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C14" i="32" l="1"/>
  <c r="B14" i="30"/>
  <c r="B14" i="33" l="1"/>
  <c r="C14" i="30"/>
  <c r="G14" i="30"/>
  <c r="K14" i="30"/>
  <c r="O14" i="30"/>
  <c r="G14" i="31"/>
  <c r="K14" i="31"/>
  <c r="O14" i="31"/>
  <c r="G14" i="32"/>
  <c r="K14" i="32"/>
  <c r="O14" i="32"/>
  <c r="G14" i="33"/>
  <c r="K14" i="33"/>
  <c r="O14" i="33"/>
  <c r="G14" i="34"/>
  <c r="K14" i="34"/>
  <c r="O14" i="34"/>
  <c r="G14" i="35"/>
  <c r="K14" i="35"/>
  <c r="O14" i="35"/>
  <c r="E10" i="35"/>
  <c r="I10" i="35"/>
  <c r="M10" i="35"/>
  <c r="Q10" i="35"/>
  <c r="F14" i="30"/>
  <c r="J14" i="30"/>
  <c r="N14" i="30"/>
  <c r="F14" i="31"/>
  <c r="J14" i="31"/>
  <c r="N14" i="31"/>
  <c r="F14" i="32"/>
  <c r="J14" i="32"/>
  <c r="N14" i="32"/>
  <c r="F14" i="33"/>
  <c r="J14" i="33"/>
  <c r="N14" i="33"/>
  <c r="D10" i="33"/>
  <c r="L10" i="33"/>
  <c r="P10" i="33"/>
  <c r="F14" i="34"/>
  <c r="J14" i="34"/>
  <c r="N14" i="34"/>
  <c r="F14" i="35"/>
  <c r="J14" i="35"/>
  <c r="N14" i="35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Q57" i="29" l="1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F36" i="29" l="1"/>
  <c r="J36" i="29"/>
  <c r="N36" i="29"/>
  <c r="H37" i="29"/>
  <c r="B55" i="29"/>
  <c r="D3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P5" i="37" s="1"/>
  <c r="D5" i="37"/>
  <c r="H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7" l="1"/>
  <c r="L5" i="38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M15" i="6"/>
  <c r="L15" i="6"/>
  <c r="I15" i="6"/>
  <c r="H15" i="6"/>
  <c r="E15" i="6"/>
  <c r="D15" i="6"/>
  <c r="C15" i="6"/>
  <c r="B15" i="6" l="1"/>
  <c r="F15" i="6"/>
  <c r="J15" i="6"/>
  <c r="N15" i="6"/>
  <c r="G15" i="6"/>
  <c r="K15" i="6"/>
  <c r="O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8" i="4"/>
  <c r="B21" i="4"/>
  <c r="B7" i="4"/>
  <c r="B39" i="4"/>
  <c r="B33" i="4"/>
  <c r="B10" i="4"/>
  <c r="B12" i="4"/>
  <c r="B22" i="4"/>
  <c r="B44" i="4"/>
  <c r="B34" i="4"/>
  <c r="B43" i="4"/>
  <c r="B16" i="4"/>
  <c r="B13" i="4"/>
  <c r="B28" i="4"/>
  <c r="B29" i="4"/>
  <c r="B27" i="4"/>
  <c r="B45" i="4"/>
  <c r="B4" i="4"/>
  <c r="B42" i="4"/>
  <c r="B36" i="4"/>
  <c r="B14" i="4"/>
  <c r="B9" i="4"/>
  <c r="B30" i="4"/>
  <c r="B20" i="4"/>
  <c r="B15" i="4"/>
  <c r="B11" i="4"/>
  <c r="B17" i="4"/>
  <c r="B35" i="4"/>
  <c r="B26" i="4"/>
  <c r="B38" i="4"/>
  <c r="B24" i="4"/>
  <c r="B37" i="4"/>
  <c r="B23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<sst xmlns="http://schemas.openxmlformats.org/spreadsheetml/2006/main" count="1166" uniqueCount="231">
  <si>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</si>
  <si>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</si>
  <si>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</si>
  <si>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</si>
  <si>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</si>
  <si>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</si>
  <si>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</si>
  <si>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</si>
  <si>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</si>
  <si>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</si>
  <si>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</si>
  <si>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</si>
  <si>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</si>
  <si>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</si>
  <si>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</si>
  <si>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</si>
  <si>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</si>
  <si>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</si>
  <si>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</si>
  <si>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</si>
  <si>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</si>
  <si>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</si>
  <si>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</si>
  <si>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</si>
  <si>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</si>
  <si>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</si>
  <si>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</si>
  <si>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</si>
  <si>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</si>
  <si>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</si>
  <si>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</si>
  <si>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</si>
  <si>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</si>
  <si>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</si>
  <si>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</si>
  <si>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</si>
  <si>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</si>
  <si>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</si>
  <si>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</si>
  <si>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</si>
  <si>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</si>
  <si>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</si>
  <si>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</si>
  <si>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</si>
  <si>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</si>
  <si>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</si>
  <si>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</si>
  <si>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</si>
  <si>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</si>
  <si>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</si>
  <si>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</si>
  <si>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</si>
  <si>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</si>
  <si>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</si>
  <si>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</si>
  <si>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</si>
  <si>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</si>
  <si>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</si>
  <si>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</si>
  <si>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</si>
  <si>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</si>
  <si>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</si>
  <si>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</si>
  <si>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</si>
  <si>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</si>
  <si>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</si>
  <si>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</si>
  <si>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</si>
  <si>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</si>
  <si>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</si>
  <si>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</si>
  <si>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</si>
  <si>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</si>
  <si>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</si>
  <si>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</si>
  <si>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</si>
  <si>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</si>
  <si>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</si>
  <si>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</si>
  <si>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</si>
  <si>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</si>
  <si>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</si>
  <si>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</si>
  <si>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</si>
  <si>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</si>
  <si>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</si>
  <si>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</si>
  <si>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</si>
  <si>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</si>
  <si>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</si>
  <si>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</si>
  <si>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</si>
  <si>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</si>
  <si>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</si>
  <si>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</si>
  <si>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</si>
  <si>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</si>
  <si>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</si>
  <si>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</si>
  <si>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</si>
  <si>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</si>
  <si>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</si>
  <si>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</si>
  <si>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</si>
  <si>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</si>
  <si>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</si>
  <si>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</si>
  <si>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</si>
  <si>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</si>
  <si>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</si>
  <si>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</si>
  <si>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</si>
  <si>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</si>
  <si>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</si>
  <si>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</si>
  <si>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</si>
  <si>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</si>
  <si>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</si>
  <si>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</si>
  <si>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</si>
  <si>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</si>
  <si>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</si>
  <si>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</si>
  <si>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</si>
  <si>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</si>
  <si>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</si>
  <si>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</si>
  <si>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</si>
  <si>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</si>
  <si>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</si>
  <si>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</si>
  <si>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</si>
  <si>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</si>
  <si>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</si>
  <si>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</si>
  <si>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</si>
  <si>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</si>
  <si>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</si>
  <si>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</si>
  <si>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</si>
  <si>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</si>
  <si>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</si>
  <si>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</si>
  <si>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</si>
  <si>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</si>
  <si>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</si>
  <si>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</si>
  <si>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</si>
  <si>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</si>
  <si>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</si>
  <si>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</si>
  <si>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</si>
  <si>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</si>
  <si>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</si>
  <si>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</si>
  <si>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</si>
  <si>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</si>
  <si>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</si>
  <si>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</si>
  <si>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</si>
  <si>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</si>
  <si>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</si>
  <si>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</si>
  <si>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</si>
  <si>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</si>
  <si>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</si>
  <si>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</si>
  <si>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</si>
  <si>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</si>
  <si>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</si>
  <si>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</si>
  <si>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</si>
  <si>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</si>
  <si>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</si>
  <si>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</si>
  <si>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</si>
  <si>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</si>
  <si>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</si>
  <si>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</si>
  <si>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</si>
  <si>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</si>
  <si>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</si>
  <si>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</si>
  <si>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</si>
  <si>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</si>
  <si>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</si>
  <si>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</si>
  <si>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</si>
  <si>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</si>
  <si>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</si>
  <si>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</si>
  <si>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</si>
  <si>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</si>
  <si>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</si>
  <si>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</si>
  <si>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SK</t>
  </si>
  <si>
    <t>Slovak Republic</t>
  </si>
  <si>
    <t>SK - Services sector summary</t>
  </si>
  <si>
    <t>SK - Number of buildings</t>
  </si>
  <si>
    <t>SK - Final energy consumption</t>
  </si>
  <si>
    <t>SK - Thermal energy service</t>
  </si>
  <si>
    <t>SK - System efficiency indicators of total stock</t>
  </si>
  <si>
    <t>SK - CO2 emissions</t>
  </si>
  <si>
    <t>SK - Final energy consumption per building</t>
  </si>
  <si>
    <t>SK - Thermal energy service per building</t>
  </si>
  <si>
    <t>SK - CO2 emissions per building</t>
  </si>
  <si>
    <t>SK - Final energy consumption per useful surface area</t>
  </si>
  <si>
    <t>SK - Thermal energy service per useful surface area</t>
  </si>
  <si>
    <t>SK - CO2 emissions per useful surface area</t>
  </si>
  <si>
    <t>SK - Number of new and renovated buildings</t>
  </si>
  <si>
    <t>SK - Final energy consumption in new and renovated buildings</t>
  </si>
  <si>
    <t>SK - Thermal energy service in new and renovated buildings</t>
  </si>
  <si>
    <t>SK - System efficiency indicators in new and renovated buildings</t>
  </si>
  <si>
    <t>SK - CO2 emissions in new and renovated buildings</t>
  </si>
  <si>
    <t>SK - Final energy consumption in new and renovated buildings (per building)</t>
  </si>
  <si>
    <t>SK - Thermal energy service in new and renovated buildings (per building)</t>
  </si>
  <si>
    <t>SK - CO2 emissions in new and renovated buildings (per building)</t>
  </si>
  <si>
    <t>SK - Final energy consumption in new and renovated buildings (per surface area)</t>
  </si>
  <si>
    <t>SK - Thermal energy service in new and renovated buildings (per surface area)</t>
  </si>
  <si>
    <t>SK - CO2 emissions in new and renovated buildings (per surface area)</t>
  </si>
  <si>
    <t>SK - Specific electric uses in services</t>
  </si>
  <si>
    <t>SK - Ventilation and others</t>
  </si>
  <si>
    <t>SK - Street lighting</t>
  </si>
  <si>
    <t>SK - Building lighting</t>
  </si>
  <si>
    <t>SK - Commercial refrigeration</t>
  </si>
  <si>
    <t>SK - Miscellaneous building technologies</t>
  </si>
  <si>
    <t>SK - ICT and multimedia</t>
  </si>
  <si>
    <t>SK - Agriculture</t>
  </si>
  <si>
    <t>SK - Agriculture - final energy consumption</t>
  </si>
  <si>
    <t>SK - Agriculture - useful energy demand</t>
  </si>
  <si>
    <t>SK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</si>
</sst>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43297.741377314815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116591.58192852217</v>
      </c>
      <c r="C3" s="106">
        <f>IF(SER_hh_tes!C3=0,0,1000000/0.086*SER_hh_tes!C3/SER_hh_num!C3)</f>
        <v>87038.704391199833</v>
      </c>
      <c r="D3" s="106">
        <f>IF(SER_hh_tes!D3=0,0,1000000/0.086*SER_hh_tes!D3/SER_hh_num!D3)</f>
        <v>76319.182353651719</v>
      </c>
      <c r="E3" s="106">
        <f>IF(SER_hh_tes!E3=0,0,1000000/0.086*SER_hh_tes!E3/SER_hh_num!E3)</f>
        <v>61639.062332770634</v>
      </c>
      <c r="F3" s="106">
        <f>IF(SER_hh_tes!F3=0,0,1000000/0.086*SER_hh_tes!F3/SER_hh_num!F3)</f>
        <v>68213.094820278799</v>
      </c>
      <c r="G3" s="106">
        <f>IF(SER_hh_tes!G3=0,0,1000000/0.086*SER_hh_tes!G3/SER_hh_num!G3)</f>
        <v>85306.858825740419</v>
      </c>
      <c r="H3" s="106">
        <f>IF(SER_hh_tes!H3=0,0,1000000/0.086*SER_hh_tes!H3/SER_hh_num!H3)</f>
        <v>88070.537174637881</v>
      </c>
      <c r="I3" s="106">
        <f>IF(SER_hh_tes!I3=0,0,1000000/0.086*SER_hh_tes!I3/SER_hh_num!I3)</f>
        <v>82512.491651671211</v>
      </c>
      <c r="J3" s="106">
        <f>IF(SER_hh_tes!J3=0,0,1000000/0.086*SER_hh_tes!J3/SER_hh_num!J3)</f>
        <v>82498.831654506939</v>
      </c>
      <c r="K3" s="106">
        <f>IF(SER_hh_tes!K3=0,0,1000000/0.086*SER_hh_tes!K3/SER_hh_num!K3)</f>
        <v>80656.800378383909</v>
      </c>
      <c r="L3" s="106">
        <f>IF(SER_hh_tes!L3=0,0,1000000/0.086*SER_hh_tes!L3/SER_hh_num!L3)</f>
        <v>90413.455272080944</v>
      </c>
      <c r="M3" s="106">
        <f>IF(SER_hh_tes!M3=0,0,1000000/0.086*SER_hh_tes!M3/SER_hh_num!M3)</f>
        <v>63925.795505209411</v>
      </c>
      <c r="N3" s="106">
        <f>IF(SER_hh_tes!N3=0,0,1000000/0.086*SER_hh_tes!N3/SER_hh_num!N3)</f>
        <v>58832.842839751502</v>
      </c>
      <c r="O3" s="106">
        <f>IF(SER_hh_tes!O3=0,0,1000000/0.086*SER_hh_tes!O3/SER_hh_num!O3)</f>
        <v>70666.957861329996</v>
      </c>
      <c r="P3" s="106">
        <f>IF(SER_hh_tes!P3=0,0,1000000/0.086*SER_hh_tes!P3/SER_hh_num!P3)</f>
        <v>45222.005735013954</v>
      </c>
      <c r="Q3" s="106">
        <f>IF(SER_hh_tes!Q3=0,0,1000000/0.086*SER_hh_tes!Q3/SER_hh_num!Q3)</f>
        <v>49491.029444743435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103556.44433409079</v>
      </c>
      <c r="C4" s="101">
        <f>IF(SER_hh_tes!C4=0,0,1000000/0.086*SER_hh_tes!C4/SER_hh_num!C4)</f>
        <v>73698.694869960513</v>
      </c>
      <c r="D4" s="101">
        <f>IF(SER_hh_tes!D4=0,0,1000000/0.086*SER_hh_tes!D4/SER_hh_num!D4)</f>
        <v>62661.831293200565</v>
      </c>
      <c r="E4" s="101">
        <f>IF(SER_hh_tes!E4=0,0,1000000/0.086*SER_hh_tes!E4/SER_hh_num!E4)</f>
        <v>47752.077002714286</v>
      </c>
      <c r="F4" s="101">
        <f>IF(SER_hh_tes!F4=0,0,1000000/0.086*SER_hh_tes!F4/SER_hh_num!F4)</f>
        <v>54041.762561488875</v>
      </c>
      <c r="G4" s="101">
        <f>IF(SER_hh_tes!G4=0,0,1000000/0.086*SER_hh_tes!G4/SER_hh_num!G4)</f>
        <v>71156.09151999501</v>
      </c>
      <c r="H4" s="101">
        <f>IF(SER_hh_tes!H4=0,0,1000000/0.086*SER_hh_tes!H4/SER_hh_num!H4)</f>
        <v>73757.528063375968</v>
      </c>
      <c r="I4" s="101">
        <f>IF(SER_hh_tes!I4=0,0,1000000/0.086*SER_hh_tes!I4/SER_hh_num!I4)</f>
        <v>67961.062747511416</v>
      </c>
      <c r="J4" s="101">
        <f>IF(SER_hh_tes!J4=0,0,1000000/0.086*SER_hh_tes!J4/SER_hh_num!J4)</f>
        <v>67723.461943531991</v>
      </c>
      <c r="K4" s="101">
        <f>IF(SER_hh_tes!K4=0,0,1000000/0.086*SER_hh_tes!K4/SER_hh_num!K4)</f>
        <v>65547.568442176853</v>
      </c>
      <c r="L4" s="101">
        <f>IF(SER_hh_tes!L4=0,0,1000000/0.086*SER_hh_tes!L4/SER_hh_num!L4)</f>
        <v>75564.333375726521</v>
      </c>
      <c r="M4" s="101">
        <f>IF(SER_hh_tes!M4=0,0,1000000/0.086*SER_hh_tes!M4/SER_hh_num!M4)</f>
        <v>48770.457807118008</v>
      </c>
      <c r="N4" s="101">
        <f>IF(SER_hh_tes!N4=0,0,1000000/0.086*SER_hh_tes!N4/SER_hh_num!N4)</f>
        <v>43476.353755708769</v>
      </c>
      <c r="O4" s="101">
        <f>IF(SER_hh_tes!O4=0,0,1000000/0.086*SER_hh_tes!O4/SER_hh_num!O4)</f>
        <v>55045.54931007023</v>
      </c>
      <c r="P4" s="101">
        <f>IF(SER_hh_tes!P4=0,0,1000000/0.086*SER_hh_tes!P4/SER_hh_num!P4)</f>
        <v>29651.643281030141</v>
      </c>
      <c r="Q4" s="101">
        <f>IF(SER_hh_tes!Q4=0,0,1000000/0.086*SER_hh_tes!Q4/SER_hh_num!Q4)</f>
        <v>33521.553555885112</v>
      </c>
    </row>
    <row r="5" spans="1:17" ht="12" customHeight="1" x14ac:dyDescent="0.25">
      <c r="A5" s="88" t="s">
        <v>38</v>
      </c>
      <c r="B5" s="100">
        <f>IF(SER_hh_tes!B5=0,0,1000000/0.086*SER_hh_tes!B5/SER_hh_num!B5)</f>
        <v>102503.88122245661</v>
      </c>
      <c r="C5" s="100">
        <f>IF(SER_hh_tes!C5=0,0,1000000/0.086*SER_hh_tes!C5/SER_hh_num!C5)</f>
        <v>72648.051947537606</v>
      </c>
      <c r="D5" s="100">
        <f>IF(SER_hh_tes!D5=0,0,1000000/0.086*SER_hh_tes!D5/SER_hh_num!D5)</f>
        <v>93460.635076631064</v>
      </c>
      <c r="E5" s="100">
        <f>IF(SER_hh_tes!E5=0,0,1000000/0.086*SER_hh_tes!E5/SER_hh_num!E5)</f>
        <v>23464.541714639177</v>
      </c>
      <c r="F5" s="100">
        <f>IF(SER_hh_tes!F5=0,0,1000000/0.086*SER_hh_tes!F5/SER_hh_num!F5)</f>
        <v>92747.397672253268</v>
      </c>
      <c r="G5" s="100">
        <f>IF(SER_hh_tes!G5=0,0,1000000/0.086*SER_hh_tes!G5/SER_hh_num!G5)</f>
        <v>67930.899280841142</v>
      </c>
      <c r="H5" s="100">
        <f>IF(SER_hh_tes!H5=0,0,1000000/0.086*SER_hh_tes!H5/SER_hh_num!H5)</f>
        <v>71049.369568226975</v>
      </c>
      <c r="I5" s="100">
        <f>IF(SER_hh_tes!I5=0,0,1000000/0.086*SER_hh_tes!I5/SER_hh_num!I5)</f>
        <v>65917.84097754056</v>
      </c>
      <c r="J5" s="100">
        <f>IF(SER_hh_tes!J5=0,0,1000000/0.086*SER_hh_tes!J5/SER_hh_num!J5)</f>
        <v>65652.32285670875</v>
      </c>
      <c r="K5" s="100">
        <f>IF(SER_hh_tes!K5=0,0,1000000/0.086*SER_hh_tes!K5/SER_hh_num!K5)</f>
        <v>110251.79146557848</v>
      </c>
      <c r="L5" s="100">
        <f>IF(SER_hh_tes!L5=0,0,1000000/0.086*SER_hh_tes!L5/SER_hh_num!L5)</f>
        <v>73095.982002430319</v>
      </c>
      <c r="M5" s="100">
        <f>IF(SER_hh_tes!M5=0,0,1000000/0.086*SER_hh_tes!M5/SER_hh_num!M5)</f>
        <v>93779.137986200483</v>
      </c>
      <c r="N5" s="100">
        <f>IF(SER_hh_tes!N5=0,0,1000000/0.086*SER_hh_tes!N5/SER_hh_num!N5)</f>
        <v>25072.014469874979</v>
      </c>
      <c r="O5" s="100">
        <f>IF(SER_hh_tes!O5=0,0,1000000/0.086*SER_hh_tes!O5/SER_hh_num!O5)</f>
        <v>49268.283132464181</v>
      </c>
      <c r="P5" s="100">
        <f>IF(SER_hh_tes!P5=0,0,1000000/0.086*SER_hh_tes!P5/SER_hh_num!P5)</f>
        <v>30488.553314186796</v>
      </c>
      <c r="Q5" s="100">
        <f>IF(SER_hh_tes!Q5=0,0,1000000/0.086*SER_hh_tes!Q5/SER_hh_num!Q5)</f>
        <v>31155.376117596956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101498.94121046212</v>
      </c>
      <c r="C7" s="100">
        <f>IF(SER_hh_tes!C7=0,0,1000000/0.086*SER_hh_tes!C7/SER_hh_num!C7)</f>
        <v>73844.615411855048</v>
      </c>
      <c r="D7" s="100">
        <f>IF(SER_hh_tes!D7=0,0,1000000/0.086*SER_hh_tes!D7/SER_hh_num!D7)</f>
        <v>62614.745496632</v>
      </c>
      <c r="E7" s="100">
        <f>IF(SER_hh_tes!E7=0,0,1000000/0.086*SER_hh_tes!E7/SER_hh_num!E7)</f>
        <v>28802.852567263813</v>
      </c>
      <c r="F7" s="100">
        <f>IF(SER_hh_tes!F7=0,0,1000000/0.086*SER_hh_tes!F7/SER_hh_num!F7)</f>
        <v>74794.860230906022</v>
      </c>
      <c r="G7" s="100">
        <f>IF(SER_hh_tes!G7=0,0,1000000/0.086*SER_hh_tes!G7/SER_hh_num!G7)</f>
        <v>66836.886362486883</v>
      </c>
      <c r="H7" s="100">
        <f>IF(SER_hh_tes!H7=0,0,1000000/0.086*SER_hh_tes!H7/SER_hh_num!H7)</f>
        <v>68421.693541682544</v>
      </c>
      <c r="I7" s="100">
        <f>IF(SER_hh_tes!I7=0,0,1000000/0.086*SER_hh_tes!I7/SER_hh_num!I7)</f>
        <v>16794.941212117043</v>
      </c>
      <c r="J7" s="100">
        <f>IF(SER_hh_tes!J7=0,0,1000000/0.086*SER_hh_tes!J7/SER_hh_num!J7)</f>
        <v>79417.659352142713</v>
      </c>
      <c r="K7" s="100">
        <f>IF(SER_hh_tes!K7=0,0,1000000/0.086*SER_hh_tes!K7/SER_hh_num!K7)</f>
        <v>311154.97413270496</v>
      </c>
      <c r="L7" s="100">
        <f>IF(SER_hh_tes!L7=0,0,1000000/0.086*SER_hh_tes!L7/SER_hh_num!L7)</f>
        <v>0</v>
      </c>
      <c r="M7" s="100">
        <f>IF(SER_hh_tes!M7=0,0,1000000/0.086*SER_hh_tes!M7/SER_hh_num!M7)</f>
        <v>0</v>
      </c>
      <c r="N7" s="100">
        <f>IF(SER_hh_tes!N7=0,0,1000000/0.086*SER_hh_tes!N7/SER_hh_num!N7)</f>
        <v>0</v>
      </c>
      <c r="O7" s="100">
        <f>IF(SER_hh_tes!O7=0,0,1000000/0.086*SER_hh_tes!O7/SER_hh_num!O7)</f>
        <v>58070.441727926132</v>
      </c>
      <c r="P7" s="100">
        <f>IF(SER_hh_tes!P7=0,0,1000000/0.086*SER_hh_tes!P7/SER_hh_num!P7)</f>
        <v>31667.468513652395</v>
      </c>
      <c r="Q7" s="100">
        <f>IF(SER_hh_tes!Q7=0,0,1000000/0.086*SER_hh_tes!Q7/SER_hh_num!Q7)</f>
        <v>35498.905104313599</v>
      </c>
    </row>
    <row r="8" spans="1:17" ht="12" customHeight="1" x14ac:dyDescent="0.25">
      <c r="A8" s="88" t="s">
        <v>101</v>
      </c>
      <c r="B8" s="100">
        <f>IF(SER_hh_tes!B8=0,0,1000000/0.086*SER_hh_tes!B8/SER_hh_num!B8)</f>
        <v>103013.85078077734</v>
      </c>
      <c r="C8" s="100">
        <f>IF(SER_hh_tes!C8=0,0,1000000/0.086*SER_hh_tes!C8/SER_hh_num!C8)</f>
        <v>73283.853536536291</v>
      </c>
      <c r="D8" s="100">
        <f>IF(SER_hh_tes!D8=0,0,1000000/0.086*SER_hh_tes!D8/SER_hh_num!D8)</f>
        <v>62639.71384288471</v>
      </c>
      <c r="E8" s="100">
        <f>IF(SER_hh_tes!E8=0,0,1000000/0.086*SER_hh_tes!E8/SER_hh_num!E8)</f>
        <v>47556.676085757244</v>
      </c>
      <c r="F8" s="100">
        <f>IF(SER_hh_tes!F8=0,0,1000000/0.086*SER_hh_tes!F8/SER_hh_num!F8)</f>
        <v>53972.54806175016</v>
      </c>
      <c r="G8" s="100">
        <f>IF(SER_hh_tes!G8=0,0,1000000/0.086*SER_hh_tes!G8/SER_hh_num!G8)</f>
        <v>68416.445426225182</v>
      </c>
      <c r="H8" s="100">
        <f>IF(SER_hh_tes!H8=0,0,1000000/0.086*SER_hh_tes!H8/SER_hh_num!H8)</f>
        <v>70363.699736977462</v>
      </c>
      <c r="I8" s="100">
        <f>IF(SER_hh_tes!I8=0,0,1000000/0.086*SER_hh_tes!I8/SER_hh_num!I8)</f>
        <v>64552.803999562049</v>
      </c>
      <c r="J8" s="100">
        <f>IF(SER_hh_tes!J8=0,0,1000000/0.086*SER_hh_tes!J8/SER_hh_num!J8)</f>
        <v>63968.069287415514</v>
      </c>
      <c r="K8" s="100">
        <f>IF(SER_hh_tes!K8=0,0,1000000/0.086*SER_hh_tes!K8/SER_hh_num!K8)</f>
        <v>62324.919556580426</v>
      </c>
      <c r="L8" s="100">
        <f>IF(SER_hh_tes!L8=0,0,1000000/0.086*SER_hh_tes!L8/SER_hh_num!L8)</f>
        <v>71475.294389066141</v>
      </c>
      <c r="M8" s="100">
        <f>IF(SER_hh_tes!M8=0,0,1000000/0.086*SER_hh_tes!M8/SER_hh_num!M8)</f>
        <v>46999.676023358399</v>
      </c>
      <c r="N8" s="100">
        <f>IF(SER_hh_tes!N8=0,0,1000000/0.086*SER_hh_tes!N8/SER_hh_num!N8)</f>
        <v>39501.993117103542</v>
      </c>
      <c r="O8" s="100">
        <f>IF(SER_hh_tes!O8=0,0,1000000/0.086*SER_hh_tes!O8/SER_hh_num!O8)</f>
        <v>51872.328217344453</v>
      </c>
      <c r="P8" s="100">
        <f>IF(SER_hh_tes!P8=0,0,1000000/0.086*SER_hh_tes!P8/SER_hh_num!P8)</f>
        <v>27735.974813569268</v>
      </c>
      <c r="Q8" s="100">
        <f>IF(SER_hh_tes!Q8=0,0,1000000/0.086*SER_hh_tes!Q8/SER_hh_num!Q8)</f>
        <v>31231.746740927512</v>
      </c>
    </row>
    <row r="9" spans="1:17" ht="12" customHeight="1" x14ac:dyDescent="0.25">
      <c r="A9" s="88" t="s">
        <v>106</v>
      </c>
      <c r="B9" s="100">
        <f>IF(SER_hh_tes!B9=0,0,1000000/0.086*SER_hh_tes!B9/SER_hh_num!B9)</f>
        <v>101498.9412104717</v>
      </c>
      <c r="C9" s="100">
        <f>IF(SER_hh_tes!C9=0,0,1000000/0.086*SER_hh_tes!C9/SER_hh_num!C9)</f>
        <v>71407.674902753541</v>
      </c>
      <c r="D9" s="100">
        <f>IF(SER_hh_tes!D9=0,0,1000000/0.086*SER_hh_tes!D9/SER_hh_num!D9)</f>
        <v>53277.366200907127</v>
      </c>
      <c r="E9" s="100">
        <f>IF(SER_hh_tes!E9=0,0,1000000/0.086*SER_hh_tes!E9/SER_hh_num!E9)</f>
        <v>50535.278700996299</v>
      </c>
      <c r="F9" s="100">
        <f>IF(SER_hh_tes!F9=0,0,1000000/0.086*SER_hh_tes!F9/SER_hh_num!F9)</f>
        <v>40070.133434833828</v>
      </c>
      <c r="G9" s="100">
        <f>IF(SER_hh_tes!G9=0,0,1000000/0.086*SER_hh_tes!G9/SER_hh_num!G9)</f>
        <v>70925.710101188437</v>
      </c>
      <c r="H9" s="100">
        <f>IF(SER_hh_tes!H9=0,0,1000000/0.086*SER_hh_tes!H9/SER_hh_num!H9)</f>
        <v>73555.788824542353</v>
      </c>
      <c r="I9" s="100">
        <f>IF(SER_hh_tes!I9=0,0,1000000/0.086*SER_hh_tes!I9/SER_hh_num!I9)</f>
        <v>68149.012517591837</v>
      </c>
      <c r="J9" s="100">
        <f>IF(SER_hh_tes!J9=0,0,1000000/0.086*SER_hh_tes!J9/SER_hh_num!J9)</f>
        <v>67771.077235871417</v>
      </c>
      <c r="K9" s="100">
        <f>IF(SER_hh_tes!K9=0,0,1000000/0.086*SER_hh_tes!K9/SER_hh_num!K9)</f>
        <v>49679.48950545807</v>
      </c>
      <c r="L9" s="100">
        <f>IF(SER_hh_tes!L9=0,0,1000000/0.086*SER_hh_tes!L9/SER_hh_num!L9)</f>
        <v>78392.042840939321</v>
      </c>
      <c r="M9" s="100">
        <f>IF(SER_hh_tes!M9=0,0,1000000/0.086*SER_hh_tes!M9/SER_hh_num!M9)</f>
        <v>35062.832274483393</v>
      </c>
      <c r="N9" s="100">
        <f>IF(SER_hh_tes!N9=0,0,1000000/0.086*SER_hh_tes!N9/SER_hh_num!N9)</f>
        <v>45492.804286524603</v>
      </c>
      <c r="O9" s="100">
        <f>IF(SER_hh_tes!O9=0,0,1000000/0.086*SER_hh_tes!O9/SER_hh_num!O9)</f>
        <v>57155.884053249079</v>
      </c>
      <c r="P9" s="100">
        <f>IF(SER_hh_tes!P9=0,0,1000000/0.086*SER_hh_tes!P9/SER_hh_num!P9)</f>
        <v>28398.188119388702</v>
      </c>
      <c r="Q9" s="100">
        <f>IF(SER_hh_tes!Q9=0,0,1000000/0.086*SER_hh_tes!Q9/SER_hh_num!Q9)</f>
        <v>33050.360282750808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102503.88122245665</v>
      </c>
      <c r="C10" s="100">
        <f>IF(SER_hh_tes!C10=0,0,1000000/0.086*SER_hh_tes!C10/SER_hh_num!C10)</f>
        <v>80702.498248824748</v>
      </c>
      <c r="D10" s="100">
        <f>IF(SER_hh_tes!D10=0,0,1000000/0.086*SER_hh_tes!D10/SER_hh_num!D10)</f>
        <v>68280.271934159304</v>
      </c>
      <c r="E10" s="100">
        <f>IF(SER_hh_tes!E10=0,0,1000000/0.086*SER_hh_tes!E10/SER_hh_num!E10)</f>
        <v>98077.702195003352</v>
      </c>
      <c r="F10" s="100">
        <f>IF(SER_hh_tes!F10=0,0,1000000/0.086*SER_hh_tes!F10/SER_hh_num!F10)</f>
        <v>83392.757849073852</v>
      </c>
      <c r="G10" s="100">
        <f>IF(SER_hh_tes!G10=0,0,1000000/0.086*SER_hh_tes!G10/SER_hh_num!G10)</f>
        <v>73035.874831174544</v>
      </c>
      <c r="H10" s="100">
        <f>IF(SER_hh_tes!H10=0,0,1000000/0.086*SER_hh_tes!H10/SER_hh_num!H10)</f>
        <v>74780.699876551633</v>
      </c>
      <c r="I10" s="100">
        <f>IF(SER_hh_tes!I10=0,0,1000000/0.086*SER_hh_tes!I10/SER_hh_num!I10)</f>
        <v>68486.897540915612</v>
      </c>
      <c r="J10" s="100">
        <f>IF(SER_hh_tes!J10=0,0,1000000/0.086*SER_hh_tes!J10/SER_hh_num!J10)</f>
        <v>71392.849327136006</v>
      </c>
      <c r="K10" s="100">
        <f>IF(SER_hh_tes!K10=0,0,1000000/0.086*SER_hh_tes!K10/SER_hh_num!K10)</f>
        <v>69297.005704051699</v>
      </c>
      <c r="L10" s="100">
        <f>IF(SER_hh_tes!L10=0,0,1000000/0.086*SER_hh_tes!L10/SER_hh_num!L10)</f>
        <v>69340.677378467619</v>
      </c>
      <c r="M10" s="100">
        <f>IF(SER_hh_tes!M10=0,0,1000000/0.086*SER_hh_tes!M10/SER_hh_num!M10)</f>
        <v>40148.117238156156</v>
      </c>
      <c r="N10" s="100">
        <f>IF(SER_hh_tes!N10=0,0,1000000/0.086*SER_hh_tes!N10/SER_hh_num!N10)</f>
        <v>42625.878355694607</v>
      </c>
      <c r="O10" s="100">
        <f>IF(SER_hh_tes!O10=0,0,1000000/0.086*SER_hh_tes!O10/SER_hh_num!O10)</f>
        <v>26065.986403597184</v>
      </c>
      <c r="P10" s="100">
        <f>IF(SER_hh_tes!P10=0,0,1000000/0.086*SER_hh_tes!P10/SER_hh_num!P10)</f>
        <v>45277.371227373762</v>
      </c>
      <c r="Q10" s="100">
        <f>IF(SER_hh_tes!Q10=0,0,1000000/0.086*SER_hh_tes!Q10/SER_hh_num!Q10)</f>
        <v>32698.504814063941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79658.662575273265</v>
      </c>
      <c r="D11" s="100">
        <f>IF(SER_hh_tes!D11=0,0,1000000/0.086*SER_hh_tes!D11/SER_hh_num!D11)</f>
        <v>67418.044857790592</v>
      </c>
      <c r="E11" s="100">
        <f>IF(SER_hh_tes!E11=0,0,1000000/0.086*SER_hh_tes!E11/SER_hh_num!E11)</f>
        <v>56505.48027348351</v>
      </c>
      <c r="F11" s="100">
        <f>IF(SER_hh_tes!F11=0,0,1000000/0.086*SER_hh_tes!F11/SER_hh_num!F11)</f>
        <v>51134.595279855726</v>
      </c>
      <c r="G11" s="100">
        <f>IF(SER_hh_tes!G11=0,0,1000000/0.086*SER_hh_tes!G11/SER_hh_num!G11)</f>
        <v>60522.434780058422</v>
      </c>
      <c r="H11" s="100">
        <f>IF(SER_hh_tes!H11=0,0,1000000/0.086*SER_hh_tes!H11/SER_hh_num!H11)</f>
        <v>74241.952489327654</v>
      </c>
      <c r="I11" s="100">
        <f>IF(SER_hh_tes!I11=0,0,1000000/0.086*SER_hh_tes!I11/SER_hh_num!I11)</f>
        <v>68207.633755976916</v>
      </c>
      <c r="J11" s="100">
        <f>IF(SER_hh_tes!J11=0,0,1000000/0.086*SER_hh_tes!J11/SER_hh_num!J11)</f>
        <v>69853.932712276641</v>
      </c>
      <c r="K11" s="100">
        <f>IF(SER_hh_tes!K11=0,0,1000000/0.086*SER_hh_tes!K11/SER_hh_num!K11)</f>
        <v>63434.530491974998</v>
      </c>
      <c r="L11" s="100">
        <f>IF(SER_hh_tes!L11=0,0,1000000/0.086*SER_hh_tes!L11/SER_hh_num!L11)</f>
        <v>66036.053529096112</v>
      </c>
      <c r="M11" s="100">
        <f>IF(SER_hh_tes!M11=0,0,1000000/0.086*SER_hh_tes!M11/SER_hh_num!M11)</f>
        <v>51519.833479545239</v>
      </c>
      <c r="N11" s="100">
        <f>IF(SER_hh_tes!N11=0,0,1000000/0.086*SER_hh_tes!N11/SER_hh_num!N11)</f>
        <v>40930.519960372287</v>
      </c>
      <c r="O11" s="100">
        <f>IF(SER_hh_tes!O11=0,0,1000000/0.086*SER_hh_tes!O11/SER_hh_num!O11)</f>
        <v>46486.674851010241</v>
      </c>
      <c r="P11" s="100">
        <f>IF(SER_hh_tes!P11=0,0,1000000/0.086*SER_hh_tes!P11/SER_hh_num!P11)</f>
        <v>31237.091411637903</v>
      </c>
      <c r="Q11" s="100">
        <f>IF(SER_hh_tes!Q11=0,0,1000000/0.086*SER_hh_tes!Q11/SER_hh_num!Q11)</f>
        <v>31674.014026088877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103013.85078077731</v>
      </c>
      <c r="C12" s="100">
        <f>IF(SER_hh_tes!C12=0,0,1000000/0.086*SER_hh_tes!C12/SER_hh_num!C12)</f>
        <v>73141.361549224253</v>
      </c>
      <c r="D12" s="100">
        <f>IF(SER_hh_tes!D12=0,0,1000000/0.086*SER_hh_tes!D12/SER_hh_num!D12)</f>
        <v>62704.352295747594</v>
      </c>
      <c r="E12" s="100">
        <f>IF(SER_hh_tes!E12=0,0,1000000/0.086*SER_hh_tes!E12/SER_hh_num!E12)</f>
        <v>47308.525695598692</v>
      </c>
      <c r="F12" s="100">
        <f>IF(SER_hh_tes!F12=0,0,1000000/0.086*SER_hh_tes!F12/SER_hh_num!F12)</f>
        <v>61174.249900476985</v>
      </c>
      <c r="G12" s="100">
        <f>IF(SER_hh_tes!G12=0,0,1000000/0.086*SER_hh_tes!G12/SER_hh_num!G12)</f>
        <v>68375.294364950067</v>
      </c>
      <c r="H12" s="100">
        <f>IF(SER_hh_tes!H12=0,0,1000000/0.086*SER_hh_tes!H12/SER_hh_num!H12)</f>
        <v>70406.92477575918</v>
      </c>
      <c r="I12" s="100">
        <f>IF(SER_hh_tes!I12=0,0,1000000/0.086*SER_hh_tes!I12/SER_hh_num!I12)</f>
        <v>64500.458242298395</v>
      </c>
      <c r="J12" s="100">
        <f>IF(SER_hh_tes!J12=0,0,1000000/0.086*SER_hh_tes!J12/SER_hh_num!J12)</f>
        <v>63885.082000818307</v>
      </c>
      <c r="K12" s="100">
        <f>IF(SER_hh_tes!K12=0,0,1000000/0.086*SER_hh_tes!K12/SER_hh_num!K12)</f>
        <v>62346.948511499591</v>
      </c>
      <c r="L12" s="100">
        <f>IF(SER_hh_tes!L12=0,0,1000000/0.086*SER_hh_tes!L12/SER_hh_num!L12)</f>
        <v>66714.830259265873</v>
      </c>
      <c r="M12" s="100">
        <f>IF(SER_hh_tes!M12=0,0,1000000/0.086*SER_hh_tes!M12/SER_hh_num!M12)</f>
        <v>46627.711230892848</v>
      </c>
      <c r="N12" s="100">
        <f>IF(SER_hh_tes!N12=0,0,1000000/0.086*SER_hh_tes!N12/SER_hh_num!N12)</f>
        <v>39671.405840633117</v>
      </c>
      <c r="O12" s="100">
        <f>IF(SER_hh_tes!O12=0,0,1000000/0.086*SER_hh_tes!O12/SER_hh_num!O12)</f>
        <v>46207.73130367764</v>
      </c>
      <c r="P12" s="100">
        <f>IF(SER_hh_tes!P12=0,0,1000000/0.086*SER_hh_tes!P12/SER_hh_num!P12)</f>
        <v>28088.854482576804</v>
      </c>
      <c r="Q12" s="100">
        <f>IF(SER_hh_tes!Q12=0,0,1000000/0.086*SER_hh_tes!Q12/SER_hh_num!Q12)</f>
        <v>32193.491441658611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103312.72663595782</v>
      </c>
      <c r="C13" s="100">
        <f>IF(SER_hh_tes!C13=0,0,1000000/0.086*SER_hh_tes!C13/SER_hh_num!C13)</f>
        <v>75957.591588346273</v>
      </c>
      <c r="D13" s="100">
        <f>IF(SER_hh_tes!D13=0,0,1000000/0.086*SER_hh_tes!D13/SER_hh_num!D13)</f>
        <v>64416.56781809657</v>
      </c>
      <c r="E13" s="100">
        <f>IF(SER_hh_tes!E13=0,0,1000000/0.086*SER_hh_tes!E13/SER_hh_num!E13)</f>
        <v>48379.488057162525</v>
      </c>
      <c r="F13" s="100">
        <f>IF(SER_hh_tes!F13=0,0,1000000/0.086*SER_hh_tes!F13/SER_hh_num!F13)</f>
        <v>54589.787786689718</v>
      </c>
      <c r="G13" s="100">
        <f>IF(SER_hh_tes!G13=0,0,1000000/0.086*SER_hh_tes!G13/SER_hh_num!G13)</f>
        <v>68846.054479351296</v>
      </c>
      <c r="H13" s="100">
        <f>IF(SER_hh_tes!H13=0,0,1000000/0.086*SER_hh_tes!H13/SER_hh_num!H13)</f>
        <v>70479.247348063465</v>
      </c>
      <c r="I13" s="100">
        <f>IF(SER_hh_tes!I13=0,0,1000000/0.086*SER_hh_tes!I13/SER_hh_num!I13)</f>
        <v>64582.962865956302</v>
      </c>
      <c r="J13" s="100">
        <f>IF(SER_hh_tes!J13=0,0,1000000/0.086*SER_hh_tes!J13/SER_hh_num!J13)</f>
        <v>63888.004882705762</v>
      </c>
      <c r="K13" s="100">
        <f>IF(SER_hh_tes!K13=0,0,1000000/0.086*SER_hh_tes!K13/SER_hh_num!K13)</f>
        <v>61902.238007021173</v>
      </c>
      <c r="L13" s="100">
        <f>IF(SER_hh_tes!L13=0,0,1000000/0.086*SER_hh_tes!L13/SER_hh_num!L13)</f>
        <v>80742.293722731978</v>
      </c>
      <c r="M13" s="100">
        <f>IF(SER_hh_tes!M13=0,0,1000000/0.086*SER_hh_tes!M13/SER_hh_num!M13)</f>
        <v>53753.191607746703</v>
      </c>
      <c r="N13" s="100">
        <f>IF(SER_hh_tes!N13=0,0,1000000/0.086*SER_hh_tes!N13/SER_hh_num!N13)</f>
        <v>46726.241918857944</v>
      </c>
      <c r="O13" s="100">
        <f>IF(SER_hh_tes!O13=0,0,1000000/0.086*SER_hh_tes!O13/SER_hh_num!O13)</f>
        <v>60672.874977660031</v>
      </c>
      <c r="P13" s="100">
        <f>IF(SER_hh_tes!P13=0,0,1000000/0.086*SER_hh_tes!P13/SER_hh_num!P13)</f>
        <v>32589.306122356771</v>
      </c>
      <c r="Q13" s="100">
        <f>IF(SER_hh_tes!Q13=0,0,1000000/0.086*SER_hh_tes!Q13/SER_hh_num!Q13)</f>
        <v>36818.275756152405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103312.72663595784</v>
      </c>
      <c r="C14" s="22">
        <f>IF(SER_hh_tes!C14=0,0,1000000/0.086*SER_hh_tes!C14/SER_hh_num!C14)</f>
        <v>75264.403910673063</v>
      </c>
      <c r="D14" s="22">
        <f>IF(SER_hh_tes!D14=0,0,1000000/0.086*SER_hh_tes!D14/SER_hh_num!D14)</f>
        <v>63840.547544907349</v>
      </c>
      <c r="E14" s="22">
        <f>IF(SER_hh_tes!E14=0,0,1000000/0.086*SER_hh_tes!E14/SER_hh_num!E14)</f>
        <v>48120.214677417578</v>
      </c>
      <c r="F14" s="22">
        <f>IF(SER_hh_tes!F14=0,0,1000000/0.086*SER_hh_tes!F14/SER_hh_num!F14)</f>
        <v>54444.574258854831</v>
      </c>
      <c r="G14" s="22">
        <f>IF(SER_hh_tes!G14=0,0,1000000/0.086*SER_hh_tes!G14/SER_hh_num!G14)</f>
        <v>69334.257885540545</v>
      </c>
      <c r="H14" s="22">
        <f>IF(SER_hh_tes!H14=0,0,1000000/0.086*SER_hh_tes!H14/SER_hh_num!H14)</f>
        <v>71083.804004524529</v>
      </c>
      <c r="I14" s="22">
        <f>IF(SER_hh_tes!I14=0,0,1000000/0.086*SER_hh_tes!I14/SER_hh_num!I14)</f>
        <v>65604.307196670532</v>
      </c>
      <c r="J14" s="22">
        <f>IF(SER_hh_tes!J14=0,0,1000000/0.086*SER_hh_tes!J14/SER_hh_num!J14)</f>
        <v>65272.379302181122</v>
      </c>
      <c r="K14" s="22">
        <f>IF(SER_hh_tes!K14=0,0,1000000/0.086*SER_hh_tes!K14/SER_hh_num!K14)</f>
        <v>63859.750712745583</v>
      </c>
      <c r="L14" s="22">
        <f>IF(SER_hh_tes!L14=0,0,1000000/0.086*SER_hh_tes!L14/SER_hh_num!L14)</f>
        <v>73423.376089112746</v>
      </c>
      <c r="M14" s="22">
        <f>IF(SER_hh_tes!M14=0,0,1000000/0.086*SER_hh_tes!M14/SER_hh_num!M14)</f>
        <v>48132.761914613555</v>
      </c>
      <c r="N14" s="22">
        <f>IF(SER_hh_tes!N14=0,0,1000000/0.086*SER_hh_tes!N14/SER_hh_num!N14)</f>
        <v>64828.443026944311</v>
      </c>
      <c r="O14" s="22">
        <f>IF(SER_hh_tes!O14=0,0,1000000/0.086*SER_hh_tes!O14/SER_hh_num!O14)</f>
        <v>53571.307935112403</v>
      </c>
      <c r="P14" s="22">
        <f>IF(SER_hh_tes!P14=0,0,1000000/0.086*SER_hh_tes!P14/SER_hh_num!P14)</f>
        <v>28758.961128118877</v>
      </c>
      <c r="Q14" s="22">
        <f>IF(SER_hh_tes!Q14=0,0,1000000/0.086*SER_hh_tes!Q14/SER_hh_num!Q14)</f>
        <v>32535.974044278191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1789.1469262393196</v>
      </c>
      <c r="C15" s="104">
        <f>IF(SER_hh_tes!C15=0,0,1000000/0.086*SER_hh_tes!C15/SER_hh_num!C15)</f>
        <v>1172.6993696505044</v>
      </c>
      <c r="D15" s="104">
        <f>IF(SER_hh_tes!D15=0,0,1000000/0.086*SER_hh_tes!D15/SER_hh_num!D15)</f>
        <v>870.16453339735278</v>
      </c>
      <c r="E15" s="104">
        <f>IF(SER_hh_tes!E15=0,0,1000000/0.086*SER_hh_tes!E15/SER_hh_num!E15)</f>
        <v>718.72107786571917</v>
      </c>
      <c r="F15" s="104">
        <f>IF(SER_hh_tes!F15=0,0,1000000/0.086*SER_hh_tes!F15/SER_hh_num!F15)</f>
        <v>659.91935403518812</v>
      </c>
      <c r="G15" s="104">
        <f>IF(SER_hh_tes!G15=0,0,1000000/0.086*SER_hh_tes!G15/SER_hh_num!G15)</f>
        <v>1132.1463497068062</v>
      </c>
      <c r="H15" s="104">
        <f>IF(SER_hh_tes!H15=0,0,1000000/0.086*SER_hh_tes!H15/SER_hh_num!H15)</f>
        <v>1197.3038791107056</v>
      </c>
      <c r="I15" s="104">
        <f>IF(SER_hh_tes!I15=0,0,1000000/0.086*SER_hh_tes!I15/SER_hh_num!I15)</f>
        <v>1089.5380983370014</v>
      </c>
      <c r="J15" s="104">
        <f>IF(SER_hh_tes!J15=0,0,1000000/0.086*SER_hh_tes!J15/SER_hh_num!J15)</f>
        <v>1062.5654588076382</v>
      </c>
      <c r="K15" s="104">
        <f>IF(SER_hh_tes!K15=0,0,1000000/0.086*SER_hh_tes!K15/SER_hh_num!K15)</f>
        <v>870.04862425726162</v>
      </c>
      <c r="L15" s="104">
        <f>IF(SER_hh_tes!L15=0,0,1000000/0.086*SER_hh_tes!L15/SER_hh_num!L15)</f>
        <v>1118.4787829718132</v>
      </c>
      <c r="M15" s="104">
        <f>IF(SER_hh_tes!M15=0,0,1000000/0.086*SER_hh_tes!M15/SER_hh_num!M15)</f>
        <v>602.75627101718419</v>
      </c>
      <c r="N15" s="104">
        <f>IF(SER_hh_tes!N15=0,0,1000000/0.086*SER_hh_tes!N15/SER_hh_num!N15)</f>
        <v>677.66719179795166</v>
      </c>
      <c r="O15" s="104">
        <f>IF(SER_hh_tes!O15=0,0,1000000/0.086*SER_hh_tes!O15/SER_hh_num!O15)</f>
        <v>900.93536649534508</v>
      </c>
      <c r="P15" s="104">
        <f>IF(SER_hh_tes!P15=0,0,1000000/0.086*SER_hh_tes!P15/SER_hh_num!P15)</f>
        <v>477.79080623302121</v>
      </c>
      <c r="Q15" s="104">
        <f>IF(SER_hh_tes!Q15=0,0,1000000/0.086*SER_hh_tes!Q15/SER_hh_num!Q15)</f>
        <v>569.03858032962057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10402.8534159135</v>
      </c>
      <c r="C16" s="101">
        <f>IF(SER_hh_tes!C16=0,0,1000000/0.086*SER_hh_tes!C16/SER_hh_num!C16)</f>
        <v>10430.608733853347</v>
      </c>
      <c r="D16" s="101">
        <f>IF(SER_hh_tes!D16=0,0,1000000/0.086*SER_hh_tes!D16/SER_hh_num!D16)</f>
        <v>10500.241215132026</v>
      </c>
      <c r="E16" s="101">
        <f>IF(SER_hh_tes!E16=0,0,1000000/0.086*SER_hh_tes!E16/SER_hh_num!E16)</f>
        <v>10604.69831355416</v>
      </c>
      <c r="F16" s="101">
        <f>IF(SER_hh_tes!F16=0,0,1000000/0.086*SER_hh_tes!F16/SER_hh_num!F16)</f>
        <v>10594.561227249706</v>
      </c>
      <c r="G16" s="101">
        <f>IF(SER_hh_tes!G16=0,0,1000000/0.086*SER_hh_tes!G16/SER_hh_num!G16)</f>
        <v>10639.700952628009</v>
      </c>
      <c r="H16" s="101">
        <f>IF(SER_hh_tes!H16=0,0,1000000/0.086*SER_hh_tes!H16/SER_hh_num!H16)</f>
        <v>10783.0474533744</v>
      </c>
      <c r="I16" s="101">
        <f>IF(SER_hh_tes!I16=0,0,1000000/0.086*SER_hh_tes!I16/SER_hh_num!I16)</f>
        <v>10911.985008531299</v>
      </c>
      <c r="J16" s="101">
        <f>IF(SER_hh_tes!J16=0,0,1000000/0.086*SER_hh_tes!J16/SER_hh_num!J16)</f>
        <v>10991.147496537104</v>
      </c>
      <c r="K16" s="101">
        <f>IF(SER_hh_tes!K16=0,0,1000000/0.086*SER_hh_tes!K16/SER_hh_num!K16)</f>
        <v>10848.664843497174</v>
      </c>
      <c r="L16" s="101">
        <f>IF(SER_hh_tes!L16=0,0,1000000/0.086*SER_hh_tes!L16/SER_hh_num!L16)</f>
        <v>10892.949468465169</v>
      </c>
      <c r="M16" s="101">
        <f>IF(SER_hh_tes!M16=0,0,1000000/0.086*SER_hh_tes!M16/SER_hh_num!M16)</f>
        <v>11102.884962938419</v>
      </c>
      <c r="N16" s="101">
        <f>IF(SER_hh_tes!N16=0,0,1000000/0.086*SER_hh_tes!N16/SER_hh_num!N16)</f>
        <v>11307.08031083612</v>
      </c>
      <c r="O16" s="101">
        <f>IF(SER_hh_tes!O16=0,0,1000000/0.086*SER_hh_tes!O16/SER_hh_num!O16)</f>
        <v>11670.556241800279</v>
      </c>
      <c r="P16" s="101">
        <f>IF(SER_hh_tes!P16=0,0,1000000/0.086*SER_hh_tes!P16/SER_hh_num!P16)</f>
        <v>11910.997547611965</v>
      </c>
      <c r="Q16" s="101">
        <f>IF(SER_hh_tes!Q16=0,0,1000000/0.086*SER_hh_tes!Q16/SER_hh_num!Q16)</f>
        <v>11987.266916132028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1870.9793073067826</v>
      </c>
      <c r="C17" s="103">
        <f>IF(SER_hh_tes!C17=0,0,1000000/0.086*SER_hh_tes!C17/SER_hh_num!C17)</f>
        <v>2102.715297456999</v>
      </c>
      <c r="D17" s="103">
        <f>IF(SER_hh_tes!D17=0,0,1000000/0.086*SER_hh_tes!D17/SER_hh_num!D17)</f>
        <v>2291.7873280147192</v>
      </c>
      <c r="E17" s="103">
        <f>IF(SER_hh_tes!E17=0,0,1000000/0.086*SER_hh_tes!E17/SER_hh_num!E17)</f>
        <v>2652.4248465370206</v>
      </c>
      <c r="F17" s="103">
        <f>IF(SER_hh_tes!F17=0,0,1000000/0.086*SER_hh_tes!F17/SER_hh_num!F17)</f>
        <v>2708.191837213541</v>
      </c>
      <c r="G17" s="103">
        <f>IF(SER_hh_tes!G17=0,0,1000000/0.086*SER_hh_tes!G17/SER_hh_num!G17)</f>
        <v>2710.7022365537759</v>
      </c>
      <c r="H17" s="103">
        <f>IF(SER_hh_tes!H17=0,0,1000000/0.086*SER_hh_tes!H17/SER_hh_num!H17)</f>
        <v>2893.5253318528526</v>
      </c>
      <c r="I17" s="103">
        <f>IF(SER_hh_tes!I17=0,0,1000000/0.086*SER_hh_tes!I17/SER_hh_num!I17)</f>
        <v>3140.5283520247149</v>
      </c>
      <c r="J17" s="103">
        <f>IF(SER_hh_tes!J17=0,0,1000000/0.086*SER_hh_tes!J17/SER_hh_num!J17)</f>
        <v>3294.7106239047316</v>
      </c>
      <c r="K17" s="103">
        <f>IF(SER_hh_tes!K17=0,0,1000000/0.086*SER_hh_tes!K17/SER_hh_num!K17)</f>
        <v>3304.6462955131947</v>
      </c>
      <c r="L17" s="103">
        <f>IF(SER_hh_tes!L17=0,0,1000000/0.086*SER_hh_tes!L17/SER_hh_num!L17)</f>
        <v>3284.4481663465135</v>
      </c>
      <c r="M17" s="103">
        <f>IF(SER_hh_tes!M17=0,0,1000000/0.086*SER_hh_tes!M17/SER_hh_num!M17)</f>
        <v>3437.4042917563647</v>
      </c>
      <c r="N17" s="103">
        <f>IF(SER_hh_tes!N17=0,0,1000000/0.086*SER_hh_tes!N17/SER_hh_num!N17)</f>
        <v>3601.6009595044843</v>
      </c>
      <c r="O17" s="103">
        <f>IF(SER_hh_tes!O17=0,0,1000000/0.086*SER_hh_tes!O17/SER_hh_num!O17)</f>
        <v>3862.9211863790761</v>
      </c>
      <c r="P17" s="103">
        <f>IF(SER_hh_tes!P17=0,0,1000000/0.086*SER_hh_tes!P17/SER_hh_num!P17)</f>
        <v>4545.7106242009486</v>
      </c>
      <c r="Q17" s="103">
        <f>IF(SER_hh_tes!Q17=0,0,1000000/0.086*SER_hh_tes!Q17/SER_hh_num!Q17)</f>
        <v>5501.9813793457361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10475.561120056773</v>
      </c>
      <c r="C18" s="103">
        <f>IF(SER_hh_tes!C18=0,0,1000000/0.086*SER_hh_tes!C18/SER_hh_num!C18)</f>
        <v>10528.707059582168</v>
      </c>
      <c r="D18" s="103">
        <f>IF(SER_hh_tes!D18=0,0,1000000/0.086*SER_hh_tes!D18/SER_hh_num!D18)</f>
        <v>10571.484010024767</v>
      </c>
      <c r="E18" s="103">
        <f>IF(SER_hh_tes!E18=0,0,1000000/0.086*SER_hh_tes!E18/SER_hh_num!E18)</f>
        <v>10626.716332178787</v>
      </c>
      <c r="F18" s="103">
        <f>IF(SER_hh_tes!F18=0,0,1000000/0.086*SER_hh_tes!F18/SER_hh_num!F18)</f>
        <v>10655.914806738572</v>
      </c>
      <c r="G18" s="103">
        <f>IF(SER_hh_tes!G18=0,0,1000000/0.086*SER_hh_tes!G18/SER_hh_num!G18)</f>
        <v>10728.700965318965</v>
      </c>
      <c r="H18" s="103">
        <f>IF(SER_hh_tes!H18=0,0,1000000/0.086*SER_hh_tes!H18/SER_hh_num!H18)</f>
        <v>10872.965799862652</v>
      </c>
      <c r="I18" s="103">
        <f>IF(SER_hh_tes!I18=0,0,1000000/0.086*SER_hh_tes!I18/SER_hh_num!I18)</f>
        <v>10989.045572875653</v>
      </c>
      <c r="J18" s="103">
        <f>IF(SER_hh_tes!J18=0,0,1000000/0.086*SER_hh_tes!J18/SER_hh_num!J18)</f>
        <v>11064.017238513288</v>
      </c>
      <c r="K18" s="103">
        <f>IF(SER_hh_tes!K18=0,0,1000000/0.086*SER_hh_tes!K18/SER_hh_num!K18)</f>
        <v>10919.092282548529</v>
      </c>
      <c r="L18" s="103">
        <f>IF(SER_hh_tes!L18=0,0,1000000/0.086*SER_hh_tes!L18/SER_hh_num!L18)</f>
        <v>10972.956411944799</v>
      </c>
      <c r="M18" s="103">
        <f>IF(SER_hh_tes!M18=0,0,1000000/0.086*SER_hh_tes!M18/SER_hh_num!M18)</f>
        <v>11186.896067973898</v>
      </c>
      <c r="N18" s="103">
        <f>IF(SER_hh_tes!N18=0,0,1000000/0.086*SER_hh_tes!N18/SER_hh_num!N18)</f>
        <v>11399.072859774147</v>
      </c>
      <c r="O18" s="103">
        <f>IF(SER_hh_tes!O18=0,0,1000000/0.086*SER_hh_tes!O18/SER_hh_num!O18)</f>
        <v>11778.610379859982</v>
      </c>
      <c r="P18" s="103">
        <f>IF(SER_hh_tes!P18=0,0,1000000/0.086*SER_hh_tes!P18/SER_hh_num!P18)</f>
        <v>12035.757782133576</v>
      </c>
      <c r="Q18" s="103">
        <f>IF(SER_hh_tes!Q18=0,0,1000000/0.086*SER_hh_tes!Q18/SER_hh_num!Q18)</f>
        <v>12127.369269919527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5964.3505826128003</v>
      </c>
      <c r="C19" s="101">
        <f>IF(SER_hh_tes!C19=0,0,1000000/0.086*SER_hh_tes!C19/SER_hh_num!C19)</f>
        <v>5985.658411058761</v>
      </c>
      <c r="D19" s="101">
        <f>IF(SER_hh_tes!D19=0,0,1000000/0.086*SER_hh_tes!D19/SER_hh_num!D19)</f>
        <v>6031.1183119297066</v>
      </c>
      <c r="E19" s="101">
        <f>IF(SER_hh_tes!E19=0,0,1000000/0.086*SER_hh_tes!E19/SER_hh_num!E19)</f>
        <v>5975.0820437695502</v>
      </c>
      <c r="F19" s="101">
        <f>IF(SER_hh_tes!F19=0,0,1000000/0.086*SER_hh_tes!F19/SER_hh_num!F19)</f>
        <v>6042.9032752532703</v>
      </c>
      <c r="G19" s="101">
        <f>IF(SER_hh_tes!G19=0,0,1000000/0.086*SER_hh_tes!G19/SER_hh_num!G19)</f>
        <v>6087.0353068498262</v>
      </c>
      <c r="H19" s="101">
        <f>IF(SER_hh_tes!H19=0,0,1000000/0.086*SER_hh_tes!H19/SER_hh_num!H19)</f>
        <v>6128.903980894047</v>
      </c>
      <c r="I19" s="101">
        <f>IF(SER_hh_tes!I19=0,0,1000000/0.086*SER_hh_tes!I19/SER_hh_num!I19)</f>
        <v>6140.6635062953428</v>
      </c>
      <c r="J19" s="101">
        <f>IF(SER_hh_tes!J19=0,0,1000000/0.086*SER_hh_tes!J19/SER_hh_num!J19)</f>
        <v>6195.7242978680379</v>
      </c>
      <c r="K19" s="101">
        <f>IF(SER_hh_tes!K19=0,0,1000000/0.086*SER_hh_tes!K19/SER_hh_num!K19)</f>
        <v>6427.7414161880597</v>
      </c>
      <c r="L19" s="101">
        <f>IF(SER_hh_tes!L19=0,0,1000000/0.086*SER_hh_tes!L19/SER_hh_num!L19)</f>
        <v>6226.6368525585403</v>
      </c>
      <c r="M19" s="101">
        <f>IF(SER_hh_tes!M19=0,0,1000000/0.086*SER_hh_tes!M19/SER_hh_num!M19)</f>
        <v>6327.2147382210105</v>
      </c>
      <c r="N19" s="101">
        <f>IF(SER_hh_tes!N19=0,0,1000000/0.086*SER_hh_tes!N19/SER_hh_num!N19)</f>
        <v>6423.6333333901493</v>
      </c>
      <c r="O19" s="101">
        <f>IF(SER_hh_tes!O19=0,0,1000000/0.086*SER_hh_tes!O19/SER_hh_num!O19)</f>
        <v>6502.0767632904299</v>
      </c>
      <c r="P19" s="101">
        <f>IF(SER_hh_tes!P19=0,0,1000000/0.086*SER_hh_tes!P19/SER_hh_num!P19)</f>
        <v>6464.6035567493163</v>
      </c>
      <c r="Q19" s="101">
        <f>IF(SER_hh_tes!Q19=0,0,1000000/0.086*SER_hh_tes!Q19/SER_hh_num!Q19)</f>
        <v>6658.2832833322163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5974.3310807168928</v>
      </c>
      <c r="C20" s="100">
        <f>IF(SER_hh_tes!C20=0,0,1000000/0.086*SER_hh_tes!C20/SER_hh_num!C20)</f>
        <v>5932.3069376868389</v>
      </c>
      <c r="D20" s="100">
        <f>IF(SER_hh_tes!D20=0,0,1000000/0.086*SER_hh_tes!D20/SER_hh_num!D20)</f>
        <v>5939.8892900671808</v>
      </c>
      <c r="E20" s="100">
        <f>IF(SER_hh_tes!E20=0,0,1000000/0.086*SER_hh_tes!E20/SER_hh_num!E20)</f>
        <v>5837.9081251334883</v>
      </c>
      <c r="F20" s="100">
        <f>IF(SER_hh_tes!F20=0,0,1000000/0.086*SER_hh_tes!F20/SER_hh_num!F20)</f>
        <v>5868.0657639711617</v>
      </c>
      <c r="G20" s="100">
        <f>IF(SER_hh_tes!G20=0,0,1000000/0.086*SER_hh_tes!G20/SER_hh_num!G20)</f>
        <v>5800.8242879275786</v>
      </c>
      <c r="H20" s="100">
        <f>IF(SER_hh_tes!H20=0,0,1000000/0.086*SER_hh_tes!H20/SER_hh_num!H20)</f>
        <v>6135.0261443723302</v>
      </c>
      <c r="I20" s="100">
        <f>IF(SER_hh_tes!I20=0,0,1000000/0.086*SER_hh_tes!I20/SER_hh_num!I20)</f>
        <v>6210.8031939375269</v>
      </c>
      <c r="J20" s="100">
        <f>IF(SER_hh_tes!J20=0,0,1000000/0.086*SER_hh_tes!J20/SER_hh_num!J20)</f>
        <v>6260.1727822525763</v>
      </c>
      <c r="K20" s="100">
        <f>IF(SER_hh_tes!K20=0,0,1000000/0.086*SER_hh_tes!K20/SER_hh_num!K20)</f>
        <v>6465.3698751550874</v>
      </c>
      <c r="L20" s="100">
        <f>IF(SER_hh_tes!L20=0,0,1000000/0.086*SER_hh_tes!L20/SER_hh_num!L20)</f>
        <v>6188.0719065969843</v>
      </c>
      <c r="M20" s="100">
        <f>IF(SER_hh_tes!M20=0,0,1000000/0.086*SER_hh_tes!M20/SER_hh_num!M20)</f>
        <v>6203.9961875864865</v>
      </c>
      <c r="N20" s="100">
        <f>IF(SER_hh_tes!N20=0,0,1000000/0.086*SER_hh_tes!N20/SER_hh_num!N20)</f>
        <v>6231.0592793921014</v>
      </c>
      <c r="O20" s="100">
        <f>IF(SER_hh_tes!O20=0,0,1000000/0.086*SER_hh_tes!O20/SER_hh_num!O20)</f>
        <v>6265.9093876545821</v>
      </c>
      <c r="P20" s="100">
        <f>IF(SER_hh_tes!P20=0,0,1000000/0.086*SER_hh_tes!P20/SER_hh_num!P20)</f>
        <v>6223.6621040837017</v>
      </c>
      <c r="Q20" s="100">
        <f>IF(SER_hh_tes!Q20=0,0,1000000/0.086*SER_hh_tes!Q20/SER_hh_num!Q20)</f>
        <v>6298.949710058303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0</v>
      </c>
      <c r="C22" s="100">
        <f>IF(SER_hh_tes!C22=0,0,1000000/0.086*SER_hh_tes!C22/SER_hh_num!C22)</f>
        <v>0</v>
      </c>
      <c r="D22" s="100">
        <f>IF(SER_hh_tes!D22=0,0,1000000/0.086*SER_hh_tes!D22/SER_hh_num!D22)</f>
        <v>0</v>
      </c>
      <c r="E22" s="100">
        <f>IF(SER_hh_tes!E22=0,0,1000000/0.086*SER_hh_tes!E22/SER_hh_num!E22)</f>
        <v>0</v>
      </c>
      <c r="F22" s="100">
        <f>IF(SER_hh_tes!F22=0,0,1000000/0.086*SER_hh_tes!F22/SER_hh_num!F22)</f>
        <v>0</v>
      </c>
      <c r="G22" s="100">
        <f>IF(SER_hh_tes!G22=0,0,1000000/0.086*SER_hh_tes!G22/SER_hh_num!G22)</f>
        <v>0</v>
      </c>
      <c r="H22" s="100">
        <f>IF(SER_hh_tes!H22=0,0,1000000/0.086*SER_hh_tes!H22/SER_hh_num!H22)</f>
        <v>0</v>
      </c>
      <c r="I22" s="100">
        <f>IF(SER_hh_tes!I22=0,0,1000000/0.086*SER_hh_tes!I22/SER_hh_num!I22)</f>
        <v>0</v>
      </c>
      <c r="J22" s="100">
        <f>IF(SER_hh_tes!J22=0,0,1000000/0.086*SER_hh_tes!J22/SER_hh_num!J22)</f>
        <v>0</v>
      </c>
      <c r="K22" s="100">
        <f>IF(SER_hh_tes!K22=0,0,1000000/0.086*SER_hh_tes!K22/SER_hh_num!K22)</f>
        <v>0</v>
      </c>
      <c r="L22" s="100">
        <f>IF(SER_hh_tes!L22=0,0,1000000/0.086*SER_hh_tes!L22/SER_hh_num!L22)</f>
        <v>0</v>
      </c>
      <c r="M22" s="100">
        <f>IF(SER_hh_tes!M22=0,0,1000000/0.086*SER_hh_tes!M22/SER_hh_num!M22)</f>
        <v>0</v>
      </c>
      <c r="N22" s="100">
        <f>IF(SER_hh_tes!N22=0,0,1000000/0.086*SER_hh_tes!N22/SER_hh_num!N22)</f>
        <v>0</v>
      </c>
      <c r="O22" s="100">
        <f>IF(SER_hh_tes!O22=0,0,1000000/0.086*SER_hh_tes!O22/SER_hh_num!O22)</f>
        <v>0</v>
      </c>
      <c r="P22" s="100">
        <f>IF(SER_hh_tes!P22=0,0,1000000/0.086*SER_hh_tes!P22/SER_hh_num!P22)</f>
        <v>0</v>
      </c>
      <c r="Q22" s="100">
        <f>IF(SER_hh_tes!Q22=0,0,1000000/0.086*SER_hh_tes!Q22/SER_hh_num!Q22)</f>
        <v>0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5974.3310807168928</v>
      </c>
      <c r="C23" s="100">
        <f>IF(SER_hh_tes!C23=0,0,1000000/0.086*SER_hh_tes!C23/SER_hh_num!C23)</f>
        <v>6269.3275294971318</v>
      </c>
      <c r="D23" s="100">
        <f>IF(SER_hh_tes!D23=0,0,1000000/0.086*SER_hh_tes!D23/SER_hh_num!D23)</f>
        <v>6330.4235986107033</v>
      </c>
      <c r="E23" s="100">
        <f>IF(SER_hh_tes!E23=0,0,1000000/0.086*SER_hh_tes!E23/SER_hh_num!E23)</f>
        <v>6239.9890200631198</v>
      </c>
      <c r="F23" s="100">
        <f>IF(SER_hh_tes!F23=0,0,1000000/0.086*SER_hh_tes!F23/SER_hh_num!F23)</f>
        <v>6308.4611364034163</v>
      </c>
      <c r="G23" s="100">
        <f>IF(SER_hh_tes!G23=0,0,1000000/0.086*SER_hh_tes!G23/SER_hh_num!G23)</f>
        <v>6255.2137160919183</v>
      </c>
      <c r="H23" s="100">
        <f>IF(SER_hh_tes!H23=0,0,1000000/0.086*SER_hh_tes!H23/SER_hh_num!H23)</f>
        <v>6263.8683256300083</v>
      </c>
      <c r="I23" s="100">
        <f>IF(SER_hh_tes!I23=0,0,1000000/0.086*SER_hh_tes!I23/SER_hh_num!I23)</f>
        <v>6270.6240000428734</v>
      </c>
      <c r="J23" s="100">
        <f>IF(SER_hh_tes!J23=0,0,1000000/0.086*SER_hh_tes!J23/SER_hh_num!J23)</f>
        <v>6292.1066995703695</v>
      </c>
      <c r="K23" s="100">
        <f>IF(SER_hh_tes!K23=0,0,1000000/0.086*SER_hh_tes!K23/SER_hh_num!K23)</f>
        <v>6518.2821119931923</v>
      </c>
      <c r="L23" s="100">
        <f>IF(SER_hh_tes!L23=0,0,1000000/0.086*SER_hh_tes!L23/SER_hh_num!L23)</f>
        <v>6248.901131315527</v>
      </c>
      <c r="M23" s="100">
        <f>IF(SER_hh_tes!M23=0,0,1000000/0.086*SER_hh_tes!M23/SER_hh_num!M23)</f>
        <v>6254.671943072658</v>
      </c>
      <c r="N23" s="100">
        <f>IF(SER_hh_tes!N23=0,0,1000000/0.086*SER_hh_tes!N23/SER_hh_num!N23)</f>
        <v>6361.6207292562467</v>
      </c>
      <c r="O23" s="100">
        <f>IF(SER_hh_tes!O23=0,0,1000000/0.086*SER_hh_tes!O23/SER_hh_num!O23)</f>
        <v>6373.9735283121272</v>
      </c>
      <c r="P23" s="100">
        <f>IF(SER_hh_tes!P23=0,0,1000000/0.086*SER_hh_tes!P23/SER_hh_num!P23)</f>
        <v>6311.1097640736452</v>
      </c>
      <c r="Q23" s="100">
        <f>IF(SER_hh_tes!Q23=0,0,1000000/0.086*SER_hh_tes!Q23/SER_hh_num!Q23)</f>
        <v>6361.3087495085811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5974.3310807168928</v>
      </c>
      <c r="C25" s="100">
        <f>IF(SER_hh_tes!C25=0,0,1000000/0.086*SER_hh_tes!C25/SER_hh_num!C25)</f>
        <v>5992.0861033317078</v>
      </c>
      <c r="D25" s="100">
        <f>IF(SER_hh_tes!D25=0,0,1000000/0.086*SER_hh_tes!D25/SER_hh_num!D25)</f>
        <v>6079.9570321828514</v>
      </c>
      <c r="E25" s="100">
        <f>IF(SER_hh_tes!E25=0,0,1000000/0.086*SER_hh_tes!E25/SER_hh_num!E25)</f>
        <v>6011.87789270332</v>
      </c>
      <c r="F25" s="100">
        <f>IF(SER_hh_tes!F25=0,0,1000000/0.086*SER_hh_tes!F25/SER_hh_num!F25)</f>
        <v>6096.4001340538352</v>
      </c>
      <c r="G25" s="100">
        <f>IF(SER_hh_tes!G25=0,0,1000000/0.086*SER_hh_tes!G25/SER_hh_num!G25)</f>
        <v>6108.0492451295686</v>
      </c>
      <c r="H25" s="100">
        <f>IF(SER_hh_tes!H25=0,0,1000000/0.086*SER_hh_tes!H25/SER_hh_num!H25)</f>
        <v>6094.9870420397519</v>
      </c>
      <c r="I25" s="100">
        <f>IF(SER_hh_tes!I25=0,0,1000000/0.086*SER_hh_tes!I25/SER_hh_num!I25)</f>
        <v>6052.9707439605481</v>
      </c>
      <c r="J25" s="100">
        <f>IF(SER_hh_tes!J25=0,0,1000000/0.086*SER_hh_tes!J25/SER_hh_num!J25)</f>
        <v>6063.5603694727606</v>
      </c>
      <c r="K25" s="100">
        <f>IF(SER_hh_tes!K25=0,0,1000000/0.086*SER_hh_tes!K25/SER_hh_num!K25)</f>
        <v>6259.0411994900578</v>
      </c>
      <c r="L25" s="100">
        <f>IF(SER_hh_tes!L25=0,0,1000000/0.086*SER_hh_tes!L25/SER_hh_num!L25)</f>
        <v>5989.2509874136313</v>
      </c>
      <c r="M25" s="100">
        <f>IF(SER_hh_tes!M25=0,0,1000000/0.086*SER_hh_tes!M25/SER_hh_num!M25)</f>
        <v>6002.0792670273704</v>
      </c>
      <c r="N25" s="100">
        <f>IF(SER_hh_tes!N25=0,0,1000000/0.086*SER_hh_tes!N25/SER_hh_num!N25)</f>
        <v>6029.8207709473709</v>
      </c>
      <c r="O25" s="100">
        <f>IF(SER_hh_tes!O25=0,0,1000000/0.086*SER_hh_tes!O25/SER_hh_num!O25)</f>
        <v>6091.5905074318325</v>
      </c>
      <c r="P25" s="100">
        <f>IF(SER_hh_tes!P25=0,0,1000000/0.086*SER_hh_tes!P25/SER_hh_num!P25)</f>
        <v>6047.8956886817405</v>
      </c>
      <c r="Q25" s="100">
        <f>IF(SER_hh_tes!Q25=0,0,1000000/0.086*SER_hh_tes!Q25/SER_hh_num!Q25)</f>
        <v>6179.3863296895161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5961.8552339582657</v>
      </c>
      <c r="C26" s="22">
        <f>IF(SER_hh_tes!C26=0,0,1000000/0.086*SER_hh_tes!C26/SER_hh_num!C26)</f>
        <v>5928.9203992947723</v>
      </c>
      <c r="D26" s="22">
        <f>IF(SER_hh_tes!D26=0,0,1000000/0.086*SER_hh_tes!D26/SER_hh_num!D26)</f>
        <v>5937.497653020886</v>
      </c>
      <c r="E26" s="22">
        <f>IF(SER_hh_tes!E26=0,0,1000000/0.086*SER_hh_tes!E26/SER_hh_num!E26)</f>
        <v>5889.7140840928305</v>
      </c>
      <c r="F26" s="22">
        <f>IF(SER_hh_tes!F26=0,0,1000000/0.086*SER_hh_tes!F26/SER_hh_num!F26)</f>
        <v>5926.4115374673465</v>
      </c>
      <c r="G26" s="22">
        <f>IF(SER_hh_tes!G26=0,0,1000000/0.086*SER_hh_tes!G26/SER_hh_num!G26)</f>
        <v>6028.2066083593254</v>
      </c>
      <c r="H26" s="22">
        <f>IF(SER_hh_tes!H26=0,0,1000000/0.086*SER_hh_tes!H26/SER_hh_num!H26)</f>
        <v>6092.8174124504485</v>
      </c>
      <c r="I26" s="22">
        <f>IF(SER_hh_tes!I26=0,0,1000000/0.086*SER_hh_tes!I26/SER_hh_num!I26)</f>
        <v>6106.6437701145751</v>
      </c>
      <c r="J26" s="22">
        <f>IF(SER_hh_tes!J26=0,0,1000000/0.086*SER_hh_tes!J26/SER_hh_num!J26)</f>
        <v>6182.8356059789821</v>
      </c>
      <c r="K26" s="22">
        <f>IF(SER_hh_tes!K26=0,0,1000000/0.086*SER_hh_tes!K26/SER_hh_num!K26)</f>
        <v>6424.3161936091392</v>
      </c>
      <c r="L26" s="22">
        <f>IF(SER_hh_tes!L26=0,0,1000000/0.086*SER_hh_tes!L26/SER_hh_num!L26)</f>
        <v>6215.4261812327741</v>
      </c>
      <c r="M26" s="22">
        <f>IF(SER_hh_tes!M26=0,0,1000000/0.086*SER_hh_tes!M26/SER_hh_num!M26)</f>
        <v>6370.3101251607013</v>
      </c>
      <c r="N26" s="22">
        <f>IF(SER_hh_tes!N26=0,0,1000000/0.086*SER_hh_tes!N26/SER_hh_num!N26)</f>
        <v>6511.2159811748479</v>
      </c>
      <c r="O26" s="22">
        <f>IF(SER_hh_tes!O26=0,0,1000000/0.086*SER_hh_tes!O26/SER_hh_num!O26)</f>
        <v>6643.812765015502</v>
      </c>
      <c r="P26" s="22">
        <f>IF(SER_hh_tes!P26=0,0,1000000/0.086*SER_hh_tes!P26/SER_hh_num!P26)</f>
        <v>6511.0866590221594</v>
      </c>
      <c r="Q26" s="22">
        <f>IF(SER_hh_tes!Q26=0,0,1000000/0.086*SER_hh_tes!Q26/SER_hh_num!Q26)</f>
        <v>6831.6293684656639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2.0277762120067564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33.121360174557935</v>
      </c>
      <c r="M27" s="116">
        <f>IF(SER_hh_tes!M27=0,0,1000000/0.086*SER_hh_tes!M27/SER_hh_num!M19)</f>
        <v>39.703698889658369</v>
      </c>
      <c r="N27" s="116">
        <f>IF(SER_hh_tes!N27=0,0,1000000/0.086*SER_hh_tes!N27/SER_hh_num!N19)</f>
        <v>39.312551975719586</v>
      </c>
      <c r="O27" s="116">
        <f>IF(SER_hh_tes!O27=0,0,1000000/0.086*SER_hh_tes!O27/SER_hh_num!O19)</f>
        <v>20.334726377750599</v>
      </c>
      <c r="P27" s="116">
        <f>IF(SER_hh_tes!P27=0,0,1000000/0.086*SER_hh_tes!P27/SER_hh_num!P19)</f>
        <v>80.576498087475898</v>
      </c>
      <c r="Q27" s="116">
        <f>IF(SER_hh_tes!Q27=0,0,1000000/0.086*SER_hh_tes!Q27/SER_hh_num!Q19)</f>
        <v>56.368771063669392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2246.4203799644533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1992.5571163220602</v>
      </c>
      <c r="M28" s="117">
        <f>IF(SER_hh_tes!M27=0,0,1000000/0.086*SER_hh_tes!M27/SER_hh_num!M27)</f>
        <v>1996.7736647658157</v>
      </c>
      <c r="N28" s="117">
        <f>IF(SER_hh_tes!N27=0,0,1000000/0.086*SER_hh_tes!N27/SER_hh_num!N27)</f>
        <v>2002.5353497561996</v>
      </c>
      <c r="O28" s="117">
        <f>IF(SER_hh_tes!O27=0,0,1000000/0.086*SER_hh_tes!O27/SER_hh_num!O27)</f>
        <v>748.52114931649169</v>
      </c>
      <c r="P28" s="117">
        <f>IF(SER_hh_tes!P27=0,0,1000000/0.086*SER_hh_tes!P27/SER_hh_num!P27)</f>
        <v>2471.1578991157144</v>
      </c>
      <c r="Q28" s="117">
        <f>IF(SER_hh_tes!Q27=0,0,1000000/0.086*SER_hh_tes!Q27/SER_hh_num!Q27)</f>
        <v>1677.9992879001186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5549.8121556398619</v>
      </c>
      <c r="C29" s="101">
        <f>IF(SER_hh_tes!C29=0,0,1000000/0.086*SER_hh_tes!C29/SER_hh_num!C29)</f>
        <v>5701.8400273171001</v>
      </c>
      <c r="D29" s="101">
        <f>IF(SER_hh_tes!D29=0,0,1000000/0.086*SER_hh_tes!D29/SER_hh_num!D29)</f>
        <v>5796.1126833050766</v>
      </c>
      <c r="E29" s="101">
        <f>IF(SER_hh_tes!E29=0,0,1000000/0.086*SER_hh_tes!E29/SER_hh_num!E29)</f>
        <v>5892.5211641362803</v>
      </c>
      <c r="F29" s="101">
        <f>IF(SER_hh_tes!F29=0,0,1000000/0.086*SER_hh_tes!F29/SER_hh_num!F29)</f>
        <v>6076.7436932176806</v>
      </c>
      <c r="G29" s="101">
        <f>IF(SER_hh_tes!G29=0,0,1000000/0.086*SER_hh_tes!G29/SER_hh_num!G29)</f>
        <v>5996.0672054947463</v>
      </c>
      <c r="H29" s="101">
        <f>IF(SER_hh_tes!H29=0,0,1000000/0.086*SER_hh_tes!H29/SER_hh_num!H29)</f>
        <v>5941.2578072949054</v>
      </c>
      <c r="I29" s="101">
        <f>IF(SER_hh_tes!I29=0,0,1000000/0.086*SER_hh_tes!I29/SER_hh_num!I29)</f>
        <v>5928.1141411499702</v>
      </c>
      <c r="J29" s="101">
        <f>IF(SER_hh_tes!J29=0,0,1000000/0.086*SER_hh_tes!J29/SER_hh_num!J29)</f>
        <v>5942.6663626282625</v>
      </c>
      <c r="K29" s="101">
        <f>IF(SER_hh_tes!K29=0,0,1000000/0.086*SER_hh_tes!K29/SER_hh_num!K29)</f>
        <v>6012.0105165435771</v>
      </c>
      <c r="L29" s="101">
        <f>IF(SER_hh_tes!L29=0,0,1000000/0.086*SER_hh_tes!L29/SER_hh_num!L29)</f>
        <v>5978.9093941640249</v>
      </c>
      <c r="M29" s="101">
        <f>IF(SER_hh_tes!M29=0,0,1000000/0.086*SER_hh_tes!M29/SER_hh_num!M29)</f>
        <v>6108.689758865502</v>
      </c>
      <c r="N29" s="101">
        <f>IF(SER_hh_tes!N29=0,0,1000000/0.086*SER_hh_tes!N29/SER_hh_num!N29)</f>
        <v>6105.4407401001772</v>
      </c>
      <c r="O29" s="101">
        <f>IF(SER_hh_tes!O29=0,0,1000000/0.086*SER_hh_tes!O29/SER_hh_num!O29)</f>
        <v>6152.970058623634</v>
      </c>
      <c r="P29" s="101">
        <f>IF(SER_hh_tes!P29=0,0,1000000/0.086*SER_hh_tes!P29/SER_hh_num!P29)</f>
        <v>6016.2071510265905</v>
      </c>
      <c r="Q29" s="101">
        <f>IF(SER_hh_tes!Q29=0,0,1000000/0.086*SER_hh_tes!Q29/SER_hh_num!Q29)</f>
        <v>6091.9960536425706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5555.8600887042057</v>
      </c>
      <c r="C30" s="100">
        <f>IF(SER_hh_tes!C30=0,0,1000000/0.086*SER_hh_tes!C30/SER_hh_num!C30)</f>
        <v>5826.7927503214614</v>
      </c>
      <c r="D30" s="100">
        <f>IF(SER_hh_tes!D30=0,0,1000000/0.086*SER_hh_tes!D30/SER_hh_num!D30)</f>
        <v>5945.8741355284055</v>
      </c>
      <c r="E30" s="100">
        <f>IF(SER_hh_tes!E30=0,0,1000000/0.086*SER_hh_tes!E30/SER_hh_num!E30)</f>
        <v>6027.6081625671968</v>
      </c>
      <c r="F30" s="100">
        <f>IF(SER_hh_tes!F30=0,0,1000000/0.086*SER_hh_tes!F30/SER_hh_num!F30)</f>
        <v>6180.8192585825873</v>
      </c>
      <c r="G30" s="100">
        <f>IF(SER_hh_tes!G30=0,0,1000000/0.086*SER_hh_tes!G30/SER_hh_num!G30)</f>
        <v>6077.3112065818077</v>
      </c>
      <c r="H30" s="100">
        <f>IF(SER_hh_tes!H30=0,0,1000000/0.086*SER_hh_tes!H30/SER_hh_num!H30)</f>
        <v>5980.2420747511378</v>
      </c>
      <c r="I30" s="100">
        <f>IF(SER_hh_tes!I30=0,0,1000000/0.086*SER_hh_tes!I30/SER_hh_num!I30)</f>
        <v>5929.1448933461579</v>
      </c>
      <c r="J30" s="100">
        <f>IF(SER_hh_tes!J30=0,0,1000000/0.086*SER_hh_tes!J30/SER_hh_num!J30)</f>
        <v>5918.3748434532517</v>
      </c>
      <c r="K30" s="100">
        <f>IF(SER_hh_tes!K30=0,0,1000000/0.086*SER_hh_tes!K30/SER_hh_num!K30)</f>
        <v>6154.4757281869533</v>
      </c>
      <c r="L30" s="100">
        <f>IF(SER_hh_tes!L30=0,0,1000000/0.086*SER_hh_tes!L30/SER_hh_num!L30)</f>
        <v>6194.7147654703449</v>
      </c>
      <c r="M30" s="100">
        <f>IF(SER_hh_tes!M30=0,0,1000000/0.086*SER_hh_tes!M30/SER_hh_num!M30)</f>
        <v>6350.8835703947734</v>
      </c>
      <c r="N30" s="100">
        <f>IF(SER_hh_tes!N30=0,0,1000000/0.086*SER_hh_tes!N30/SER_hh_num!N30)</f>
        <v>6331.8731246365396</v>
      </c>
      <c r="O30" s="100">
        <f>IF(SER_hh_tes!O30=0,0,1000000/0.086*SER_hh_tes!O30/SER_hh_num!O30)</f>
        <v>6217.7008256675317</v>
      </c>
      <c r="P30" s="100">
        <f>IF(SER_hh_tes!P30=0,0,1000000/0.086*SER_hh_tes!P30/SER_hh_num!P30)</f>
        <v>6185.0855651503625</v>
      </c>
      <c r="Q30" s="100">
        <f>IF(SER_hh_tes!Q30=0,0,1000000/0.086*SER_hh_tes!Q30/SER_hh_num!Q30)</f>
        <v>6197.3370675363603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5555.8600887042039</v>
      </c>
      <c r="C31" s="100">
        <f>IF(SER_hh_tes!C31=0,0,1000000/0.086*SER_hh_tes!C31/SER_hh_num!C31)</f>
        <v>5688.5437585681866</v>
      </c>
      <c r="D31" s="100">
        <f>IF(SER_hh_tes!D31=0,0,1000000/0.086*SER_hh_tes!D31/SER_hh_num!D31)</f>
        <v>5753.3686590280804</v>
      </c>
      <c r="E31" s="100">
        <f>IF(SER_hh_tes!E31=0,0,1000000/0.086*SER_hh_tes!E31/SER_hh_num!E31)</f>
        <v>5821.0618312072402</v>
      </c>
      <c r="F31" s="100">
        <f>IF(SER_hh_tes!F31=0,0,1000000/0.086*SER_hh_tes!F31/SER_hh_num!F31)</f>
        <v>5961.449757748127</v>
      </c>
      <c r="G31" s="100">
        <f>IF(SER_hh_tes!G31=0,0,1000000/0.086*SER_hh_tes!G31/SER_hh_num!G31)</f>
        <v>5973.7683271734941</v>
      </c>
      <c r="H31" s="100">
        <f>IF(SER_hh_tes!H31=0,0,1000000/0.086*SER_hh_tes!H31/SER_hh_num!H31)</f>
        <v>5941.0553959506587</v>
      </c>
      <c r="I31" s="100">
        <f>IF(SER_hh_tes!I31=0,0,1000000/0.086*SER_hh_tes!I31/SER_hh_num!I31)</f>
        <v>5916.0996194228301</v>
      </c>
      <c r="J31" s="100">
        <f>IF(SER_hh_tes!J31=0,0,1000000/0.086*SER_hh_tes!J31/SER_hh_num!J31)</f>
        <v>5925.5189883102603</v>
      </c>
      <c r="K31" s="100">
        <f>IF(SER_hh_tes!K31=0,0,1000000/0.086*SER_hh_tes!K31/SER_hh_num!K31)</f>
        <v>5990.421101580444</v>
      </c>
      <c r="L31" s="100">
        <f>IF(SER_hh_tes!L31=0,0,1000000/0.086*SER_hh_tes!L31/SER_hh_num!L31)</f>
        <v>6032.0047405516161</v>
      </c>
      <c r="M31" s="100">
        <f>IF(SER_hh_tes!M31=0,0,1000000/0.086*SER_hh_tes!M31/SER_hh_num!M31)</f>
        <v>6195.7898414129531</v>
      </c>
      <c r="N31" s="100">
        <f>IF(SER_hh_tes!N31=0,0,1000000/0.086*SER_hh_tes!N31/SER_hh_num!N31)</f>
        <v>6198.0921774557137</v>
      </c>
      <c r="O31" s="100">
        <f>IF(SER_hh_tes!O31=0,0,1000000/0.086*SER_hh_tes!O31/SER_hh_num!O31)</f>
        <v>6111.3956277774278</v>
      </c>
      <c r="P31" s="100">
        <f>IF(SER_hh_tes!P31=0,0,1000000/0.086*SER_hh_tes!P31/SER_hh_num!P31)</f>
        <v>6082.4024713211356</v>
      </c>
      <c r="Q31" s="100">
        <f>IF(SER_hh_tes!Q31=0,0,1000000/0.086*SER_hh_tes!Q31/SER_hh_num!Q31)</f>
        <v>6098.6407355541696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5544.2581104839546</v>
      </c>
      <c r="C33" s="18">
        <f>IF(SER_hh_tes!C33=0,0,1000000/0.086*SER_hh_tes!C33/SER_hh_num!C33)</f>
        <v>5677.3299777405109</v>
      </c>
      <c r="D33" s="18">
        <f>IF(SER_hh_tes!D33=0,0,1000000/0.086*SER_hh_tes!D33/SER_hh_num!D33)</f>
        <v>5729.3439638339014</v>
      </c>
      <c r="E33" s="18">
        <f>IF(SER_hh_tes!E33=0,0,1000000/0.086*SER_hh_tes!E33/SER_hh_num!E33)</f>
        <v>5851.8468965266702</v>
      </c>
      <c r="F33" s="18">
        <f>IF(SER_hh_tes!F33=0,0,1000000/0.086*SER_hh_tes!F33/SER_hh_num!F33)</f>
        <v>6069.9741709013842</v>
      </c>
      <c r="G33" s="18">
        <f>IF(SER_hh_tes!G33=0,0,1000000/0.086*SER_hh_tes!G33/SER_hh_num!G33)</f>
        <v>5974.21630462958</v>
      </c>
      <c r="H33" s="18">
        <f>IF(SER_hh_tes!H33=0,0,1000000/0.086*SER_hh_tes!H33/SER_hh_num!H33)</f>
        <v>5926.529865817849</v>
      </c>
      <c r="I33" s="18">
        <f>IF(SER_hh_tes!I33=0,0,1000000/0.086*SER_hh_tes!I33/SER_hh_num!I33)</f>
        <v>5935.5260364878459</v>
      </c>
      <c r="J33" s="18">
        <f>IF(SER_hh_tes!J33=0,0,1000000/0.086*SER_hh_tes!J33/SER_hh_num!J33)</f>
        <v>5952.7813999272475</v>
      </c>
      <c r="K33" s="18">
        <f>IF(SER_hh_tes!K33=0,0,1000000/0.086*SER_hh_tes!K33/SER_hh_num!K33)</f>
        <v>6008.3408791509082</v>
      </c>
      <c r="L33" s="18">
        <f>IF(SER_hh_tes!L33=0,0,1000000/0.086*SER_hh_tes!L33/SER_hh_num!L33)</f>
        <v>5903.1933585361512</v>
      </c>
      <c r="M33" s="18">
        <f>IF(SER_hh_tes!M33=0,0,1000000/0.086*SER_hh_tes!M33/SER_hh_num!M33)</f>
        <v>6070.2575180281256</v>
      </c>
      <c r="N33" s="18">
        <f>IF(SER_hh_tes!N33=0,0,1000000/0.086*SER_hh_tes!N33/SER_hh_num!N33)</f>
        <v>6033.6193341961725</v>
      </c>
      <c r="O33" s="18">
        <f>IF(SER_hh_tes!O33=0,0,1000000/0.086*SER_hh_tes!O33/SER_hh_num!O33)</f>
        <v>6173.2792546110204</v>
      </c>
      <c r="P33" s="18">
        <f>IF(SER_hh_tes!P33=0,0,1000000/0.086*SER_hh_tes!P33/SER_hh_num!P33)</f>
        <v>5951.4013404240541</v>
      </c>
      <c r="Q33" s="18">
        <f>IF(SER_hh_tes!Q33=0,0,1000000/0.086*SER_hh_tes!Q33/SER_hh_num!Q33)</f>
        <v>6077.698040233774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33603.288904119436</v>
      </c>
      <c r="C3" s="106">
        <f>IF(SER_hh_emi!C3=0,0,1000000*SER_hh_emi!C3/SER_hh_num!C3)</f>
        <v>20010.310802239692</v>
      </c>
      <c r="D3" s="106">
        <f>IF(SER_hh_emi!D3=0,0,1000000*SER_hh_emi!D3/SER_hh_num!D3)</f>
        <v>16358.959354242348</v>
      </c>
      <c r="E3" s="106">
        <f>IF(SER_hh_emi!E3=0,0,1000000*SER_hh_emi!E3/SER_hh_num!E3)</f>
        <v>10906.207922230515</v>
      </c>
      <c r="F3" s="106">
        <f>IF(SER_hh_emi!F3=0,0,1000000*SER_hh_emi!F3/SER_hh_num!F3)</f>
        <v>11357.530772448214</v>
      </c>
      <c r="G3" s="106">
        <f>IF(SER_hh_emi!G3=0,0,1000000*SER_hh_emi!G3/SER_hh_num!G3)</f>
        <v>17391.756272072747</v>
      </c>
      <c r="H3" s="106">
        <f>IF(SER_hh_emi!H3=0,0,1000000*SER_hh_emi!H3/SER_hh_num!H3)</f>
        <v>19425.397916588427</v>
      </c>
      <c r="I3" s="106">
        <f>IF(SER_hh_emi!I3=0,0,1000000*SER_hh_emi!I3/SER_hh_num!I3)</f>
        <v>18598.042385725497</v>
      </c>
      <c r="J3" s="106">
        <f>IF(SER_hh_emi!J3=0,0,1000000*SER_hh_emi!J3/SER_hh_num!J3)</f>
        <v>19743.610664171993</v>
      </c>
      <c r="K3" s="106">
        <f>IF(SER_hh_emi!K3=0,0,1000000*SER_hh_emi!K3/SER_hh_num!K3)</f>
        <v>22059.443066329259</v>
      </c>
      <c r="L3" s="106">
        <f>IF(SER_hh_emi!L3=0,0,1000000*SER_hh_emi!L3/SER_hh_num!L3)</f>
        <v>19944.305373185944</v>
      </c>
      <c r="M3" s="106">
        <f>IF(SER_hh_emi!M3=0,0,1000000*SER_hh_emi!M3/SER_hh_num!M3)</f>
        <v>13478.110438159192</v>
      </c>
      <c r="N3" s="106">
        <f>IF(SER_hh_emi!N3=0,0,1000000*SER_hh_emi!N3/SER_hh_num!N3)</f>
        <v>11959.917675542561</v>
      </c>
      <c r="O3" s="106">
        <f>IF(SER_hh_emi!O3=0,0,1000000*SER_hh_emi!O3/SER_hh_num!O3)</f>
        <v>15396.299931911492</v>
      </c>
      <c r="P3" s="106">
        <f>IF(SER_hh_emi!P3=0,0,1000000*SER_hh_emi!P3/SER_hh_num!P3)</f>
        <v>10379.347487642181</v>
      </c>
      <c r="Q3" s="106">
        <f>IF(SER_hh_emi!Q3=0,0,1000000*SER_hh_emi!Q3/SER_hh_num!Q3)</f>
        <v>10626.673228653121</v>
      </c>
    </row>
    <row r="4" spans="1:17" ht="12.95" customHeight="1" x14ac:dyDescent="0.25">
      <c r="A4" s="90" t="s">
        <v>44</v>
      </c>
      <c r="B4" s="101">
        <f>IF(SER_hh_emi!B4=0,0,1000000*SER_hh_emi!B4/SER_hh_num!B4)</f>
        <v>32114.739142309423</v>
      </c>
      <c r="C4" s="101">
        <f>IF(SER_hh_emi!C4=0,0,1000000*SER_hh_emi!C4/SER_hh_num!C4)</f>
        <v>18187.82397276644</v>
      </c>
      <c r="D4" s="101">
        <f>IF(SER_hh_emi!D4=0,0,1000000*SER_hh_emi!D4/SER_hh_num!D4)</f>
        <v>14150.501306068474</v>
      </c>
      <c r="E4" s="101">
        <f>IF(SER_hh_emi!E4=0,0,1000000*SER_hh_emi!E4/SER_hh_num!E4)</f>
        <v>8783.5350119724244</v>
      </c>
      <c r="F4" s="101">
        <f>IF(SER_hh_emi!F4=0,0,1000000*SER_hh_emi!F4/SER_hh_num!F4)</f>
        <v>9334.6590810876205</v>
      </c>
      <c r="G4" s="101">
        <f>IF(SER_hh_emi!G4=0,0,1000000*SER_hh_emi!G4/SER_hh_num!G4)</f>
        <v>15515.736034484244</v>
      </c>
      <c r="H4" s="101">
        <f>IF(SER_hh_emi!H4=0,0,1000000*SER_hh_emi!H4/SER_hh_num!H4)</f>
        <v>17553.423113640853</v>
      </c>
      <c r="I4" s="101">
        <f>IF(SER_hh_emi!I4=0,0,1000000*SER_hh_emi!I4/SER_hh_num!I4)</f>
        <v>16927.603391654047</v>
      </c>
      <c r="J4" s="101">
        <f>IF(SER_hh_emi!J4=0,0,1000000*SER_hh_emi!J4/SER_hh_num!J4)</f>
        <v>18176.125291504133</v>
      </c>
      <c r="K4" s="101">
        <f>IF(SER_hh_emi!K4=0,0,1000000*SER_hh_emi!K4/SER_hh_num!K4)</f>
        <v>20302.79977344798</v>
      </c>
      <c r="L4" s="101">
        <f>IF(SER_hh_emi!L4=0,0,1000000*SER_hh_emi!L4/SER_hh_num!L4)</f>
        <v>18113.252114447369</v>
      </c>
      <c r="M4" s="101">
        <f>IF(SER_hh_emi!M4=0,0,1000000*SER_hh_emi!M4/SER_hh_num!M4)</f>
        <v>12038.238512839531</v>
      </c>
      <c r="N4" s="101">
        <f>IF(SER_hh_emi!N4=0,0,1000000*SER_hh_emi!N4/SER_hh_num!N4)</f>
        <v>10063.215431504172</v>
      </c>
      <c r="O4" s="101">
        <f>IF(SER_hh_emi!O4=0,0,1000000*SER_hh_emi!O4/SER_hh_num!O4)</f>
        <v>13365.919782572124</v>
      </c>
      <c r="P4" s="101">
        <f>IF(SER_hh_emi!P4=0,0,1000000*SER_hh_emi!P4/SER_hh_num!P4)</f>
        <v>8307.0095926825325</v>
      </c>
      <c r="Q4" s="101">
        <f>IF(SER_hh_emi!Q4=0,0,1000000*SER_hh_emi!Q4/SER_hh_num!Q4)</f>
        <v>8505.3890093810824</v>
      </c>
    </row>
    <row r="5" spans="1:17" ht="12" customHeight="1" x14ac:dyDescent="0.25">
      <c r="A5" s="88" t="s">
        <v>38</v>
      </c>
      <c r="B5" s="100">
        <f>IF(SER_hh_emi!B5=0,0,1000000*SER_hh_emi!B5/SER_hh_num!B5)</f>
        <v>75964.56202907594</v>
      </c>
      <c r="C5" s="100">
        <f>IF(SER_hh_emi!C5=0,0,1000000*SER_hh_emi!C5/SER_hh_num!C5)</f>
        <v>51932.183941911673</v>
      </c>
      <c r="D5" s="100">
        <f>IF(SER_hh_emi!D5=0,0,1000000*SER_hh_emi!D5/SER_hh_num!D5)</f>
        <v>68015.40740383901</v>
      </c>
      <c r="E5" s="100">
        <f>IF(SER_hh_emi!E5=0,0,1000000*SER_hh_emi!E5/SER_hh_num!E5)</f>
        <v>17816.334228733489</v>
      </c>
      <c r="F5" s="100">
        <f>IF(SER_hh_emi!F5=0,0,1000000*SER_hh_emi!F5/SER_hh_num!F5)</f>
        <v>67336.439519957843</v>
      </c>
      <c r="G5" s="100">
        <f>IF(SER_hh_emi!G5=0,0,1000000*SER_hh_emi!G5/SER_hh_num!G5)</f>
        <v>47343.909501599395</v>
      </c>
      <c r="H5" s="100">
        <f>IF(SER_hh_emi!H5=0,0,1000000*SER_hh_emi!H5/SER_hh_num!H5)</f>
        <v>47649.942427125388</v>
      </c>
      <c r="I5" s="100">
        <f>IF(SER_hh_emi!I5=0,0,1000000*SER_hh_emi!I5/SER_hh_num!I5)</f>
        <v>42767.654369188094</v>
      </c>
      <c r="J5" s="100">
        <f>IF(SER_hh_emi!J5=0,0,1000000*SER_hh_emi!J5/SER_hh_num!J5)</f>
        <v>41981.898769236715</v>
      </c>
      <c r="K5" s="100">
        <f>IF(SER_hh_emi!K5=0,0,1000000*SER_hh_emi!K5/SER_hh_num!K5)</f>
        <v>71271.782390157896</v>
      </c>
      <c r="L5" s="100">
        <f>IF(SER_hh_emi!L5=0,0,1000000*SER_hh_emi!L5/SER_hh_num!L5)</f>
        <v>46007.2133508201</v>
      </c>
      <c r="M5" s="100">
        <f>IF(SER_hh_emi!M5=0,0,1000000*SER_hh_emi!M5/SER_hh_num!M5)</f>
        <v>61295.401084492209</v>
      </c>
      <c r="N5" s="100">
        <f>IF(SER_hh_emi!N5=0,0,1000000*SER_hh_emi!N5/SER_hh_num!N5)</f>
        <v>15803.595515093119</v>
      </c>
      <c r="O5" s="100">
        <f>IF(SER_hh_emi!O5=0,0,1000000*SER_hh_emi!O5/SER_hh_num!O5)</f>
        <v>30891.358815947464</v>
      </c>
      <c r="P5" s="100">
        <f>IF(SER_hh_emi!P5=0,0,1000000*SER_hh_emi!P5/SER_hh_num!P5)</f>
        <v>19261.464390227404</v>
      </c>
      <c r="Q5" s="100">
        <f>IF(SER_hh_emi!Q5=0,0,1000000*SER_hh_emi!Q5/SER_hh_num!Q5)</f>
        <v>20414.744281364179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48417.377089481837</v>
      </c>
      <c r="C7" s="100">
        <f>IF(SER_hh_emi!C7=0,0,1000000*SER_hh_emi!C7/SER_hh_num!C7)</f>
        <v>33326.000318916354</v>
      </c>
      <c r="D7" s="100">
        <f>IF(SER_hh_emi!D7=0,0,1000000*SER_hh_emi!D7/SER_hh_num!D7)</f>
        <v>28120.624783210562</v>
      </c>
      <c r="E7" s="100">
        <f>IF(SER_hh_emi!E7=0,0,1000000*SER_hh_emi!E7/SER_hh_num!E7)</f>
        <v>12882.811420416085</v>
      </c>
      <c r="F7" s="100">
        <f>IF(SER_hh_emi!F7=0,0,1000000*SER_hh_emi!F7/SER_hh_num!F7)</f>
        <v>34577.26643570351</v>
      </c>
      <c r="G7" s="100">
        <f>IF(SER_hh_emi!G7=0,0,1000000*SER_hh_emi!G7/SER_hh_num!G7)</f>
        <v>30501.249104168211</v>
      </c>
      <c r="H7" s="100">
        <f>IF(SER_hh_emi!H7=0,0,1000000*SER_hh_emi!H7/SER_hh_num!H7)</f>
        <v>31224.226835996364</v>
      </c>
      <c r="I7" s="100">
        <f>IF(SER_hh_emi!I7=0,0,1000000*SER_hh_emi!I7/SER_hh_num!I7)</f>
        <v>7562.6528620973859</v>
      </c>
      <c r="J7" s="100">
        <f>IF(SER_hh_emi!J7=0,0,1000000*SER_hh_emi!J7/SER_hh_num!J7)</f>
        <v>35761.255798099417</v>
      </c>
      <c r="K7" s="100">
        <f>IF(SER_hh_emi!K7=0,0,1000000*SER_hh_emi!K7/SER_hh_num!K7)</f>
        <v>143981.27914366641</v>
      </c>
      <c r="L7" s="100">
        <f>IF(SER_hh_emi!L7=0,0,1000000*SER_hh_emi!L7/SER_hh_num!L7)</f>
        <v>0</v>
      </c>
      <c r="M7" s="100">
        <f>IF(SER_hh_emi!M7=0,0,1000000*SER_hh_emi!M7/SER_hh_num!M7)</f>
        <v>0</v>
      </c>
      <c r="N7" s="100">
        <f>IF(SER_hh_emi!N7=0,0,1000000*SER_hh_emi!N7/SER_hh_num!N7)</f>
        <v>0</v>
      </c>
      <c r="O7" s="100">
        <f>IF(SER_hh_emi!O7=0,0,1000000*SER_hh_emi!O7/SER_hh_num!O7)</f>
        <v>21603.801278958857</v>
      </c>
      <c r="P7" s="100">
        <f>IF(SER_hh_emi!P7=0,0,1000000*SER_hh_emi!P7/SER_hh_num!P7)</f>
        <v>11525.433004188533</v>
      </c>
      <c r="Q7" s="100">
        <f>IF(SER_hh_emi!Q7=0,0,1000000*SER_hh_emi!Q7/SER_hh_num!Q7)</f>
        <v>12896.861392733654</v>
      </c>
    </row>
    <row r="8" spans="1:17" ht="12" customHeight="1" x14ac:dyDescent="0.25">
      <c r="A8" s="88" t="s">
        <v>101</v>
      </c>
      <c r="B8" s="100">
        <f>IF(SER_hh_emi!B8=0,0,1000000*SER_hh_emi!B8/SER_hh_num!B8)</f>
        <v>22407.669155389107</v>
      </c>
      <c r="C8" s="100">
        <f>IF(SER_hh_emi!C8=0,0,1000000*SER_hh_emi!C8/SER_hh_num!C8)</f>
        <v>15651.581177194896</v>
      </c>
      <c r="D8" s="100">
        <f>IF(SER_hh_emi!D8=0,0,1000000*SER_hh_emi!D8/SER_hh_num!D8)</f>
        <v>13254.921855363096</v>
      </c>
      <c r="E8" s="100">
        <f>IF(SER_hh_emi!E8=0,0,1000000*SER_hh_emi!E8/SER_hh_num!E8)</f>
        <v>9968.1746198923611</v>
      </c>
      <c r="F8" s="100">
        <f>IF(SER_hh_emi!F8=0,0,1000000*SER_hh_emi!F8/SER_hh_num!F8)</f>
        <v>11113.236950322049</v>
      </c>
      <c r="G8" s="100">
        <f>IF(SER_hh_emi!G8=0,0,1000000*SER_hh_emi!G8/SER_hh_num!G8)</f>
        <v>14218.536445104261</v>
      </c>
      <c r="H8" s="100">
        <f>IF(SER_hh_emi!H8=0,0,1000000*SER_hh_emi!H8/SER_hh_num!H8)</f>
        <v>14500.911730882208</v>
      </c>
      <c r="I8" s="100">
        <f>IF(SER_hh_emi!I8=0,0,1000000*SER_hh_emi!I8/SER_hh_num!I8)</f>
        <v>13309.882097316209</v>
      </c>
      <c r="J8" s="100">
        <f>IF(SER_hh_emi!J8=0,0,1000000*SER_hh_emi!J8/SER_hh_num!J8)</f>
        <v>13154.752815896631</v>
      </c>
      <c r="K8" s="100">
        <f>IF(SER_hh_emi!K8=0,0,1000000*SER_hh_emi!K8/SER_hh_num!K8)</f>
        <v>12598.403548852746</v>
      </c>
      <c r="L8" s="100">
        <f>IF(SER_hh_emi!L8=0,0,1000000*SER_hh_emi!L8/SER_hh_num!L8)</f>
        <v>14472.608068529989</v>
      </c>
      <c r="M8" s="100">
        <f>IF(SER_hh_emi!M8=0,0,1000000*SER_hh_emi!M8/SER_hh_num!M8)</f>
        <v>9211.8607857929164</v>
      </c>
      <c r="N8" s="100">
        <f>IF(SER_hh_emi!N8=0,0,1000000*SER_hh_emi!N8/SER_hh_num!N8)</f>
        <v>7744.5818223848328</v>
      </c>
      <c r="O8" s="100">
        <f>IF(SER_hh_emi!O8=0,0,1000000*SER_hh_emi!O8/SER_hh_num!O8)</f>
        <v>10110.842741897814</v>
      </c>
      <c r="P8" s="100">
        <f>IF(SER_hh_emi!P8=0,0,1000000*SER_hh_emi!P8/SER_hh_num!P8)</f>
        <v>5348.6720753780455</v>
      </c>
      <c r="Q8" s="100">
        <f>IF(SER_hh_emi!Q8=0,0,1000000*SER_hh_emi!Q8/SER_hh_num!Q8)</f>
        <v>5831.9158795564081</v>
      </c>
    </row>
    <row r="9" spans="1:17" ht="12" customHeight="1" x14ac:dyDescent="0.25">
      <c r="A9" s="88" t="s">
        <v>106</v>
      </c>
      <c r="B9" s="100">
        <f>IF(SER_hh_emi!B9=0,0,1000000*SER_hh_emi!B9/SER_hh_num!B9)</f>
        <v>33589.591360606217</v>
      </c>
      <c r="C9" s="100">
        <f>IF(SER_hh_emi!C9=0,0,1000000*SER_hh_emi!C9/SER_hh_num!C9)</f>
        <v>23462.066145460438</v>
      </c>
      <c r="D9" s="100">
        <f>IF(SER_hh_emi!D9=0,0,1000000*SER_hh_emi!D9/SER_hh_num!D9)</f>
        <v>17533.615293205563</v>
      </c>
      <c r="E9" s="100">
        <f>IF(SER_hh_emi!E9=0,0,1000000*SER_hh_emi!E9/SER_hh_num!E9)</f>
        <v>16154.366481926332</v>
      </c>
      <c r="F9" s="100">
        <f>IF(SER_hh_emi!F9=0,0,1000000*SER_hh_emi!F9/SER_hh_num!F9)</f>
        <v>12598.074523859961</v>
      </c>
      <c r="G9" s="100">
        <f>IF(SER_hh_emi!G9=0,0,1000000*SER_hh_emi!G9/SER_hh_num!G9)</f>
        <v>21318.568827540923</v>
      </c>
      <c r="H9" s="100">
        <f>IF(SER_hh_emi!H9=0,0,1000000*SER_hh_emi!H9/SER_hh_num!H9)</f>
        <v>21737.187211165645</v>
      </c>
      <c r="I9" s="100">
        <f>IF(SER_hh_emi!I9=0,0,1000000*SER_hh_emi!I9/SER_hh_num!I9)</f>
        <v>20012.672536519971</v>
      </c>
      <c r="J9" s="100">
        <f>IF(SER_hh_emi!J9=0,0,1000000*SER_hh_emi!J9/SER_hh_num!J9)</f>
        <v>19698.115016039123</v>
      </c>
      <c r="K9" s="100">
        <f>IF(SER_hh_emi!K9=0,0,1000000*SER_hh_emi!K9/SER_hh_num!K9)</f>
        <v>14012.940033555029</v>
      </c>
      <c r="L9" s="100">
        <f>IF(SER_hh_emi!L9=0,0,1000000*SER_hh_emi!L9/SER_hh_num!L9)</f>
        <v>22298.301807270404</v>
      </c>
      <c r="M9" s="100">
        <f>IF(SER_hh_emi!M9=0,0,1000000*SER_hh_emi!M9/SER_hh_num!M9)</f>
        <v>9760.1657044357726</v>
      </c>
      <c r="N9" s="100">
        <f>IF(SER_hh_emi!N9=0,0,1000000*SER_hh_emi!N9/SER_hh_num!N9)</f>
        <v>12527.432647411688</v>
      </c>
      <c r="O9" s="100">
        <f>IF(SER_hh_emi!O9=0,0,1000000*SER_hh_emi!O9/SER_hh_num!O9)</f>
        <v>15945.344033901123</v>
      </c>
      <c r="P9" s="100">
        <f>IF(SER_hh_emi!P9=0,0,1000000*SER_hh_emi!P9/SER_hh_num!P9)</f>
        <v>7849.3933681172475</v>
      </c>
      <c r="Q9" s="100">
        <f>IF(SER_hh_emi!Q9=0,0,1000000*SER_hh_emi!Q9/SER_hh_num!Q9)</f>
        <v>8938.5374859085478</v>
      </c>
    </row>
    <row r="10" spans="1:17" ht="12" customHeight="1" x14ac:dyDescent="0.25">
      <c r="A10" s="88" t="s">
        <v>34</v>
      </c>
      <c r="B10" s="100">
        <f>IF(SER_hh_emi!B10=0,0,1000000*SER_hh_emi!B10/SER_hh_num!B10)</f>
        <v>111748.96999088451</v>
      </c>
      <c r="C10" s="100">
        <f>IF(SER_hh_emi!C10=0,0,1000000*SER_hh_emi!C10/SER_hh_num!C10)</f>
        <v>18295.826230264887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16060.71935404463</v>
      </c>
      <c r="K10" s="100">
        <f>IF(SER_hh_emi!K10=0,0,1000000*SER_hh_emi!K10/SER_hh_num!K10)</f>
        <v>18246.106354519496</v>
      </c>
      <c r="L10" s="100">
        <f>IF(SER_hh_emi!L10=0,0,1000000*SER_hh_emi!L10/SER_hh_num!L10)</f>
        <v>18831.918297139346</v>
      </c>
      <c r="M10" s="100">
        <f>IF(SER_hh_emi!M10=0,0,1000000*SER_hh_emi!M10/SER_hh_num!M10)</f>
        <v>12594.523427019401</v>
      </c>
      <c r="N10" s="100">
        <f>IF(SER_hh_emi!N10=0,0,1000000*SER_hh_emi!N10/SER_hh_num!N10)</f>
        <v>17127.655063103281</v>
      </c>
      <c r="O10" s="100">
        <f>IF(SER_hh_emi!O10=0,0,1000000*SER_hh_emi!O10/SER_hh_num!O10)</f>
        <v>4073.7925089535947</v>
      </c>
      <c r="P10" s="100">
        <f>IF(SER_hh_emi!P10=0,0,1000000*SER_hh_emi!P10/SER_hh_num!P10)</f>
        <v>23446.210482943814</v>
      </c>
      <c r="Q10" s="100">
        <f>IF(SER_hh_emi!Q10=0,0,1000000*SER_hh_emi!Q10/SER_hh_num!Q10)</f>
        <v>16014.225134689297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1.9367017710339196</v>
      </c>
      <c r="C16" s="101">
        <f>IF(SER_hh_emi!C16=0,0,1000000*SER_hh_emi!C16/SER_hh_num!C16)</f>
        <v>2.7973149859550666</v>
      </c>
      <c r="D16" s="101">
        <f>IF(SER_hh_emi!D16=0,0,1000000*SER_hh_emi!D16/SER_hh_num!D16)</f>
        <v>2.2299934932913406</v>
      </c>
      <c r="E16" s="101">
        <f>IF(SER_hh_emi!E16=0,0,1000000*SER_hh_emi!E16/SER_hh_num!E16)</f>
        <v>0.77224278536844371</v>
      </c>
      <c r="F16" s="101">
        <f>IF(SER_hh_emi!F16=0,0,1000000*SER_hh_emi!F16/SER_hh_num!F16)</f>
        <v>2.1357503825446775</v>
      </c>
      <c r="G16" s="101">
        <f>IF(SER_hh_emi!G16=0,0,1000000*SER_hh_emi!G16/SER_hh_num!G16)</f>
        <v>3.0885425419979495</v>
      </c>
      <c r="H16" s="101">
        <f>IF(SER_hh_emi!H16=0,0,1000000*SER_hh_emi!H16/SER_hh_num!H16)</f>
        <v>3.3148876365677613</v>
      </c>
      <c r="I16" s="101">
        <f>IF(SER_hh_emi!I16=0,0,1000000*SER_hh_emi!I16/SER_hh_num!I16)</f>
        <v>3.1309445181749149</v>
      </c>
      <c r="J16" s="101">
        <f>IF(SER_hh_emi!J16=0,0,1000000*SER_hh_emi!J16/SER_hh_num!J16)</f>
        <v>3.1160733157778626</v>
      </c>
      <c r="K16" s="101">
        <f>IF(SER_hh_emi!K16=0,0,1000000*SER_hh_emi!K16/SER_hh_num!K16)</f>
        <v>3.03347074495839</v>
      </c>
      <c r="L16" s="101">
        <f>IF(SER_hh_emi!L16=0,0,1000000*SER_hh_emi!L16/SER_hh_num!L16)</f>
        <v>3.3623306033005802</v>
      </c>
      <c r="M16" s="101">
        <f>IF(SER_hh_emi!M16=0,0,1000000*SER_hh_emi!M16/SER_hh_num!M16)</f>
        <v>3.5112220415739257</v>
      </c>
      <c r="N16" s="101">
        <f>IF(SER_hh_emi!N16=0,0,1000000*SER_hh_emi!N16/SER_hh_num!N16)</f>
        <v>3.9565494666480583</v>
      </c>
      <c r="O16" s="101">
        <f>IF(SER_hh_emi!O16=0,0,1000000*SER_hh_emi!O16/SER_hh_num!O16)</f>
        <v>4.8120470829092623</v>
      </c>
      <c r="P16" s="101">
        <f>IF(SER_hh_emi!P16=0,0,1000000*SER_hh_emi!P16/SER_hh_num!P16)</f>
        <v>6.1378663888921228</v>
      </c>
      <c r="Q16" s="101">
        <f>IF(SER_hh_emi!Q16=0,0,1000000*SER_hh_emi!Q16/SER_hh_num!Q16)</f>
        <v>7.9071590405384473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229.19866652536251</v>
      </c>
      <c r="C17" s="103">
        <f>IF(SER_hh_emi!C17=0,0,1000000*SER_hh_emi!C17/SER_hh_num!C17)</f>
        <v>240.27069628979555</v>
      </c>
      <c r="D17" s="103">
        <f>IF(SER_hh_emi!D17=0,0,1000000*SER_hh_emi!D17/SER_hh_num!D17)</f>
        <v>259.1654321690562</v>
      </c>
      <c r="E17" s="103">
        <f>IF(SER_hh_emi!E17=0,0,1000000*SER_hh_emi!E17/SER_hh_num!E17)</f>
        <v>279.68407026980134</v>
      </c>
      <c r="F17" s="103">
        <f>IF(SER_hh_emi!F17=0,0,1000000*SER_hh_emi!F17/SER_hh_num!F17)</f>
        <v>276.66441817959475</v>
      </c>
      <c r="G17" s="103">
        <f>IF(SER_hh_emi!G17=0,0,1000000*SER_hh_emi!G17/SER_hh_num!G17)</f>
        <v>278.24636678948167</v>
      </c>
      <c r="H17" s="103">
        <f>IF(SER_hh_emi!H17=0,0,1000000*SER_hh_emi!H17/SER_hh_num!H17)</f>
        <v>294.16631407463143</v>
      </c>
      <c r="I17" s="103">
        <f>IF(SER_hh_emi!I17=0,0,1000000*SER_hh_emi!I17/SER_hh_num!I17)</f>
        <v>318.88258511339558</v>
      </c>
      <c r="J17" s="103">
        <f>IF(SER_hh_emi!J17=0,0,1000000*SER_hh_emi!J17/SER_hh_num!J17)</f>
        <v>332.23294562770332</v>
      </c>
      <c r="K17" s="103">
        <f>IF(SER_hh_emi!K17=0,0,1000000*SER_hh_emi!K17/SER_hh_num!K17)</f>
        <v>327.97158965122827</v>
      </c>
      <c r="L17" s="103">
        <f>IF(SER_hh_emi!L17=0,0,1000000*SER_hh_emi!L17/SER_hh_num!L17)</f>
        <v>323.11328796713798</v>
      </c>
      <c r="M17" s="103">
        <f>IF(SER_hh_emi!M17=0,0,1000000*SER_hh_emi!M17/SER_hh_num!M17)</f>
        <v>323.88797081242836</v>
      </c>
      <c r="N17" s="103">
        <f>IF(SER_hh_emi!N17=0,0,1000000*SER_hh_emi!N17/SER_hh_num!N17)</f>
        <v>335.36502297591619</v>
      </c>
      <c r="O17" s="103">
        <f>IF(SER_hh_emi!O17=0,0,1000000*SER_hh_emi!O17/SER_hh_num!O17)</f>
        <v>352.5146725214754</v>
      </c>
      <c r="P17" s="103">
        <f>IF(SER_hh_emi!P17=0,0,1000000*SER_hh_emi!P17/SER_hh_num!P17)</f>
        <v>368.4900792161377</v>
      </c>
      <c r="Q17" s="103">
        <f>IF(SER_hh_emi!Q17=0,0,1000000*SER_hh_emi!Q17/SER_hh_num!Q17)</f>
        <v>373.92659252166936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371.27065061981722</v>
      </c>
      <c r="C19" s="101">
        <f>IF(SER_hh_emi!C19=0,0,1000000*SER_hh_emi!C19/SER_hh_num!C19)</f>
        <v>524.53523321318539</v>
      </c>
      <c r="D19" s="101">
        <f>IF(SER_hh_emi!D19=0,0,1000000*SER_hh_emi!D19/SER_hh_num!D19)</f>
        <v>579.85255395970444</v>
      </c>
      <c r="E19" s="101">
        <f>IF(SER_hh_emi!E19=0,0,1000000*SER_hh_emi!E19/SER_hh_num!E19)</f>
        <v>511.5581477888926</v>
      </c>
      <c r="F19" s="101">
        <f>IF(SER_hh_emi!F19=0,0,1000000*SER_hh_emi!F19/SER_hh_num!F19)</f>
        <v>524.39713248751752</v>
      </c>
      <c r="G19" s="101">
        <f>IF(SER_hh_emi!G19=0,0,1000000*SER_hh_emi!G19/SER_hh_num!G19)</f>
        <v>470.95999984871196</v>
      </c>
      <c r="H19" s="101">
        <f>IF(SER_hh_emi!H19=0,0,1000000*SER_hh_emi!H19/SER_hh_num!H19)</f>
        <v>544.85667878244067</v>
      </c>
      <c r="I19" s="101">
        <f>IF(SER_hh_emi!I19=0,0,1000000*SER_hh_emi!I19/SER_hh_num!I19)</f>
        <v>681.4740770951189</v>
      </c>
      <c r="J19" s="101">
        <f>IF(SER_hh_emi!J19=0,0,1000000*SER_hh_emi!J19/SER_hh_num!J19)</f>
        <v>722.28437799541598</v>
      </c>
      <c r="K19" s="101">
        <f>IF(SER_hh_emi!K19=0,0,1000000*SER_hh_emi!K19/SER_hh_num!K19)</f>
        <v>798.58515578562822</v>
      </c>
      <c r="L19" s="101">
        <f>IF(SER_hh_emi!L19=0,0,1000000*SER_hh_emi!L19/SER_hh_num!L19)</f>
        <v>769.48438911450705</v>
      </c>
      <c r="M19" s="101">
        <f>IF(SER_hh_emi!M19=0,0,1000000*SER_hh_emi!M19/SER_hh_num!M19)</f>
        <v>768.73910534087895</v>
      </c>
      <c r="N19" s="101">
        <f>IF(SER_hh_emi!N19=0,0,1000000*SER_hh_emi!N19/SER_hh_num!N19)</f>
        <v>992.3616988738612</v>
      </c>
      <c r="O19" s="101">
        <f>IF(SER_hh_emi!O19=0,0,1000000*SER_hh_emi!O19/SER_hh_num!O19)</f>
        <v>1002.7114296919636</v>
      </c>
      <c r="P19" s="101">
        <f>IF(SER_hh_emi!P19=0,0,1000000*SER_hh_emi!P19/SER_hh_num!P19)</f>
        <v>1030.8210406312921</v>
      </c>
      <c r="Q19" s="101">
        <f>IF(SER_hh_emi!Q19=0,0,1000000*SER_hh_emi!Q19/SER_hh_num!Q19)</f>
        <v>1047.8869288104352</v>
      </c>
    </row>
    <row r="20" spans="1:17" ht="12" customHeight="1" x14ac:dyDescent="0.25">
      <c r="A20" s="88" t="s">
        <v>38</v>
      </c>
      <c r="B20" s="100">
        <f>IF(SER_hh_emi!B20=0,0,1000000*SER_hh_emi!B20/SER_hh_num!B20)</f>
        <v>4977.0281562513846</v>
      </c>
      <c r="C20" s="100">
        <f>IF(SER_hh_emi!C20=0,0,1000000*SER_hh_emi!C20/SER_hh_num!C20)</f>
        <v>4802.2702077730937</v>
      </c>
      <c r="D20" s="100">
        <f>IF(SER_hh_emi!D20=0,0,1000000*SER_hh_emi!D20/SER_hh_num!D20)</f>
        <v>4903.3290798356111</v>
      </c>
      <c r="E20" s="100">
        <f>IF(SER_hh_emi!E20=0,0,1000000*SER_hh_emi!E20/SER_hh_num!E20)</f>
        <v>5047.3452198873483</v>
      </c>
      <c r="F20" s="100">
        <f>IF(SER_hh_emi!F20=0,0,1000000*SER_hh_emi!F20/SER_hh_num!F20)</f>
        <v>4866.483429491449</v>
      </c>
      <c r="G20" s="100">
        <f>IF(SER_hh_emi!G20=0,0,1000000*SER_hh_emi!G20/SER_hh_num!G20)</f>
        <v>4743.2124022813387</v>
      </c>
      <c r="H20" s="100">
        <f>IF(SER_hh_emi!H20=0,0,1000000*SER_hh_emi!H20/SER_hh_num!H20)</f>
        <v>4645.2059364469942</v>
      </c>
      <c r="I20" s="100">
        <f>IF(SER_hh_emi!I20=0,0,1000000*SER_hh_emi!I20/SER_hh_num!I20)</f>
        <v>4517.118822335121</v>
      </c>
      <c r="J20" s="100">
        <f>IF(SER_hh_emi!J20=0,0,1000000*SER_hh_emi!J20/SER_hh_num!J20)</f>
        <v>4483.157484109749</v>
      </c>
      <c r="K20" s="100">
        <f>IF(SER_hh_emi!K20=0,0,1000000*SER_hh_emi!K20/SER_hh_num!K20)</f>
        <v>4690.8674526742316</v>
      </c>
      <c r="L20" s="100">
        <f>IF(SER_hh_emi!L20=0,0,1000000*SER_hh_emi!L20/SER_hh_num!L20)</f>
        <v>4388.9733929711147</v>
      </c>
      <c r="M20" s="100">
        <f>IF(SER_hh_emi!M20=0,0,1000000*SER_hh_emi!M20/SER_hh_num!M20)</f>
        <v>4570.7400247974811</v>
      </c>
      <c r="N20" s="100">
        <f>IF(SER_hh_emi!N20=0,0,1000000*SER_hh_emi!N20/SER_hh_num!N20)</f>
        <v>4418.3681683867017</v>
      </c>
      <c r="O20" s="100">
        <f>IF(SER_hh_emi!O20=0,0,1000000*SER_hh_emi!O20/SER_hh_num!O20)</f>
        <v>4412.5839486865498</v>
      </c>
      <c r="P20" s="100">
        <f>IF(SER_hh_emi!P20=0,0,1000000*SER_hh_emi!P20/SER_hh_num!P20)</f>
        <v>4407.0737813625692</v>
      </c>
      <c r="Q20" s="100">
        <f>IF(SER_hh_emi!Q20=0,0,1000000*SER_hh_emi!Q20/SER_hh_num!Q20)</f>
        <v>4617.0984919712664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0</v>
      </c>
      <c r="C22" s="100">
        <f>IF(SER_hh_emi!C22=0,0,1000000*SER_hh_emi!C22/SER_hh_num!C22)</f>
        <v>0</v>
      </c>
      <c r="D22" s="100">
        <f>IF(SER_hh_emi!D22=0,0,1000000*SER_hh_emi!D22/SER_hh_num!D22)</f>
        <v>0</v>
      </c>
      <c r="E22" s="100">
        <f>IF(SER_hh_emi!E22=0,0,1000000*SER_hh_emi!E22/SER_hh_num!E22)</f>
        <v>0</v>
      </c>
      <c r="F22" s="100">
        <f>IF(SER_hh_emi!F22=0,0,1000000*SER_hh_emi!F22/SER_hh_num!F22)</f>
        <v>0</v>
      </c>
      <c r="G22" s="100">
        <f>IF(SER_hh_emi!G22=0,0,1000000*SER_hh_emi!G22/SER_hh_num!G22)</f>
        <v>0</v>
      </c>
      <c r="H22" s="100">
        <f>IF(SER_hh_emi!H22=0,0,1000000*SER_hh_emi!H22/SER_hh_num!H22)</f>
        <v>0</v>
      </c>
      <c r="I22" s="100">
        <f>IF(SER_hh_emi!I22=0,0,1000000*SER_hh_emi!I22/SER_hh_num!I22)</f>
        <v>0</v>
      </c>
      <c r="J22" s="100">
        <f>IF(SER_hh_emi!J22=0,0,1000000*SER_hh_emi!J22/SER_hh_num!J22)</f>
        <v>0</v>
      </c>
      <c r="K22" s="100">
        <f>IF(SER_hh_emi!K22=0,0,1000000*SER_hh_emi!K22/SER_hh_num!K22)</f>
        <v>0</v>
      </c>
      <c r="L22" s="100">
        <f>IF(SER_hh_emi!L22=0,0,1000000*SER_hh_emi!L22/SER_hh_num!L22)</f>
        <v>0</v>
      </c>
      <c r="M22" s="100">
        <f>IF(SER_hh_emi!M22=0,0,1000000*SER_hh_emi!M22/SER_hh_num!M22)</f>
        <v>0</v>
      </c>
      <c r="N22" s="100">
        <f>IF(SER_hh_emi!N22=0,0,1000000*SER_hh_emi!N22/SER_hh_num!N22)</f>
        <v>0</v>
      </c>
      <c r="O22" s="100">
        <f>IF(SER_hh_emi!O22=0,0,1000000*SER_hh_emi!O22/SER_hh_num!O22)</f>
        <v>0</v>
      </c>
      <c r="P22" s="100">
        <f>IF(SER_hh_emi!P22=0,0,1000000*SER_hh_emi!P22/SER_hh_num!P22)</f>
        <v>0</v>
      </c>
      <c r="Q22" s="100">
        <f>IF(SER_hh_emi!Q22=0,0,1000000*SER_hh_emi!Q22/SER_hh_num!Q22)</f>
        <v>0</v>
      </c>
    </row>
    <row r="23" spans="1:17" ht="12" customHeight="1" x14ac:dyDescent="0.25">
      <c r="A23" s="88" t="s">
        <v>98</v>
      </c>
      <c r="B23" s="100">
        <f>IF(SER_hh_emi!B23=0,0,1000000*SER_hh_emi!B23/SER_hh_num!B23)</f>
        <v>2264.8433603831963</v>
      </c>
      <c r="C23" s="100">
        <f>IF(SER_hh_emi!C23=0,0,1000000*SER_hh_emi!C23/SER_hh_num!C23)</f>
        <v>2232.8042600495155</v>
      </c>
      <c r="D23" s="100">
        <f>IF(SER_hh_emi!D23=0,0,1000000*SER_hh_emi!D23/SER_hh_num!D23)</f>
        <v>2239.3024386177422</v>
      </c>
      <c r="E23" s="100">
        <f>IF(SER_hh_emi!E23=0,0,1000000*SER_hh_emi!E23/SER_hh_num!E23)</f>
        <v>2205.1586221574312</v>
      </c>
      <c r="F23" s="100">
        <f>IF(SER_hh_emi!F23=0,0,1000000*SER_hh_emi!F23/SER_hh_num!F23)</f>
        <v>2192.7335026779811</v>
      </c>
      <c r="G23" s="100">
        <f>IF(SER_hh_emi!G23=0,0,1000000*SER_hh_emi!G23/SER_hh_num!G23)</f>
        <v>2197.5854893477731</v>
      </c>
      <c r="H23" s="100">
        <f>IF(SER_hh_emi!H23=0,0,1000000*SER_hh_emi!H23/SER_hh_num!H23)</f>
        <v>2180.8225496133946</v>
      </c>
      <c r="I23" s="100">
        <f>IF(SER_hh_emi!I23=0,0,1000000*SER_hh_emi!I23/SER_hh_num!I23)</f>
        <v>2168.7161798015936</v>
      </c>
      <c r="J23" s="100">
        <f>IF(SER_hh_emi!J23=0,0,1000000*SER_hh_emi!J23/SER_hh_num!J23)</f>
        <v>2167.140347467689</v>
      </c>
      <c r="K23" s="100">
        <f>IF(SER_hh_emi!K23=0,0,1000000*SER_hh_emi!K23/SER_hh_num!K23)</f>
        <v>2209.2988961769229</v>
      </c>
      <c r="L23" s="100">
        <f>IF(SER_hh_emi!L23=0,0,1000000*SER_hh_emi!L23/SER_hh_num!L23)</f>
        <v>2129.9345007751376</v>
      </c>
      <c r="M23" s="100">
        <f>IF(SER_hh_emi!M23=0,0,1000000*SER_hh_emi!M23/SER_hh_num!M23)</f>
        <v>2087.5254917191642</v>
      </c>
      <c r="N23" s="100">
        <f>IF(SER_hh_emi!N23=0,0,1000000*SER_hh_emi!N23/SER_hh_num!N23)</f>
        <v>2098.0378285341003</v>
      </c>
      <c r="O23" s="100">
        <f>IF(SER_hh_emi!O23=0,0,1000000*SER_hh_emi!O23/SER_hh_num!O23)</f>
        <v>2128.8968441094712</v>
      </c>
      <c r="P23" s="100">
        <f>IF(SER_hh_emi!P23=0,0,1000000*SER_hh_emi!P23/SER_hh_num!P23)</f>
        <v>2096.4092809454696</v>
      </c>
      <c r="Q23" s="100">
        <f>IF(SER_hh_emi!Q23=0,0,1000000*SER_hh_emi!Q23/SER_hh_num!Q23)</f>
        <v>2068.1975318418549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1116.9959509283012</v>
      </c>
      <c r="C29" s="101">
        <f>IF(SER_hh_emi!C29=0,0,1000000*SER_hh_emi!C29/SER_hh_num!C29)</f>
        <v>1297.5084203980882</v>
      </c>
      <c r="D29" s="101">
        <f>IF(SER_hh_emi!D29=0,0,1000000*SER_hh_emi!D29/SER_hh_num!D29)</f>
        <v>1628.2168216347729</v>
      </c>
      <c r="E29" s="101">
        <f>IF(SER_hh_emi!E29=0,0,1000000*SER_hh_emi!E29/SER_hh_num!E29)</f>
        <v>1610.9677094151061</v>
      </c>
      <c r="F29" s="101">
        <f>IF(SER_hh_emi!F29=0,0,1000000*SER_hh_emi!F29/SER_hh_num!F29)</f>
        <v>1498.0609610326683</v>
      </c>
      <c r="G29" s="101">
        <f>IF(SER_hh_emi!G29=0,0,1000000*SER_hh_emi!G29/SER_hh_num!G29)</f>
        <v>1404.4600262577703</v>
      </c>
      <c r="H29" s="101">
        <f>IF(SER_hh_emi!H29=0,0,1000000*SER_hh_emi!H29/SER_hh_num!H29)</f>
        <v>1326.4286356977912</v>
      </c>
      <c r="I29" s="101">
        <f>IF(SER_hh_emi!I29=0,0,1000000*SER_hh_emi!I29/SER_hh_num!I29)</f>
        <v>988.25257698166865</v>
      </c>
      <c r="J29" s="101">
        <f>IF(SER_hh_emi!J29=0,0,1000000*SER_hh_emi!J29/SER_hh_num!J29)</f>
        <v>844.45339119828429</v>
      </c>
      <c r="K29" s="101">
        <f>IF(SER_hh_emi!K29=0,0,1000000*SER_hh_emi!K29/SER_hh_num!K29)</f>
        <v>957.31170519719956</v>
      </c>
      <c r="L29" s="101">
        <f>IF(SER_hh_emi!L29=0,0,1000000*SER_hh_emi!L29/SER_hh_num!L29)</f>
        <v>1060.7528761840363</v>
      </c>
      <c r="M29" s="101">
        <f>IF(SER_hh_emi!M29=0,0,1000000*SER_hh_emi!M29/SER_hh_num!M29)</f>
        <v>670.27281522975898</v>
      </c>
      <c r="N29" s="101">
        <f>IF(SER_hh_emi!N29=0,0,1000000*SER_hh_emi!N29/SER_hh_num!N29)</f>
        <v>903.35118212433963</v>
      </c>
      <c r="O29" s="101">
        <f>IF(SER_hh_emi!O29=0,0,1000000*SER_hh_emi!O29/SER_hh_num!O29)</f>
        <v>1026.4456183649284</v>
      </c>
      <c r="P29" s="101">
        <f>IF(SER_hh_emi!P29=0,0,1000000*SER_hh_emi!P29/SER_hh_num!P29)</f>
        <v>1039.9247747612178</v>
      </c>
      <c r="Q29" s="101">
        <f>IF(SER_hh_emi!Q29=0,0,1000000*SER_hh_emi!Q29/SER_hh_num!Q29)</f>
        <v>1071.2738123329696</v>
      </c>
    </row>
    <row r="30" spans="1:17" ht="12" customHeight="1" x14ac:dyDescent="0.25">
      <c r="A30" s="88" t="s">
        <v>66</v>
      </c>
      <c r="B30" s="100">
        <f>IF(SER_hh_emi!B30=0,0,1000000*SER_hh_emi!B30/SER_hh_num!B30)</f>
        <v>2762.4411707890581</v>
      </c>
      <c r="C30" s="100">
        <f>IF(SER_hh_emi!C30=0,0,1000000*SER_hh_emi!C30/SER_hh_num!C30)</f>
        <v>2824.3847014241696</v>
      </c>
      <c r="D30" s="100">
        <f>IF(SER_hh_emi!D30=0,0,1000000*SER_hh_emi!D30/SER_hh_num!D30)</f>
        <v>2849.7638920834634</v>
      </c>
      <c r="E30" s="100">
        <f>IF(SER_hh_emi!E30=0,0,1000000*SER_hh_emi!E30/SER_hh_num!E30)</f>
        <v>2882.0981072362551</v>
      </c>
      <c r="F30" s="100">
        <f>IF(SER_hh_emi!F30=0,0,1000000*SER_hh_emi!F30/SER_hh_num!F30)</f>
        <v>2948.0915690367028</v>
      </c>
      <c r="G30" s="100">
        <f>IF(SER_hh_emi!G30=0,0,1000000*SER_hh_emi!G30/SER_hh_num!G30)</f>
        <v>2880.0791661387188</v>
      </c>
      <c r="H30" s="100">
        <f>IF(SER_hh_emi!H30=0,0,1000000*SER_hh_emi!H30/SER_hh_num!H30)</f>
        <v>2830.4756193260259</v>
      </c>
      <c r="I30" s="100">
        <f>IF(SER_hh_emi!I30=0,0,1000000*SER_hh_emi!I30/SER_hh_num!I30)</f>
        <v>2787.4368744593567</v>
      </c>
      <c r="J30" s="100">
        <f>IF(SER_hh_emi!J30=0,0,1000000*SER_hh_emi!J30/SER_hh_num!J30)</f>
        <v>2769.8412075772158</v>
      </c>
      <c r="K30" s="100">
        <f>IF(SER_hh_emi!K30=0,0,1000000*SER_hh_emi!K30/SER_hh_num!K30)</f>
        <v>2782.1114471725909</v>
      </c>
      <c r="L30" s="100">
        <f>IF(SER_hh_emi!L30=0,0,1000000*SER_hh_emi!L30/SER_hh_num!L30)</f>
        <v>2780.6552231983392</v>
      </c>
      <c r="M30" s="100">
        <f>IF(SER_hh_emi!M30=0,0,1000000*SER_hh_emi!M30/SER_hh_num!M30)</f>
        <v>2834.2847629768826</v>
      </c>
      <c r="N30" s="100">
        <f>IF(SER_hh_emi!N30=0,0,1000000*SER_hh_emi!N30/SER_hh_num!N30)</f>
        <v>2813.3313431759934</v>
      </c>
      <c r="O30" s="100">
        <f>IF(SER_hh_emi!O30=0,0,1000000*SER_hh_emi!O30/SER_hh_num!O30)</f>
        <v>2761.6308198024881</v>
      </c>
      <c r="P30" s="100">
        <f>IF(SER_hh_emi!P30=0,0,1000000*SER_hh_emi!P30/SER_hh_num!P30)</f>
        <v>2745.7179543277971</v>
      </c>
      <c r="Q30" s="100">
        <f>IF(SER_hh_emi!Q30=0,0,1000000*SER_hh_emi!Q30/SER_hh_num!Q30)</f>
        <v>2747.8605877494765</v>
      </c>
    </row>
    <row r="31" spans="1:17" ht="12" customHeight="1" x14ac:dyDescent="0.25">
      <c r="A31" s="88" t="s">
        <v>98</v>
      </c>
      <c r="B31" s="100">
        <f>IF(SER_hh_emi!B31=0,0,1000000*SER_hh_emi!B31/SER_hh_num!B31)</f>
        <v>2280.5618585651578</v>
      </c>
      <c r="C31" s="100">
        <f>IF(SER_hh_emi!C31=0,0,1000000*SER_hh_emi!C31/SER_hh_num!C31)</f>
        <v>2314.9990819985987</v>
      </c>
      <c r="D31" s="100">
        <f>IF(SER_hh_emi!D31=0,0,1000000*SER_hh_emi!D31/SER_hh_num!D31)</f>
        <v>2339.6086369561749</v>
      </c>
      <c r="E31" s="100">
        <f>IF(SER_hh_emi!E31=0,0,1000000*SER_hh_emi!E31/SER_hh_num!E31)</f>
        <v>2370.7800988681338</v>
      </c>
      <c r="F31" s="100">
        <f>IF(SER_hh_emi!F31=0,0,1000000*SER_hh_emi!F31/SER_hh_num!F31)</f>
        <v>2399.0084770815038</v>
      </c>
      <c r="G31" s="100">
        <f>IF(SER_hh_emi!G31=0,0,1000000*SER_hh_emi!G31/SER_hh_num!G31)</f>
        <v>2376.1666479197761</v>
      </c>
      <c r="H31" s="100">
        <f>IF(SER_hh_emi!H31=0,0,1000000*SER_hh_emi!H31/SER_hh_num!H31)</f>
        <v>2326.455192267556</v>
      </c>
      <c r="I31" s="100">
        <f>IF(SER_hh_emi!I31=0,0,1000000*SER_hh_emi!I31/SER_hh_num!I31)</f>
        <v>2296.4736790119414</v>
      </c>
      <c r="J31" s="100">
        <f>IF(SER_hh_emi!J31=0,0,1000000*SER_hh_emi!J31/SER_hh_num!J31)</f>
        <v>2279.8881447277322</v>
      </c>
      <c r="K31" s="100">
        <f>IF(SER_hh_emi!K31=0,0,1000000*SER_hh_emi!K31/SER_hh_num!K31)</f>
        <v>2264.8661136283636</v>
      </c>
      <c r="L31" s="100">
        <f>IF(SER_hh_emi!L31=0,0,1000000*SER_hh_emi!L31/SER_hh_num!L31)</f>
        <v>2283.6286896573192</v>
      </c>
      <c r="M31" s="100">
        <f>IF(SER_hh_emi!M31=0,0,1000000*SER_hh_emi!M31/SER_hh_num!M31)</f>
        <v>2283.765494793055</v>
      </c>
      <c r="N31" s="100">
        <f>IF(SER_hh_emi!N31=0,0,1000000*SER_hh_emi!N31/SER_hh_num!N31)</f>
        <v>2280.0295638957159</v>
      </c>
      <c r="O31" s="100">
        <f>IF(SER_hh_emi!O31=0,0,1000000*SER_hh_emi!O31/SER_hh_num!O31)</f>
        <v>2269.6684310701548</v>
      </c>
      <c r="P31" s="100">
        <f>IF(SER_hh_emi!P31=0,0,1000000*SER_hh_emi!P31/SER_hh_num!P31)</f>
        <v>2249.4138510745906</v>
      </c>
      <c r="Q31" s="100">
        <f>IF(SER_hh_emi!Q31=0,0,1000000*SER_hh_emi!Q31/SER_hh_num!Q31)</f>
        <v>2206.3540033038098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418.15290513190092</v>
      </c>
      <c r="C3" s="106">
        <f>IF(SER_hh_fech!C3=0,0,SER_hh_fech!C3/SER_summary!C$26)</f>
        <v>304.59467555287415</v>
      </c>
      <c r="D3" s="106">
        <f>IF(SER_hh_fech!D3=0,0,SER_hh_fech!D3/SER_summary!D$26)</f>
        <v>264.25774542266805</v>
      </c>
      <c r="E3" s="106">
        <f>IF(SER_hh_fech!E3=0,0,SER_hh_fech!E3/SER_summary!E$26)</f>
        <v>205.7234664641023</v>
      </c>
      <c r="F3" s="106">
        <f>IF(SER_hh_fech!F3=0,0,SER_hh_fech!F3/SER_summary!F$26)</f>
        <v>226.06356253831635</v>
      </c>
      <c r="G3" s="106">
        <f>IF(SER_hh_fech!G3=0,0,SER_hh_fech!G3/SER_summary!G$26)</f>
        <v>274.93483872229245</v>
      </c>
      <c r="H3" s="106">
        <f>IF(SER_hh_fech!H3=0,0,SER_hh_fech!H3/SER_summary!H$26)</f>
        <v>283.17926016349713</v>
      </c>
      <c r="I3" s="106">
        <f>IF(SER_hh_fech!I3=0,0,SER_hh_fech!I3/SER_summary!I$26)</f>
        <v>264.32875567587621</v>
      </c>
      <c r="J3" s="106">
        <f>IF(SER_hh_fech!J3=0,0,SER_hh_fech!J3/SER_summary!J$26)</f>
        <v>264.96394485621806</v>
      </c>
      <c r="K3" s="106">
        <f>IF(SER_hh_fech!K3=0,0,SER_hh_fech!K3/SER_summary!K$26)</f>
        <v>266.09720383685971</v>
      </c>
      <c r="L3" s="106">
        <f>IF(SER_hh_fech!L3=0,0,SER_hh_fech!L3/SER_summary!L$26)</f>
        <v>285.04098376174466</v>
      </c>
      <c r="M3" s="106">
        <f>IF(SER_hh_fech!M3=0,0,SER_hh_fech!M3/SER_summary!M$26)</f>
        <v>200.87255121782417</v>
      </c>
      <c r="N3" s="106">
        <f>IF(SER_hh_fech!N3=0,0,SER_hh_fech!N3/SER_summary!N$26)</f>
        <v>174.42939557708286</v>
      </c>
      <c r="O3" s="106">
        <f>IF(SER_hh_fech!O3=0,0,SER_hh_fech!O3/SER_summary!O$26)</f>
        <v>213.93545607134092</v>
      </c>
      <c r="P3" s="106">
        <f>IF(SER_hh_fech!P3=0,0,SER_hh_fech!P3/SER_summary!P$26)</f>
        <v>136.89916411913944</v>
      </c>
      <c r="Q3" s="106">
        <f>IF(SER_hh_fech!Q3=0,0,SER_hh_fech!Q3/SER_summary!Q$26)</f>
        <v>145.06976773564102</v>
      </c>
    </row>
    <row r="4" spans="1:17" ht="12.95" customHeight="1" x14ac:dyDescent="0.25">
      <c r="A4" s="90" t="s">
        <v>44</v>
      </c>
      <c r="B4" s="101">
        <f>IF(SER_hh_fech!B4=0,0,SER_hh_fech!B4/SER_summary!B$26)</f>
        <v>373.44733396927916</v>
      </c>
      <c r="C4" s="101">
        <f>IF(SER_hh_fech!C4=0,0,SER_hh_fech!C4/SER_summary!C$26)</f>
        <v>258.55672715491926</v>
      </c>
      <c r="D4" s="101">
        <f>IF(SER_hh_fech!D4=0,0,SER_hh_fech!D4/SER_summary!D$26)</f>
        <v>216.7525849616527</v>
      </c>
      <c r="E4" s="101">
        <f>IF(SER_hh_fech!E4=0,0,SER_hh_fech!E4/SER_summary!E$26)</f>
        <v>158.37736681798413</v>
      </c>
      <c r="F4" s="101">
        <f>IF(SER_hh_fech!F4=0,0,SER_hh_fech!F4/SER_summary!F$26)</f>
        <v>178.46179867537356</v>
      </c>
      <c r="G4" s="101">
        <f>IF(SER_hh_fech!G4=0,0,SER_hh_fech!G4/SER_summary!G$26)</f>
        <v>228.46509782605796</v>
      </c>
      <c r="H4" s="101">
        <f>IF(SER_hh_fech!H4=0,0,SER_hh_fech!H4/SER_summary!H$26)</f>
        <v>237.03718818519232</v>
      </c>
      <c r="I4" s="101">
        <f>IF(SER_hh_fech!I4=0,0,SER_hh_fech!I4/SER_summary!I$26)</f>
        <v>219.17576595228644</v>
      </c>
      <c r="J4" s="101">
        <f>IF(SER_hh_fech!J4=0,0,SER_hh_fech!J4/SER_summary!J$26)</f>
        <v>220.15240129094096</v>
      </c>
      <c r="K4" s="101">
        <f>IF(SER_hh_fech!K4=0,0,SER_hh_fech!K4/SER_summary!K$26)</f>
        <v>220.05891476988029</v>
      </c>
      <c r="L4" s="101">
        <f>IF(SER_hh_fech!L4=0,0,SER_hh_fech!L4/SER_summary!L$26)</f>
        <v>239.86939846322554</v>
      </c>
      <c r="M4" s="101">
        <f>IF(SER_hh_fech!M4=0,0,SER_hh_fech!M4/SER_summary!M$26)</f>
        <v>156.4516680394089</v>
      </c>
      <c r="N4" s="101">
        <f>IF(SER_hh_fech!N4=0,0,SER_hh_fech!N4/SER_summary!N$26)</f>
        <v>128.99260667382299</v>
      </c>
      <c r="O4" s="101">
        <f>IF(SER_hh_fech!O4=0,0,SER_hh_fech!O4/SER_summary!O$26)</f>
        <v>168.04545920473083</v>
      </c>
      <c r="P4" s="101">
        <f>IF(SER_hh_fech!P4=0,0,SER_hh_fech!P4/SER_summary!P$26)</f>
        <v>91.531165684477287</v>
      </c>
      <c r="Q4" s="101">
        <f>IF(SER_hh_fech!Q4=0,0,SER_hh_fech!Q4/SER_summary!Q$26)</f>
        <v>98.857525012077971</v>
      </c>
    </row>
    <row r="5" spans="1:17" ht="12" customHeight="1" x14ac:dyDescent="0.25">
      <c r="A5" s="88" t="s">
        <v>38</v>
      </c>
      <c r="B5" s="100">
        <f>IF(SER_hh_fech!B5=0,0,SER_hh_fech!B5/SER_summary!B$26)</f>
        <v>460.03687402431075</v>
      </c>
      <c r="C5" s="100">
        <f>IF(SER_hh_fech!C5=0,0,SER_hh_fech!C5/SER_summary!C$26)</f>
        <v>323.65030759766967</v>
      </c>
      <c r="D5" s="100">
        <f>IF(SER_hh_fech!D5=0,0,SER_hh_fech!D5/SER_summary!D$26)</f>
        <v>415.67799041391294</v>
      </c>
      <c r="E5" s="100">
        <f>IF(SER_hh_fech!E5=0,0,SER_hh_fech!E5/SER_summary!E$26)</f>
        <v>103.96209297269526</v>
      </c>
      <c r="F5" s="100">
        <f>IF(SER_hh_fech!F5=0,0,SER_hh_fech!F5/SER_summary!F$26)</f>
        <v>409.63050337192027</v>
      </c>
      <c r="G5" s="100">
        <f>IF(SER_hh_fech!G5=0,0,SER_hh_fech!G5/SER_summary!G$26)</f>
        <v>292.09707232710321</v>
      </c>
      <c r="H5" s="100">
        <f>IF(SER_hh_fech!H5=0,0,SER_hh_fech!H5/SER_summary!H$26)</f>
        <v>299.02315106058205</v>
      </c>
      <c r="I5" s="100">
        <f>IF(SER_hh_fech!I5=0,0,SER_hh_fech!I5/SER_summary!I$26)</f>
        <v>273.8183543285154</v>
      </c>
      <c r="J5" s="100">
        <f>IF(SER_hh_fech!J5=0,0,SER_hh_fech!J5/SER_summary!J$26)</f>
        <v>270.87492399780734</v>
      </c>
      <c r="K5" s="100">
        <f>IF(SER_hh_fech!K5=0,0,SER_hh_fech!K5/SER_summary!K$26)</f>
        <v>453.01572135521963</v>
      </c>
      <c r="L5" s="100">
        <f>IF(SER_hh_fech!L5=0,0,SER_hh_fech!L5/SER_summary!L$26)</f>
        <v>298.68487630183336</v>
      </c>
      <c r="M5" s="100">
        <f>IF(SER_hh_fech!M5=0,0,SER_hh_fech!M5/SER_summary!M$26)</f>
        <v>382.49845511042253</v>
      </c>
      <c r="N5" s="100">
        <f>IF(SER_hh_fech!N5=0,0,SER_hh_fech!N5/SER_summary!N$26)</f>
        <v>102.25486746803473</v>
      </c>
      <c r="O5" s="100">
        <f>IF(SER_hh_fech!O5=0,0,SER_hh_fech!O5/SER_summary!O$26)</f>
        <v>200.93409019731476</v>
      </c>
      <c r="P5" s="100">
        <f>IF(SER_hh_fech!P5=0,0,SER_hh_fech!P5/SER_summary!P$26)</f>
        <v>124.33430235662732</v>
      </c>
      <c r="Q5" s="100">
        <f>IF(SER_hh_fech!Q5=0,0,SER_hh_fech!Q5/SER_summary!Q$26)</f>
        <v>127.04521549377843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394.78981411363606</v>
      </c>
      <c r="C7" s="100">
        <f>IF(SER_hh_fech!C7=0,0,SER_hh_fech!C7/SER_summary!C$26)</f>
        <v>277.74696331747509</v>
      </c>
      <c r="D7" s="100">
        <f>IF(SER_hh_fech!D7=0,0,SER_hh_fech!D7/SER_summary!D$26)</f>
        <v>234.83396409201862</v>
      </c>
      <c r="E7" s="100">
        <f>IF(SER_hh_fech!E7=0,0,SER_hh_fech!E7/SER_summary!E$26)</f>
        <v>108.02388465976215</v>
      </c>
      <c r="F7" s="100">
        <f>IF(SER_hh_fech!F7=0,0,SER_hh_fech!F7/SER_summary!F$26)</f>
        <v>280.5149710730185</v>
      </c>
      <c r="G7" s="100">
        <f>IF(SER_hh_fech!G7=0,0,SER_hh_fech!G7/SER_summary!G$26)</f>
        <v>250.66892546764132</v>
      </c>
      <c r="H7" s="100">
        <f>IF(SER_hh_fech!H7=0,0,SER_hh_fech!H7/SER_summary!H$26)</f>
        <v>256.61267800165143</v>
      </c>
      <c r="I7" s="100">
        <f>IF(SER_hh_fech!I7=0,0,SER_hh_fech!I7/SER_summary!I$26)</f>
        <v>62.988719194682382</v>
      </c>
      <c r="J7" s="100">
        <f>IF(SER_hh_fech!J7=0,0,SER_hh_fech!J7/SER_summary!J$26)</f>
        <v>297.85258434974361</v>
      </c>
      <c r="K7" s="100">
        <f>IF(SER_hh_fech!K7=0,0,SER_hh_fech!K7/SER_summary!K$26)</f>
        <v>1166.9736168849117</v>
      </c>
      <c r="L7" s="100">
        <f>IF(SER_hh_fech!L7=0,0,SER_hh_fech!L7/SER_summary!L$26)</f>
        <v>0</v>
      </c>
      <c r="M7" s="100">
        <f>IF(SER_hh_fech!M7=0,0,SER_hh_fech!M7/SER_summary!M$26)</f>
        <v>0</v>
      </c>
      <c r="N7" s="100">
        <f>IF(SER_hh_fech!N7=0,0,SER_hh_fech!N7/SER_summary!N$26)</f>
        <v>0</v>
      </c>
      <c r="O7" s="100">
        <f>IF(SER_hh_fech!O7=0,0,SER_hh_fech!O7/SER_summary!O$26)</f>
        <v>179.93629974980283</v>
      </c>
      <c r="P7" s="100">
        <f>IF(SER_hh_fech!P7=0,0,SER_hh_fech!P7/SER_summary!P$26)</f>
        <v>95.994391959519206</v>
      </c>
      <c r="Q7" s="100">
        <f>IF(SER_hh_fech!Q7=0,0,SER_hh_fech!Q7/SER_summary!Q$26)</f>
        <v>107.41690721135991</v>
      </c>
    </row>
    <row r="8" spans="1:17" ht="12" customHeight="1" x14ac:dyDescent="0.25">
      <c r="A8" s="88" t="s">
        <v>101</v>
      </c>
      <c r="B8" s="100">
        <f>IF(SER_hh_fech!B8=0,0,SER_hh_fech!B8/SER_summary!B$26)</f>
        <v>246.51346252083962</v>
      </c>
      <c r="C8" s="100">
        <f>IF(SER_hh_fech!C8=0,0,SER_hh_fech!C8/SER_summary!C$26)</f>
        <v>173.42991937559364</v>
      </c>
      <c r="D8" s="100">
        <f>IF(SER_hh_fech!D8=0,0,SER_hh_fech!D8/SER_summary!D$26)</f>
        <v>146.63431409896816</v>
      </c>
      <c r="E8" s="100">
        <f>IF(SER_hh_fech!E8=0,0,SER_hh_fech!E8/SER_summary!E$26)</f>
        <v>110.05908587679849</v>
      </c>
      <c r="F8" s="100">
        <f>IF(SER_hh_fech!F8=0,0,SER_hh_fech!F8/SER_summary!F$26)</f>
        <v>124.03451056964647</v>
      </c>
      <c r="G8" s="100">
        <f>IF(SER_hh_fech!G8=0,0,SER_hh_fech!G8/SER_summary!G$26)</f>
        <v>156.52193282173539</v>
      </c>
      <c r="H8" s="100">
        <f>IF(SER_hh_fech!H8=0,0,SER_hh_fech!H8/SER_summary!H$26)</f>
        <v>160.23331281470439</v>
      </c>
      <c r="I8" s="100">
        <f>IF(SER_hh_fech!I8=0,0,SER_hh_fech!I8/SER_summary!I$26)</f>
        <v>146.72717436062172</v>
      </c>
      <c r="J8" s="100">
        <f>IF(SER_hh_fech!J8=0,0,SER_hh_fech!J8/SER_summary!J$26)</f>
        <v>145.14991991976723</v>
      </c>
      <c r="K8" s="100">
        <f>IF(SER_hh_fech!K8=0,0,SER_hh_fech!K8/SER_summary!K$26)</f>
        <v>140.55305234668592</v>
      </c>
      <c r="L8" s="100">
        <f>IF(SER_hh_fech!L8=0,0,SER_hh_fech!L8/SER_summary!L$26)</f>
        <v>160.05204629723374</v>
      </c>
      <c r="M8" s="100">
        <f>IF(SER_hh_fech!M8=0,0,SER_hh_fech!M8/SER_summary!M$26)</f>
        <v>103.83213051461446</v>
      </c>
      <c r="N8" s="100">
        <f>IF(SER_hh_fech!N8=0,0,SER_hh_fech!N8/SER_summary!N$26)</f>
        <v>86.782885361633745</v>
      </c>
      <c r="O8" s="100">
        <f>IF(SER_hh_fech!O8=0,0,SER_hh_fech!O8/SER_summary!O$26)</f>
        <v>111.71081182729031</v>
      </c>
      <c r="P8" s="100">
        <f>IF(SER_hh_fech!P8=0,0,SER_hh_fech!P8/SER_summary!P$26)</f>
        <v>59.275301504007672</v>
      </c>
      <c r="Q8" s="100">
        <f>IF(SER_hh_fech!Q8=0,0,SER_hh_fech!Q8/SER_summary!Q$26)</f>
        <v>65.932337522493938</v>
      </c>
    </row>
    <row r="9" spans="1:17" ht="12" customHeight="1" x14ac:dyDescent="0.25">
      <c r="A9" s="88" t="s">
        <v>106</v>
      </c>
      <c r="B9" s="100">
        <f>IF(SER_hh_fech!B9=0,0,SER_hh_fech!B9/SER_summary!B$26)</f>
        <v>369.52912922545943</v>
      </c>
      <c r="C9" s="100">
        <f>IF(SER_hh_fech!C9=0,0,SER_hh_fech!C9/SER_summary!C$26)</f>
        <v>259.97528262005966</v>
      </c>
      <c r="D9" s="100">
        <f>IF(SER_hh_fech!D9=0,0,SER_hh_fech!D9/SER_summary!D$26)</f>
        <v>193.9679222744046</v>
      </c>
      <c r="E9" s="100">
        <f>IF(SER_hh_fech!E9=0,0,SER_hh_fech!E9/SER_summary!E$26)</f>
        <v>178.36112184186476</v>
      </c>
      <c r="F9" s="100">
        <f>IF(SER_hh_fech!F9=0,0,SER_hh_fech!F9/SER_summary!F$26)</f>
        <v>140.60673903309689</v>
      </c>
      <c r="G9" s="100">
        <f>IF(SER_hh_fech!G9=0,0,SER_hh_fech!G9/SER_summary!G$26)</f>
        <v>234.68122832212032</v>
      </c>
      <c r="H9" s="100">
        <f>IF(SER_hh_fech!H9=0,0,SER_hh_fech!H9/SER_summary!H$26)</f>
        <v>240.19327768893302</v>
      </c>
      <c r="I9" s="100">
        <f>IF(SER_hh_fech!I9=0,0,SER_hh_fech!I9/SER_summary!I$26)</f>
        <v>220.61824974994218</v>
      </c>
      <c r="J9" s="100">
        <f>IF(SER_hh_fech!J9=0,0,SER_hh_fech!J9/SER_summary!J$26)</f>
        <v>217.34956613501078</v>
      </c>
      <c r="K9" s="100">
        <f>IF(SER_hh_fech!K9=0,0,SER_hh_fech!K9/SER_summary!K$26)</f>
        <v>156.33421222219741</v>
      </c>
      <c r="L9" s="100">
        <f>IF(SER_hh_fech!L9=0,0,SER_hh_fech!L9/SER_summary!L$26)</f>
        <v>246.59610875301149</v>
      </c>
      <c r="M9" s="100">
        <f>IF(SER_hh_fech!M9=0,0,SER_hh_fech!M9/SER_summary!M$26)</f>
        <v>110.01238759819236</v>
      </c>
      <c r="N9" s="100">
        <f>IF(SER_hh_fech!N9=0,0,SER_hh_fech!N9/SER_summary!N$26)</f>
        <v>140.37772164451604</v>
      </c>
      <c r="O9" s="100">
        <f>IF(SER_hh_fech!O9=0,0,SER_hh_fech!O9/SER_summary!O$26)</f>
        <v>176.17397207764199</v>
      </c>
      <c r="P9" s="100">
        <f>IF(SER_hh_fech!P9=0,0,SER_hh_fech!P9/SER_summary!P$26)</f>
        <v>86.988910885104573</v>
      </c>
      <c r="Q9" s="100">
        <f>IF(SER_hh_fech!Q9=0,0,SER_hh_fech!Q9/SER_summary!Q$26)</f>
        <v>101.05404169910858</v>
      </c>
    </row>
    <row r="10" spans="1:17" ht="12" customHeight="1" x14ac:dyDescent="0.25">
      <c r="A10" s="88" t="s">
        <v>34</v>
      </c>
      <c r="B10" s="100">
        <f>IF(SER_hh_fech!B10=0,0,SER_hh_fech!B10/SER_summary!B$26)</f>
        <v>482.29672276742275</v>
      </c>
      <c r="C10" s="100">
        <f>IF(SER_hh_fech!C10=0,0,SER_hh_fech!C10/SER_summary!C$26)</f>
        <v>339.31080635239556</v>
      </c>
      <c r="D10" s="100">
        <f>IF(SER_hh_fech!D10=0,0,SER_hh_fech!D10/SER_summary!D$26)</f>
        <v>286.88595102266527</v>
      </c>
      <c r="E10" s="100">
        <f>IF(SER_hh_fech!E10=0,0,SER_hh_fech!E10/SER_summary!E$26)</f>
        <v>412.08264219367919</v>
      </c>
      <c r="F10" s="100">
        <f>IF(SER_hh_fech!F10=0,0,SER_hh_fech!F10/SER_summary!F$26)</f>
        <v>350.14869724120706</v>
      </c>
      <c r="G10" s="100">
        <f>IF(SER_hh_fech!G10=0,0,SER_hh_fech!G10/SER_summary!G$26)</f>
        <v>306.23080163325324</v>
      </c>
      <c r="H10" s="100">
        <f>IF(SER_hh_fech!H10=0,0,SER_hh_fech!H10/SER_summary!H$26)</f>
        <v>313.49201320867485</v>
      </c>
      <c r="I10" s="100">
        <f>IF(SER_hh_fech!I10=0,0,SER_hh_fech!I10/SER_summary!I$26)</f>
        <v>287.06762953795976</v>
      </c>
      <c r="J10" s="100">
        <f>IF(SER_hh_fech!J10=0,0,SER_hh_fech!J10/SER_summary!J$26)</f>
        <v>283.98177515899164</v>
      </c>
      <c r="K10" s="100">
        <f>IF(SER_hh_fech!K10=0,0,SER_hh_fech!K10/SER_summary!K$26)</f>
        <v>274.98813179841625</v>
      </c>
      <c r="L10" s="100">
        <f>IF(SER_hh_fech!L10=0,0,SER_hh_fech!L10/SER_summary!L$26)</f>
        <v>275.01315478009951</v>
      </c>
      <c r="M10" s="100">
        <f>IF(SER_hh_fech!M10=0,0,SER_hh_fech!M10/SER_summary!M$26)</f>
        <v>159.23095210896074</v>
      </c>
      <c r="N10" s="100">
        <f>IF(SER_hh_fech!N10=0,0,SER_hh_fech!N10/SER_summary!N$26)</f>
        <v>168.35770433232446</v>
      </c>
      <c r="O10" s="100">
        <f>IF(SER_hh_fech!O10=0,0,SER_hh_fech!O10/SER_summary!O$26)</f>
        <v>102.88925202948082</v>
      </c>
      <c r="P10" s="100">
        <f>IF(SER_hh_fech!P10=0,0,SER_hh_fech!P10/SER_summary!P$26)</f>
        <v>176.97886115572658</v>
      </c>
      <c r="Q10" s="100">
        <f>IF(SER_hh_fech!Q10=0,0,SER_hh_fech!Q10/SER_summary!Q$26)</f>
        <v>127.37664703329114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233.67399663237882</v>
      </c>
      <c r="D11" s="100">
        <f>IF(SER_hh_fech!D11=0,0,SER_hh_fech!D11/SER_summary!D$26)</f>
        <v>197.57044425966242</v>
      </c>
      <c r="E11" s="100">
        <f>IF(SER_hh_fech!E11=0,0,SER_hh_fech!E11/SER_summary!E$26)</f>
        <v>164.88713989858201</v>
      </c>
      <c r="F11" s="100">
        <f>IF(SER_hh_fech!F11=0,0,SER_hh_fech!F11/SER_summary!F$26)</f>
        <v>149.12175671163328</v>
      </c>
      <c r="G11" s="100">
        <f>IF(SER_hh_fech!G11=0,0,SER_hh_fech!G11/SER_summary!G$26)</f>
        <v>176.43903064095235</v>
      </c>
      <c r="H11" s="100">
        <f>IF(SER_hh_fech!H11=0,0,SER_hh_fech!H11/SER_summary!H$26)</f>
        <v>215.89330568718074</v>
      </c>
      <c r="I11" s="100">
        <f>IF(SER_hh_fech!I11=0,0,SER_hh_fech!I11/SER_summary!I$26)</f>
        <v>197.69556124378514</v>
      </c>
      <c r="J11" s="100">
        <f>IF(SER_hh_fech!J11=0,0,SER_hh_fech!J11/SER_summary!J$26)</f>
        <v>202.17576991374196</v>
      </c>
      <c r="K11" s="100">
        <f>IF(SER_hh_fech!K11=0,0,SER_hh_fech!K11/SER_summary!K$26)</f>
        <v>183.23346582327397</v>
      </c>
      <c r="L11" s="100">
        <f>IF(SER_hh_fech!L11=0,0,SER_hh_fech!L11/SER_summary!L$26)</f>
        <v>190.66471646747317</v>
      </c>
      <c r="M11" s="100">
        <f>IF(SER_hh_fech!M11=0,0,SER_hh_fech!M11/SER_summary!M$26)</f>
        <v>148.15421543473096</v>
      </c>
      <c r="N11" s="100">
        <f>IF(SER_hh_fech!N11=0,0,SER_hh_fech!N11/SER_summary!N$26)</f>
        <v>117.65192360666001</v>
      </c>
      <c r="O11" s="100">
        <f>IF(SER_hh_fech!O11=0,0,SER_hh_fech!O11/SER_summary!O$26)</f>
        <v>133.46845968075593</v>
      </c>
      <c r="P11" s="100">
        <f>IF(SER_hh_fech!P11=0,0,SER_hh_fech!P11/SER_summary!P$26)</f>
        <v>89.225043109807743</v>
      </c>
      <c r="Q11" s="100">
        <f>IF(SER_hh_fech!Q11=0,0,SER_hh_fech!Q11/SER_summary!Q$26)</f>
        <v>90.167453602916069</v>
      </c>
    </row>
    <row r="12" spans="1:17" ht="12" customHeight="1" x14ac:dyDescent="0.25">
      <c r="A12" s="88" t="s">
        <v>42</v>
      </c>
      <c r="B12" s="100">
        <f>IF(SER_hh_fech!B12=0,0,SER_hh_fech!B12/SER_summary!B$26)</f>
        <v>315.53723202667481</v>
      </c>
      <c r="C12" s="100">
        <f>IF(SER_hh_fech!C12=0,0,SER_hh_fech!C12/SER_summary!C$26)</f>
        <v>221.99029680075984</v>
      </c>
      <c r="D12" s="100">
        <f>IF(SER_hh_fech!D12=0,0,SER_hh_fech!D12/SER_summary!D$26)</f>
        <v>187.69192204667928</v>
      </c>
      <c r="E12" s="100">
        <f>IF(SER_hh_fech!E12=0,0,SER_hh_fech!E12/SER_summary!E$26)</f>
        <v>140.87562992230215</v>
      </c>
      <c r="F12" s="100">
        <f>IF(SER_hh_fech!F12=0,0,SER_hh_fech!F12/SER_summary!F$26)</f>
        <v>180.85246092329953</v>
      </c>
      <c r="G12" s="100">
        <f>IF(SER_hh_fech!G12=0,0,SER_hh_fech!G12/SER_summary!G$26)</f>
        <v>200.34807401182132</v>
      </c>
      <c r="H12" s="100">
        <f>IF(SER_hh_fech!H12=0,0,SER_hh_fech!H12/SER_summary!H$26)</f>
        <v>205.09864040282173</v>
      </c>
      <c r="I12" s="100">
        <f>IF(SER_hh_fech!I12=0,0,SER_hh_fech!I12/SER_summary!I$26)</f>
        <v>187.81078318159584</v>
      </c>
      <c r="J12" s="100">
        <f>IF(SER_hh_fech!J12=0,0,SER_hh_fech!J12/SER_summary!J$26)</f>
        <v>185.79189749730205</v>
      </c>
      <c r="K12" s="100">
        <f>IF(SER_hh_fech!K12=0,0,SER_hh_fech!K12/SER_summary!K$26)</f>
        <v>179.90790700375791</v>
      </c>
      <c r="L12" s="100">
        <f>IF(SER_hh_fech!L12=0,0,SER_hh_fech!L12/SER_summary!L$26)</f>
        <v>191.96617068499515</v>
      </c>
      <c r="M12" s="100">
        <f>IF(SER_hh_fech!M12=0,0,SER_hh_fech!M12/SER_summary!M$26)</f>
        <v>133.31580916783147</v>
      </c>
      <c r="N12" s="100">
        <f>IF(SER_hh_fech!N12=0,0,SER_hh_fech!N12/SER_summary!N$26)</f>
        <v>112.20068001114126</v>
      </c>
      <c r="O12" s="100">
        <f>IF(SER_hh_fech!O12=0,0,SER_hh_fech!O12/SER_summary!O$26)</f>
        <v>129.1523921679759</v>
      </c>
      <c r="P12" s="100">
        <f>IF(SER_hh_fech!P12=0,0,SER_hh_fech!P12/SER_summary!P$26)</f>
        <v>78.353753532587163</v>
      </c>
      <c r="Q12" s="100">
        <f>IF(SER_hh_fech!Q12=0,0,SER_hh_fech!Q12/SER_summary!Q$26)</f>
        <v>88.288715877078118</v>
      </c>
    </row>
    <row r="13" spans="1:17" ht="12" customHeight="1" x14ac:dyDescent="0.25">
      <c r="A13" s="88" t="s">
        <v>105</v>
      </c>
      <c r="B13" s="100">
        <f>IF(SER_hh_fech!B13=0,0,SER_hh_fech!B13/SER_summary!B$26)</f>
        <v>200.92235277415156</v>
      </c>
      <c r="C13" s="100">
        <f>IF(SER_hh_fech!C13=0,0,SER_hh_fech!C13/SER_summary!C$26)</f>
        <v>141.57008791281629</v>
      </c>
      <c r="D13" s="100">
        <f>IF(SER_hh_fech!D13=0,0,SER_hh_fech!D13/SER_summary!D$26)</f>
        <v>119.71709937735011</v>
      </c>
      <c r="E13" s="100">
        <f>IF(SER_hh_fech!E13=0,0,SER_hh_fech!E13/SER_summary!E$26)</f>
        <v>89.849702908157838</v>
      </c>
      <c r="F13" s="100">
        <f>IF(SER_hh_fech!F13=0,0,SER_hh_fech!F13/SER_summary!F$26)</f>
        <v>101.27317840015414</v>
      </c>
      <c r="G13" s="100">
        <f>IF(SER_hh_fech!G13=0,0,SER_hh_fech!G13/SER_summary!G$26)</f>
        <v>127.69283480895101</v>
      </c>
      <c r="H13" s="100">
        <f>IF(SER_hh_fech!H13=0,0,SER_hh_fech!H13/SER_summary!H$26)</f>
        <v>130.6951958527203</v>
      </c>
      <c r="I13" s="100">
        <f>IF(SER_hh_fech!I13=0,0,SER_hh_fech!I13/SER_summary!I$26)</f>
        <v>119.70815133019862</v>
      </c>
      <c r="J13" s="100">
        <f>IF(SER_hh_fech!J13=0,0,SER_hh_fech!J13/SER_summary!J$26)</f>
        <v>118.40528816726679</v>
      </c>
      <c r="K13" s="100">
        <f>IF(SER_hh_fech!K13=0,0,SER_hh_fech!K13/SER_summary!K$26)</f>
        <v>114.69730432005645</v>
      </c>
      <c r="L13" s="100">
        <f>IF(SER_hh_fech!L13=0,0,SER_hh_fech!L13/SER_summary!L$26)</f>
        <v>130.61346409228469</v>
      </c>
      <c r="M13" s="100">
        <f>IF(SER_hh_fech!M13=0,0,SER_hh_fech!M13/SER_summary!M$26)</f>
        <v>71.548350957137686</v>
      </c>
      <c r="N13" s="100">
        <f>IF(SER_hh_fech!N13=0,0,SER_hh_fech!N13/SER_summary!N$26)</f>
        <v>57.416722322769616</v>
      </c>
      <c r="O13" s="100">
        <f>IF(SER_hh_fech!O13=0,0,SER_hh_fech!O13/SER_summary!O$26)</f>
        <v>72.258070986297241</v>
      </c>
      <c r="P13" s="100">
        <f>IF(SER_hh_fech!P13=0,0,SER_hh_fech!P13/SER_summary!P$26)</f>
        <v>37.359782038713206</v>
      </c>
      <c r="Q13" s="100">
        <f>IF(SER_hh_fech!Q13=0,0,SER_hh_fech!Q13/SER_summary!Q$26)</f>
        <v>34.490225665141622</v>
      </c>
    </row>
    <row r="14" spans="1:17" ht="12" customHeight="1" x14ac:dyDescent="0.25">
      <c r="A14" s="51" t="s">
        <v>104</v>
      </c>
      <c r="B14" s="22">
        <f>IF(SER_hh_fech!B14=0,0,SER_hh_fech!B14/SER_summary!B$26)</f>
        <v>333.10811117819878</v>
      </c>
      <c r="C14" s="22">
        <f>IF(SER_hh_fech!C14=0,0,SER_hh_fech!C14/SER_summary!C$26)</f>
        <v>234.70830364493233</v>
      </c>
      <c r="D14" s="22">
        <f>IF(SER_hh_fech!D14=0,0,SER_hh_fech!D14/SER_summary!D$26)</f>
        <v>198.47834896771198</v>
      </c>
      <c r="E14" s="22">
        <f>IF(SER_hh_fech!E14=0,0,SER_hh_fech!E14/SER_summary!E$26)</f>
        <v>148.96134955826179</v>
      </c>
      <c r="F14" s="22">
        <f>IF(SER_hh_fech!F14=0,0,SER_hh_fech!F14/SER_summary!F$26)</f>
        <v>167.9002694528871</v>
      </c>
      <c r="G14" s="22">
        <f>IF(SER_hh_fech!G14=0,0,SER_hh_fech!G14/SER_summary!G$26)</f>
        <v>211.70127876220849</v>
      </c>
      <c r="H14" s="22">
        <f>IF(SER_hh_fech!H14=0,0,SER_hh_fech!H14/SER_summary!H$26)</f>
        <v>216.6788773347732</v>
      </c>
      <c r="I14" s="22">
        <f>IF(SER_hh_fech!I14=0,0,SER_hh_fech!I14/SER_summary!I$26)</f>
        <v>198.46351404743459</v>
      </c>
      <c r="J14" s="22">
        <f>IF(SER_hh_fech!J14=0,0,SER_hh_fech!J14/SER_summary!J$26)</f>
        <v>196.30350406678434</v>
      </c>
      <c r="K14" s="22">
        <f>IF(SER_hh_fech!K14=0,0,SER_hh_fech!K14/SER_summary!K$26)</f>
        <v>190.15605716219898</v>
      </c>
      <c r="L14" s="22">
        <f>IF(SER_hh_fech!L14=0,0,SER_hh_fech!L14/SER_summary!L$26)</f>
        <v>216.54337467931407</v>
      </c>
      <c r="M14" s="22">
        <f>IF(SER_hh_fech!M14=0,0,SER_hh_fech!M14/SER_summary!M$26)</f>
        <v>140.66145966442591</v>
      </c>
      <c r="N14" s="22">
        <f>IF(SER_hh_fech!N14=0,0,SER_hh_fech!N14/SER_summary!N$26)</f>
        <v>117.91079351453155</v>
      </c>
      <c r="O14" s="22">
        <f>IF(SER_hh_fech!O14=0,0,SER_hh_fech!O14/SER_summary!O$26)</f>
        <v>152.82611193332804</v>
      </c>
      <c r="P14" s="22">
        <f>IF(SER_hh_fech!P14=0,0,SER_hh_fech!P14/SER_summary!P$26)</f>
        <v>81.707104370324998</v>
      </c>
      <c r="Q14" s="22">
        <f>IF(SER_hh_fech!Q14=0,0,SER_hh_fech!Q14/SER_summary!Q$26)</f>
        <v>91.70393656761091</v>
      </c>
    </row>
    <row r="15" spans="1:17" ht="12" customHeight="1" x14ac:dyDescent="0.25">
      <c r="A15" s="105" t="s">
        <v>108</v>
      </c>
      <c r="B15" s="104">
        <f>IF(SER_hh_fech!B15=0,0,SER_hh_fech!B15/SER_summary!B$26)</f>
        <v>3.9758820583096002</v>
      </c>
      <c r="C15" s="104">
        <f>IF(SER_hh_fech!C15=0,0,SER_hh_fech!C15/SER_summary!C$26)</f>
        <v>2.6059985992233434</v>
      </c>
      <c r="D15" s="104">
        <f>IF(SER_hh_fech!D15=0,0,SER_hh_fech!D15/SER_summary!D$26)</f>
        <v>1.9336989631052282</v>
      </c>
      <c r="E15" s="104">
        <f>IF(SER_hh_fech!E15=0,0,SER_hh_fech!E15/SER_summary!E$26)</f>
        <v>1.5971579508127085</v>
      </c>
      <c r="F15" s="104">
        <f>IF(SER_hh_fech!F15=0,0,SER_hh_fech!F15/SER_summary!F$26)</f>
        <v>1.4664874534115291</v>
      </c>
      <c r="G15" s="104">
        <f>IF(SER_hh_fech!G15=0,0,SER_hh_fech!G15/SER_summary!G$26)</f>
        <v>2.5158807771262364</v>
      </c>
      <c r="H15" s="104">
        <f>IF(SER_hh_fech!H15=0,0,SER_hh_fech!H15/SER_summary!H$26)</f>
        <v>2.6606752869126797</v>
      </c>
      <c r="I15" s="104">
        <f>IF(SER_hh_fech!I15=0,0,SER_hh_fech!I15/SER_summary!I$26)</f>
        <v>2.421195774082225</v>
      </c>
      <c r="J15" s="104">
        <f>IF(SER_hh_fech!J15=0,0,SER_hh_fech!J15/SER_summary!J$26)</f>
        <v>2.3612565751280852</v>
      </c>
      <c r="K15" s="104">
        <f>IF(SER_hh_fech!K15=0,0,SER_hh_fech!K15/SER_summary!K$26)</f>
        <v>1.9334413872383585</v>
      </c>
      <c r="L15" s="104">
        <f>IF(SER_hh_fech!L15=0,0,SER_hh_fech!L15/SER_summary!L$26)</f>
        <v>2.4855084066040298</v>
      </c>
      <c r="M15" s="104">
        <f>IF(SER_hh_fech!M15=0,0,SER_hh_fech!M15/SER_summary!M$26)</f>
        <v>1.3394583800381865</v>
      </c>
      <c r="N15" s="104">
        <f>IF(SER_hh_fech!N15=0,0,SER_hh_fech!N15/SER_summary!N$26)</f>
        <v>1.5059270928843369</v>
      </c>
      <c r="O15" s="104">
        <f>IF(SER_hh_fech!O15=0,0,SER_hh_fech!O15/SER_summary!O$26)</f>
        <v>2.0020785922118778</v>
      </c>
      <c r="P15" s="104">
        <f>IF(SER_hh_fech!P15=0,0,SER_hh_fech!P15/SER_summary!P$26)</f>
        <v>1.0617573471844923</v>
      </c>
      <c r="Q15" s="104">
        <f>IF(SER_hh_fech!Q15=0,0,SER_hh_fech!Q15/SER_summary!Q$26)</f>
        <v>1.2645301785102672</v>
      </c>
    </row>
    <row r="16" spans="1:17" ht="12.95" customHeight="1" x14ac:dyDescent="0.25">
      <c r="A16" s="90" t="s">
        <v>102</v>
      </c>
      <c r="B16" s="101">
        <f>IF(SER_hh_fech!B16=0,0,SER_hh_fech!B16/SER_summary!B$26)</f>
        <v>14.019726438635884</v>
      </c>
      <c r="C16" s="101">
        <f>IF(SER_hh_fech!C16=0,0,SER_hh_fech!C16/SER_summary!C$26)</f>
        <v>13.662993894905433</v>
      </c>
      <c r="D16" s="101">
        <f>IF(SER_hh_fech!D16=0,0,SER_hh_fech!D16/SER_summary!D$26)</f>
        <v>13.373180345064618</v>
      </c>
      <c r="E16" s="101">
        <f>IF(SER_hh_fech!E16=0,0,SER_hh_fech!E16/SER_summary!E$26)</f>
        <v>13.180741447792403</v>
      </c>
      <c r="F16" s="101">
        <f>IF(SER_hh_fech!F16=0,0,SER_hh_fech!F16/SER_summary!F$26)</f>
        <v>12.963029764462622</v>
      </c>
      <c r="G16" s="101">
        <f>IF(SER_hh_fech!G16=0,0,SER_hh_fech!G16/SER_summary!G$26)</f>
        <v>12.815759961705155</v>
      </c>
      <c r="H16" s="101">
        <f>IF(SER_hh_fech!H16=0,0,SER_hh_fech!H16/SER_summary!H$26)</f>
        <v>12.707385249510709</v>
      </c>
      <c r="I16" s="101">
        <f>IF(SER_hh_fech!I16=0,0,SER_hh_fech!I16/SER_summary!I$26)</f>
        <v>12.563427419311017</v>
      </c>
      <c r="J16" s="101">
        <f>IF(SER_hh_fech!J16=0,0,SER_hh_fech!J16/SER_summary!J$26)</f>
        <v>12.424180272302291</v>
      </c>
      <c r="K16" s="101">
        <f>IF(SER_hh_fech!K16=0,0,SER_hh_fech!K16/SER_summary!K$26)</f>
        <v>12.091154241075994</v>
      </c>
      <c r="L16" s="101">
        <f>IF(SER_hh_fech!L16=0,0,SER_hh_fech!L16/SER_summary!L$26)</f>
        <v>11.973058492889871</v>
      </c>
      <c r="M16" s="101">
        <f>IF(SER_hh_fech!M16=0,0,SER_hh_fech!M16/SER_summary!M$26)</f>
        <v>11.854534091543828</v>
      </c>
      <c r="N16" s="101">
        <f>IF(SER_hh_fech!N16=0,0,SER_hh_fech!N16/SER_summary!N$26)</f>
        <v>11.547731278088712</v>
      </c>
      <c r="O16" s="101">
        <f>IF(SER_hh_fech!O16=0,0,SER_hh_fech!O16/SER_summary!O$26)</f>
        <v>11.304349799743923</v>
      </c>
      <c r="P16" s="101">
        <f>IF(SER_hh_fech!P16=0,0,SER_hh_fech!P16/SER_summary!P$26)</f>
        <v>11.125249128089333</v>
      </c>
      <c r="Q16" s="101">
        <f>IF(SER_hh_fech!Q16=0,0,SER_hh_fech!Q16/SER_summary!Q$26)</f>
        <v>10.633335413659282</v>
      </c>
    </row>
    <row r="17" spans="1:17" ht="12.95" customHeight="1" x14ac:dyDescent="0.25">
      <c r="A17" s="88" t="s">
        <v>101</v>
      </c>
      <c r="B17" s="103">
        <f>IF(SER_hh_fech!B17=0,0,SER_hh_fech!B17/SER_summary!B$26)</f>
        <v>2.5214830020255743</v>
      </c>
      <c r="C17" s="103">
        <f>IF(SER_hh_fech!C17=0,0,SER_hh_fech!C17/SER_summary!C$26)</f>
        <v>2.6623589664264955</v>
      </c>
      <c r="D17" s="103">
        <f>IF(SER_hh_fech!D17=0,0,SER_hh_fech!D17/SER_summary!D$26)</f>
        <v>2.8670516355323459</v>
      </c>
      <c r="E17" s="103">
        <f>IF(SER_hh_fech!E17=0,0,SER_hh_fech!E17/SER_summary!E$26)</f>
        <v>3.088005004122711</v>
      </c>
      <c r="F17" s="103">
        <f>IF(SER_hh_fech!F17=0,0,SER_hh_fech!F17/SER_summary!F$26)</f>
        <v>3.0878434298071542</v>
      </c>
      <c r="G17" s="103">
        <f>IF(SER_hh_fech!G17=0,0,SER_hh_fech!G17/SER_summary!G$26)</f>
        <v>3.0630198332058947</v>
      </c>
      <c r="H17" s="103">
        <f>IF(SER_hh_fech!H17=0,0,SER_hh_fech!H17/SER_summary!H$26)</f>
        <v>3.2505020303162264</v>
      </c>
      <c r="I17" s="103">
        <f>IF(SER_hh_fech!I17=0,0,SER_hh_fech!I17/SER_summary!I$26)</f>
        <v>3.5153384774109631</v>
      </c>
      <c r="J17" s="103">
        <f>IF(SER_hh_fech!J17=0,0,SER_hh_fech!J17/SER_summary!J$26)</f>
        <v>3.6658678522864054</v>
      </c>
      <c r="K17" s="103">
        <f>IF(SER_hh_fech!K17=0,0,SER_hh_fech!K17/SER_summary!K$26)</f>
        <v>3.6589880479477626</v>
      </c>
      <c r="L17" s="103">
        <f>IF(SER_hh_fech!L17=0,0,SER_hh_fech!L17/SER_summary!L$26)</f>
        <v>3.573298100804617</v>
      </c>
      <c r="M17" s="103">
        <f>IF(SER_hh_fech!M17=0,0,SER_hh_fech!M17/SER_summary!M$26)</f>
        <v>3.6507258239698825</v>
      </c>
      <c r="N17" s="103">
        <f>IF(SER_hh_fech!N17=0,0,SER_hh_fech!N17/SER_summary!N$26)</f>
        <v>3.7579749314674382</v>
      </c>
      <c r="O17" s="103">
        <f>IF(SER_hh_fech!O17=0,0,SER_hh_fech!O17/SER_summary!O$26)</f>
        <v>3.8947990047577181</v>
      </c>
      <c r="P17" s="103">
        <f>IF(SER_hh_fech!P17=0,0,SER_hh_fech!P17/SER_summary!P$26)</f>
        <v>4.0836978298446933</v>
      </c>
      <c r="Q17" s="103">
        <f>IF(SER_hh_fech!Q17=0,0,SER_hh_fech!Q17/SER_summary!Q$26)</f>
        <v>4.2274022492673549</v>
      </c>
    </row>
    <row r="18" spans="1:17" ht="12" customHeight="1" x14ac:dyDescent="0.25">
      <c r="A18" s="88" t="s">
        <v>100</v>
      </c>
      <c r="B18" s="103">
        <f>IF(SER_hh_fech!B18=0,0,SER_hh_fech!B18/SER_summary!B$26)</f>
        <v>14.117713219888675</v>
      </c>
      <c r="C18" s="103">
        <f>IF(SER_hh_fech!C18=0,0,SER_hh_fech!C18/SER_summary!C$26)</f>
        <v>13.79257574854941</v>
      </c>
      <c r="D18" s="103">
        <f>IF(SER_hh_fech!D18=0,0,SER_hh_fech!D18/SER_summary!D$26)</f>
        <v>13.464365114213976</v>
      </c>
      <c r="E18" s="103">
        <f>IF(SER_hh_fech!E18=0,0,SER_hh_fech!E18/SER_summary!E$26)</f>
        <v>13.208685916743562</v>
      </c>
      <c r="F18" s="103">
        <f>IF(SER_hh_fech!F18=0,0,SER_hh_fech!F18/SER_summary!F$26)</f>
        <v>13.039855741003377</v>
      </c>
      <c r="G18" s="103">
        <f>IF(SER_hh_fech!G18=0,0,SER_hh_fech!G18/SER_summary!G$26)</f>
        <v>12.925230782207166</v>
      </c>
      <c r="H18" s="103">
        <f>IF(SER_hh_fech!H18=0,0,SER_hh_fech!H18/SER_summary!H$26)</f>
        <v>12.815167101048054</v>
      </c>
      <c r="I18" s="103">
        <f>IF(SER_hh_fech!I18=0,0,SER_hh_fech!I18/SER_summary!I$26)</f>
        <v>12.653146872293741</v>
      </c>
      <c r="J18" s="103">
        <f>IF(SER_hh_fech!J18=0,0,SER_hh_fech!J18/SER_summary!J$26)</f>
        <v>12.507103835082724</v>
      </c>
      <c r="K18" s="103">
        <f>IF(SER_hh_fech!K18=0,0,SER_hh_fech!K18/SER_summary!K$26)</f>
        <v>12.169873012359522</v>
      </c>
      <c r="L18" s="103">
        <f>IF(SER_hh_fech!L18=0,0,SER_hh_fech!L18/SER_summary!L$26)</f>
        <v>12.061385895126744</v>
      </c>
      <c r="M18" s="103">
        <f>IF(SER_hh_fech!M18=0,0,SER_hh_fech!M18/SER_summary!M$26)</f>
        <v>11.944445087034186</v>
      </c>
      <c r="N18" s="103">
        <f>IF(SER_hh_fech!N18=0,0,SER_hh_fech!N18/SER_summary!N$26)</f>
        <v>11.640729975412848</v>
      </c>
      <c r="O18" s="103">
        <f>IF(SER_hh_fech!O18=0,0,SER_hh_fech!O18/SER_summary!O$26)</f>
        <v>11.40689463167813</v>
      </c>
      <c r="P18" s="103">
        <f>IF(SER_hh_fech!P18=0,0,SER_hh_fech!P18/SER_summary!P$26)</f>
        <v>11.244525620709403</v>
      </c>
      <c r="Q18" s="103">
        <f>IF(SER_hh_fech!Q18=0,0,SER_hh_fech!Q18/SER_summary!Q$26)</f>
        <v>10.771723509209725</v>
      </c>
    </row>
    <row r="19" spans="1:17" ht="12.95" customHeight="1" x14ac:dyDescent="0.25">
      <c r="A19" s="90" t="s">
        <v>47</v>
      </c>
      <c r="B19" s="101">
        <f>IF(SER_hh_fech!B19=0,0,SER_hh_fech!B19/SER_summary!B$26)</f>
        <v>20.951388302102433</v>
      </c>
      <c r="C19" s="101">
        <f>IF(SER_hh_fech!C19=0,0,SER_hh_fech!C19/SER_summary!C$26)</f>
        <v>21.150303129769402</v>
      </c>
      <c r="D19" s="101">
        <f>IF(SER_hh_fech!D19=0,0,SER_hh_fech!D19/SER_summary!D$26)</f>
        <v>21.247975476036935</v>
      </c>
      <c r="E19" s="101">
        <f>IF(SER_hh_fech!E19=0,0,SER_hh_fech!E19/SER_summary!E$26)</f>
        <v>20.737365209654609</v>
      </c>
      <c r="F19" s="101">
        <f>IF(SER_hh_fech!F19=0,0,SER_hh_fech!F19/SER_summary!F$26)</f>
        <v>20.850776608859746</v>
      </c>
      <c r="G19" s="101">
        <f>IF(SER_hh_fech!G19=0,0,SER_hh_fech!G19/SER_summary!G$26)</f>
        <v>20.550744753188674</v>
      </c>
      <c r="H19" s="101">
        <f>IF(SER_hh_fech!H19=0,0,SER_hh_fech!H19/SER_summary!H$26)</f>
        <v>20.642493354240042</v>
      </c>
      <c r="I19" s="101">
        <f>IF(SER_hh_fech!I19=0,0,SER_hh_fech!I19/SER_summary!I$26)</f>
        <v>20.783934718161742</v>
      </c>
      <c r="J19" s="101">
        <f>IF(SER_hh_fech!J19=0,0,SER_hh_fech!J19/SER_summary!J$26)</f>
        <v>20.87946109809694</v>
      </c>
      <c r="K19" s="101">
        <f>IF(SER_hh_fech!K19=0,0,SER_hh_fech!K19/SER_summary!K$26)</f>
        <v>21.642977865264836</v>
      </c>
      <c r="L19" s="101">
        <f>IF(SER_hh_fech!L19=0,0,SER_hh_fech!L19/SER_summary!L$26)</f>
        <v>20.774475814887033</v>
      </c>
      <c r="M19" s="101">
        <f>IF(SER_hh_fech!M19=0,0,SER_hh_fech!M19/SER_summary!M$26)</f>
        <v>20.929156742258993</v>
      </c>
      <c r="N19" s="101">
        <f>IF(SER_hh_fech!N19=0,0,SER_hh_fech!N19/SER_summary!N$26)</f>
        <v>21.384589409939604</v>
      </c>
      <c r="O19" s="101">
        <f>IF(SER_hh_fech!O19=0,0,SER_hh_fech!O19/SER_summary!O$26)</f>
        <v>21.439053613258512</v>
      </c>
      <c r="P19" s="101">
        <f>IF(SER_hh_fech!P19=0,0,SER_hh_fech!P19/SER_summary!P$26)</f>
        <v>21.288882467144436</v>
      </c>
      <c r="Q19" s="101">
        <f>IF(SER_hh_fech!Q19=0,0,SER_hh_fech!Q19/SER_summary!Q$26)</f>
        <v>21.815292224614886</v>
      </c>
    </row>
    <row r="20" spans="1:17" ht="12" customHeight="1" x14ac:dyDescent="0.25">
      <c r="A20" s="88" t="s">
        <v>38</v>
      </c>
      <c r="B20" s="100">
        <f>IF(SER_hh_fech!B20=0,0,SER_hh_fech!B20/SER_summary!B$26)</f>
        <v>30.140586791726655</v>
      </c>
      <c r="C20" s="100">
        <f>IF(SER_hh_fech!C20=0,0,SER_hh_fech!C20/SER_summary!C$26)</f>
        <v>29.928574381762715</v>
      </c>
      <c r="D20" s="100">
        <f>IF(SER_hh_fech!D20=0,0,SER_hh_fech!D20/SER_summary!D$26)</f>
        <v>29.966827459290123</v>
      </c>
      <c r="E20" s="100">
        <f>IF(SER_hh_fech!E20=0,0,SER_hh_fech!E20/SER_summary!E$26)</f>
        <v>29.452331005833358</v>
      </c>
      <c r="F20" s="100">
        <f>IF(SER_hh_fech!F20=0,0,SER_hh_fech!F20/SER_summary!F$26)</f>
        <v>29.604476730357121</v>
      </c>
      <c r="G20" s="100">
        <f>IF(SER_hh_fech!G20=0,0,SER_hh_fech!G20/SER_summary!G$26)</f>
        <v>29.264132825473155</v>
      </c>
      <c r="H20" s="100">
        <f>IF(SER_hh_fech!H20=0,0,SER_hh_fech!H20/SER_summary!H$26)</f>
        <v>29.15059380325674</v>
      </c>
      <c r="I20" s="100">
        <f>IF(SER_hh_fech!I20=0,0,SER_hh_fech!I20/SER_summary!I$26)</f>
        <v>28.920689256441097</v>
      </c>
      <c r="J20" s="100">
        <f>IF(SER_hh_fech!J20=0,0,SER_hh_fech!J20/SER_summary!J$26)</f>
        <v>28.926155757116284</v>
      </c>
      <c r="K20" s="100">
        <f>IF(SER_hh_fech!K20=0,0,SER_hh_fech!K20/SER_summary!K$26)</f>
        <v>29.81596126250928</v>
      </c>
      <c r="L20" s="100">
        <f>IF(SER_hh_fech!L20=0,0,SER_hh_fech!L20/SER_summary!L$26)</f>
        <v>28.493792157664934</v>
      </c>
      <c r="M20" s="100">
        <f>IF(SER_hh_fech!M20=0,0,SER_hh_fech!M20/SER_summary!M$26)</f>
        <v>28.522547650621906</v>
      </c>
      <c r="N20" s="100">
        <f>IF(SER_hh_fech!N20=0,0,SER_hh_fech!N20/SER_summary!N$26)</f>
        <v>28.588408951107194</v>
      </c>
      <c r="O20" s="100">
        <f>IF(SER_hh_fech!O20=0,0,SER_hh_fech!O20/SER_summary!O$26)</f>
        <v>28.701830386654443</v>
      </c>
      <c r="P20" s="100">
        <f>IF(SER_hh_fech!P20=0,0,SER_hh_fech!P20/SER_summary!P$26)</f>
        <v>28.448015838188788</v>
      </c>
      <c r="Q20" s="100">
        <f>IF(SER_hh_fech!Q20=0,0,SER_hh_fech!Q20/SER_summary!Q$26)</f>
        <v>28.733167792062677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0</v>
      </c>
      <c r="C22" s="100">
        <f>IF(SER_hh_fech!C22=0,0,SER_hh_fech!C22/SER_summary!C$26)</f>
        <v>0</v>
      </c>
      <c r="D22" s="100">
        <f>IF(SER_hh_fech!D22=0,0,SER_hh_fech!D22/SER_summary!D$26)</f>
        <v>0</v>
      </c>
      <c r="E22" s="100">
        <f>IF(SER_hh_fech!E22=0,0,SER_hh_fech!E22/SER_summary!E$26)</f>
        <v>0</v>
      </c>
      <c r="F22" s="100">
        <f>IF(SER_hh_fech!F22=0,0,SER_hh_fech!F22/SER_summary!F$26)</f>
        <v>0</v>
      </c>
      <c r="G22" s="100">
        <f>IF(SER_hh_fech!G22=0,0,SER_hh_fech!G22/SER_summary!G$26)</f>
        <v>0</v>
      </c>
      <c r="H22" s="100">
        <f>IF(SER_hh_fech!H22=0,0,SER_hh_fech!H22/SER_summary!H$26)</f>
        <v>0</v>
      </c>
      <c r="I22" s="100">
        <f>IF(SER_hh_fech!I22=0,0,SER_hh_fech!I22/SER_summary!I$26)</f>
        <v>0</v>
      </c>
      <c r="J22" s="100">
        <f>IF(SER_hh_fech!J22=0,0,SER_hh_fech!J22/SER_summary!J$26)</f>
        <v>0</v>
      </c>
      <c r="K22" s="100">
        <f>IF(SER_hh_fech!K22=0,0,SER_hh_fech!K22/SER_summary!K$26)</f>
        <v>0</v>
      </c>
      <c r="L22" s="100">
        <f>IF(SER_hh_fech!L22=0,0,SER_hh_fech!L22/SER_summary!L$26)</f>
        <v>0</v>
      </c>
      <c r="M22" s="100">
        <f>IF(SER_hh_fech!M22=0,0,SER_hh_fech!M22/SER_summary!M$26)</f>
        <v>0</v>
      </c>
      <c r="N22" s="100">
        <f>IF(SER_hh_fech!N22=0,0,SER_hh_fech!N22/SER_summary!N$26)</f>
        <v>0</v>
      </c>
      <c r="O22" s="100">
        <f>IF(SER_hh_fech!O22=0,0,SER_hh_fech!O22/SER_summary!O$26)</f>
        <v>0</v>
      </c>
      <c r="P22" s="100">
        <f>IF(SER_hh_fech!P22=0,0,SER_hh_fech!P22/SER_summary!P$26)</f>
        <v>0</v>
      </c>
      <c r="Q22" s="100">
        <f>IF(SER_hh_fech!Q22=0,0,SER_hh_fech!Q22/SER_summary!Q$26)</f>
        <v>0</v>
      </c>
    </row>
    <row r="23" spans="1:17" ht="12" customHeight="1" x14ac:dyDescent="0.25">
      <c r="A23" s="88" t="s">
        <v>98</v>
      </c>
      <c r="B23" s="100">
        <f>IF(SER_hh_fech!B23=0,0,SER_hh_fech!B23/SER_summary!B$26)</f>
        <v>24.916218414494026</v>
      </c>
      <c r="C23" s="100">
        <f>IF(SER_hh_fech!C23=0,0,SER_hh_fech!C23/SER_summary!C$26)</f>
        <v>24.740954822257173</v>
      </c>
      <c r="D23" s="100">
        <f>IF(SER_hh_fech!D23=0,0,SER_hh_fech!D23/SER_summary!D$26)</f>
        <v>24.772577366346493</v>
      </c>
      <c r="E23" s="100">
        <f>IF(SER_hh_fech!E23=0,0,SER_hh_fech!E23/SER_summary!E$26)</f>
        <v>24.347260298155582</v>
      </c>
      <c r="F23" s="100">
        <f>IF(SER_hh_fech!F23=0,0,SER_hh_fech!F23/SER_summary!F$26)</f>
        <v>24.473034097095216</v>
      </c>
      <c r="G23" s="100">
        <f>IF(SER_hh_fech!G23=0,0,SER_hh_fech!G23/SER_summary!G$26)</f>
        <v>24.191683135724475</v>
      </c>
      <c r="H23" s="100">
        <f>IF(SER_hh_fech!H23=0,0,SER_hh_fech!H23/SER_summary!H$26)</f>
        <v>24.097824210692234</v>
      </c>
      <c r="I23" s="100">
        <f>IF(SER_hh_fech!I23=0,0,SER_hh_fech!I23/SER_summary!I$26)</f>
        <v>23.907769785324653</v>
      </c>
      <c r="J23" s="100">
        <f>IF(SER_hh_fech!J23=0,0,SER_hh_fech!J23/SER_summary!J$26)</f>
        <v>23.912288759216128</v>
      </c>
      <c r="K23" s="100">
        <f>IF(SER_hh_fech!K23=0,0,SER_hh_fech!K23/SER_summary!K$26)</f>
        <v>24.647861310341007</v>
      </c>
      <c r="L23" s="100">
        <f>IF(SER_hh_fech!L23=0,0,SER_hh_fech!L23/SER_summary!L$26)</f>
        <v>23.554868183669662</v>
      </c>
      <c r="M23" s="100">
        <f>IF(SER_hh_fech!M23=0,0,SER_hh_fech!M23/SER_summary!M$26)</f>
        <v>23.529688989987481</v>
      </c>
      <c r="N23" s="100">
        <f>IF(SER_hh_fech!N23=0,0,SER_hh_fech!N23/SER_summary!N$26)</f>
        <v>23.50982668060686</v>
      </c>
      <c r="O23" s="100">
        <f>IF(SER_hh_fech!O23=0,0,SER_hh_fech!O23/SER_summary!O$26)</f>
        <v>23.52136224674247</v>
      </c>
      <c r="P23" s="100">
        <f>IF(SER_hh_fech!P23=0,0,SER_hh_fech!P23/SER_summary!P$26)</f>
        <v>23.232924070234674</v>
      </c>
      <c r="Q23" s="100">
        <f>IF(SER_hh_fech!Q23=0,0,SER_hh_fech!Q23/SER_summary!Q$26)</f>
        <v>23.381869791811553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19.621522001414053</v>
      </c>
      <c r="C25" s="100">
        <f>IF(SER_hh_fech!C25=0,0,SER_hh_fech!C25/SER_summary!C$26)</f>
        <v>19.483501922527516</v>
      </c>
      <c r="D25" s="100">
        <f>IF(SER_hh_fech!D25=0,0,SER_hh_fech!D25/SER_summary!D$26)</f>
        <v>19.508404675997866</v>
      </c>
      <c r="E25" s="100">
        <f>IF(SER_hh_fech!E25=0,0,SER_hh_fech!E25/SER_summary!E$26)</f>
        <v>19.173467484797523</v>
      </c>
      <c r="F25" s="100">
        <f>IF(SER_hh_fech!F25=0,0,SER_hh_fech!F25/SER_summary!F$26)</f>
        <v>19.272514351462483</v>
      </c>
      <c r="G25" s="100">
        <f>IF(SER_hh_fech!G25=0,0,SER_hh_fech!G25/SER_summary!G$26)</f>
        <v>19.050950469383022</v>
      </c>
      <c r="H25" s="100">
        <f>IF(SER_hh_fech!H25=0,0,SER_hh_fech!H25/SER_summary!H$26)</f>
        <v>18.97703656592013</v>
      </c>
      <c r="I25" s="100">
        <f>IF(SER_hh_fech!I25=0,0,SER_hh_fech!I25/SER_summary!I$26)</f>
        <v>18.827368705943154</v>
      </c>
      <c r="J25" s="100">
        <f>IF(SER_hh_fech!J25=0,0,SER_hh_fech!J25/SER_summary!J$26)</f>
        <v>18.8309273978827</v>
      </c>
      <c r="K25" s="100">
        <f>IF(SER_hh_fech!K25=0,0,SER_hh_fech!K25/SER_summary!K$26)</f>
        <v>19.41019078189354</v>
      </c>
      <c r="L25" s="100">
        <f>IF(SER_hh_fech!L25=0,0,SER_hh_fech!L25/SER_summary!L$26)</f>
        <v>18.549458694639878</v>
      </c>
      <c r="M25" s="100">
        <f>IF(SER_hh_fech!M25=0,0,SER_hh_fech!M25/SER_summary!M$26)</f>
        <v>18.568363989385293</v>
      </c>
      <c r="N25" s="100">
        <f>IF(SER_hh_fech!N25=0,0,SER_hh_fech!N25/SER_summary!N$26)</f>
        <v>18.610014401697434</v>
      </c>
      <c r="O25" s="100">
        <f>IF(SER_hh_fech!O25=0,0,SER_hh_fech!O25/SER_summary!O$26)</f>
        <v>18.684132754378957</v>
      </c>
      <c r="P25" s="100">
        <f>IF(SER_hh_fech!P25=0,0,SER_hh_fech!P25/SER_summary!P$26)</f>
        <v>18.517797987971992</v>
      </c>
      <c r="Q25" s="100">
        <f>IF(SER_hh_fech!Q25=0,0,SER_hh_fech!Q25/SER_summary!Q$26)</f>
        <v>18.700309750019073</v>
      </c>
    </row>
    <row r="26" spans="1:17" ht="12" customHeight="1" x14ac:dyDescent="0.25">
      <c r="A26" s="88" t="s">
        <v>30</v>
      </c>
      <c r="B26" s="22">
        <f>IF(SER_hh_fech!B26=0,0,SER_hh_fech!B26/SER_summary!B$26)</f>
        <v>20.269717932408032</v>
      </c>
      <c r="C26" s="22">
        <f>IF(SER_hh_fech!C26=0,0,SER_hh_fech!C26/SER_summary!C$26)</f>
        <v>20.157742753108653</v>
      </c>
      <c r="D26" s="22">
        <f>IF(SER_hh_fech!D26=0,0,SER_hh_fech!D26/SER_summary!D$26)</f>
        <v>20.186904567148122</v>
      </c>
      <c r="E26" s="22">
        <f>IF(SER_hh_fech!E26=0,0,SER_hh_fech!E26/SER_summary!E$26)</f>
        <v>19.83895561055628</v>
      </c>
      <c r="F26" s="22">
        <f>IF(SER_hh_fech!F26=0,0,SER_hh_fech!F26/SER_summary!F$26)</f>
        <v>19.944248697723079</v>
      </c>
      <c r="G26" s="22">
        <f>IF(SER_hh_fech!G26=0,0,SER_hh_fech!G26/SER_summary!G$26)</f>
        <v>19.698600591466704</v>
      </c>
      <c r="H26" s="22">
        <f>IF(SER_hh_fech!H26=0,0,SER_hh_fech!H26/SER_summary!H$26)</f>
        <v>19.618355807205752</v>
      </c>
      <c r="I26" s="22">
        <f>IF(SER_hh_fech!I26=0,0,SER_hh_fech!I26/SER_summary!I$26)</f>
        <v>19.468397184193439</v>
      </c>
      <c r="J26" s="22">
        <f>IF(SER_hh_fech!J26=0,0,SER_hh_fech!J26/SER_summary!J$26)</f>
        <v>19.469437656557428</v>
      </c>
      <c r="K26" s="22">
        <f>IF(SER_hh_fech!K26=0,0,SER_hh_fech!K26/SER_summary!K$26)</f>
        <v>20.075673959876134</v>
      </c>
      <c r="L26" s="22">
        <f>IF(SER_hh_fech!L26=0,0,SER_hh_fech!L26/SER_summary!L$26)</f>
        <v>19.186040538301878</v>
      </c>
      <c r="M26" s="22">
        <f>IF(SER_hh_fech!M26=0,0,SER_hh_fech!M26/SER_summary!M$26)</f>
        <v>19.430285333549072</v>
      </c>
      <c r="N26" s="22">
        <f>IF(SER_hh_fech!N26=0,0,SER_hh_fech!N26/SER_summary!N$26)</f>
        <v>19.439124332204312</v>
      </c>
      <c r="O26" s="22">
        <f>IF(SER_hh_fech!O26=0,0,SER_hh_fech!O26/SER_summary!O$26)</f>
        <v>19.534518721230459</v>
      </c>
      <c r="P26" s="22">
        <f>IF(SER_hh_fech!P26=0,0,SER_hh_fech!P26/SER_summary!P$26)</f>
        <v>19.069166062899509</v>
      </c>
      <c r="Q26" s="22">
        <f>IF(SER_hh_fech!Q26=0,0,SER_hh_fech!Q26/SER_summary!Q$26)</f>
        <v>19.906302922072562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4.5061693600150152E-3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7.3603022610128743E-2</v>
      </c>
      <c r="M27" s="116">
        <f>IF(SER_hh_fech!M27=0,0,SER_hh_fech!M27/SER_summary!M$26)</f>
        <v>8.8230441977018598E-2</v>
      </c>
      <c r="N27" s="116">
        <f>IF(SER_hh_fech!N27=0,0,SER_hh_fech!N27/SER_summary!N$26)</f>
        <v>8.7361226612710202E-2</v>
      </c>
      <c r="O27" s="116">
        <f>IF(SER_hh_fech!O27=0,0,SER_hh_fech!O27/SER_summary!O$26)</f>
        <v>4.5188280839445774E-2</v>
      </c>
      <c r="P27" s="116">
        <f>IF(SER_hh_fech!P27=0,0,SER_hh_fech!P27/SER_summary!P$26)</f>
        <v>0.17905888463883532</v>
      </c>
      <c r="Q27" s="116">
        <f>IF(SER_hh_fech!Q27=0,0,SER_hh_fech!Q27/SER_summary!Q$26)</f>
        <v>0.12526393569704308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4.992045288809897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4.4279047029379113</v>
      </c>
      <c r="M28" s="117">
        <f>IF(SER_hh_fech!M28=0,0,SER_hh_fech!M28/SER_summary!M$26)</f>
        <v>4.4372748105907016</v>
      </c>
      <c r="N28" s="117">
        <f>IF(SER_hh_fech!N28=0,0,SER_hh_fech!N28/SER_summary!N$26)</f>
        <v>4.4500785550137776</v>
      </c>
      <c r="O28" s="117">
        <f>IF(SER_hh_fech!O28=0,0,SER_hh_fech!O28/SER_summary!O$26)</f>
        <v>1.663380331814426</v>
      </c>
      <c r="P28" s="117">
        <f>IF(SER_hh_fech!P28=0,0,SER_hh_fech!P28/SER_summary!P$26)</f>
        <v>5.4914619980349206</v>
      </c>
      <c r="Q28" s="117">
        <f>IF(SER_hh_fech!Q28=0,0,SER_hh_fech!Q28/SER_summary!Q$26)</f>
        <v>3.7288873064447081</v>
      </c>
    </row>
    <row r="29" spans="1:17" ht="12.95" customHeight="1" x14ac:dyDescent="0.25">
      <c r="A29" s="90" t="s">
        <v>46</v>
      </c>
      <c r="B29" s="101">
        <f>IF(SER_hh_fech!B29=0,0,SER_hh_fech!B29/SER_summary!B$26)</f>
        <v>21.704394158214829</v>
      </c>
      <c r="C29" s="101">
        <f>IF(SER_hh_fech!C29=0,0,SER_hh_fech!C29/SER_summary!C$26)</f>
        <v>22.72303058341183</v>
      </c>
      <c r="D29" s="101">
        <f>IF(SER_hh_fech!D29=0,0,SER_hh_fech!D29/SER_summary!D$26)</f>
        <v>23.926331323255884</v>
      </c>
      <c r="E29" s="101">
        <f>IF(SER_hh_fech!E29=0,0,SER_hh_fech!E29/SER_summary!E$26)</f>
        <v>24.09881356466088</v>
      </c>
      <c r="F29" s="101">
        <f>IF(SER_hh_fech!F29=0,0,SER_hh_fech!F29/SER_summary!F$26)</f>
        <v>24.240637187172425</v>
      </c>
      <c r="G29" s="101">
        <f>IF(SER_hh_fech!G29=0,0,SER_hh_fech!G29/SER_summary!G$26)</f>
        <v>23.428447227105792</v>
      </c>
      <c r="H29" s="101">
        <f>IF(SER_hh_fech!H29=0,0,SER_hh_fech!H29/SER_summary!H$26)</f>
        <v>22.85647377700197</v>
      </c>
      <c r="I29" s="101">
        <f>IF(SER_hh_fech!I29=0,0,SER_hh_fech!I29/SER_summary!I$26)</f>
        <v>21.5106741657542</v>
      </c>
      <c r="J29" s="101">
        <f>IF(SER_hh_fech!J29=0,0,SER_hh_fech!J29/SER_summary!J$26)</f>
        <v>20.951292417028121</v>
      </c>
      <c r="K29" s="101">
        <f>IF(SER_hh_fech!K29=0,0,SER_hh_fech!K29/SER_summary!K$26)</f>
        <v>21.420097667964708</v>
      </c>
      <c r="L29" s="101">
        <f>IF(SER_hh_fech!L29=0,0,SER_hh_fech!L29/SER_summary!L$26)</f>
        <v>21.491405571661044</v>
      </c>
      <c r="M29" s="101">
        <f>IF(SER_hh_fech!M29=0,0,SER_hh_fech!M29/SER_summary!M$26)</f>
        <v>20.588191571245204</v>
      </c>
      <c r="N29" s="101">
        <f>IF(SER_hh_fech!N29=0,0,SER_hh_fech!N29/SER_summary!N$26)</f>
        <v>21.164608014713409</v>
      </c>
      <c r="O29" s="101">
        <f>IF(SER_hh_fech!O29=0,0,SER_hh_fech!O29/SER_summary!O$26)</f>
        <v>21.57766198668898</v>
      </c>
      <c r="P29" s="101">
        <f>IF(SER_hh_fech!P29=0,0,SER_hh_fech!P29/SER_summary!P$26)</f>
        <v>21.193376739271645</v>
      </c>
      <c r="Q29" s="101">
        <f>IF(SER_hh_fech!Q29=0,0,SER_hh_fech!Q29/SER_summary!Q$26)</f>
        <v>21.541354061647969</v>
      </c>
    </row>
    <row r="30" spans="1:17" ht="12" customHeight="1" x14ac:dyDescent="0.25">
      <c r="A30" s="88" t="s">
        <v>66</v>
      </c>
      <c r="B30" s="100">
        <f>IF(SER_hh_fech!B30=0,0,SER_hh_fech!B30/SER_summary!B$26)</f>
        <v>27.019076332543893</v>
      </c>
      <c r="C30" s="100">
        <f>IF(SER_hh_fech!C30=0,0,SER_hh_fech!C30/SER_summary!C$26)</f>
        <v>27.624937916216744</v>
      </c>
      <c r="D30" s="100">
        <f>IF(SER_hh_fech!D30=0,0,SER_hh_fech!D30/SER_summary!D$26)</f>
        <v>27.873168465678816</v>
      </c>
      <c r="E30" s="100">
        <f>IF(SER_hh_fech!E30=0,0,SER_hh_fech!E30/SER_summary!E$26)</f>
        <v>28.189425201425571</v>
      </c>
      <c r="F30" s="100">
        <f>IF(SER_hh_fech!F30=0,0,SER_hh_fech!F30/SER_summary!F$26)</f>
        <v>28.834898632928837</v>
      </c>
      <c r="G30" s="100">
        <f>IF(SER_hh_fech!G30=0,0,SER_hh_fech!G30/SER_summary!G$26)</f>
        <v>28.169678202212676</v>
      </c>
      <c r="H30" s="100">
        <f>IF(SER_hh_fech!H30=0,0,SER_hh_fech!H30/SER_summary!H$26)</f>
        <v>27.684512388775918</v>
      </c>
      <c r="I30" s="100">
        <f>IF(SER_hh_fech!I30=0,0,SER_hh_fech!I30/SER_summary!I$26)</f>
        <v>27.263556045847807</v>
      </c>
      <c r="J30" s="100">
        <f>IF(SER_hh_fech!J30=0,0,SER_hh_fech!J30/SER_summary!J$26)</f>
        <v>27.091455125966579</v>
      </c>
      <c r="K30" s="100">
        <f>IF(SER_hh_fech!K30=0,0,SER_hh_fech!K30/SER_summary!K$26)</f>
        <v>27.211468737026156</v>
      </c>
      <c r="L30" s="100">
        <f>IF(SER_hh_fech!L30=0,0,SER_hh_fech!L30/SER_summary!L$26)</f>
        <v>27.197225600508485</v>
      </c>
      <c r="M30" s="100">
        <f>IF(SER_hh_fech!M30=0,0,SER_hh_fech!M30/SER_summary!M$26)</f>
        <v>27.721769125372678</v>
      </c>
      <c r="N30" s="100">
        <f>IF(SER_hh_fech!N30=0,0,SER_hh_fech!N30/SER_summary!N$26)</f>
        <v>27.516826462696411</v>
      </c>
      <c r="O30" s="100">
        <f>IF(SER_hh_fech!O30=0,0,SER_hh_fech!O30/SER_summary!O$26)</f>
        <v>27.01115039537143</v>
      </c>
      <c r="P30" s="100">
        <f>IF(SER_hh_fech!P30=0,0,SER_hh_fech!P30/SER_summary!P$26)</f>
        <v>26.855508736292268</v>
      </c>
      <c r="Q30" s="100">
        <f>IF(SER_hh_fech!Q30=0,0,SER_hh_fech!Q30/SER_summary!Q$26)</f>
        <v>26.876465553974111</v>
      </c>
    </row>
    <row r="31" spans="1:17" ht="12" customHeight="1" x14ac:dyDescent="0.25">
      <c r="A31" s="88" t="s">
        <v>98</v>
      </c>
      <c r="B31" s="100">
        <f>IF(SER_hh_fech!B31=0,0,SER_hh_fech!B31/SER_summary!B$26)</f>
        <v>25.08914230879077</v>
      </c>
      <c r="C31" s="100">
        <f>IF(SER_hh_fech!C31=0,0,SER_hh_fech!C31/SER_summary!C$26)</f>
        <v>25.651728065058418</v>
      </c>
      <c r="D31" s="100">
        <f>IF(SER_hh_fech!D31=0,0,SER_hh_fech!D31/SER_summary!D$26)</f>
        <v>25.882227860987467</v>
      </c>
      <c r="E31" s="100">
        <f>IF(SER_hh_fech!E31=0,0,SER_hh_fech!E31/SER_summary!E$26)</f>
        <v>26.175894829895174</v>
      </c>
      <c r="F31" s="100">
        <f>IF(SER_hh_fech!F31=0,0,SER_hh_fech!F31/SER_summary!F$26)</f>
        <v>26.77526301629106</v>
      </c>
      <c r="G31" s="100">
        <f>IF(SER_hh_fech!G31=0,0,SER_hh_fech!G31/SER_summary!G$26)</f>
        <v>26.157558330626067</v>
      </c>
      <c r="H31" s="100">
        <f>IF(SER_hh_fech!H31=0,0,SER_hh_fech!H31/SER_summary!H$26)</f>
        <v>25.707047218149064</v>
      </c>
      <c r="I31" s="100">
        <f>IF(SER_hh_fech!I31=0,0,SER_hh_fech!I31/SER_summary!I$26)</f>
        <v>25.316159185430116</v>
      </c>
      <c r="J31" s="100">
        <f>IF(SER_hh_fech!J31=0,0,SER_hh_fech!J31/SER_summary!J$26)</f>
        <v>25.156351188397533</v>
      </c>
      <c r="K31" s="100">
        <f>IF(SER_hh_fech!K31=0,0,SER_hh_fech!K31/SER_summary!K$26)</f>
        <v>25.26779239866713</v>
      </c>
      <c r="L31" s="100">
        <f>IF(SER_hh_fech!L31=0,0,SER_hh_fech!L31/SER_summary!L$26)</f>
        <v>25.254566629043588</v>
      </c>
      <c r="M31" s="100">
        <f>IF(SER_hh_fech!M31=0,0,SER_hh_fech!M31/SER_summary!M$26)</f>
        <v>25.741621854060028</v>
      </c>
      <c r="N31" s="100">
        <f>IF(SER_hh_fech!N31=0,0,SER_hh_fech!N31/SER_summary!N$26)</f>
        <v>25.549157953601064</v>
      </c>
      <c r="O31" s="100">
        <f>IF(SER_hh_fech!O31=0,0,SER_hh_fech!O31/SER_summary!O$26)</f>
        <v>25.076693356426233</v>
      </c>
      <c r="P31" s="100">
        <f>IF(SER_hh_fech!P31=0,0,SER_hh_fech!P31/SER_summary!P$26)</f>
        <v>24.928558406773</v>
      </c>
      <c r="Q31" s="100">
        <f>IF(SER_hh_fech!Q31=0,0,SER_hh_fech!Q31/SER_summary!Q$26)</f>
        <v>24.94378860125077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18.402011336616606</v>
      </c>
      <c r="C33" s="18">
        <f>IF(SER_hh_fech!C33=0,0,SER_hh_fech!C33/SER_summary!C$26)</f>
        <v>18.843257053068381</v>
      </c>
      <c r="D33" s="18">
        <f>IF(SER_hh_fech!D33=0,0,SER_hh_fech!D33/SER_summary!D$26)</f>
        <v>19.015777880887523</v>
      </c>
      <c r="E33" s="18">
        <f>IF(SER_hh_fech!E33=0,0,SER_hh_fech!E33/SER_summary!E$26)</f>
        <v>19.230215316571609</v>
      </c>
      <c r="F33" s="18">
        <f>IF(SER_hh_fech!F33=0,0,SER_hh_fech!F33/SER_summary!F$26)</f>
        <v>19.673313582065724</v>
      </c>
      <c r="G33" s="18">
        <f>IF(SER_hh_fech!G33=0,0,SER_hh_fech!G33/SER_summary!G$26)</f>
        <v>19.20350021396677</v>
      </c>
      <c r="H33" s="18">
        <f>IF(SER_hh_fech!H33=0,0,SER_hh_fech!H33/SER_summary!H$26)</f>
        <v>18.869086403544731</v>
      </c>
      <c r="I33" s="18">
        <f>IF(SER_hh_fech!I33=0,0,SER_hh_fech!I33/SER_summary!I$26)</f>
        <v>18.586724150258711</v>
      </c>
      <c r="J33" s="18">
        <f>IF(SER_hh_fech!J33=0,0,SER_hh_fech!J33/SER_summary!J$26)</f>
        <v>18.46689216914405</v>
      </c>
      <c r="K33" s="18">
        <f>IF(SER_hh_fech!K33=0,0,SER_hh_fech!K33/SER_summary!K$26)</f>
        <v>18.555475814871556</v>
      </c>
      <c r="L33" s="18">
        <f>IF(SER_hh_fech!L33=0,0,SER_hh_fech!L33/SER_summary!L$26)</f>
        <v>18.140317193610844</v>
      </c>
      <c r="M33" s="18">
        <f>IF(SER_hh_fech!M33=0,0,SER_hh_fech!M33/SER_summary!M$26)</f>
        <v>18.443387834771812</v>
      </c>
      <c r="N33" s="18">
        <f>IF(SER_hh_fech!N33=0,0,SER_hh_fech!N33/SER_summary!N$26)</f>
        <v>18.257230211112244</v>
      </c>
      <c r="O33" s="18">
        <f>IF(SER_hh_fech!O33=0,0,SER_hh_fech!O33/SER_summary!O$26)</f>
        <v>18.625967935087974</v>
      </c>
      <c r="P33" s="18">
        <f>IF(SER_hh_fech!P33=0,0,SER_hh_fech!P33/SER_summary!P$26)</f>
        <v>17.940655762664854</v>
      </c>
      <c r="Q33" s="18">
        <f>IF(SER_hh_fech!Q33=0,0,SER_hh_fech!Q33/SER_summary!Q$26)</f>
        <v>18.304174739451135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259.0924042856048</v>
      </c>
      <c r="C3" s="106">
        <f>IF(SER_hh_tesh!C3=0,0,SER_hh_tesh!C3/SER_summary!C$26)</f>
        <v>193.41934309155522</v>
      </c>
      <c r="D3" s="106">
        <f>IF(SER_hh_tesh!D3=0,0,SER_hh_tesh!D3/SER_summary!D$26)</f>
        <v>169.59818300811492</v>
      </c>
      <c r="E3" s="106">
        <f>IF(SER_hh_tesh!E3=0,0,SER_hh_tesh!E3/SER_summary!E$26)</f>
        <v>136.97569407282364</v>
      </c>
      <c r="F3" s="106">
        <f>IF(SER_hh_tesh!F3=0,0,SER_hh_tesh!F3/SER_summary!F$26)</f>
        <v>151.5846551561751</v>
      </c>
      <c r="G3" s="106">
        <f>IF(SER_hh_tesh!G3=0,0,SER_hh_tesh!G3/SER_summary!G$26)</f>
        <v>189.5707973905343</v>
      </c>
      <c r="H3" s="106">
        <f>IF(SER_hh_tesh!H3=0,0,SER_hh_tesh!H3/SER_summary!H$26)</f>
        <v>195.71230483252859</v>
      </c>
      <c r="I3" s="106">
        <f>IF(SER_hh_tesh!I3=0,0,SER_hh_tesh!I3/SER_summary!I$26)</f>
        <v>183.36109255926937</v>
      </c>
      <c r="J3" s="106">
        <f>IF(SER_hh_tesh!J3=0,0,SER_hh_tesh!J3/SER_summary!J$26)</f>
        <v>183.33073701001544</v>
      </c>
      <c r="K3" s="106">
        <f>IF(SER_hh_tesh!K3=0,0,SER_hh_tesh!K3/SER_summary!K$26)</f>
        <v>179.23733417418649</v>
      </c>
      <c r="L3" s="106">
        <f>IF(SER_hh_tesh!L3=0,0,SER_hh_tesh!L3/SER_summary!L$26)</f>
        <v>200.9187894935132</v>
      </c>
      <c r="M3" s="106">
        <f>IF(SER_hh_tesh!M3=0,0,SER_hh_tesh!M3/SER_summary!M$26)</f>
        <v>142.0573233449098</v>
      </c>
      <c r="N3" s="106">
        <f>IF(SER_hh_tesh!N3=0,0,SER_hh_tesh!N3/SER_summary!N$26)</f>
        <v>130.73965075500337</v>
      </c>
      <c r="O3" s="106">
        <f>IF(SER_hh_tesh!O3=0,0,SER_hh_tesh!O3/SER_summary!O$26)</f>
        <v>157.03768413628887</v>
      </c>
      <c r="P3" s="106">
        <f>IF(SER_hh_tesh!P3=0,0,SER_hh_tesh!P3/SER_summary!P$26)</f>
        <v>100.49334607780878</v>
      </c>
      <c r="Q3" s="106">
        <f>IF(SER_hh_tesh!Q3=0,0,SER_hh_tesh!Q3/SER_summary!Q$26)</f>
        <v>109.98006543276318</v>
      </c>
    </row>
    <row r="4" spans="1:17" ht="12.95" customHeight="1" x14ac:dyDescent="0.25">
      <c r="A4" s="90" t="s">
        <v>44</v>
      </c>
      <c r="B4" s="101">
        <f>IF(SER_hh_tesh!B4=0,0,SER_hh_tesh!B4/SER_summary!B$26)</f>
        <v>230.12543185353508</v>
      </c>
      <c r="C4" s="101">
        <f>IF(SER_hh_tesh!C4=0,0,SER_hh_tesh!C4/SER_summary!C$26)</f>
        <v>163.77487748880117</v>
      </c>
      <c r="D4" s="101">
        <f>IF(SER_hh_tesh!D4=0,0,SER_hh_tesh!D4/SER_summary!D$26)</f>
        <v>139.24851398489014</v>
      </c>
      <c r="E4" s="101">
        <f>IF(SER_hh_tesh!E4=0,0,SER_hh_tesh!E4/SER_summary!E$26)</f>
        <v>106.11572667269841</v>
      </c>
      <c r="F4" s="101">
        <f>IF(SER_hh_tesh!F4=0,0,SER_hh_tesh!F4/SER_summary!F$26)</f>
        <v>120.0928056921975</v>
      </c>
      <c r="G4" s="101">
        <f>IF(SER_hh_tesh!G4=0,0,SER_hh_tesh!G4/SER_summary!G$26)</f>
        <v>158.12464782221116</v>
      </c>
      <c r="H4" s="101">
        <f>IF(SER_hh_tesh!H4=0,0,SER_hh_tesh!H4/SER_summary!H$26)</f>
        <v>163.90561791861325</v>
      </c>
      <c r="I4" s="101">
        <f>IF(SER_hh_tesh!I4=0,0,SER_hh_tesh!I4/SER_summary!I$26)</f>
        <v>151.0245838833587</v>
      </c>
      <c r="J4" s="101">
        <f>IF(SER_hh_tesh!J4=0,0,SER_hh_tesh!J4/SER_summary!J$26)</f>
        <v>150.49658209673777</v>
      </c>
      <c r="K4" s="101">
        <f>IF(SER_hh_tesh!K4=0,0,SER_hh_tesh!K4/SER_summary!K$26)</f>
        <v>145.66126320483747</v>
      </c>
      <c r="L4" s="101">
        <f>IF(SER_hh_tesh!L4=0,0,SER_hh_tesh!L4/SER_summary!L$26)</f>
        <v>167.92074083494782</v>
      </c>
      <c r="M4" s="101">
        <f>IF(SER_hh_tesh!M4=0,0,SER_hh_tesh!M4/SER_summary!M$26)</f>
        <v>108.37879512692891</v>
      </c>
      <c r="N4" s="101">
        <f>IF(SER_hh_tesh!N4=0,0,SER_hh_tesh!N4/SER_summary!N$26)</f>
        <v>96.614119457130613</v>
      </c>
      <c r="O4" s="101">
        <f>IF(SER_hh_tesh!O4=0,0,SER_hh_tesh!O4/SER_summary!O$26)</f>
        <v>122.32344291126718</v>
      </c>
      <c r="P4" s="101">
        <f>IF(SER_hh_tesh!P4=0,0,SER_hh_tesh!P4/SER_summary!P$26)</f>
        <v>65.892540624511426</v>
      </c>
      <c r="Q4" s="101">
        <f>IF(SER_hh_tesh!Q4=0,0,SER_hh_tesh!Q4/SER_summary!Q$26)</f>
        <v>74.492341235300245</v>
      </c>
    </row>
    <row r="5" spans="1:17" ht="12" customHeight="1" x14ac:dyDescent="0.25">
      <c r="A5" s="88" t="s">
        <v>38</v>
      </c>
      <c r="B5" s="100">
        <f>IF(SER_hh_tesh!B5=0,0,SER_hh_tesh!B5/SER_summary!B$26)</f>
        <v>227.78640271657022</v>
      </c>
      <c r="C5" s="100">
        <f>IF(SER_hh_tesh!C5=0,0,SER_hh_tesh!C5/SER_summary!C$26)</f>
        <v>161.44011543897247</v>
      </c>
      <c r="D5" s="100">
        <f>IF(SER_hh_tesh!D5=0,0,SER_hh_tesh!D5/SER_summary!D$26)</f>
        <v>207.69030017029124</v>
      </c>
      <c r="E5" s="100">
        <f>IF(SER_hh_tesh!E5=0,0,SER_hh_tesh!E5/SER_summary!E$26)</f>
        <v>52.143426032531508</v>
      </c>
      <c r="F5" s="100">
        <f>IF(SER_hh_tesh!F5=0,0,SER_hh_tesh!F5/SER_summary!F$26)</f>
        <v>206.10532816056281</v>
      </c>
      <c r="G5" s="100">
        <f>IF(SER_hh_tesh!G5=0,0,SER_hh_tesh!G5/SER_summary!G$26)</f>
        <v>150.95755395742478</v>
      </c>
      <c r="H5" s="100">
        <f>IF(SER_hh_tesh!H5=0,0,SER_hh_tesh!H5/SER_summary!H$26)</f>
        <v>157.88748792939325</v>
      </c>
      <c r="I5" s="100">
        <f>IF(SER_hh_tesh!I5=0,0,SER_hh_tesh!I5/SER_summary!I$26)</f>
        <v>146.48409106120124</v>
      </c>
      <c r="J5" s="100">
        <f>IF(SER_hh_tesh!J5=0,0,SER_hh_tesh!J5/SER_summary!J$26)</f>
        <v>145.89405079268613</v>
      </c>
      <c r="K5" s="100">
        <f>IF(SER_hh_tesh!K5=0,0,SER_hh_tesh!K5/SER_summary!K$26)</f>
        <v>245.00398103461887</v>
      </c>
      <c r="L5" s="100">
        <f>IF(SER_hh_tesh!L5=0,0,SER_hh_tesh!L5/SER_summary!L$26)</f>
        <v>162.43551556095628</v>
      </c>
      <c r="M5" s="100">
        <f>IF(SER_hh_tesh!M5=0,0,SER_hh_tesh!M5/SER_summary!M$26)</f>
        <v>208.39808441377886</v>
      </c>
      <c r="N5" s="100">
        <f>IF(SER_hh_tesh!N5=0,0,SER_hh_tesh!N5/SER_summary!N$26)</f>
        <v>55.715587710833297</v>
      </c>
      <c r="O5" s="100">
        <f>IF(SER_hh_tesh!O5=0,0,SER_hh_tesh!O5/SER_summary!O$26)</f>
        <v>109.48507362769818</v>
      </c>
      <c r="P5" s="100">
        <f>IF(SER_hh_tesh!P5=0,0,SER_hh_tesh!P5/SER_summary!P$26)</f>
        <v>67.752340698192882</v>
      </c>
      <c r="Q5" s="100">
        <f>IF(SER_hh_tesh!Q5=0,0,SER_hh_tesh!Q5/SER_summary!Q$26)</f>
        <v>69.23416915021545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225.55320268991582</v>
      </c>
      <c r="C7" s="100">
        <f>IF(SER_hh_tesh!C7=0,0,SER_hh_tesh!C7/SER_summary!C$26)</f>
        <v>164.09914535967789</v>
      </c>
      <c r="D7" s="100">
        <f>IF(SER_hh_tesh!D7=0,0,SER_hh_tesh!D7/SER_summary!D$26)</f>
        <v>139.14387888140442</v>
      </c>
      <c r="E7" s="100">
        <f>IF(SER_hh_tesh!E7=0,0,SER_hh_tesh!E7/SER_summary!E$26)</f>
        <v>64.006339038364032</v>
      </c>
      <c r="F7" s="100">
        <f>IF(SER_hh_tesh!F7=0,0,SER_hh_tesh!F7/SER_summary!F$26)</f>
        <v>166.2108005131245</v>
      </c>
      <c r="G7" s="100">
        <f>IF(SER_hh_tesh!G7=0,0,SER_hh_tesh!G7/SER_summary!G$26)</f>
        <v>148.52641413885976</v>
      </c>
      <c r="H7" s="100">
        <f>IF(SER_hh_tesh!H7=0,0,SER_hh_tesh!H7/SER_summary!H$26)</f>
        <v>152.04820787040563</v>
      </c>
      <c r="I7" s="100">
        <f>IF(SER_hh_tesh!I7=0,0,SER_hh_tesh!I7/SER_summary!I$26)</f>
        <v>37.322091582482315</v>
      </c>
      <c r="J7" s="100">
        <f>IF(SER_hh_tesh!J7=0,0,SER_hh_tesh!J7/SER_summary!J$26)</f>
        <v>176.48368744920606</v>
      </c>
      <c r="K7" s="100">
        <f>IF(SER_hh_tesh!K7=0,0,SER_hh_tesh!K7/SER_summary!K$26)</f>
        <v>691.45549807267776</v>
      </c>
      <c r="L7" s="100">
        <f>IF(SER_hh_tesh!L7=0,0,SER_hh_tesh!L7/SER_summary!L$26)</f>
        <v>0</v>
      </c>
      <c r="M7" s="100">
        <f>IF(SER_hh_tesh!M7=0,0,SER_hh_tesh!M7/SER_summary!M$26)</f>
        <v>0</v>
      </c>
      <c r="N7" s="100">
        <f>IF(SER_hh_tesh!N7=0,0,SER_hh_tesh!N7/SER_summary!N$26)</f>
        <v>0</v>
      </c>
      <c r="O7" s="100">
        <f>IF(SER_hh_tesh!O7=0,0,SER_hh_tesh!O7/SER_summary!O$26)</f>
        <v>129.04542606205808</v>
      </c>
      <c r="P7" s="100">
        <f>IF(SER_hh_tesh!P7=0,0,SER_hh_tesh!P7/SER_summary!P$26)</f>
        <v>70.37215225256088</v>
      </c>
      <c r="Q7" s="100">
        <f>IF(SER_hh_tesh!Q7=0,0,SER_hh_tesh!Q7/SER_summary!Q$26)</f>
        <v>78.886455787363559</v>
      </c>
    </row>
    <row r="8" spans="1:17" ht="12" customHeight="1" x14ac:dyDescent="0.25">
      <c r="A8" s="88" t="s">
        <v>101</v>
      </c>
      <c r="B8" s="100">
        <f>IF(SER_hh_tesh!B8=0,0,SER_hh_tesh!B8/SER_summary!B$26)</f>
        <v>228.91966840172742</v>
      </c>
      <c r="C8" s="100">
        <f>IF(SER_hh_tesh!C8=0,0,SER_hh_tesh!C8/SER_summary!C$26)</f>
        <v>162.85300785896956</v>
      </c>
      <c r="D8" s="100">
        <f>IF(SER_hh_tesh!D8=0,0,SER_hh_tesh!D8/SER_summary!D$26)</f>
        <v>139.19936409529933</v>
      </c>
      <c r="E8" s="100">
        <f>IF(SER_hh_tesh!E8=0,0,SER_hh_tesh!E8/SER_summary!E$26)</f>
        <v>105.68150241279388</v>
      </c>
      <c r="F8" s="100">
        <f>IF(SER_hh_tesh!F8=0,0,SER_hh_tesh!F8/SER_summary!F$26)</f>
        <v>119.93899569277814</v>
      </c>
      <c r="G8" s="100">
        <f>IF(SER_hh_tesh!G8=0,0,SER_hh_tesh!G8/SER_summary!G$26)</f>
        <v>152.03654539161153</v>
      </c>
      <c r="H8" s="100">
        <f>IF(SER_hh_tesh!H8=0,0,SER_hh_tesh!H8/SER_summary!H$26)</f>
        <v>156.36377719328323</v>
      </c>
      <c r="I8" s="100">
        <f>IF(SER_hh_tesh!I8=0,0,SER_hh_tesh!I8/SER_summary!I$26)</f>
        <v>143.45067555458232</v>
      </c>
      <c r="J8" s="100">
        <f>IF(SER_hh_tesh!J8=0,0,SER_hh_tesh!J8/SER_summary!J$26)</f>
        <v>142.1512650831456</v>
      </c>
      <c r="K8" s="100">
        <f>IF(SER_hh_tesh!K8=0,0,SER_hh_tesh!K8/SER_summary!K$26)</f>
        <v>138.49982123684541</v>
      </c>
      <c r="L8" s="100">
        <f>IF(SER_hh_tesh!L8=0,0,SER_hh_tesh!L8/SER_summary!L$26)</f>
        <v>158.83398753125809</v>
      </c>
      <c r="M8" s="100">
        <f>IF(SER_hh_tesh!M8=0,0,SER_hh_tesh!M8/SER_summary!M$26)</f>
        <v>104.443724496352</v>
      </c>
      <c r="N8" s="100">
        <f>IF(SER_hh_tesh!N8=0,0,SER_hh_tesh!N8/SER_summary!N$26)</f>
        <v>87.782206926896777</v>
      </c>
      <c r="O8" s="100">
        <f>IF(SER_hh_tesh!O8=0,0,SER_hh_tesh!O8/SER_summary!O$26)</f>
        <v>115.27184048298767</v>
      </c>
      <c r="P8" s="100">
        <f>IF(SER_hh_tesh!P8=0,0,SER_hh_tesh!P8/SER_summary!P$26)</f>
        <v>61.635499585709482</v>
      </c>
      <c r="Q8" s="100">
        <f>IF(SER_hh_tesh!Q8=0,0,SER_hh_tesh!Q8/SER_summary!Q$26)</f>
        <v>69.403881646505582</v>
      </c>
    </row>
    <row r="9" spans="1:17" ht="12" customHeight="1" x14ac:dyDescent="0.25">
      <c r="A9" s="88" t="s">
        <v>106</v>
      </c>
      <c r="B9" s="100">
        <f>IF(SER_hh_tesh!B9=0,0,SER_hh_tesh!B9/SER_summary!B$26)</f>
        <v>225.55320268993711</v>
      </c>
      <c r="C9" s="100">
        <f>IF(SER_hh_tesh!C9=0,0,SER_hh_tesh!C9/SER_summary!C$26)</f>
        <v>158.68372200611901</v>
      </c>
      <c r="D9" s="100">
        <f>IF(SER_hh_tesh!D9=0,0,SER_hh_tesh!D9/SER_summary!D$26)</f>
        <v>118.39414711312693</v>
      </c>
      <c r="E9" s="100">
        <f>IF(SER_hh_tesh!E9=0,0,SER_hh_tesh!E9/SER_summary!E$26)</f>
        <v>112.30061933554734</v>
      </c>
      <c r="F9" s="100">
        <f>IF(SER_hh_tesh!F9=0,0,SER_hh_tesh!F9/SER_summary!F$26)</f>
        <v>89.044740966297397</v>
      </c>
      <c r="G9" s="100">
        <f>IF(SER_hh_tesh!G9=0,0,SER_hh_tesh!G9/SER_summary!G$26)</f>
        <v>157.61268911375211</v>
      </c>
      <c r="H9" s="100">
        <f>IF(SER_hh_tesh!H9=0,0,SER_hh_tesh!H9/SER_summary!H$26)</f>
        <v>163.457308498983</v>
      </c>
      <c r="I9" s="100">
        <f>IF(SER_hh_tesh!I9=0,0,SER_hh_tesh!I9/SER_summary!I$26)</f>
        <v>151.44225003909298</v>
      </c>
      <c r="J9" s="100">
        <f>IF(SER_hh_tesh!J9=0,0,SER_hh_tesh!J9/SER_summary!J$26)</f>
        <v>150.60239385749205</v>
      </c>
      <c r="K9" s="100">
        <f>IF(SER_hh_tesh!K9=0,0,SER_hh_tesh!K9/SER_summary!K$26)</f>
        <v>110.39886556768461</v>
      </c>
      <c r="L9" s="100">
        <f>IF(SER_hh_tesh!L9=0,0,SER_hh_tesh!L9/SER_summary!L$26)</f>
        <v>174.20453964653183</v>
      </c>
      <c r="M9" s="100">
        <f>IF(SER_hh_tesh!M9=0,0,SER_hh_tesh!M9/SER_summary!M$26)</f>
        <v>77.917405054407539</v>
      </c>
      <c r="N9" s="100">
        <f>IF(SER_hh_tesh!N9=0,0,SER_hh_tesh!N9/SER_summary!N$26)</f>
        <v>101.09512063672135</v>
      </c>
      <c r="O9" s="100">
        <f>IF(SER_hh_tesh!O9=0,0,SER_hh_tesh!O9/SER_summary!O$26)</f>
        <v>127.01307567388685</v>
      </c>
      <c r="P9" s="100">
        <f>IF(SER_hh_tesh!P9=0,0,SER_hh_tesh!P9/SER_summary!P$26)</f>
        <v>63.107084709752669</v>
      </c>
      <c r="Q9" s="100">
        <f>IF(SER_hh_tesh!Q9=0,0,SER_hh_tesh!Q9/SER_summary!Q$26)</f>
        <v>73.445245072779571</v>
      </c>
    </row>
    <row r="10" spans="1:17" ht="12" customHeight="1" x14ac:dyDescent="0.25">
      <c r="A10" s="88" t="s">
        <v>34</v>
      </c>
      <c r="B10" s="100">
        <f>IF(SER_hh_tesh!B10=0,0,SER_hh_tesh!B10/SER_summary!B$26)</f>
        <v>227.78640271657034</v>
      </c>
      <c r="C10" s="100">
        <f>IF(SER_hh_tesh!C10=0,0,SER_hh_tesh!C10/SER_summary!C$26)</f>
        <v>179.33888499738836</v>
      </c>
      <c r="D10" s="100">
        <f>IF(SER_hh_tesh!D10=0,0,SER_hh_tesh!D10/SER_summary!D$26)</f>
        <v>151.7339376314651</v>
      </c>
      <c r="E10" s="100">
        <f>IF(SER_hh_tesh!E10=0,0,SER_hh_tesh!E10/SER_summary!E$26)</f>
        <v>217.95044932222967</v>
      </c>
      <c r="F10" s="100">
        <f>IF(SER_hh_tesh!F10=0,0,SER_hh_tesh!F10/SER_summary!F$26)</f>
        <v>185.31723966460856</v>
      </c>
      <c r="G10" s="100">
        <f>IF(SER_hh_tesh!G10=0,0,SER_hh_tesh!G10/SER_summary!G$26)</f>
        <v>162.30194406927677</v>
      </c>
      <c r="H10" s="100">
        <f>IF(SER_hh_tesh!H10=0,0,SER_hh_tesh!H10/SER_summary!H$26)</f>
        <v>166.1793330590036</v>
      </c>
      <c r="I10" s="100">
        <f>IF(SER_hh_tesh!I10=0,0,SER_hh_tesh!I10/SER_summary!I$26)</f>
        <v>152.19310564647913</v>
      </c>
      <c r="J10" s="100">
        <f>IF(SER_hh_tesh!J10=0,0,SER_hh_tesh!J10/SER_summary!J$26)</f>
        <v>158.65077628252448</v>
      </c>
      <c r="K10" s="100">
        <f>IF(SER_hh_tesh!K10=0,0,SER_hh_tesh!K10/SER_summary!K$26)</f>
        <v>153.9933460090038</v>
      </c>
      <c r="L10" s="100">
        <f>IF(SER_hh_tesh!L10=0,0,SER_hh_tesh!L10/SER_summary!L$26)</f>
        <v>154.09039417437248</v>
      </c>
      <c r="M10" s="100">
        <f>IF(SER_hh_tesh!M10=0,0,SER_hh_tesh!M10/SER_summary!M$26)</f>
        <v>89.218038307013686</v>
      </c>
      <c r="N10" s="100">
        <f>IF(SER_hh_tesh!N10=0,0,SER_hh_tesh!N10/SER_summary!N$26)</f>
        <v>94.724174123765806</v>
      </c>
      <c r="O10" s="100">
        <f>IF(SER_hh_tesh!O10=0,0,SER_hh_tesh!O10/SER_summary!O$26)</f>
        <v>57.924414230215966</v>
      </c>
      <c r="P10" s="100">
        <f>IF(SER_hh_tesh!P10=0,0,SER_hh_tesh!P10/SER_summary!P$26)</f>
        <v>100.61638050527503</v>
      </c>
      <c r="Q10" s="100">
        <f>IF(SER_hh_tesh!Q10=0,0,SER_hh_tesh!Q10/SER_summary!Q$26)</f>
        <v>72.663344031253203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177.01925016727395</v>
      </c>
      <c r="D11" s="100">
        <f>IF(SER_hh_tesh!D11=0,0,SER_hh_tesh!D11/SER_summary!D$26)</f>
        <v>149.81787746175686</v>
      </c>
      <c r="E11" s="100">
        <f>IF(SER_hh_tesh!E11=0,0,SER_hh_tesh!E11/SER_summary!E$26)</f>
        <v>125.56773394107447</v>
      </c>
      <c r="F11" s="100">
        <f>IF(SER_hh_tesh!F11=0,0,SER_hh_tesh!F11/SER_summary!F$26)</f>
        <v>113.63243395523494</v>
      </c>
      <c r="G11" s="100">
        <f>IF(SER_hh_tesh!G11=0,0,SER_hh_tesh!G11/SER_summary!G$26)</f>
        <v>134.49429951124097</v>
      </c>
      <c r="H11" s="100">
        <f>IF(SER_hh_tesh!H11=0,0,SER_hh_tesh!H11/SER_summary!H$26)</f>
        <v>164.98211664295033</v>
      </c>
      <c r="I11" s="100">
        <f>IF(SER_hh_tesh!I11=0,0,SER_hh_tesh!I11/SER_summary!I$26)</f>
        <v>151.57251945772649</v>
      </c>
      <c r="J11" s="100">
        <f>IF(SER_hh_tesh!J11=0,0,SER_hh_tesh!J11/SER_summary!J$26)</f>
        <v>155.23096158283701</v>
      </c>
      <c r="K11" s="100">
        <f>IF(SER_hh_tesh!K11=0,0,SER_hh_tesh!K11/SER_summary!K$26)</f>
        <v>140.96562331550001</v>
      </c>
      <c r="L11" s="100">
        <f>IF(SER_hh_tesh!L11=0,0,SER_hh_tesh!L11/SER_summary!L$26)</f>
        <v>146.74678562021359</v>
      </c>
      <c r="M11" s="100">
        <f>IF(SER_hh_tesh!M11=0,0,SER_hh_tesh!M11/SER_summary!M$26)</f>
        <v>114.48851884343387</v>
      </c>
      <c r="N11" s="100">
        <f>IF(SER_hh_tesh!N11=0,0,SER_hh_tesh!N11/SER_summary!N$26)</f>
        <v>90.956711023049536</v>
      </c>
      <c r="O11" s="100">
        <f>IF(SER_hh_tesh!O11=0,0,SER_hh_tesh!O11/SER_summary!O$26)</f>
        <v>103.30372189113386</v>
      </c>
      <c r="P11" s="100">
        <f>IF(SER_hh_tesh!P11=0,0,SER_hh_tesh!P11/SER_summary!P$26)</f>
        <v>69.415758692528669</v>
      </c>
      <c r="Q11" s="100">
        <f>IF(SER_hh_tesh!Q11=0,0,SER_hh_tesh!Q11/SER_summary!Q$26)</f>
        <v>70.386697835753054</v>
      </c>
    </row>
    <row r="12" spans="1:17" ht="12" customHeight="1" x14ac:dyDescent="0.25">
      <c r="A12" s="88" t="s">
        <v>42</v>
      </c>
      <c r="B12" s="100">
        <f>IF(SER_hh_tesh!B12=0,0,SER_hh_tesh!B12/SER_summary!B$26)</f>
        <v>228.91966840172736</v>
      </c>
      <c r="C12" s="100">
        <f>IF(SER_hh_tesh!C12=0,0,SER_hh_tesh!C12/SER_summary!C$26)</f>
        <v>162.53635899827614</v>
      </c>
      <c r="D12" s="100">
        <f>IF(SER_hh_tesh!D12=0,0,SER_hh_tesh!D12/SER_summary!D$26)</f>
        <v>139.3430051016613</v>
      </c>
      <c r="E12" s="100">
        <f>IF(SER_hh_tesh!E12=0,0,SER_hh_tesh!E12/SER_summary!E$26)</f>
        <v>105.13005710133042</v>
      </c>
      <c r="F12" s="100">
        <f>IF(SER_hh_tesh!F12=0,0,SER_hh_tesh!F12/SER_summary!F$26)</f>
        <v>135.94277755661551</v>
      </c>
      <c r="G12" s="100">
        <f>IF(SER_hh_tesh!G12=0,0,SER_hh_tesh!G12/SER_summary!G$26)</f>
        <v>151.94509858877794</v>
      </c>
      <c r="H12" s="100">
        <f>IF(SER_hh_tesh!H12=0,0,SER_hh_tesh!H12/SER_summary!H$26)</f>
        <v>156.45983283502039</v>
      </c>
      <c r="I12" s="100">
        <f>IF(SER_hh_tesh!I12=0,0,SER_hh_tesh!I12/SER_summary!I$26)</f>
        <v>143.33435164955199</v>
      </c>
      <c r="J12" s="100">
        <f>IF(SER_hh_tesh!J12=0,0,SER_hh_tesh!J12/SER_summary!J$26)</f>
        <v>141.96684889070735</v>
      </c>
      <c r="K12" s="100">
        <f>IF(SER_hh_tesh!K12=0,0,SER_hh_tesh!K12/SER_summary!K$26)</f>
        <v>138.5487744699991</v>
      </c>
      <c r="L12" s="100">
        <f>IF(SER_hh_tesh!L12=0,0,SER_hh_tesh!L12/SER_summary!L$26)</f>
        <v>148.25517835392415</v>
      </c>
      <c r="M12" s="100">
        <f>IF(SER_hh_tesh!M12=0,0,SER_hh_tesh!M12/SER_summary!M$26)</f>
        <v>103.61713606865078</v>
      </c>
      <c r="N12" s="100">
        <f>IF(SER_hh_tesh!N12=0,0,SER_hh_tesh!N12/SER_summary!N$26)</f>
        <v>88.158679645851379</v>
      </c>
      <c r="O12" s="100">
        <f>IF(SER_hh_tesh!O12=0,0,SER_hh_tesh!O12/SER_summary!O$26)</f>
        <v>102.68384734150587</v>
      </c>
      <c r="P12" s="100">
        <f>IF(SER_hh_tesh!P12=0,0,SER_hh_tesh!P12/SER_summary!P$26)</f>
        <v>62.419676627948455</v>
      </c>
      <c r="Q12" s="100">
        <f>IF(SER_hh_tesh!Q12=0,0,SER_hh_tesh!Q12/SER_summary!Q$26)</f>
        <v>71.541092092574686</v>
      </c>
    </row>
    <row r="13" spans="1:17" ht="12" customHeight="1" x14ac:dyDescent="0.25">
      <c r="A13" s="88" t="s">
        <v>105</v>
      </c>
      <c r="B13" s="100">
        <f>IF(SER_hh_tesh!B13=0,0,SER_hh_tesh!B13/SER_summary!B$26)</f>
        <v>229.58383696879517</v>
      </c>
      <c r="C13" s="100">
        <f>IF(SER_hh_tesh!C13=0,0,SER_hh_tesh!C13/SER_summary!C$26)</f>
        <v>168.79464797410284</v>
      </c>
      <c r="D13" s="100">
        <f>IF(SER_hh_tesh!D13=0,0,SER_hh_tesh!D13/SER_summary!D$26)</f>
        <v>143.14792848465902</v>
      </c>
      <c r="E13" s="100">
        <f>IF(SER_hh_tesh!E13=0,0,SER_hh_tesh!E13/SER_summary!E$26)</f>
        <v>107.50997346036117</v>
      </c>
      <c r="F13" s="100">
        <f>IF(SER_hh_tesh!F13=0,0,SER_hh_tesh!F13/SER_summary!F$26)</f>
        <v>121.31063952597715</v>
      </c>
      <c r="G13" s="100">
        <f>IF(SER_hh_tesh!G13=0,0,SER_hh_tesh!G13/SER_summary!G$26)</f>
        <v>152.99123217633624</v>
      </c>
      <c r="H13" s="100">
        <f>IF(SER_hh_tesh!H13=0,0,SER_hh_tesh!H13/SER_summary!H$26)</f>
        <v>156.62054966236323</v>
      </c>
      <c r="I13" s="100">
        <f>IF(SER_hh_tesh!I13=0,0,SER_hh_tesh!I13/SER_summary!I$26)</f>
        <v>143.51769525768069</v>
      </c>
      <c r="J13" s="100">
        <f>IF(SER_hh_tesh!J13=0,0,SER_hh_tesh!J13/SER_summary!J$26)</f>
        <v>141.9733441837906</v>
      </c>
      <c r="K13" s="100">
        <f>IF(SER_hh_tesh!K13=0,0,SER_hh_tesh!K13/SER_summary!K$26)</f>
        <v>137.56052890449152</v>
      </c>
      <c r="L13" s="100">
        <f>IF(SER_hh_tesh!L13=0,0,SER_hh_tesh!L13/SER_summary!L$26)</f>
        <v>179.42731938384884</v>
      </c>
      <c r="M13" s="100">
        <f>IF(SER_hh_tesh!M13=0,0,SER_hh_tesh!M13/SER_summary!M$26)</f>
        <v>119.45153690610378</v>
      </c>
      <c r="N13" s="100">
        <f>IF(SER_hh_tesh!N13=0,0,SER_hh_tesh!N13/SER_summary!N$26)</f>
        <v>103.83609315301767</v>
      </c>
      <c r="O13" s="100">
        <f>IF(SER_hh_tesh!O13=0,0,SER_hh_tesh!O13/SER_summary!O$26)</f>
        <v>134.82861106146675</v>
      </c>
      <c r="P13" s="100">
        <f>IF(SER_hh_tesh!P13=0,0,SER_hh_tesh!P13/SER_summary!P$26)</f>
        <v>72.420680271903933</v>
      </c>
      <c r="Q13" s="100">
        <f>IF(SER_hh_tesh!Q13=0,0,SER_hh_tesh!Q13/SER_summary!Q$26)</f>
        <v>81.81839056922756</v>
      </c>
    </row>
    <row r="14" spans="1:17" ht="12" customHeight="1" x14ac:dyDescent="0.25">
      <c r="A14" s="51" t="s">
        <v>104</v>
      </c>
      <c r="B14" s="22">
        <f>IF(SER_hh_tesh!B14=0,0,SER_hh_tesh!B14/SER_summary!B$26)</f>
        <v>229.5838369687952</v>
      </c>
      <c r="C14" s="22">
        <f>IF(SER_hh_tesh!C14=0,0,SER_hh_tesh!C14/SER_summary!C$26)</f>
        <v>167.25423091260683</v>
      </c>
      <c r="D14" s="22">
        <f>IF(SER_hh_tesh!D14=0,0,SER_hh_tesh!D14/SER_summary!D$26)</f>
        <v>141.86788343312742</v>
      </c>
      <c r="E14" s="22">
        <f>IF(SER_hh_tesh!E14=0,0,SER_hh_tesh!E14/SER_summary!E$26)</f>
        <v>106.93381039426129</v>
      </c>
      <c r="F14" s="22">
        <f>IF(SER_hh_tesh!F14=0,0,SER_hh_tesh!F14/SER_summary!F$26)</f>
        <v>120.98794279745518</v>
      </c>
      <c r="G14" s="22">
        <f>IF(SER_hh_tesh!G14=0,0,SER_hh_tesh!G14/SER_summary!G$26)</f>
        <v>154.07612863453457</v>
      </c>
      <c r="H14" s="22">
        <f>IF(SER_hh_tesh!H14=0,0,SER_hh_tesh!H14/SER_summary!H$26)</f>
        <v>157.96400889894338</v>
      </c>
      <c r="I14" s="22">
        <f>IF(SER_hh_tesh!I14=0,0,SER_hh_tesh!I14/SER_summary!I$26)</f>
        <v>145.78734932593451</v>
      </c>
      <c r="J14" s="22">
        <f>IF(SER_hh_tesh!J14=0,0,SER_hh_tesh!J14/SER_summary!J$26)</f>
        <v>145.04973178262475</v>
      </c>
      <c r="K14" s="22">
        <f>IF(SER_hh_tesh!K14=0,0,SER_hh_tesh!K14/SER_summary!K$26)</f>
        <v>141.91055713943464</v>
      </c>
      <c r="L14" s="22">
        <f>IF(SER_hh_tesh!L14=0,0,SER_hh_tesh!L14/SER_summary!L$26)</f>
        <v>163.16305797580611</v>
      </c>
      <c r="M14" s="22">
        <f>IF(SER_hh_tesh!M14=0,0,SER_hh_tesh!M14/SER_summary!M$26)</f>
        <v>106.96169314358568</v>
      </c>
      <c r="N14" s="22">
        <f>IF(SER_hh_tesh!N14=0,0,SER_hh_tesh!N14/SER_summary!N$26)</f>
        <v>144.06320672654294</v>
      </c>
      <c r="O14" s="22">
        <f>IF(SER_hh_tesh!O14=0,0,SER_hh_tesh!O14/SER_summary!O$26)</f>
        <v>119.04735096691645</v>
      </c>
      <c r="P14" s="22">
        <f>IF(SER_hh_tesh!P14=0,0,SER_hh_tesh!P14/SER_summary!P$26)</f>
        <v>63.90880250693084</v>
      </c>
      <c r="Q14" s="22">
        <f>IF(SER_hh_tesh!Q14=0,0,SER_hh_tesh!Q14/SER_summary!Q$26)</f>
        <v>72.30216454284043</v>
      </c>
    </row>
    <row r="15" spans="1:17" ht="12" customHeight="1" x14ac:dyDescent="0.25">
      <c r="A15" s="105" t="s">
        <v>108</v>
      </c>
      <c r="B15" s="104">
        <f>IF(SER_hh_tesh!B15=0,0,SER_hh_tesh!B15/SER_summary!B$26)</f>
        <v>3.9758820583095988</v>
      </c>
      <c r="C15" s="104">
        <f>IF(SER_hh_tesh!C15=0,0,SER_hh_tesh!C15/SER_summary!C$26)</f>
        <v>2.6059985992233434</v>
      </c>
      <c r="D15" s="104">
        <f>IF(SER_hh_tesh!D15=0,0,SER_hh_tesh!D15/SER_summary!D$26)</f>
        <v>1.9336989631052282</v>
      </c>
      <c r="E15" s="104">
        <f>IF(SER_hh_tesh!E15=0,0,SER_hh_tesh!E15/SER_summary!E$26)</f>
        <v>1.5971579508127092</v>
      </c>
      <c r="F15" s="104">
        <f>IF(SER_hh_tesh!F15=0,0,SER_hh_tesh!F15/SER_summary!F$26)</f>
        <v>1.4664874534115291</v>
      </c>
      <c r="G15" s="104">
        <f>IF(SER_hh_tesh!G15=0,0,SER_hh_tesh!G15/SER_summary!G$26)</f>
        <v>2.5158807771262364</v>
      </c>
      <c r="H15" s="104">
        <f>IF(SER_hh_tesh!H15=0,0,SER_hh_tesh!H15/SER_summary!H$26)</f>
        <v>2.6606752869126788</v>
      </c>
      <c r="I15" s="104">
        <f>IF(SER_hh_tesh!I15=0,0,SER_hh_tesh!I15/SER_summary!I$26)</f>
        <v>2.4211957740822254</v>
      </c>
      <c r="J15" s="104">
        <f>IF(SER_hh_tesh!J15=0,0,SER_hh_tesh!J15/SER_summary!J$26)</f>
        <v>2.3612565751280852</v>
      </c>
      <c r="K15" s="104">
        <f>IF(SER_hh_tesh!K15=0,0,SER_hh_tesh!K15/SER_summary!K$26)</f>
        <v>1.9334413872383593</v>
      </c>
      <c r="L15" s="104">
        <f>IF(SER_hh_tesh!L15=0,0,SER_hh_tesh!L15/SER_summary!L$26)</f>
        <v>2.4855084066040294</v>
      </c>
      <c r="M15" s="104">
        <f>IF(SER_hh_tesh!M15=0,0,SER_hh_tesh!M15/SER_summary!M$26)</f>
        <v>1.3394583800381872</v>
      </c>
      <c r="N15" s="104">
        <f>IF(SER_hh_tesh!N15=0,0,SER_hh_tesh!N15/SER_summary!N$26)</f>
        <v>1.5059270928843371</v>
      </c>
      <c r="O15" s="104">
        <f>IF(SER_hh_tesh!O15=0,0,SER_hh_tesh!O15/SER_summary!O$26)</f>
        <v>2.0020785922118778</v>
      </c>
      <c r="P15" s="104">
        <f>IF(SER_hh_tesh!P15=0,0,SER_hh_tesh!P15/SER_summary!P$26)</f>
        <v>1.0617573471844917</v>
      </c>
      <c r="Q15" s="104">
        <f>IF(SER_hh_tesh!Q15=0,0,SER_hh_tesh!Q15/SER_summary!Q$26)</f>
        <v>1.2645301785102678</v>
      </c>
    </row>
    <row r="16" spans="1:17" ht="12.95" customHeight="1" x14ac:dyDescent="0.25">
      <c r="A16" s="90" t="s">
        <v>102</v>
      </c>
      <c r="B16" s="101">
        <f>IF(SER_hh_tesh!B16=0,0,SER_hh_tesh!B16/SER_summary!B$26)</f>
        <v>23.117452035363332</v>
      </c>
      <c r="C16" s="101">
        <f>IF(SER_hh_tesh!C16=0,0,SER_hh_tesh!C16/SER_summary!C$26)</f>
        <v>23.179130519674107</v>
      </c>
      <c r="D16" s="101">
        <f>IF(SER_hh_tesh!D16=0,0,SER_hh_tesh!D16/SER_summary!D$26)</f>
        <v>23.333869366960055</v>
      </c>
      <c r="E16" s="101">
        <f>IF(SER_hh_tesh!E16=0,0,SER_hh_tesh!E16/SER_summary!E$26)</f>
        <v>23.565996252342575</v>
      </c>
      <c r="F16" s="101">
        <f>IF(SER_hh_tesh!F16=0,0,SER_hh_tesh!F16/SER_summary!F$26)</f>
        <v>23.543469393888234</v>
      </c>
      <c r="G16" s="101">
        <f>IF(SER_hh_tesh!G16=0,0,SER_hh_tesh!G16/SER_summary!G$26)</f>
        <v>23.643779894728912</v>
      </c>
      <c r="H16" s="101">
        <f>IF(SER_hh_tesh!H16=0,0,SER_hh_tesh!H16/SER_summary!H$26)</f>
        <v>23.96232767416533</v>
      </c>
      <c r="I16" s="101">
        <f>IF(SER_hh_tesh!I16=0,0,SER_hh_tesh!I16/SER_summary!I$26)</f>
        <v>24.248855574514</v>
      </c>
      <c r="J16" s="101">
        <f>IF(SER_hh_tesh!J16=0,0,SER_hh_tesh!J16/SER_summary!J$26)</f>
        <v>24.4247722145269</v>
      </c>
      <c r="K16" s="101">
        <f>IF(SER_hh_tesh!K16=0,0,SER_hh_tesh!K16/SER_summary!K$26)</f>
        <v>24.108144096660389</v>
      </c>
      <c r="L16" s="101">
        <f>IF(SER_hh_tesh!L16=0,0,SER_hh_tesh!L16/SER_summary!L$26)</f>
        <v>24.206554374367041</v>
      </c>
      <c r="M16" s="101">
        <f>IF(SER_hh_tesh!M16=0,0,SER_hh_tesh!M16/SER_summary!M$26)</f>
        <v>24.673077695418709</v>
      </c>
      <c r="N16" s="101">
        <f>IF(SER_hh_tesh!N16=0,0,SER_hh_tesh!N16/SER_summary!N$26)</f>
        <v>25.126845135191381</v>
      </c>
      <c r="O16" s="101">
        <f>IF(SER_hh_tesh!O16=0,0,SER_hh_tesh!O16/SER_summary!O$26)</f>
        <v>25.934569426222843</v>
      </c>
      <c r="P16" s="101">
        <f>IF(SER_hh_tesh!P16=0,0,SER_hh_tesh!P16/SER_summary!P$26)</f>
        <v>26.468883439137702</v>
      </c>
      <c r="Q16" s="101">
        <f>IF(SER_hh_tesh!Q16=0,0,SER_hh_tesh!Q16/SER_summary!Q$26)</f>
        <v>26.638370924737842</v>
      </c>
    </row>
    <row r="17" spans="1:17" ht="12.95" customHeight="1" x14ac:dyDescent="0.25">
      <c r="A17" s="88" t="s">
        <v>101</v>
      </c>
      <c r="B17" s="103">
        <f>IF(SER_hh_tesh!B17=0,0,SER_hh_tesh!B17/SER_summary!B$26)</f>
        <v>4.1577317940150724</v>
      </c>
      <c r="C17" s="103">
        <f>IF(SER_hh_tesh!C17=0,0,SER_hh_tesh!C17/SER_summary!C$26)</f>
        <v>4.6727006610155541</v>
      </c>
      <c r="D17" s="103">
        <f>IF(SER_hh_tesh!D17=0,0,SER_hh_tesh!D17/SER_summary!D$26)</f>
        <v>5.0928607289215977</v>
      </c>
      <c r="E17" s="103">
        <f>IF(SER_hh_tesh!E17=0,0,SER_hh_tesh!E17/SER_summary!E$26)</f>
        <v>5.8942774367489346</v>
      </c>
      <c r="F17" s="103">
        <f>IF(SER_hh_tesh!F17=0,0,SER_hh_tesh!F17/SER_summary!F$26)</f>
        <v>6.0182040826967578</v>
      </c>
      <c r="G17" s="103">
        <f>IF(SER_hh_tesh!G17=0,0,SER_hh_tesh!G17/SER_summary!G$26)</f>
        <v>6.0237827478972807</v>
      </c>
      <c r="H17" s="103">
        <f>IF(SER_hh_tesh!H17=0,0,SER_hh_tesh!H17/SER_summary!H$26)</f>
        <v>6.4300562930063379</v>
      </c>
      <c r="I17" s="103">
        <f>IF(SER_hh_tesh!I17=0,0,SER_hh_tesh!I17/SER_summary!I$26)</f>
        <v>6.9789518933882553</v>
      </c>
      <c r="J17" s="103">
        <f>IF(SER_hh_tesh!J17=0,0,SER_hh_tesh!J17/SER_summary!J$26)</f>
        <v>7.3215791642327375</v>
      </c>
      <c r="K17" s="103">
        <f>IF(SER_hh_tesh!K17=0,0,SER_hh_tesh!K17/SER_summary!K$26)</f>
        <v>7.3436584344737668</v>
      </c>
      <c r="L17" s="103">
        <f>IF(SER_hh_tesh!L17=0,0,SER_hh_tesh!L17/SER_summary!L$26)</f>
        <v>7.2987737029922526</v>
      </c>
      <c r="M17" s="103">
        <f>IF(SER_hh_tesh!M17=0,0,SER_hh_tesh!M17/SER_summary!M$26)</f>
        <v>7.6386762039030325</v>
      </c>
      <c r="N17" s="103">
        <f>IF(SER_hh_tesh!N17=0,0,SER_hh_tesh!N17/SER_summary!N$26)</f>
        <v>8.0035576877877439</v>
      </c>
      <c r="O17" s="103">
        <f>IF(SER_hh_tesh!O17=0,0,SER_hh_tesh!O17/SER_summary!O$26)</f>
        <v>8.5842693030646142</v>
      </c>
      <c r="P17" s="103">
        <f>IF(SER_hh_tesh!P17=0,0,SER_hh_tesh!P17/SER_summary!P$26)</f>
        <v>10.101579164890996</v>
      </c>
      <c r="Q17" s="103">
        <f>IF(SER_hh_tesh!Q17=0,0,SER_hh_tesh!Q17/SER_summary!Q$26)</f>
        <v>12.226625287434969</v>
      </c>
    </row>
    <row r="18" spans="1:17" ht="12" customHeight="1" x14ac:dyDescent="0.25">
      <c r="A18" s="88" t="s">
        <v>100</v>
      </c>
      <c r="B18" s="103">
        <f>IF(SER_hh_tesh!B18=0,0,SER_hh_tesh!B18/SER_summary!B$26)</f>
        <v>23.279024711237273</v>
      </c>
      <c r="C18" s="103">
        <f>IF(SER_hh_tesh!C18=0,0,SER_hh_tesh!C18/SER_summary!C$26)</f>
        <v>23.397126799071486</v>
      </c>
      <c r="D18" s="103">
        <f>IF(SER_hh_tesh!D18=0,0,SER_hh_tesh!D18/SER_summary!D$26)</f>
        <v>23.492186688943924</v>
      </c>
      <c r="E18" s="103">
        <f>IF(SER_hh_tesh!E18=0,0,SER_hh_tesh!E18/SER_summary!E$26)</f>
        <v>23.614925182619526</v>
      </c>
      <c r="F18" s="103">
        <f>IF(SER_hh_tesh!F18=0,0,SER_hh_tesh!F18/SER_summary!F$26)</f>
        <v>23.679810681641271</v>
      </c>
      <c r="G18" s="103">
        <f>IF(SER_hh_tesh!G18=0,0,SER_hh_tesh!G18/SER_summary!G$26)</f>
        <v>23.841557700708815</v>
      </c>
      <c r="H18" s="103">
        <f>IF(SER_hh_tesh!H18=0,0,SER_hh_tesh!H18/SER_summary!H$26)</f>
        <v>24.162146221917002</v>
      </c>
      <c r="I18" s="103">
        <f>IF(SER_hh_tesh!I18=0,0,SER_hh_tesh!I18/SER_summary!I$26)</f>
        <v>24.420101273057007</v>
      </c>
      <c r="J18" s="103">
        <f>IF(SER_hh_tesh!J18=0,0,SER_hh_tesh!J18/SER_summary!J$26)</f>
        <v>24.586704974473978</v>
      </c>
      <c r="K18" s="103">
        <f>IF(SER_hh_tesh!K18=0,0,SER_hh_tesh!K18/SER_summary!K$26)</f>
        <v>24.264649516774512</v>
      </c>
      <c r="L18" s="103">
        <f>IF(SER_hh_tesh!L18=0,0,SER_hh_tesh!L18/SER_summary!L$26)</f>
        <v>24.384347582099554</v>
      </c>
      <c r="M18" s="103">
        <f>IF(SER_hh_tesh!M18=0,0,SER_hh_tesh!M18/SER_summary!M$26)</f>
        <v>24.859769039941995</v>
      </c>
      <c r="N18" s="103">
        <f>IF(SER_hh_tesh!N18=0,0,SER_hh_tesh!N18/SER_summary!N$26)</f>
        <v>25.331273021720332</v>
      </c>
      <c r="O18" s="103">
        <f>IF(SER_hh_tesh!O18=0,0,SER_hh_tesh!O18/SER_summary!O$26)</f>
        <v>26.174689733022181</v>
      </c>
      <c r="P18" s="103">
        <f>IF(SER_hh_tesh!P18=0,0,SER_hh_tesh!P18/SER_summary!P$26)</f>
        <v>26.746128404741281</v>
      </c>
      <c r="Q18" s="103">
        <f>IF(SER_hh_tesh!Q18=0,0,SER_hh_tesh!Q18/SER_summary!Q$26)</f>
        <v>26.949709488710059</v>
      </c>
    </row>
    <row r="19" spans="1:17" ht="12.95" customHeight="1" x14ac:dyDescent="0.25">
      <c r="A19" s="90" t="s">
        <v>47</v>
      </c>
      <c r="B19" s="101">
        <f>IF(SER_hh_tesh!B19=0,0,SER_hh_tesh!B19/SER_summary!B$26)</f>
        <v>13.254112405806223</v>
      </c>
      <c r="C19" s="101">
        <f>IF(SER_hh_tesh!C19=0,0,SER_hh_tesh!C19/SER_summary!C$26)</f>
        <v>13.301463135686138</v>
      </c>
      <c r="D19" s="101">
        <f>IF(SER_hh_tesh!D19=0,0,SER_hh_tesh!D19/SER_summary!D$26)</f>
        <v>13.402485137621568</v>
      </c>
      <c r="E19" s="101">
        <f>IF(SER_hh_tesh!E19=0,0,SER_hh_tesh!E19/SER_summary!E$26)</f>
        <v>13.277960097265668</v>
      </c>
      <c r="F19" s="101">
        <f>IF(SER_hh_tesh!F19=0,0,SER_hh_tesh!F19/SER_summary!F$26)</f>
        <v>13.428673945007267</v>
      </c>
      <c r="G19" s="101">
        <f>IF(SER_hh_tesh!G19=0,0,SER_hh_tesh!G19/SER_summary!G$26)</f>
        <v>13.526745126332949</v>
      </c>
      <c r="H19" s="101">
        <f>IF(SER_hh_tesh!H19=0,0,SER_hh_tesh!H19/SER_summary!H$26)</f>
        <v>13.619786624208992</v>
      </c>
      <c r="I19" s="101">
        <f>IF(SER_hh_tesh!I19=0,0,SER_hh_tesh!I19/SER_summary!I$26)</f>
        <v>13.64591890287854</v>
      </c>
      <c r="J19" s="101">
        <f>IF(SER_hh_tesh!J19=0,0,SER_hh_tesh!J19/SER_summary!J$26)</f>
        <v>13.76827621748453</v>
      </c>
      <c r="K19" s="101">
        <f>IF(SER_hh_tesh!K19=0,0,SER_hh_tesh!K19/SER_summary!K$26)</f>
        <v>14.283869813751245</v>
      </c>
      <c r="L19" s="101">
        <f>IF(SER_hh_tesh!L19=0,0,SER_hh_tesh!L19/SER_summary!L$26)</f>
        <v>13.836970783463423</v>
      </c>
      <c r="M19" s="101">
        <f>IF(SER_hh_tesh!M19=0,0,SER_hh_tesh!M19/SER_summary!M$26)</f>
        <v>14.060477196046691</v>
      </c>
      <c r="N19" s="101">
        <f>IF(SER_hh_tesh!N19=0,0,SER_hh_tesh!N19/SER_summary!N$26)</f>
        <v>14.274740740867001</v>
      </c>
      <c r="O19" s="101">
        <f>IF(SER_hh_tesh!O19=0,0,SER_hh_tesh!O19/SER_summary!O$26)</f>
        <v>14.449059473978734</v>
      </c>
      <c r="P19" s="101">
        <f>IF(SER_hh_tesh!P19=0,0,SER_hh_tesh!P19/SER_summary!P$26)</f>
        <v>14.365785681665148</v>
      </c>
      <c r="Q19" s="101">
        <f>IF(SER_hh_tesh!Q19=0,0,SER_hh_tesh!Q19/SER_summary!Q$26)</f>
        <v>14.796185074071591</v>
      </c>
    </row>
    <row r="20" spans="1:17" ht="12" customHeight="1" x14ac:dyDescent="0.25">
      <c r="A20" s="88" t="s">
        <v>38</v>
      </c>
      <c r="B20" s="100">
        <f>IF(SER_hh_tesh!B20=0,0,SER_hh_tesh!B20/SER_summary!B$26)</f>
        <v>13.276291290481984</v>
      </c>
      <c r="C20" s="100">
        <f>IF(SER_hh_tesh!C20=0,0,SER_hh_tesh!C20/SER_summary!C$26)</f>
        <v>13.182904305970755</v>
      </c>
      <c r="D20" s="100">
        <f>IF(SER_hh_tesh!D20=0,0,SER_hh_tesh!D20/SER_summary!D$26)</f>
        <v>13.199753977927067</v>
      </c>
      <c r="E20" s="100">
        <f>IF(SER_hh_tesh!E20=0,0,SER_hh_tesh!E20/SER_summary!E$26)</f>
        <v>12.973129166963307</v>
      </c>
      <c r="F20" s="100">
        <f>IF(SER_hh_tesh!F20=0,0,SER_hh_tesh!F20/SER_summary!F$26)</f>
        <v>13.040146142158138</v>
      </c>
      <c r="G20" s="100">
        <f>IF(SER_hh_tesh!G20=0,0,SER_hh_tesh!G20/SER_summary!G$26)</f>
        <v>12.890720639839065</v>
      </c>
      <c r="H20" s="100">
        <f>IF(SER_hh_tesh!H20=0,0,SER_hh_tesh!H20/SER_summary!H$26)</f>
        <v>13.633391431938509</v>
      </c>
      <c r="I20" s="100">
        <f>IF(SER_hh_tesh!I20=0,0,SER_hh_tesh!I20/SER_summary!I$26)</f>
        <v>13.801784875416727</v>
      </c>
      <c r="J20" s="100">
        <f>IF(SER_hh_tesh!J20=0,0,SER_hh_tesh!J20/SER_summary!J$26)</f>
        <v>13.911495071672393</v>
      </c>
      <c r="K20" s="100">
        <f>IF(SER_hh_tesh!K20=0,0,SER_hh_tesh!K20/SER_summary!K$26)</f>
        <v>14.367488611455752</v>
      </c>
      <c r="L20" s="100">
        <f>IF(SER_hh_tesh!L20=0,0,SER_hh_tesh!L20/SER_summary!L$26)</f>
        <v>13.751270903548853</v>
      </c>
      <c r="M20" s="100">
        <f>IF(SER_hh_tesh!M20=0,0,SER_hh_tesh!M20/SER_summary!M$26)</f>
        <v>13.786658194636637</v>
      </c>
      <c r="N20" s="100">
        <f>IF(SER_hh_tesh!N20=0,0,SER_hh_tesh!N20/SER_summary!N$26)</f>
        <v>13.846798398649115</v>
      </c>
      <c r="O20" s="100">
        <f>IF(SER_hh_tesh!O20=0,0,SER_hh_tesh!O20/SER_summary!O$26)</f>
        <v>13.924243083676849</v>
      </c>
      <c r="P20" s="100">
        <f>IF(SER_hh_tesh!P20=0,0,SER_hh_tesh!P20/SER_summary!P$26)</f>
        <v>13.830360231297115</v>
      </c>
      <c r="Q20" s="100">
        <f>IF(SER_hh_tesh!Q20=0,0,SER_hh_tesh!Q20/SER_summary!Q$26)</f>
        <v>13.997666022351785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0</v>
      </c>
      <c r="C22" s="100">
        <f>IF(SER_hh_tesh!C22=0,0,SER_hh_tesh!C22/SER_summary!C$26)</f>
        <v>0</v>
      </c>
      <c r="D22" s="100">
        <f>IF(SER_hh_tesh!D22=0,0,SER_hh_tesh!D22/SER_summary!D$26)</f>
        <v>0</v>
      </c>
      <c r="E22" s="100">
        <f>IF(SER_hh_tesh!E22=0,0,SER_hh_tesh!E22/SER_summary!E$26)</f>
        <v>0</v>
      </c>
      <c r="F22" s="100">
        <f>IF(SER_hh_tesh!F22=0,0,SER_hh_tesh!F22/SER_summary!F$26)</f>
        <v>0</v>
      </c>
      <c r="G22" s="100">
        <f>IF(SER_hh_tesh!G22=0,0,SER_hh_tesh!G22/SER_summary!G$26)</f>
        <v>0</v>
      </c>
      <c r="H22" s="100">
        <f>IF(SER_hh_tesh!H22=0,0,SER_hh_tesh!H22/SER_summary!H$26)</f>
        <v>0</v>
      </c>
      <c r="I22" s="100">
        <f>IF(SER_hh_tesh!I22=0,0,SER_hh_tesh!I22/SER_summary!I$26)</f>
        <v>0</v>
      </c>
      <c r="J22" s="100">
        <f>IF(SER_hh_tesh!J22=0,0,SER_hh_tesh!J22/SER_summary!J$26)</f>
        <v>0</v>
      </c>
      <c r="K22" s="100">
        <f>IF(SER_hh_tesh!K22=0,0,SER_hh_tesh!K22/SER_summary!K$26)</f>
        <v>0</v>
      </c>
      <c r="L22" s="100">
        <f>IF(SER_hh_tesh!L22=0,0,SER_hh_tesh!L22/SER_summary!L$26)</f>
        <v>0</v>
      </c>
      <c r="M22" s="100">
        <f>IF(SER_hh_tesh!M22=0,0,SER_hh_tesh!M22/SER_summary!M$26)</f>
        <v>0</v>
      </c>
      <c r="N22" s="100">
        <f>IF(SER_hh_tesh!N22=0,0,SER_hh_tesh!N22/SER_summary!N$26)</f>
        <v>0</v>
      </c>
      <c r="O22" s="100">
        <f>IF(SER_hh_tesh!O22=0,0,SER_hh_tesh!O22/SER_summary!O$26)</f>
        <v>0</v>
      </c>
      <c r="P22" s="100">
        <f>IF(SER_hh_tesh!P22=0,0,SER_hh_tesh!P22/SER_summary!P$26)</f>
        <v>0</v>
      </c>
      <c r="Q22" s="100">
        <f>IF(SER_hh_tesh!Q22=0,0,SER_hh_tesh!Q22/SER_summary!Q$26)</f>
        <v>0</v>
      </c>
    </row>
    <row r="23" spans="1:17" ht="12" customHeight="1" x14ac:dyDescent="0.25">
      <c r="A23" s="88" t="s">
        <v>98</v>
      </c>
      <c r="B23" s="100">
        <f>IF(SER_hh_tesh!B23=0,0,SER_hh_tesh!B23/SER_summary!B$26)</f>
        <v>13.276291290481984</v>
      </c>
      <c r="C23" s="100">
        <f>IF(SER_hh_tesh!C23=0,0,SER_hh_tesh!C23/SER_summary!C$26)</f>
        <v>13.931838954438073</v>
      </c>
      <c r="D23" s="100">
        <f>IF(SER_hh_tesh!D23=0,0,SER_hh_tesh!D23/SER_summary!D$26)</f>
        <v>14.067607996912672</v>
      </c>
      <c r="E23" s="100">
        <f>IF(SER_hh_tesh!E23=0,0,SER_hh_tesh!E23/SER_summary!E$26)</f>
        <v>13.866642266806933</v>
      </c>
      <c r="F23" s="100">
        <f>IF(SER_hh_tesh!F23=0,0,SER_hh_tesh!F23/SER_summary!F$26)</f>
        <v>14.018802525340925</v>
      </c>
      <c r="G23" s="100">
        <f>IF(SER_hh_tesh!G23=0,0,SER_hh_tesh!G23/SER_summary!G$26)</f>
        <v>13.900474924648709</v>
      </c>
      <c r="H23" s="100">
        <f>IF(SER_hh_tesh!H23=0,0,SER_hh_tesh!H23/SER_summary!H$26)</f>
        <v>13.919707390288906</v>
      </c>
      <c r="I23" s="100">
        <f>IF(SER_hh_tesh!I23=0,0,SER_hh_tesh!I23/SER_summary!I$26)</f>
        <v>13.934720000095274</v>
      </c>
      <c r="J23" s="100">
        <f>IF(SER_hh_tesh!J23=0,0,SER_hh_tesh!J23/SER_summary!J$26)</f>
        <v>13.982459332378602</v>
      </c>
      <c r="K23" s="100">
        <f>IF(SER_hh_tesh!K23=0,0,SER_hh_tesh!K23/SER_summary!K$26)</f>
        <v>14.485071359984873</v>
      </c>
      <c r="L23" s="100">
        <f>IF(SER_hh_tesh!L23=0,0,SER_hh_tesh!L23/SER_summary!L$26)</f>
        <v>13.886446958478949</v>
      </c>
      <c r="M23" s="100">
        <f>IF(SER_hh_tesh!M23=0,0,SER_hh_tesh!M23/SER_summary!M$26)</f>
        <v>13.899270984605907</v>
      </c>
      <c r="N23" s="100">
        <f>IF(SER_hh_tesh!N23=0,0,SER_hh_tesh!N23/SER_summary!N$26)</f>
        <v>14.136934953902772</v>
      </c>
      <c r="O23" s="100">
        <f>IF(SER_hh_tesh!O23=0,0,SER_hh_tesh!O23/SER_summary!O$26)</f>
        <v>14.164385618471394</v>
      </c>
      <c r="P23" s="100">
        <f>IF(SER_hh_tesh!P23=0,0,SER_hh_tesh!P23/SER_summary!P$26)</f>
        <v>14.024688364608101</v>
      </c>
      <c r="Q23" s="100">
        <f>IF(SER_hh_tesh!Q23=0,0,SER_hh_tesh!Q23/SER_summary!Q$26)</f>
        <v>14.136241665574625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13.276291290481984</v>
      </c>
      <c r="C25" s="100">
        <f>IF(SER_hh_tesh!C25=0,0,SER_hh_tesh!C25/SER_summary!C$26)</f>
        <v>13.315746896292685</v>
      </c>
      <c r="D25" s="100">
        <f>IF(SER_hh_tesh!D25=0,0,SER_hh_tesh!D25/SER_summary!D$26)</f>
        <v>13.511015627073002</v>
      </c>
      <c r="E25" s="100">
        <f>IF(SER_hh_tesh!E25=0,0,SER_hh_tesh!E25/SER_summary!E$26)</f>
        <v>13.359728650451823</v>
      </c>
      <c r="F25" s="100">
        <f>IF(SER_hh_tesh!F25=0,0,SER_hh_tesh!F25/SER_summary!F$26)</f>
        <v>13.547555853452968</v>
      </c>
      <c r="G25" s="100">
        <f>IF(SER_hh_tesh!G25=0,0,SER_hh_tesh!G25/SER_summary!G$26)</f>
        <v>13.573442766954599</v>
      </c>
      <c r="H25" s="100">
        <f>IF(SER_hh_tesh!H25=0,0,SER_hh_tesh!H25/SER_summary!H$26)</f>
        <v>13.544415648977225</v>
      </c>
      <c r="I25" s="100">
        <f>IF(SER_hh_tesh!I25=0,0,SER_hh_tesh!I25/SER_summary!I$26)</f>
        <v>13.451046097690107</v>
      </c>
      <c r="J25" s="100">
        <f>IF(SER_hh_tesh!J25=0,0,SER_hh_tesh!J25/SER_summary!J$26)</f>
        <v>13.474578598828359</v>
      </c>
      <c r="K25" s="100">
        <f>IF(SER_hh_tesh!K25=0,0,SER_hh_tesh!K25/SER_summary!K$26)</f>
        <v>13.908980443311242</v>
      </c>
      <c r="L25" s="100">
        <f>IF(SER_hh_tesh!L25=0,0,SER_hh_tesh!L25/SER_summary!L$26)</f>
        <v>13.309446638696958</v>
      </c>
      <c r="M25" s="100">
        <f>IF(SER_hh_tesh!M25=0,0,SER_hh_tesh!M25/SER_summary!M$26)</f>
        <v>13.33795392672749</v>
      </c>
      <c r="N25" s="100">
        <f>IF(SER_hh_tesh!N25=0,0,SER_hh_tesh!N25/SER_summary!N$26)</f>
        <v>13.399601713216381</v>
      </c>
      <c r="O25" s="100">
        <f>IF(SER_hh_tesh!O25=0,0,SER_hh_tesh!O25/SER_summary!O$26)</f>
        <v>13.536867794292961</v>
      </c>
      <c r="P25" s="100">
        <f>IF(SER_hh_tesh!P25=0,0,SER_hh_tesh!P25/SER_summary!P$26)</f>
        <v>13.439768197070535</v>
      </c>
      <c r="Q25" s="100">
        <f>IF(SER_hh_tesh!Q25=0,0,SER_hh_tesh!Q25/SER_summary!Q$26)</f>
        <v>13.731969621532258</v>
      </c>
    </row>
    <row r="26" spans="1:17" ht="12" customHeight="1" x14ac:dyDescent="0.25">
      <c r="A26" s="88" t="s">
        <v>30</v>
      </c>
      <c r="B26" s="22">
        <f>IF(SER_hh_tesh!B26=0,0,SER_hh_tesh!B26/SER_summary!B$26)</f>
        <v>13.248567186573924</v>
      </c>
      <c r="C26" s="22">
        <f>IF(SER_hh_tesh!C26=0,0,SER_hh_tesh!C26/SER_summary!C$26)</f>
        <v>13.175378665099496</v>
      </c>
      <c r="D26" s="22">
        <f>IF(SER_hh_tesh!D26=0,0,SER_hh_tesh!D26/SER_summary!D$26)</f>
        <v>13.1944392289353</v>
      </c>
      <c r="E26" s="22">
        <f>IF(SER_hh_tesh!E26=0,0,SER_hh_tesh!E26/SER_summary!E$26)</f>
        <v>13.08825352020629</v>
      </c>
      <c r="F26" s="22">
        <f>IF(SER_hh_tesh!F26=0,0,SER_hh_tesh!F26/SER_summary!F$26)</f>
        <v>13.169803416594103</v>
      </c>
      <c r="G26" s="22">
        <f>IF(SER_hh_tesh!G26=0,0,SER_hh_tesh!G26/SER_summary!G$26)</f>
        <v>13.396014685242948</v>
      </c>
      <c r="H26" s="22">
        <f>IF(SER_hh_tesh!H26=0,0,SER_hh_tesh!H26/SER_summary!H$26)</f>
        <v>13.539594249889884</v>
      </c>
      <c r="I26" s="22">
        <f>IF(SER_hh_tesh!I26=0,0,SER_hh_tesh!I26/SER_summary!I$26)</f>
        <v>13.5703194891435</v>
      </c>
      <c r="J26" s="22">
        <f>IF(SER_hh_tesh!J26=0,0,SER_hh_tesh!J26/SER_summary!J$26)</f>
        <v>13.739634679953296</v>
      </c>
      <c r="K26" s="22">
        <f>IF(SER_hh_tesh!K26=0,0,SER_hh_tesh!K26/SER_summary!K$26)</f>
        <v>14.276258208020311</v>
      </c>
      <c r="L26" s="22">
        <f>IF(SER_hh_tesh!L26=0,0,SER_hh_tesh!L26/SER_summary!L$26)</f>
        <v>13.812058180517276</v>
      </c>
      <c r="M26" s="22">
        <f>IF(SER_hh_tesh!M26=0,0,SER_hh_tesh!M26/SER_summary!M$26)</f>
        <v>14.156244722579336</v>
      </c>
      <c r="N26" s="22">
        <f>IF(SER_hh_tesh!N26=0,0,SER_hh_tesh!N26/SER_summary!N$26)</f>
        <v>14.46936884705522</v>
      </c>
      <c r="O26" s="22">
        <f>IF(SER_hh_tesh!O26=0,0,SER_hh_tesh!O26/SER_summary!O$26)</f>
        <v>14.764028366701115</v>
      </c>
      <c r="P26" s="22">
        <f>IF(SER_hh_tesh!P26=0,0,SER_hh_tesh!P26/SER_summary!P$26)</f>
        <v>14.469081464493687</v>
      </c>
      <c r="Q26" s="22">
        <f>IF(SER_hh_tesh!Q26=0,0,SER_hh_tesh!Q26/SER_summary!Q$26)</f>
        <v>15.181398596590364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4.5061693600150152E-3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7.3603022610128743E-2</v>
      </c>
      <c r="M27" s="116">
        <f>IF(SER_hh_tesh!M27=0,0,SER_hh_tesh!M27/SER_summary!M$26)</f>
        <v>8.8230441977018598E-2</v>
      </c>
      <c r="N27" s="116">
        <f>IF(SER_hh_tesh!N27=0,0,SER_hh_tesh!N27/SER_summary!N$26)</f>
        <v>8.7361226612710202E-2</v>
      </c>
      <c r="O27" s="116">
        <f>IF(SER_hh_tesh!O27=0,0,SER_hh_tesh!O27/SER_summary!O$26)</f>
        <v>4.5188280839445774E-2</v>
      </c>
      <c r="P27" s="116">
        <f>IF(SER_hh_tesh!P27=0,0,SER_hh_tesh!P27/SER_summary!P$26)</f>
        <v>0.17905888463883532</v>
      </c>
      <c r="Q27" s="116">
        <f>IF(SER_hh_tesh!Q27=0,0,SER_hh_tesh!Q27/SER_summary!Q$26)</f>
        <v>0.12526393569704308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4.992045288809897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4.4279047029379113</v>
      </c>
      <c r="M28" s="117">
        <f>IF(SER_hh_tesh!M28=0,0,SER_hh_tesh!M28/SER_summary!M$26)</f>
        <v>4.4372748105907016</v>
      </c>
      <c r="N28" s="117">
        <f>IF(SER_hh_tesh!N28=0,0,SER_hh_tesh!N28/SER_summary!N$26)</f>
        <v>4.4500785550137776</v>
      </c>
      <c r="O28" s="117">
        <f>IF(SER_hh_tesh!O28=0,0,SER_hh_tesh!O28/SER_summary!O$26)</f>
        <v>1.663380331814426</v>
      </c>
      <c r="P28" s="117">
        <f>IF(SER_hh_tesh!P28=0,0,SER_hh_tesh!P28/SER_summary!P$26)</f>
        <v>5.4914619980349206</v>
      </c>
      <c r="Q28" s="117">
        <f>IF(SER_hh_tesh!Q28=0,0,SER_hh_tesh!Q28/SER_summary!Q$26)</f>
        <v>3.7288873064447081</v>
      </c>
    </row>
    <row r="29" spans="1:17" ht="12.95" customHeight="1" x14ac:dyDescent="0.25">
      <c r="A29" s="90" t="s">
        <v>46</v>
      </c>
      <c r="B29" s="101">
        <f>IF(SER_hh_tesh!B29=0,0,SER_hh_tesh!B29/SER_summary!B$26)</f>
        <v>12.332915901421915</v>
      </c>
      <c r="C29" s="101">
        <f>IF(SER_hh_tesh!C29=0,0,SER_hh_tesh!C29/SER_summary!C$26)</f>
        <v>12.670755616260225</v>
      </c>
      <c r="D29" s="101">
        <f>IF(SER_hh_tesh!D29=0,0,SER_hh_tesh!D29/SER_summary!D$26)</f>
        <v>12.880250407344613</v>
      </c>
      <c r="E29" s="101">
        <f>IF(SER_hh_tesh!E29=0,0,SER_hh_tesh!E29/SER_summary!E$26)</f>
        <v>13.094491475858401</v>
      </c>
      <c r="F29" s="101">
        <f>IF(SER_hh_tesh!F29=0,0,SER_hh_tesh!F29/SER_summary!F$26)</f>
        <v>13.503874873817068</v>
      </c>
      <c r="G29" s="101">
        <f>IF(SER_hh_tesh!G29=0,0,SER_hh_tesh!G29/SER_summary!G$26)</f>
        <v>13.324593789988327</v>
      </c>
      <c r="H29" s="101">
        <f>IF(SER_hh_tesh!H29=0,0,SER_hh_tesh!H29/SER_summary!H$26)</f>
        <v>13.202795127322011</v>
      </c>
      <c r="I29" s="101">
        <f>IF(SER_hh_tesh!I29=0,0,SER_hh_tesh!I29/SER_summary!I$26)</f>
        <v>13.173586980333267</v>
      </c>
      <c r="J29" s="101">
        <f>IF(SER_hh_tesh!J29=0,0,SER_hh_tesh!J29/SER_summary!J$26)</f>
        <v>13.205925250285029</v>
      </c>
      <c r="K29" s="101">
        <f>IF(SER_hh_tesh!K29=0,0,SER_hh_tesh!K29/SER_summary!K$26)</f>
        <v>13.36002337009684</v>
      </c>
      <c r="L29" s="101">
        <f>IF(SER_hh_tesh!L29=0,0,SER_hh_tesh!L29/SER_summary!L$26)</f>
        <v>13.286465320364499</v>
      </c>
      <c r="M29" s="101">
        <f>IF(SER_hh_tesh!M29=0,0,SER_hh_tesh!M29/SER_summary!M$26)</f>
        <v>13.574866130812227</v>
      </c>
      <c r="N29" s="101">
        <f>IF(SER_hh_tesh!N29=0,0,SER_hh_tesh!N29/SER_summary!N$26)</f>
        <v>13.567646089111507</v>
      </c>
      <c r="O29" s="101">
        <f>IF(SER_hh_tesh!O29=0,0,SER_hh_tesh!O29/SER_summary!O$26)</f>
        <v>13.673266796941409</v>
      </c>
      <c r="P29" s="101">
        <f>IF(SER_hh_tesh!P29=0,0,SER_hh_tesh!P29/SER_summary!P$26)</f>
        <v>13.369349224503534</v>
      </c>
      <c r="Q29" s="101">
        <f>IF(SER_hh_tesh!Q29=0,0,SER_hh_tesh!Q29/SER_summary!Q$26)</f>
        <v>13.537769008094601</v>
      </c>
    </row>
    <row r="30" spans="1:17" ht="12" customHeight="1" x14ac:dyDescent="0.25">
      <c r="A30" s="88" t="s">
        <v>66</v>
      </c>
      <c r="B30" s="100">
        <f>IF(SER_hh_tesh!B30=0,0,SER_hh_tesh!B30/SER_summary!B$26)</f>
        <v>12.346355752676013</v>
      </c>
      <c r="C30" s="100">
        <f>IF(SER_hh_tesh!C30=0,0,SER_hh_tesh!C30/SER_summary!C$26)</f>
        <v>12.948428334047694</v>
      </c>
      <c r="D30" s="100">
        <f>IF(SER_hh_tesh!D30=0,0,SER_hh_tesh!D30/SER_summary!D$26)</f>
        <v>13.213053634507567</v>
      </c>
      <c r="E30" s="100">
        <f>IF(SER_hh_tesh!E30=0,0,SER_hh_tesh!E30/SER_summary!E$26)</f>
        <v>13.394684805704882</v>
      </c>
      <c r="F30" s="100">
        <f>IF(SER_hh_tesh!F30=0,0,SER_hh_tesh!F30/SER_summary!F$26)</f>
        <v>13.735153907961305</v>
      </c>
      <c r="G30" s="100">
        <f>IF(SER_hh_tesh!G30=0,0,SER_hh_tesh!G30/SER_summary!G$26)</f>
        <v>13.505136014626242</v>
      </c>
      <c r="H30" s="100">
        <f>IF(SER_hh_tesh!H30=0,0,SER_hh_tesh!H30/SER_summary!H$26)</f>
        <v>13.289426832780304</v>
      </c>
      <c r="I30" s="100">
        <f>IF(SER_hh_tesh!I30=0,0,SER_hh_tesh!I30/SER_summary!I$26)</f>
        <v>13.175877540769239</v>
      </c>
      <c r="J30" s="100">
        <f>IF(SER_hh_tesh!J30=0,0,SER_hh_tesh!J30/SER_summary!J$26)</f>
        <v>13.151944096562783</v>
      </c>
      <c r="K30" s="100">
        <f>IF(SER_hh_tesh!K30=0,0,SER_hh_tesh!K30/SER_summary!K$26)</f>
        <v>13.676612729304342</v>
      </c>
      <c r="L30" s="100">
        <f>IF(SER_hh_tesh!L30=0,0,SER_hh_tesh!L30/SER_summary!L$26)</f>
        <v>13.766032812156322</v>
      </c>
      <c r="M30" s="100">
        <f>IF(SER_hh_tesh!M30=0,0,SER_hh_tesh!M30/SER_summary!M$26)</f>
        <v>14.113074600877274</v>
      </c>
      <c r="N30" s="100">
        <f>IF(SER_hh_tesh!N30=0,0,SER_hh_tesh!N30/SER_summary!N$26)</f>
        <v>14.070829165858978</v>
      </c>
      <c r="O30" s="100">
        <f>IF(SER_hh_tesh!O30=0,0,SER_hh_tesh!O30/SER_summary!O$26)</f>
        <v>13.817112945927848</v>
      </c>
      <c r="P30" s="100">
        <f>IF(SER_hh_tesh!P30=0,0,SER_hh_tesh!P30/SER_summary!P$26)</f>
        <v>13.744634589223027</v>
      </c>
      <c r="Q30" s="100">
        <f>IF(SER_hh_tesh!Q30=0,0,SER_hh_tesh!Q30/SER_summary!Q$26)</f>
        <v>13.771860150080801</v>
      </c>
    </row>
    <row r="31" spans="1:17" ht="12" customHeight="1" x14ac:dyDescent="0.25">
      <c r="A31" s="88" t="s">
        <v>98</v>
      </c>
      <c r="B31" s="100">
        <f>IF(SER_hh_tesh!B31=0,0,SER_hh_tesh!B31/SER_summary!B$26)</f>
        <v>12.346355752676009</v>
      </c>
      <c r="C31" s="100">
        <f>IF(SER_hh_tesh!C31=0,0,SER_hh_tesh!C31/SER_summary!C$26)</f>
        <v>12.64120835237375</v>
      </c>
      <c r="D31" s="100">
        <f>IF(SER_hh_tesh!D31=0,0,SER_hh_tesh!D31/SER_summary!D$26)</f>
        <v>12.785263686729065</v>
      </c>
      <c r="E31" s="100">
        <f>IF(SER_hh_tesh!E31=0,0,SER_hh_tesh!E31/SER_summary!E$26)</f>
        <v>12.935692958238311</v>
      </c>
      <c r="F31" s="100">
        <f>IF(SER_hh_tesh!F31=0,0,SER_hh_tesh!F31/SER_summary!F$26)</f>
        <v>13.247666128329172</v>
      </c>
      <c r="G31" s="100">
        <f>IF(SER_hh_tesh!G31=0,0,SER_hh_tesh!G31/SER_summary!G$26)</f>
        <v>13.275040727052211</v>
      </c>
      <c r="H31" s="100">
        <f>IF(SER_hh_tesh!H31=0,0,SER_hh_tesh!H31/SER_summary!H$26)</f>
        <v>13.202345324334795</v>
      </c>
      <c r="I31" s="100">
        <f>IF(SER_hh_tesh!I31=0,0,SER_hh_tesh!I31/SER_summary!I$26)</f>
        <v>13.146888043161844</v>
      </c>
      <c r="J31" s="100">
        <f>IF(SER_hh_tesh!J31=0,0,SER_hh_tesh!J31/SER_summary!J$26)</f>
        <v>13.167819974022802</v>
      </c>
      <c r="K31" s="100">
        <f>IF(SER_hh_tesh!K31=0,0,SER_hh_tesh!K31/SER_summary!K$26)</f>
        <v>13.312046892400989</v>
      </c>
      <c r="L31" s="100">
        <f>IF(SER_hh_tesh!L31=0,0,SER_hh_tesh!L31/SER_summary!L$26)</f>
        <v>13.404454979003591</v>
      </c>
      <c r="M31" s="100">
        <f>IF(SER_hh_tesh!M31=0,0,SER_hh_tesh!M31/SER_summary!M$26)</f>
        <v>13.768421869806563</v>
      </c>
      <c r="N31" s="100">
        <f>IF(SER_hh_tesh!N31=0,0,SER_hh_tesh!N31/SER_summary!N$26)</f>
        <v>13.773538172123811</v>
      </c>
      <c r="O31" s="100">
        <f>IF(SER_hh_tesh!O31=0,0,SER_hh_tesh!O31/SER_summary!O$26)</f>
        <v>13.580879172838728</v>
      </c>
      <c r="P31" s="100">
        <f>IF(SER_hh_tesh!P31=0,0,SER_hh_tesh!P31/SER_summary!P$26)</f>
        <v>13.51644993626919</v>
      </c>
      <c r="Q31" s="100">
        <f>IF(SER_hh_tesh!Q31=0,0,SER_hh_tesh!Q31/SER_summary!Q$26)</f>
        <v>13.552534967898154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12.320573578853233</v>
      </c>
      <c r="C33" s="18">
        <f>IF(SER_hh_tesh!C33=0,0,SER_hh_tesh!C33/SER_summary!C$26)</f>
        <v>12.616288839423358</v>
      </c>
      <c r="D33" s="18">
        <f>IF(SER_hh_tesh!D33=0,0,SER_hh_tesh!D33/SER_summary!D$26)</f>
        <v>12.731875475186445</v>
      </c>
      <c r="E33" s="18">
        <f>IF(SER_hh_tesh!E33=0,0,SER_hh_tesh!E33/SER_summary!E$26)</f>
        <v>13.004104214503712</v>
      </c>
      <c r="F33" s="18">
        <f>IF(SER_hh_tesh!F33=0,0,SER_hh_tesh!F33/SER_summary!F$26)</f>
        <v>13.488831490891965</v>
      </c>
      <c r="G33" s="18">
        <f>IF(SER_hh_tesh!G33=0,0,SER_hh_tesh!G33/SER_summary!G$26)</f>
        <v>13.27603623251018</v>
      </c>
      <c r="H33" s="18">
        <f>IF(SER_hh_tesh!H33=0,0,SER_hh_tesh!H33/SER_summary!H$26)</f>
        <v>13.170066368484107</v>
      </c>
      <c r="I33" s="18">
        <f>IF(SER_hh_tesh!I33=0,0,SER_hh_tesh!I33/SER_summary!I$26)</f>
        <v>13.190057858861879</v>
      </c>
      <c r="J33" s="18">
        <f>IF(SER_hh_tesh!J33=0,0,SER_hh_tesh!J33/SER_summary!J$26)</f>
        <v>13.22840311094944</v>
      </c>
      <c r="K33" s="18">
        <f>IF(SER_hh_tesh!K33=0,0,SER_hh_tesh!K33/SER_summary!K$26)</f>
        <v>13.351868620335352</v>
      </c>
      <c r="L33" s="18">
        <f>IF(SER_hh_tesh!L33=0,0,SER_hh_tesh!L33/SER_summary!L$26)</f>
        <v>13.11820746341367</v>
      </c>
      <c r="M33" s="18">
        <f>IF(SER_hh_tesh!M33=0,0,SER_hh_tesh!M33/SER_summary!M$26)</f>
        <v>13.489461151173613</v>
      </c>
      <c r="N33" s="18">
        <f>IF(SER_hh_tesh!N33=0,0,SER_hh_tesh!N33/SER_summary!N$26)</f>
        <v>13.408042964880385</v>
      </c>
      <c r="O33" s="18">
        <f>IF(SER_hh_tesh!O33=0,0,SER_hh_tesh!O33/SER_summary!O$26)</f>
        <v>13.718398343580045</v>
      </c>
      <c r="P33" s="18">
        <f>IF(SER_hh_tesh!P33=0,0,SER_hh_tesh!P33/SER_summary!P$26)</f>
        <v>13.225336312053454</v>
      </c>
      <c r="Q33" s="18">
        <f>IF(SER_hh_tesh!Q33=0,0,SER_hh_tesh!Q33/SER_summary!Q$26)</f>
        <v>13.505995644963942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74.673975342487637</v>
      </c>
      <c r="C3" s="106">
        <f>IF(SER_hh_emih!C3=0,0,SER_hh_emih!C3/SER_summary!C$26)</f>
        <v>44.467357338310435</v>
      </c>
      <c r="D3" s="106">
        <f>IF(SER_hh_emih!D3=0,0,SER_hh_emih!D3/SER_summary!D$26)</f>
        <v>36.353243009427437</v>
      </c>
      <c r="E3" s="106">
        <f>IF(SER_hh_emih!E3=0,0,SER_hh_emih!E3/SER_summary!E$26)</f>
        <v>24.2360176049567</v>
      </c>
      <c r="F3" s="106">
        <f>IF(SER_hh_emih!F3=0,0,SER_hh_emih!F3/SER_summary!F$26)</f>
        <v>25.238957272107143</v>
      </c>
      <c r="G3" s="106">
        <f>IF(SER_hh_emih!G3=0,0,SER_hh_emih!G3/SER_summary!G$26)</f>
        <v>38.648347271272776</v>
      </c>
      <c r="H3" s="106">
        <f>IF(SER_hh_emih!H3=0,0,SER_hh_emih!H3/SER_summary!H$26)</f>
        <v>43.167550925752053</v>
      </c>
      <c r="I3" s="106">
        <f>IF(SER_hh_emih!I3=0,0,SER_hh_emih!I3/SER_summary!I$26)</f>
        <v>41.328983079389992</v>
      </c>
      <c r="J3" s="106">
        <f>IF(SER_hh_emih!J3=0,0,SER_hh_emih!J3/SER_summary!J$26)</f>
        <v>43.874690364826655</v>
      </c>
      <c r="K3" s="106">
        <f>IF(SER_hh_emih!K3=0,0,SER_hh_emih!K3/SER_summary!K$26)</f>
        <v>49.020984591842804</v>
      </c>
      <c r="L3" s="106">
        <f>IF(SER_hh_emih!L3=0,0,SER_hh_emih!L3/SER_summary!L$26)</f>
        <v>44.320678607079877</v>
      </c>
      <c r="M3" s="106">
        <f>IF(SER_hh_emih!M3=0,0,SER_hh_emih!M3/SER_summary!M$26)</f>
        <v>29.951356529242648</v>
      </c>
      <c r="N3" s="106">
        <f>IF(SER_hh_emih!N3=0,0,SER_hh_emih!N3/SER_summary!N$26)</f>
        <v>26.577594834539028</v>
      </c>
      <c r="O3" s="106">
        <f>IF(SER_hh_emih!O3=0,0,SER_hh_emih!O3/SER_summary!O$26)</f>
        <v>34.213999848692204</v>
      </c>
      <c r="P3" s="106">
        <f>IF(SER_hh_emih!P3=0,0,SER_hh_emih!P3/SER_summary!P$26)</f>
        <v>23.065216639204845</v>
      </c>
      <c r="Q3" s="106">
        <f>IF(SER_hh_emih!Q3=0,0,SER_hh_emih!Q3/SER_summary!Q$26)</f>
        <v>23.614829397006936</v>
      </c>
    </row>
    <row r="4" spans="1:17" ht="12.95" customHeight="1" x14ac:dyDescent="0.25">
      <c r="A4" s="90" t="s">
        <v>44</v>
      </c>
      <c r="B4" s="101">
        <f>IF(SER_hh_emih!B4=0,0,SER_hh_emih!B4/SER_summary!B$26)</f>
        <v>71.366086982909835</v>
      </c>
      <c r="C4" s="101">
        <f>IF(SER_hh_emih!C4=0,0,SER_hh_emih!C4/SER_summary!C$26)</f>
        <v>40.417386606147652</v>
      </c>
      <c r="D4" s="101">
        <f>IF(SER_hh_emih!D4=0,0,SER_hh_emih!D4/SER_summary!D$26)</f>
        <v>31.445558457929938</v>
      </c>
      <c r="E4" s="101">
        <f>IF(SER_hh_emih!E4=0,0,SER_hh_emih!E4/SER_summary!E$26)</f>
        <v>19.518966693272056</v>
      </c>
      <c r="F4" s="101">
        <f>IF(SER_hh_emih!F4=0,0,SER_hh_emih!F4/SER_summary!F$26)</f>
        <v>20.74368684686138</v>
      </c>
      <c r="G4" s="101">
        <f>IF(SER_hh_emih!G4=0,0,SER_hh_emih!G4/SER_summary!G$26)</f>
        <v>34.479413409964991</v>
      </c>
      <c r="H4" s="101">
        <f>IF(SER_hh_emih!H4=0,0,SER_hh_emih!H4/SER_summary!H$26)</f>
        <v>39.007606919201891</v>
      </c>
      <c r="I4" s="101">
        <f>IF(SER_hh_emih!I4=0,0,SER_hh_emih!I4/SER_summary!I$26)</f>
        <v>37.616896425897885</v>
      </c>
      <c r="J4" s="101">
        <f>IF(SER_hh_emih!J4=0,0,SER_hh_emih!J4/SER_summary!J$26)</f>
        <v>40.39138953667586</v>
      </c>
      <c r="K4" s="101">
        <f>IF(SER_hh_emih!K4=0,0,SER_hh_emih!K4/SER_summary!K$26)</f>
        <v>45.117332829884404</v>
      </c>
      <c r="L4" s="101">
        <f>IF(SER_hh_emih!L4=0,0,SER_hh_emih!L4/SER_summary!L$26)</f>
        <v>40.251671365438597</v>
      </c>
      <c r="M4" s="101">
        <f>IF(SER_hh_emih!M4=0,0,SER_hh_emih!M4/SER_summary!M$26)</f>
        <v>26.7516411396434</v>
      </c>
      <c r="N4" s="101">
        <f>IF(SER_hh_emih!N4=0,0,SER_hh_emih!N4/SER_summary!N$26)</f>
        <v>22.362700958898163</v>
      </c>
      <c r="O4" s="101">
        <f>IF(SER_hh_emih!O4=0,0,SER_hh_emih!O4/SER_summary!O$26)</f>
        <v>29.702043961271386</v>
      </c>
      <c r="P4" s="101">
        <f>IF(SER_hh_emih!P4=0,0,SER_hh_emih!P4/SER_summary!P$26)</f>
        <v>18.460021317072293</v>
      </c>
      <c r="Q4" s="101">
        <f>IF(SER_hh_emih!Q4=0,0,SER_hh_emih!Q4/SER_summary!Q$26)</f>
        <v>18.900864465291296</v>
      </c>
    </row>
    <row r="5" spans="1:17" ht="12" customHeight="1" x14ac:dyDescent="0.25">
      <c r="A5" s="88" t="s">
        <v>38</v>
      </c>
      <c r="B5" s="100">
        <f>IF(SER_hh_emih!B5=0,0,SER_hh_emih!B5/SER_summary!B$26)</f>
        <v>168.81013784239099</v>
      </c>
      <c r="C5" s="100">
        <f>IF(SER_hh_emih!C5=0,0,SER_hh_emih!C5/SER_summary!C$26)</f>
        <v>115.40485320424818</v>
      </c>
      <c r="D5" s="100">
        <f>IF(SER_hh_emih!D5=0,0,SER_hh_emih!D5/SER_summary!D$26)</f>
        <v>151.14534978630888</v>
      </c>
      <c r="E5" s="100">
        <f>IF(SER_hh_emih!E5=0,0,SER_hh_emih!E5/SER_summary!E$26)</f>
        <v>39.591853841629977</v>
      </c>
      <c r="F5" s="100">
        <f>IF(SER_hh_emih!F5=0,0,SER_hh_emih!F5/SER_summary!F$26)</f>
        <v>149.63653226657297</v>
      </c>
      <c r="G5" s="100">
        <f>IF(SER_hh_emih!G5=0,0,SER_hh_emih!G5/SER_summary!G$26)</f>
        <v>105.208687781332</v>
      </c>
      <c r="H5" s="100">
        <f>IF(SER_hh_emih!H5=0,0,SER_hh_emih!H5/SER_summary!H$26)</f>
        <v>105.88876094916752</v>
      </c>
      <c r="I5" s="100">
        <f>IF(SER_hh_emih!I5=0,0,SER_hh_emih!I5/SER_summary!I$26)</f>
        <v>95.039231931529102</v>
      </c>
      <c r="J5" s="100">
        <f>IF(SER_hh_emih!J5=0,0,SER_hh_emih!J5/SER_summary!J$26)</f>
        <v>93.293108376081605</v>
      </c>
      <c r="K5" s="100">
        <f>IF(SER_hh_emih!K5=0,0,SER_hh_emih!K5/SER_summary!K$26)</f>
        <v>158.38173864479535</v>
      </c>
      <c r="L5" s="100">
        <f>IF(SER_hh_emih!L5=0,0,SER_hh_emih!L5/SER_summary!L$26)</f>
        <v>102.23825189071134</v>
      </c>
      <c r="M5" s="100">
        <f>IF(SER_hh_emih!M5=0,0,SER_hh_emih!M5/SER_summary!M$26)</f>
        <v>136.21200240998269</v>
      </c>
      <c r="N5" s="100">
        <f>IF(SER_hh_emih!N5=0,0,SER_hh_emih!N5/SER_summary!N$26)</f>
        <v>35.119101144651381</v>
      </c>
      <c r="O5" s="100">
        <f>IF(SER_hh_emih!O5=0,0,SER_hh_emih!O5/SER_summary!O$26)</f>
        <v>68.647464035438816</v>
      </c>
      <c r="P5" s="100">
        <f>IF(SER_hh_emih!P5=0,0,SER_hh_emih!P5/SER_summary!P$26)</f>
        <v>42.803254200505343</v>
      </c>
      <c r="Q5" s="100">
        <f>IF(SER_hh_emih!Q5=0,0,SER_hh_emih!Q5/SER_summary!Q$26)</f>
        <v>45.366098403031508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107.59417130995963</v>
      </c>
      <c r="C7" s="100">
        <f>IF(SER_hh_emih!C7=0,0,SER_hh_emih!C7/SER_summary!C$26)</f>
        <v>74.0577784864808</v>
      </c>
      <c r="D7" s="100">
        <f>IF(SER_hh_emih!D7=0,0,SER_hh_emih!D7/SER_summary!D$26)</f>
        <v>62.490277296023464</v>
      </c>
      <c r="E7" s="100">
        <f>IF(SER_hh_emih!E7=0,0,SER_hh_emih!E7/SER_summary!E$26)</f>
        <v>28.628469823146855</v>
      </c>
      <c r="F7" s="100">
        <f>IF(SER_hh_emih!F7=0,0,SER_hh_emih!F7/SER_summary!F$26)</f>
        <v>76.838369857118906</v>
      </c>
      <c r="G7" s="100">
        <f>IF(SER_hh_emih!G7=0,0,SER_hh_emih!G7/SER_summary!G$26)</f>
        <v>67.780553564818263</v>
      </c>
      <c r="H7" s="100">
        <f>IF(SER_hh_emih!H7=0,0,SER_hh_emih!H7/SER_summary!H$26)</f>
        <v>69.387170746658583</v>
      </c>
      <c r="I7" s="100">
        <f>IF(SER_hh_emih!I7=0,0,SER_hh_emih!I7/SER_summary!I$26)</f>
        <v>16.805895249105301</v>
      </c>
      <c r="J7" s="100">
        <f>IF(SER_hh_emih!J7=0,0,SER_hh_emih!J7/SER_summary!J$26)</f>
        <v>79.469457329109829</v>
      </c>
      <c r="K7" s="100">
        <f>IF(SER_hh_emih!K7=0,0,SER_hh_emih!K7/SER_summary!K$26)</f>
        <v>319.95839809703654</v>
      </c>
      <c r="L7" s="100">
        <f>IF(SER_hh_emih!L7=0,0,SER_hh_emih!L7/SER_summary!L$26)</f>
        <v>0</v>
      </c>
      <c r="M7" s="100">
        <f>IF(SER_hh_emih!M7=0,0,SER_hh_emih!M7/SER_summary!M$26)</f>
        <v>0</v>
      </c>
      <c r="N7" s="100">
        <f>IF(SER_hh_emih!N7=0,0,SER_hh_emih!N7/SER_summary!N$26)</f>
        <v>0</v>
      </c>
      <c r="O7" s="100">
        <f>IF(SER_hh_emih!O7=0,0,SER_hh_emih!O7/SER_summary!O$26)</f>
        <v>48.00844728657524</v>
      </c>
      <c r="P7" s="100">
        <f>IF(SER_hh_emih!P7=0,0,SER_hh_emih!P7/SER_summary!P$26)</f>
        <v>25.612073342641185</v>
      </c>
      <c r="Q7" s="100">
        <f>IF(SER_hh_emih!Q7=0,0,SER_hh_emih!Q7/SER_summary!Q$26)</f>
        <v>28.659691983852564</v>
      </c>
    </row>
    <row r="8" spans="1:17" ht="12" customHeight="1" x14ac:dyDescent="0.25">
      <c r="A8" s="88" t="s">
        <v>101</v>
      </c>
      <c r="B8" s="100">
        <f>IF(SER_hh_emih!B8=0,0,SER_hh_emih!B8/SER_summary!B$26)</f>
        <v>49.794820345309127</v>
      </c>
      <c r="C8" s="100">
        <f>IF(SER_hh_emih!C8=0,0,SER_hh_emih!C8/SER_summary!C$26)</f>
        <v>34.781291504877551</v>
      </c>
      <c r="D8" s="100">
        <f>IF(SER_hh_emih!D8=0,0,SER_hh_emih!D8/SER_summary!D$26)</f>
        <v>29.455381900806877</v>
      </c>
      <c r="E8" s="100">
        <f>IF(SER_hh_emih!E8=0,0,SER_hh_emih!E8/SER_summary!E$26)</f>
        <v>22.151499155316358</v>
      </c>
      <c r="F8" s="100">
        <f>IF(SER_hh_emih!F8=0,0,SER_hh_emih!F8/SER_summary!F$26)</f>
        <v>24.696082111826776</v>
      </c>
      <c r="G8" s="100">
        <f>IF(SER_hh_emih!G8=0,0,SER_hh_emih!G8/SER_summary!G$26)</f>
        <v>31.596747655787251</v>
      </c>
      <c r="H8" s="100">
        <f>IF(SER_hh_emih!H8=0,0,SER_hh_emih!H8/SER_summary!H$26)</f>
        <v>32.224248290849346</v>
      </c>
      <c r="I8" s="100">
        <f>IF(SER_hh_emih!I8=0,0,SER_hh_emih!I8/SER_summary!I$26)</f>
        <v>29.577515771813797</v>
      </c>
      <c r="J8" s="100">
        <f>IF(SER_hh_emih!J8=0,0,SER_hh_emih!J8/SER_summary!J$26)</f>
        <v>29.232784035325849</v>
      </c>
      <c r="K8" s="100">
        <f>IF(SER_hh_emih!K8=0,0,SER_hh_emih!K8/SER_summary!K$26)</f>
        <v>27.996452330783885</v>
      </c>
      <c r="L8" s="100">
        <f>IF(SER_hh_emih!L8=0,0,SER_hh_emih!L8/SER_summary!L$26)</f>
        <v>32.161351263399979</v>
      </c>
      <c r="M8" s="100">
        <f>IF(SER_hh_emih!M8=0,0,SER_hh_emih!M8/SER_summary!M$26)</f>
        <v>20.47080174620648</v>
      </c>
      <c r="N8" s="100">
        <f>IF(SER_hh_emih!N8=0,0,SER_hh_emih!N8/SER_summary!N$26)</f>
        <v>17.210181827521854</v>
      </c>
      <c r="O8" s="100">
        <f>IF(SER_hh_emih!O8=0,0,SER_hh_emih!O8/SER_summary!O$26)</f>
        <v>22.468539426439584</v>
      </c>
      <c r="P8" s="100">
        <f>IF(SER_hh_emih!P8=0,0,SER_hh_emih!P8/SER_summary!P$26)</f>
        <v>11.885937945284546</v>
      </c>
      <c r="Q8" s="100">
        <f>IF(SER_hh_emih!Q8=0,0,SER_hh_emih!Q8/SER_summary!Q$26)</f>
        <v>12.959813065680907</v>
      </c>
    </row>
    <row r="9" spans="1:17" ht="12" customHeight="1" x14ac:dyDescent="0.25">
      <c r="A9" s="88" t="s">
        <v>106</v>
      </c>
      <c r="B9" s="100">
        <f>IF(SER_hh_emih!B9=0,0,SER_hh_emih!B9/SER_summary!B$26)</f>
        <v>74.6435363569027</v>
      </c>
      <c r="C9" s="100">
        <f>IF(SER_hh_emih!C9=0,0,SER_hh_emih!C9/SER_summary!C$26)</f>
        <v>52.137924767689867</v>
      </c>
      <c r="D9" s="100">
        <f>IF(SER_hh_emih!D9=0,0,SER_hh_emih!D9/SER_summary!D$26)</f>
        <v>38.963589540456802</v>
      </c>
      <c r="E9" s="100">
        <f>IF(SER_hh_emih!E9=0,0,SER_hh_emih!E9/SER_summary!E$26)</f>
        <v>35.898592182058515</v>
      </c>
      <c r="F9" s="100">
        <f>IF(SER_hh_emih!F9=0,0,SER_hh_emih!F9/SER_summary!F$26)</f>
        <v>27.995721164133247</v>
      </c>
      <c r="G9" s="100">
        <f>IF(SER_hh_emih!G9=0,0,SER_hh_emih!G9/SER_summary!G$26)</f>
        <v>47.374597394535392</v>
      </c>
      <c r="H9" s="100">
        <f>IF(SER_hh_emih!H9=0,0,SER_hh_emih!H9/SER_summary!H$26)</f>
        <v>48.30486046925698</v>
      </c>
      <c r="I9" s="100">
        <f>IF(SER_hh_emih!I9=0,0,SER_hh_emih!I9/SER_summary!I$26)</f>
        <v>44.472605636711044</v>
      </c>
      <c r="J9" s="100">
        <f>IF(SER_hh_emih!J9=0,0,SER_hh_emih!J9/SER_summary!J$26)</f>
        <v>43.773588924531388</v>
      </c>
      <c r="K9" s="100">
        <f>IF(SER_hh_emih!K9=0,0,SER_hh_emih!K9/SER_summary!K$26)</f>
        <v>31.139866741233401</v>
      </c>
      <c r="L9" s="100">
        <f>IF(SER_hh_emih!L9=0,0,SER_hh_emih!L9/SER_summary!L$26)</f>
        <v>49.551781793934232</v>
      </c>
      <c r="M9" s="100">
        <f>IF(SER_hh_emih!M9=0,0,SER_hh_emih!M9/SER_summary!M$26)</f>
        <v>21.689257120968385</v>
      </c>
      <c r="N9" s="100">
        <f>IF(SER_hh_emih!N9=0,0,SER_hh_emih!N9/SER_summary!N$26)</f>
        <v>27.838739216470422</v>
      </c>
      <c r="O9" s="100">
        <f>IF(SER_hh_emih!O9=0,0,SER_hh_emih!O9/SER_summary!O$26)</f>
        <v>35.434097853113606</v>
      </c>
      <c r="P9" s="100">
        <f>IF(SER_hh_emih!P9=0,0,SER_hh_emih!P9/SER_summary!P$26)</f>
        <v>17.443096373593882</v>
      </c>
      <c r="Q9" s="100">
        <f>IF(SER_hh_emih!Q9=0,0,SER_hh_emih!Q9/SER_summary!Q$26)</f>
        <v>19.86341663535233</v>
      </c>
    </row>
    <row r="10" spans="1:17" ht="12" customHeight="1" x14ac:dyDescent="0.25">
      <c r="A10" s="88" t="s">
        <v>34</v>
      </c>
      <c r="B10" s="100">
        <f>IF(SER_hh_emih!B10=0,0,SER_hh_emih!B10/SER_summary!B$26)</f>
        <v>248.33104442418778</v>
      </c>
      <c r="C10" s="100">
        <f>IF(SER_hh_emih!C10=0,0,SER_hh_emih!C10/SER_summary!C$26)</f>
        <v>40.657391622810863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35.690487453432517</v>
      </c>
      <c r="K10" s="100">
        <f>IF(SER_hh_emih!K10=0,0,SER_hh_emih!K10/SER_summary!K$26)</f>
        <v>40.54690301004333</v>
      </c>
      <c r="L10" s="100">
        <f>IF(SER_hh_emih!L10=0,0,SER_hh_emih!L10/SER_summary!L$26)</f>
        <v>41.848707326976324</v>
      </c>
      <c r="M10" s="100">
        <f>IF(SER_hh_emih!M10=0,0,SER_hh_emih!M10/SER_summary!M$26)</f>
        <v>27.987829837820893</v>
      </c>
      <c r="N10" s="100">
        <f>IF(SER_hh_emih!N10=0,0,SER_hh_emih!N10/SER_summary!N$26)</f>
        <v>38.061455695785071</v>
      </c>
      <c r="O10" s="100">
        <f>IF(SER_hh_emih!O10=0,0,SER_hh_emih!O10/SER_summary!O$26)</f>
        <v>9.0528722421190988</v>
      </c>
      <c r="P10" s="100">
        <f>IF(SER_hh_emih!P10=0,0,SER_hh_emih!P10/SER_summary!P$26)</f>
        <v>52.102689962097365</v>
      </c>
      <c r="Q10" s="100">
        <f>IF(SER_hh_emih!Q10=0,0,SER_hh_emih!Q10/SER_summary!Q$26)</f>
        <v>35.587166965976216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4.3037817134087102E-3</v>
      </c>
      <c r="C16" s="101">
        <f>IF(SER_hh_emih!C16=0,0,SER_hh_emih!C16/SER_summary!C$26)</f>
        <v>6.2162555243445933E-3</v>
      </c>
      <c r="D16" s="101">
        <f>IF(SER_hh_emih!D16=0,0,SER_hh_emih!D16/SER_summary!D$26)</f>
        <v>4.9555410962029787E-3</v>
      </c>
      <c r="E16" s="101">
        <f>IF(SER_hh_emih!E16=0,0,SER_hh_emih!E16/SER_summary!E$26)</f>
        <v>1.7160950785965415E-3</v>
      </c>
      <c r="F16" s="101">
        <f>IF(SER_hh_emih!F16=0,0,SER_hh_emih!F16/SER_summary!F$26)</f>
        <v>4.7461119612103942E-3</v>
      </c>
      <c r="G16" s="101">
        <f>IF(SER_hh_emih!G16=0,0,SER_hh_emih!G16/SER_summary!G$26)</f>
        <v>6.863427871106555E-3</v>
      </c>
      <c r="H16" s="101">
        <f>IF(SER_hh_emih!H16=0,0,SER_hh_emih!H16/SER_summary!H$26)</f>
        <v>7.3664169701505794E-3</v>
      </c>
      <c r="I16" s="101">
        <f>IF(SER_hh_emih!I16=0,0,SER_hh_emih!I16/SER_summary!I$26)</f>
        <v>6.9576544848331439E-3</v>
      </c>
      <c r="J16" s="101">
        <f>IF(SER_hh_emih!J16=0,0,SER_hh_emih!J16/SER_summary!J$26)</f>
        <v>6.9246073683952511E-3</v>
      </c>
      <c r="K16" s="101">
        <f>IF(SER_hh_emih!K16=0,0,SER_hh_emih!K16/SER_summary!K$26)</f>
        <v>6.7410460999075342E-3</v>
      </c>
      <c r="L16" s="101">
        <f>IF(SER_hh_emih!L16=0,0,SER_hh_emih!L16/SER_summary!L$26)</f>
        <v>7.4718457851124008E-3</v>
      </c>
      <c r="M16" s="101">
        <f>IF(SER_hh_emih!M16=0,0,SER_hh_emih!M16/SER_summary!M$26)</f>
        <v>7.8027156479420568E-3</v>
      </c>
      <c r="N16" s="101">
        <f>IF(SER_hh_emih!N16=0,0,SER_hh_emih!N16/SER_summary!N$26)</f>
        <v>8.7923321481067976E-3</v>
      </c>
      <c r="O16" s="101">
        <f>IF(SER_hh_emih!O16=0,0,SER_hh_emih!O16/SER_summary!O$26)</f>
        <v>1.0693437962020583E-2</v>
      </c>
      <c r="P16" s="101">
        <f>IF(SER_hh_emih!P16=0,0,SER_hh_emih!P16/SER_summary!P$26)</f>
        <v>1.363970308642694E-2</v>
      </c>
      <c r="Q16" s="101">
        <f>IF(SER_hh_emih!Q16=0,0,SER_hh_emih!Q16/SER_summary!Q$26)</f>
        <v>1.7571464534529884E-2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0.50933037005636117</v>
      </c>
      <c r="C17" s="103">
        <f>IF(SER_hh_emih!C17=0,0,SER_hh_emih!C17/SER_summary!C$26)</f>
        <v>0.5339348806439902</v>
      </c>
      <c r="D17" s="103">
        <f>IF(SER_hh_emih!D17=0,0,SER_hh_emih!D17/SER_summary!D$26)</f>
        <v>0.57592318259790265</v>
      </c>
      <c r="E17" s="103">
        <f>IF(SER_hh_emih!E17=0,0,SER_hh_emih!E17/SER_summary!E$26)</f>
        <v>0.62152015615511413</v>
      </c>
      <c r="F17" s="103">
        <f>IF(SER_hh_emih!F17=0,0,SER_hh_emih!F17/SER_summary!F$26)</f>
        <v>0.61480981817687719</v>
      </c>
      <c r="G17" s="103">
        <f>IF(SER_hh_emih!G17=0,0,SER_hh_emih!G17/SER_summary!G$26)</f>
        <v>0.61832525953218154</v>
      </c>
      <c r="H17" s="103">
        <f>IF(SER_hh_emih!H17=0,0,SER_hh_emih!H17/SER_summary!H$26)</f>
        <v>0.65370292016584752</v>
      </c>
      <c r="I17" s="103">
        <f>IF(SER_hh_emih!I17=0,0,SER_hh_emih!I17/SER_summary!I$26)</f>
        <v>0.70862796691865682</v>
      </c>
      <c r="J17" s="103">
        <f>IF(SER_hh_emih!J17=0,0,SER_hh_emih!J17/SER_summary!J$26)</f>
        <v>0.73829543472822967</v>
      </c>
      <c r="K17" s="103">
        <f>IF(SER_hh_emih!K17=0,0,SER_hh_emih!K17/SER_summary!K$26)</f>
        <v>0.72882575478050737</v>
      </c>
      <c r="L17" s="103">
        <f>IF(SER_hh_emih!L17=0,0,SER_hh_emih!L17/SER_summary!L$26)</f>
        <v>0.71802952881586213</v>
      </c>
      <c r="M17" s="103">
        <f>IF(SER_hh_emih!M17=0,0,SER_hh_emih!M17/SER_summary!M$26)</f>
        <v>0.71975104624984076</v>
      </c>
      <c r="N17" s="103">
        <f>IF(SER_hh_emih!N17=0,0,SER_hh_emih!N17/SER_summary!N$26)</f>
        <v>0.74525560661314716</v>
      </c>
      <c r="O17" s="103">
        <f>IF(SER_hh_emih!O17=0,0,SER_hh_emih!O17/SER_summary!O$26)</f>
        <v>0.78336593893661199</v>
      </c>
      <c r="P17" s="103">
        <f>IF(SER_hh_emih!P17=0,0,SER_hh_emih!P17/SER_summary!P$26)</f>
        <v>0.81886684270252819</v>
      </c>
      <c r="Q17" s="103">
        <f>IF(SER_hh_emih!Q17=0,0,SER_hh_emih!Q17/SER_summary!Q$26)</f>
        <v>0.83094798338148745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0.82504589026626052</v>
      </c>
      <c r="C19" s="101">
        <f>IF(SER_hh_emih!C19=0,0,SER_hh_emih!C19/SER_summary!C$26)</f>
        <v>1.1656338515848566</v>
      </c>
      <c r="D19" s="101">
        <f>IF(SER_hh_emih!D19=0,0,SER_hh_emih!D19/SER_summary!D$26)</f>
        <v>1.2885612310215653</v>
      </c>
      <c r="E19" s="101">
        <f>IF(SER_hh_emih!E19=0,0,SER_hh_emih!E19/SER_summary!E$26)</f>
        <v>1.1367958839753169</v>
      </c>
      <c r="F19" s="101">
        <f>IF(SER_hh_emih!F19=0,0,SER_hh_emih!F19/SER_summary!F$26)</f>
        <v>1.1653269610833723</v>
      </c>
      <c r="G19" s="101">
        <f>IF(SER_hh_emih!G19=0,0,SER_hh_emih!G19/SER_summary!G$26)</f>
        <v>1.0465777774415823</v>
      </c>
      <c r="H19" s="101">
        <f>IF(SER_hh_emih!H19=0,0,SER_hh_emih!H19/SER_summary!H$26)</f>
        <v>1.2107926195165346</v>
      </c>
      <c r="I19" s="101">
        <f>IF(SER_hh_emih!I19=0,0,SER_hh_emih!I19/SER_summary!I$26)</f>
        <v>1.5143868379891532</v>
      </c>
      <c r="J19" s="101">
        <f>IF(SER_hh_emih!J19=0,0,SER_hh_emih!J19/SER_summary!J$26)</f>
        <v>1.6050763955453691</v>
      </c>
      <c r="K19" s="101">
        <f>IF(SER_hh_emih!K19=0,0,SER_hh_emih!K19/SER_summary!K$26)</f>
        <v>1.7746336795236184</v>
      </c>
      <c r="L19" s="101">
        <f>IF(SER_hh_emih!L19=0,0,SER_hh_emih!L19/SER_summary!L$26)</f>
        <v>1.7099653091433491</v>
      </c>
      <c r="M19" s="101">
        <f>IF(SER_hh_emih!M19=0,0,SER_hh_emih!M19/SER_summary!M$26)</f>
        <v>1.7083091229797309</v>
      </c>
      <c r="N19" s="101">
        <f>IF(SER_hh_emih!N19=0,0,SER_hh_emih!N19/SER_summary!N$26)</f>
        <v>2.2052482197196919</v>
      </c>
      <c r="O19" s="101">
        <f>IF(SER_hh_emih!O19=0,0,SER_hh_emih!O19/SER_summary!O$26)</f>
        <v>2.228247621537697</v>
      </c>
      <c r="P19" s="101">
        <f>IF(SER_hh_emih!P19=0,0,SER_hh_emih!P19/SER_summary!P$26)</f>
        <v>2.2907134236250934</v>
      </c>
      <c r="Q19" s="101">
        <f>IF(SER_hh_emih!Q19=0,0,SER_hh_emih!Q19/SER_summary!Q$26)</f>
        <v>2.3286376195787448</v>
      </c>
    </row>
    <row r="20" spans="1:17" ht="12" customHeight="1" x14ac:dyDescent="0.25">
      <c r="A20" s="88" t="s">
        <v>38</v>
      </c>
      <c r="B20" s="100">
        <f>IF(SER_hh_emih!B20=0,0,SER_hh_emih!B20/SER_summary!B$26)</f>
        <v>11.060062569447522</v>
      </c>
      <c r="C20" s="100">
        <f>IF(SER_hh_emih!C20=0,0,SER_hh_emih!C20/SER_summary!C$26)</f>
        <v>10.671711572829098</v>
      </c>
      <c r="D20" s="100">
        <f>IF(SER_hh_emih!D20=0,0,SER_hh_emih!D20/SER_summary!D$26)</f>
        <v>10.896286844079134</v>
      </c>
      <c r="E20" s="100">
        <f>IF(SER_hh_emih!E20=0,0,SER_hh_emih!E20/SER_summary!E$26)</f>
        <v>11.216322710860775</v>
      </c>
      <c r="F20" s="100">
        <f>IF(SER_hh_emih!F20=0,0,SER_hh_emih!F20/SER_summary!F$26)</f>
        <v>10.814407621092109</v>
      </c>
      <c r="G20" s="100">
        <f>IF(SER_hh_emih!G20=0,0,SER_hh_emih!G20/SER_summary!G$26)</f>
        <v>10.540472005069644</v>
      </c>
      <c r="H20" s="100">
        <f>IF(SER_hh_emih!H20=0,0,SER_hh_emih!H20/SER_summary!H$26)</f>
        <v>10.322679858771098</v>
      </c>
      <c r="I20" s="100">
        <f>IF(SER_hh_emih!I20=0,0,SER_hh_emih!I20/SER_summary!I$26)</f>
        <v>10.03804182741138</v>
      </c>
      <c r="J20" s="100">
        <f>IF(SER_hh_emih!J20=0,0,SER_hh_emih!J20/SER_summary!J$26)</f>
        <v>9.9625721869105544</v>
      </c>
      <c r="K20" s="100">
        <f>IF(SER_hh_emih!K20=0,0,SER_hh_emih!K20/SER_summary!K$26)</f>
        <v>10.424149894831627</v>
      </c>
      <c r="L20" s="100">
        <f>IF(SER_hh_emih!L20=0,0,SER_hh_emih!L20/SER_summary!L$26)</f>
        <v>9.7532742066024767</v>
      </c>
      <c r="M20" s="100">
        <f>IF(SER_hh_emih!M20=0,0,SER_hh_emih!M20/SER_summary!M$26)</f>
        <v>10.157200055105513</v>
      </c>
      <c r="N20" s="100">
        <f>IF(SER_hh_emih!N20=0,0,SER_hh_emih!N20/SER_summary!N$26)</f>
        <v>9.818595929748227</v>
      </c>
      <c r="O20" s="100">
        <f>IF(SER_hh_emih!O20=0,0,SER_hh_emih!O20/SER_summary!O$26)</f>
        <v>9.8057421081923337</v>
      </c>
      <c r="P20" s="100">
        <f>IF(SER_hh_emih!P20=0,0,SER_hh_emih!P20/SER_summary!P$26)</f>
        <v>9.7934972919168199</v>
      </c>
      <c r="Q20" s="100">
        <f>IF(SER_hh_emih!Q20=0,0,SER_hh_emih!Q20/SER_summary!Q$26)</f>
        <v>10.260218871047259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0</v>
      </c>
      <c r="C22" s="100">
        <f>IF(SER_hh_emih!C22=0,0,SER_hh_emih!C22/SER_summary!C$26)</f>
        <v>0</v>
      </c>
      <c r="D22" s="100">
        <f>IF(SER_hh_emih!D22=0,0,SER_hh_emih!D22/SER_summary!D$26)</f>
        <v>0</v>
      </c>
      <c r="E22" s="100">
        <f>IF(SER_hh_emih!E22=0,0,SER_hh_emih!E22/SER_summary!E$26)</f>
        <v>0</v>
      </c>
      <c r="F22" s="100">
        <f>IF(SER_hh_emih!F22=0,0,SER_hh_emih!F22/SER_summary!F$26)</f>
        <v>0</v>
      </c>
      <c r="G22" s="100">
        <f>IF(SER_hh_emih!G22=0,0,SER_hh_emih!G22/SER_summary!G$26)</f>
        <v>0</v>
      </c>
      <c r="H22" s="100">
        <f>IF(SER_hh_emih!H22=0,0,SER_hh_emih!H22/SER_summary!H$26)</f>
        <v>0</v>
      </c>
      <c r="I22" s="100">
        <f>IF(SER_hh_emih!I22=0,0,SER_hh_emih!I22/SER_summary!I$26)</f>
        <v>0</v>
      </c>
      <c r="J22" s="100">
        <f>IF(SER_hh_emih!J22=0,0,SER_hh_emih!J22/SER_summary!J$26)</f>
        <v>0</v>
      </c>
      <c r="K22" s="100">
        <f>IF(SER_hh_emih!K22=0,0,SER_hh_emih!K22/SER_summary!K$26)</f>
        <v>0</v>
      </c>
      <c r="L22" s="100">
        <f>IF(SER_hh_emih!L22=0,0,SER_hh_emih!L22/SER_summary!L$26)</f>
        <v>0</v>
      </c>
      <c r="M22" s="100">
        <f>IF(SER_hh_emih!M22=0,0,SER_hh_emih!M22/SER_summary!M$26)</f>
        <v>0</v>
      </c>
      <c r="N22" s="100">
        <f>IF(SER_hh_emih!N22=0,0,SER_hh_emih!N22/SER_summary!N$26)</f>
        <v>0</v>
      </c>
      <c r="O22" s="100">
        <f>IF(SER_hh_emih!O22=0,0,SER_hh_emih!O22/SER_summary!O$26)</f>
        <v>0</v>
      </c>
      <c r="P22" s="100">
        <f>IF(SER_hh_emih!P22=0,0,SER_hh_emih!P22/SER_summary!P$26)</f>
        <v>0</v>
      </c>
      <c r="Q22" s="100">
        <f>IF(SER_hh_emih!Q22=0,0,SER_hh_emih!Q22/SER_summary!Q$26)</f>
        <v>0</v>
      </c>
    </row>
    <row r="23" spans="1:17" ht="12" customHeight="1" x14ac:dyDescent="0.25">
      <c r="A23" s="88" t="s">
        <v>98</v>
      </c>
      <c r="B23" s="100">
        <f>IF(SER_hh_emih!B23=0,0,SER_hh_emih!B23/SER_summary!B$26)</f>
        <v>5.0329852452959916</v>
      </c>
      <c r="C23" s="100">
        <f>IF(SER_hh_emih!C23=0,0,SER_hh_emih!C23/SER_summary!C$26)</f>
        <v>4.9617872445544799</v>
      </c>
      <c r="D23" s="100">
        <f>IF(SER_hh_emih!D23=0,0,SER_hh_emih!D23/SER_summary!D$26)</f>
        <v>4.97622764137276</v>
      </c>
      <c r="E23" s="100">
        <f>IF(SER_hh_emih!E23=0,0,SER_hh_emih!E23/SER_summary!E$26)</f>
        <v>4.9003524936831804</v>
      </c>
      <c r="F23" s="100">
        <f>IF(SER_hh_emih!F23=0,0,SER_hh_emih!F23/SER_summary!F$26)</f>
        <v>4.8727411170621799</v>
      </c>
      <c r="G23" s="100">
        <f>IF(SER_hh_emih!G23=0,0,SER_hh_emih!G23/SER_summary!G$26)</f>
        <v>4.8835233096617188</v>
      </c>
      <c r="H23" s="100">
        <f>IF(SER_hh_emih!H23=0,0,SER_hh_emih!H23/SER_summary!H$26)</f>
        <v>4.8462723324742099</v>
      </c>
      <c r="I23" s="100">
        <f>IF(SER_hh_emih!I23=0,0,SER_hh_emih!I23/SER_summary!I$26)</f>
        <v>4.8193692884479855</v>
      </c>
      <c r="J23" s="100">
        <f>IF(SER_hh_emih!J23=0,0,SER_hh_emih!J23/SER_summary!J$26)</f>
        <v>4.8158674388170875</v>
      </c>
      <c r="K23" s="100">
        <f>IF(SER_hh_emih!K23=0,0,SER_hh_emih!K23/SER_summary!K$26)</f>
        <v>4.9095531026153845</v>
      </c>
      <c r="L23" s="100">
        <f>IF(SER_hh_emih!L23=0,0,SER_hh_emih!L23/SER_summary!L$26)</f>
        <v>4.7331877795003061</v>
      </c>
      <c r="M23" s="100">
        <f>IF(SER_hh_emih!M23=0,0,SER_hh_emih!M23/SER_summary!M$26)</f>
        <v>4.6389455371536981</v>
      </c>
      <c r="N23" s="100">
        <f>IF(SER_hh_emih!N23=0,0,SER_hh_emih!N23/SER_summary!N$26)</f>
        <v>4.6623062856313346</v>
      </c>
      <c r="O23" s="100">
        <f>IF(SER_hh_emih!O23=0,0,SER_hh_emih!O23/SER_summary!O$26)</f>
        <v>4.7308818757988247</v>
      </c>
      <c r="P23" s="100">
        <f>IF(SER_hh_emih!P23=0,0,SER_hh_emih!P23/SER_summary!P$26)</f>
        <v>4.6586872909899322</v>
      </c>
      <c r="Q23" s="100">
        <f>IF(SER_hh_emih!Q23=0,0,SER_hh_emih!Q23/SER_summary!Q$26)</f>
        <v>4.5959945152041222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2.4822132242851138</v>
      </c>
      <c r="C29" s="101">
        <f>IF(SER_hh_emih!C29=0,0,SER_hh_emih!C29/SER_summary!C$26)</f>
        <v>2.8833520453290853</v>
      </c>
      <c r="D29" s="101">
        <f>IF(SER_hh_emih!D29=0,0,SER_hh_emih!D29/SER_summary!D$26)</f>
        <v>3.6182596036328283</v>
      </c>
      <c r="E29" s="101">
        <f>IF(SER_hh_emih!E29=0,0,SER_hh_emih!E29/SER_summary!E$26)</f>
        <v>3.5799282431446802</v>
      </c>
      <c r="F29" s="101">
        <f>IF(SER_hh_emih!F29=0,0,SER_hh_emih!F29/SER_summary!F$26)</f>
        <v>3.3290243578503738</v>
      </c>
      <c r="G29" s="101">
        <f>IF(SER_hh_emih!G29=0,0,SER_hh_emih!G29/SER_summary!G$26)</f>
        <v>3.1210222805728232</v>
      </c>
      <c r="H29" s="101">
        <f>IF(SER_hh_emih!H29=0,0,SER_hh_emih!H29/SER_summary!H$26)</f>
        <v>2.9476191904395357</v>
      </c>
      <c r="I29" s="101">
        <f>IF(SER_hh_emih!I29=0,0,SER_hh_emih!I29/SER_summary!I$26)</f>
        <v>2.1961168377370415</v>
      </c>
      <c r="J29" s="101">
        <f>IF(SER_hh_emih!J29=0,0,SER_hh_emih!J29/SER_summary!J$26)</f>
        <v>1.8765630915517431</v>
      </c>
      <c r="K29" s="101">
        <f>IF(SER_hh_emih!K29=0,0,SER_hh_emih!K29/SER_summary!K$26)</f>
        <v>2.1273593448826658</v>
      </c>
      <c r="L29" s="101">
        <f>IF(SER_hh_emih!L29=0,0,SER_hh_emih!L29/SER_summary!L$26)</f>
        <v>2.3572286137423029</v>
      </c>
      <c r="M29" s="101">
        <f>IF(SER_hh_emih!M29=0,0,SER_hh_emih!M29/SER_summary!M$26)</f>
        <v>1.48949514495502</v>
      </c>
      <c r="N29" s="101">
        <f>IF(SER_hh_emih!N29=0,0,SER_hh_emih!N29/SER_summary!N$26)</f>
        <v>2.0074470713874217</v>
      </c>
      <c r="O29" s="101">
        <f>IF(SER_hh_emih!O29=0,0,SER_hh_emih!O29/SER_summary!O$26)</f>
        <v>2.280990263033174</v>
      </c>
      <c r="P29" s="101">
        <f>IF(SER_hh_emih!P29=0,0,SER_hh_emih!P29/SER_summary!P$26)</f>
        <v>2.3109439439138173</v>
      </c>
      <c r="Q29" s="101">
        <f>IF(SER_hh_emih!Q29=0,0,SER_hh_emih!Q29/SER_summary!Q$26)</f>
        <v>2.3806084718510436</v>
      </c>
    </row>
    <row r="30" spans="1:17" ht="12" customHeight="1" x14ac:dyDescent="0.25">
      <c r="A30" s="88" t="s">
        <v>66</v>
      </c>
      <c r="B30" s="100">
        <f>IF(SER_hh_emih!B30=0,0,SER_hh_emih!B30/SER_summary!B$26)</f>
        <v>6.1387581573090184</v>
      </c>
      <c r="C30" s="100">
        <f>IF(SER_hh_emih!C30=0,0,SER_hh_emih!C30/SER_summary!C$26)</f>
        <v>6.2764104476092664</v>
      </c>
      <c r="D30" s="100">
        <f>IF(SER_hh_emih!D30=0,0,SER_hh_emih!D30/SER_summary!D$26)</f>
        <v>6.3328086490743623</v>
      </c>
      <c r="E30" s="100">
        <f>IF(SER_hh_emih!E30=0,0,SER_hh_emih!E30/SER_summary!E$26)</f>
        <v>6.4046624605250111</v>
      </c>
      <c r="F30" s="100">
        <f>IF(SER_hh_emih!F30=0,0,SER_hh_emih!F30/SER_summary!F$26)</f>
        <v>6.5513145978593395</v>
      </c>
      <c r="G30" s="100">
        <f>IF(SER_hh_emih!G30=0,0,SER_hh_emih!G30/SER_summary!G$26)</f>
        <v>6.400175924752709</v>
      </c>
      <c r="H30" s="100">
        <f>IF(SER_hh_emih!H30=0,0,SER_hh_emih!H30/SER_summary!H$26)</f>
        <v>6.2899458207245011</v>
      </c>
      <c r="I30" s="100">
        <f>IF(SER_hh_emih!I30=0,0,SER_hh_emih!I30/SER_summary!I$26)</f>
        <v>6.1943041654652369</v>
      </c>
      <c r="J30" s="100">
        <f>IF(SER_hh_emih!J30=0,0,SER_hh_emih!J30/SER_summary!J$26)</f>
        <v>6.1552026835049247</v>
      </c>
      <c r="K30" s="100">
        <f>IF(SER_hh_emih!K30=0,0,SER_hh_emih!K30/SER_summary!K$26)</f>
        <v>6.1824698826057585</v>
      </c>
      <c r="L30" s="100">
        <f>IF(SER_hh_emih!L30=0,0,SER_hh_emih!L30/SER_summary!L$26)</f>
        <v>6.1792338293296423</v>
      </c>
      <c r="M30" s="100">
        <f>IF(SER_hh_emih!M30=0,0,SER_hh_emih!M30/SER_summary!M$26)</f>
        <v>6.2984105843930722</v>
      </c>
      <c r="N30" s="100">
        <f>IF(SER_hh_emih!N30=0,0,SER_hh_emih!N30/SER_summary!N$26)</f>
        <v>6.2518474292799864</v>
      </c>
      <c r="O30" s="100">
        <f>IF(SER_hh_emih!O30=0,0,SER_hh_emih!O30/SER_summary!O$26)</f>
        <v>6.1369573773388622</v>
      </c>
      <c r="P30" s="100">
        <f>IF(SER_hh_emih!P30=0,0,SER_hh_emih!P30/SER_summary!P$26)</f>
        <v>6.101595454061771</v>
      </c>
      <c r="Q30" s="100">
        <f>IF(SER_hh_emih!Q30=0,0,SER_hh_emih!Q30/SER_summary!Q$26)</f>
        <v>6.1063568616655033</v>
      </c>
    </row>
    <row r="31" spans="1:17" ht="12" customHeight="1" x14ac:dyDescent="0.25">
      <c r="A31" s="88" t="s">
        <v>98</v>
      </c>
      <c r="B31" s="100">
        <f>IF(SER_hh_emih!B31=0,0,SER_hh_emih!B31/SER_summary!B$26)</f>
        <v>5.0679152412559061</v>
      </c>
      <c r="C31" s="100">
        <f>IF(SER_hh_emih!C31=0,0,SER_hh_emih!C31/SER_summary!C$26)</f>
        <v>5.1444424044413308</v>
      </c>
      <c r="D31" s="100">
        <f>IF(SER_hh_emih!D31=0,0,SER_hh_emih!D31/SER_summary!D$26)</f>
        <v>5.1991303043470545</v>
      </c>
      <c r="E31" s="100">
        <f>IF(SER_hh_emih!E31=0,0,SER_hh_emih!E31/SER_summary!E$26)</f>
        <v>5.2684002197069644</v>
      </c>
      <c r="F31" s="100">
        <f>IF(SER_hh_emih!F31=0,0,SER_hh_emih!F31/SER_summary!F$26)</f>
        <v>5.3311299490700081</v>
      </c>
      <c r="G31" s="100">
        <f>IF(SER_hh_emih!G31=0,0,SER_hh_emih!G31/SER_summary!G$26)</f>
        <v>5.2803703287106138</v>
      </c>
      <c r="H31" s="100">
        <f>IF(SER_hh_emih!H31=0,0,SER_hh_emih!H31/SER_summary!H$26)</f>
        <v>5.1699004272612346</v>
      </c>
      <c r="I31" s="100">
        <f>IF(SER_hh_emih!I31=0,0,SER_hh_emih!I31/SER_summary!I$26)</f>
        <v>5.1032748422487586</v>
      </c>
      <c r="J31" s="100">
        <f>IF(SER_hh_emih!J31=0,0,SER_hh_emih!J31/SER_summary!J$26)</f>
        <v>5.0664180993949612</v>
      </c>
      <c r="K31" s="100">
        <f>IF(SER_hh_emih!K31=0,0,SER_hh_emih!K31/SER_summary!K$26)</f>
        <v>5.0330358080630306</v>
      </c>
      <c r="L31" s="100">
        <f>IF(SER_hh_emih!L31=0,0,SER_hh_emih!L31/SER_summary!L$26)</f>
        <v>5.0747304214607096</v>
      </c>
      <c r="M31" s="100">
        <f>IF(SER_hh_emih!M31=0,0,SER_hh_emih!M31/SER_summary!M$26)</f>
        <v>5.0750344328734558</v>
      </c>
      <c r="N31" s="100">
        <f>IF(SER_hh_emih!N31=0,0,SER_hh_emih!N31/SER_summary!N$26)</f>
        <v>5.0667323642127027</v>
      </c>
      <c r="O31" s="100">
        <f>IF(SER_hh_emih!O31=0,0,SER_hh_emih!O31/SER_summary!O$26)</f>
        <v>5.0437076246003443</v>
      </c>
      <c r="P31" s="100">
        <f>IF(SER_hh_emih!P31=0,0,SER_hh_emih!P31/SER_summary!P$26)</f>
        <v>4.9986974468324235</v>
      </c>
      <c r="Q31" s="100">
        <f>IF(SER_hh_emih!Q31=0,0,SER_hh_emih!Q31/SER_summary!Q$26)</f>
        <v>4.9030088962306886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5490.8918599107637</v>
      </c>
      <c r="D3" s="98">
        <f t="shared" si="0"/>
        <v>6273.794599081366</v>
      </c>
      <c r="E3" s="98">
        <f t="shared" si="0"/>
        <v>6485.6148315242854</v>
      </c>
      <c r="F3" s="98">
        <f t="shared" si="0"/>
        <v>6776.0623665724088</v>
      </c>
      <c r="G3" s="98">
        <f t="shared" si="0"/>
        <v>8212.8512485068841</v>
      </c>
      <c r="H3" s="98">
        <f t="shared" si="0"/>
        <v>9854.1492111605185</v>
      </c>
      <c r="I3" s="98">
        <f t="shared" si="0"/>
        <v>11723.078435923238</v>
      </c>
      <c r="J3" s="98">
        <f t="shared" si="0"/>
        <v>8966.7217803073709</v>
      </c>
      <c r="K3" s="98">
        <f t="shared" si="0"/>
        <v>4109.3333333333339</v>
      </c>
      <c r="L3" s="98">
        <f t="shared" si="0"/>
        <v>7523.5247815112543</v>
      </c>
      <c r="M3" s="98">
        <f t="shared" si="0"/>
        <v>5762.1211037156208</v>
      </c>
      <c r="N3" s="98">
        <f t="shared" si="0"/>
        <v>5830.81701925981</v>
      </c>
      <c r="O3" s="98">
        <f t="shared" si="0"/>
        <v>5685.2839176952948</v>
      </c>
      <c r="P3" s="98">
        <f t="shared" si="0"/>
        <v>5862.7948354862792</v>
      </c>
      <c r="Q3" s="98">
        <f t="shared" si="0"/>
        <v>6424.965390733013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5490.8918599107637</v>
      </c>
      <c r="D4" s="89">
        <f t="shared" ref="D4:Q4" si="2">SUM(D5:D14)</f>
        <v>6273.794599081366</v>
      </c>
      <c r="E4" s="89">
        <f t="shared" si="2"/>
        <v>6485.6148315242854</v>
      </c>
      <c r="F4" s="89">
        <f t="shared" si="2"/>
        <v>6776.0623665724088</v>
      </c>
      <c r="G4" s="89">
        <f t="shared" si="2"/>
        <v>8212.8512485068841</v>
      </c>
      <c r="H4" s="89">
        <f t="shared" si="2"/>
        <v>9854.1492111605185</v>
      </c>
      <c r="I4" s="89">
        <f t="shared" si="2"/>
        <v>11723.078435923238</v>
      </c>
      <c r="J4" s="89">
        <f t="shared" si="2"/>
        <v>8966.7217803073709</v>
      </c>
      <c r="K4" s="89">
        <f t="shared" si="2"/>
        <v>4109.3333333333339</v>
      </c>
      <c r="L4" s="89">
        <f t="shared" si="2"/>
        <v>7523.5247815112543</v>
      </c>
      <c r="M4" s="89">
        <f t="shared" si="2"/>
        <v>5762.1211037156208</v>
      </c>
      <c r="N4" s="89">
        <f t="shared" si="2"/>
        <v>5830.81701925981</v>
      </c>
      <c r="O4" s="89">
        <f t="shared" si="2"/>
        <v>5685.2839176952948</v>
      </c>
      <c r="P4" s="89">
        <f t="shared" si="2"/>
        <v>5862.7948354862792</v>
      </c>
      <c r="Q4" s="89">
        <f t="shared" si="2"/>
        <v>6424.965390733013</v>
      </c>
    </row>
    <row r="5" spans="1:17" ht="12" customHeight="1" x14ac:dyDescent="0.25">
      <c r="A5" s="88" t="s">
        <v>38</v>
      </c>
      <c r="B5" s="87"/>
      <c r="C5" s="87">
        <v>357.67737288778017</v>
      </c>
      <c r="D5" s="87">
        <v>134.54129846613449</v>
      </c>
      <c r="E5" s="87">
        <v>0</v>
      </c>
      <c r="F5" s="87">
        <v>157.29052874083513</v>
      </c>
      <c r="G5" s="87">
        <v>0</v>
      </c>
      <c r="H5" s="87">
        <v>2170.6562461058038</v>
      </c>
      <c r="I5" s="87">
        <v>5533.9093121283058</v>
      </c>
      <c r="J5" s="87">
        <v>4547.86513502043</v>
      </c>
      <c r="K5" s="87">
        <v>1649.8514995649009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680.15066862653498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58.371997597695817</v>
      </c>
      <c r="P7" s="87">
        <v>374.36937716374479</v>
      </c>
      <c r="Q7" s="87">
        <v>35.892858692340305</v>
      </c>
    </row>
    <row r="8" spans="1:17" ht="12" customHeight="1" x14ac:dyDescent="0.25">
      <c r="A8" s="88" t="s">
        <v>101</v>
      </c>
      <c r="B8" s="87"/>
      <c r="C8" s="87">
        <v>1.3633478574799138</v>
      </c>
      <c r="D8" s="87">
        <v>4.3706216720284905</v>
      </c>
      <c r="E8" s="87">
        <v>7.3708683964746706</v>
      </c>
      <c r="F8" s="87">
        <v>8.2812487931241083</v>
      </c>
      <c r="G8" s="87">
        <v>1.9895085710055724</v>
      </c>
      <c r="H8" s="87">
        <v>6.3218926652449809</v>
      </c>
      <c r="I8" s="87">
        <v>2.1347784609601375</v>
      </c>
      <c r="J8" s="87">
        <v>1.2978400808829476</v>
      </c>
      <c r="K8" s="87">
        <v>3.0385702386270355</v>
      </c>
      <c r="L8" s="87">
        <v>12.611450351242038</v>
      </c>
      <c r="M8" s="87">
        <v>13.616276846878936</v>
      </c>
      <c r="N8" s="87">
        <v>2.8550043289598941</v>
      </c>
      <c r="O8" s="87">
        <v>35.478984669936338</v>
      </c>
      <c r="P8" s="87">
        <v>11.396142818151992</v>
      </c>
      <c r="Q8" s="87">
        <v>18.638616146051518</v>
      </c>
    </row>
    <row r="9" spans="1:17" ht="12" customHeight="1" x14ac:dyDescent="0.25">
      <c r="A9" s="88" t="s">
        <v>106</v>
      </c>
      <c r="B9" s="87"/>
      <c r="C9" s="87">
        <v>0</v>
      </c>
      <c r="D9" s="87">
        <v>0</v>
      </c>
      <c r="E9" s="87">
        <v>4884.0547539997342</v>
      </c>
      <c r="F9" s="87">
        <v>0</v>
      </c>
      <c r="G9" s="87">
        <v>8202.1931062552449</v>
      </c>
      <c r="H9" s="87">
        <v>7640.7312576893428</v>
      </c>
      <c r="I9" s="87">
        <v>3661.6685855528431</v>
      </c>
      <c r="J9" s="87">
        <v>3310.4468540464095</v>
      </c>
      <c r="K9" s="87">
        <v>0</v>
      </c>
      <c r="L9" s="87">
        <v>0</v>
      </c>
      <c r="M9" s="87">
        <v>0</v>
      </c>
      <c r="N9" s="87">
        <v>5593.8565391939019</v>
      </c>
      <c r="O9" s="87">
        <v>0</v>
      </c>
      <c r="P9" s="87">
        <v>4809.1648196063788</v>
      </c>
      <c r="Q9" s="87">
        <v>0</v>
      </c>
    </row>
    <row r="10" spans="1:17" ht="12" customHeight="1" x14ac:dyDescent="0.25">
      <c r="A10" s="88" t="s">
        <v>34</v>
      </c>
      <c r="B10" s="87"/>
      <c r="C10" s="87">
        <v>181.9070700485444</v>
      </c>
      <c r="D10" s="87">
        <v>0</v>
      </c>
      <c r="E10" s="87">
        <v>0</v>
      </c>
      <c r="F10" s="87">
        <v>3.2207210390571475</v>
      </c>
      <c r="G10" s="87">
        <v>0</v>
      </c>
      <c r="H10" s="87">
        <v>0</v>
      </c>
      <c r="I10" s="87">
        <v>0</v>
      </c>
      <c r="J10" s="87">
        <v>638.10967022901036</v>
      </c>
      <c r="K10" s="87">
        <v>123.81430253009019</v>
      </c>
      <c r="L10" s="87">
        <v>58.480556879801263</v>
      </c>
      <c r="M10" s="87">
        <v>0.22784401424811782</v>
      </c>
      <c r="N10" s="87">
        <v>62.893421907095032</v>
      </c>
      <c r="O10" s="87">
        <v>24.85764879359834</v>
      </c>
      <c r="P10" s="87">
        <v>487.29287104008336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11.062071952077092</v>
      </c>
      <c r="D11" s="87">
        <v>4.0087916652123621</v>
      </c>
      <c r="E11" s="87">
        <v>13.200135283410058</v>
      </c>
      <c r="F11" s="87">
        <v>2.1251500832669583</v>
      </c>
      <c r="G11" s="87">
        <v>0.29618130099617151</v>
      </c>
      <c r="H11" s="87">
        <v>5.5240624309494963</v>
      </c>
      <c r="I11" s="87">
        <v>8.5548406117358304</v>
      </c>
      <c r="J11" s="87">
        <v>2.8621895847333527</v>
      </c>
      <c r="K11" s="87">
        <v>1.5286944558169786</v>
      </c>
      <c r="L11" s="87">
        <v>0.98053256291344726</v>
      </c>
      <c r="M11" s="87">
        <v>3.7502264333275668</v>
      </c>
      <c r="N11" s="87">
        <v>0.19597127144040558</v>
      </c>
      <c r="O11" s="87">
        <v>1.3126689666125051</v>
      </c>
      <c r="P11" s="87">
        <v>4.8601078072784292</v>
      </c>
      <c r="Q11" s="87">
        <v>4.0558443589089448</v>
      </c>
    </row>
    <row r="12" spans="1:17" ht="12" customHeight="1" x14ac:dyDescent="0.25">
      <c r="A12" s="88" t="s">
        <v>42</v>
      </c>
      <c r="B12" s="87"/>
      <c r="C12" s="87">
        <v>662.28794041276228</v>
      </c>
      <c r="D12" s="87">
        <v>3467.9801917876084</v>
      </c>
      <c r="E12" s="87">
        <v>1555.349097849278</v>
      </c>
      <c r="F12" s="87">
        <v>3349.094511904766</v>
      </c>
      <c r="G12" s="87">
        <v>0</v>
      </c>
      <c r="H12" s="87">
        <v>0</v>
      </c>
      <c r="I12" s="87">
        <v>40.547409229783163</v>
      </c>
      <c r="J12" s="87">
        <v>411.96538741197634</v>
      </c>
      <c r="K12" s="87">
        <v>1163.3416138366297</v>
      </c>
      <c r="L12" s="87">
        <v>1450.3364539215052</v>
      </c>
      <c r="M12" s="87">
        <v>1471.2699464926934</v>
      </c>
      <c r="N12" s="87">
        <v>0</v>
      </c>
      <c r="O12" s="87">
        <v>0</v>
      </c>
      <c r="P12" s="87">
        <v>0</v>
      </c>
      <c r="Q12" s="87">
        <v>0</v>
      </c>
    </row>
    <row r="13" spans="1:17" ht="12" customHeight="1" x14ac:dyDescent="0.25">
      <c r="A13" s="88" t="s">
        <v>105</v>
      </c>
      <c r="B13" s="87"/>
      <c r="C13" s="87">
        <v>33.939268539949396</v>
      </c>
      <c r="D13" s="87">
        <v>63.673908342190096</v>
      </c>
      <c r="E13" s="87">
        <v>25.639975995387783</v>
      </c>
      <c r="F13" s="87">
        <v>124.19235501384549</v>
      </c>
      <c r="G13" s="87">
        <v>8.3724523796366821</v>
      </c>
      <c r="H13" s="87">
        <v>30.915752269176821</v>
      </c>
      <c r="I13" s="87">
        <v>285.61065980919307</v>
      </c>
      <c r="J13" s="87">
        <v>54.174703933927418</v>
      </c>
      <c r="K13" s="87">
        <v>145.15935489630465</v>
      </c>
      <c r="L13" s="87">
        <v>766.10778078903309</v>
      </c>
      <c r="M13" s="87">
        <v>616.23598812276225</v>
      </c>
      <c r="N13" s="87">
        <v>171.01608255841253</v>
      </c>
      <c r="O13" s="87">
        <v>180.07211957773251</v>
      </c>
      <c r="P13" s="87">
        <v>175.71151705064096</v>
      </c>
      <c r="Q13" s="87">
        <v>2327.9165790682869</v>
      </c>
    </row>
    <row r="14" spans="1:17" ht="12" customHeight="1" x14ac:dyDescent="0.25">
      <c r="A14" s="51" t="s">
        <v>104</v>
      </c>
      <c r="B14" s="94"/>
      <c r="C14" s="94">
        <v>3562.5041195856352</v>
      </c>
      <c r="D14" s="94">
        <v>2599.2197871481912</v>
      </c>
      <c r="E14" s="94">
        <v>0</v>
      </c>
      <c r="F14" s="94">
        <v>3131.8578509975137</v>
      </c>
      <c r="G14" s="94">
        <v>0</v>
      </c>
      <c r="H14" s="94">
        <v>0</v>
      </c>
      <c r="I14" s="94">
        <v>2190.6528501304165</v>
      </c>
      <c r="J14" s="94">
        <v>0</v>
      </c>
      <c r="K14" s="94">
        <v>1022.5992978109648</v>
      </c>
      <c r="L14" s="94">
        <v>5235.0080070067597</v>
      </c>
      <c r="M14" s="94">
        <v>3657.0208218057105</v>
      </c>
      <c r="N14" s="94">
        <v>0</v>
      </c>
      <c r="O14" s="94">
        <v>5385.1904980897198</v>
      </c>
      <c r="P14" s="94">
        <v>0</v>
      </c>
      <c r="Q14" s="94">
        <v>4038.4614924674252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1894.448471785179</v>
      </c>
      <c r="D15" s="96">
        <f t="shared" ref="D15:Q15" si="4">SUM(D5:D12)</f>
        <v>3610.9009035909839</v>
      </c>
      <c r="E15" s="96">
        <f t="shared" si="4"/>
        <v>6459.9748555288979</v>
      </c>
      <c r="F15" s="96">
        <f t="shared" si="4"/>
        <v>3520.0121605610493</v>
      </c>
      <c r="G15" s="96">
        <f t="shared" si="4"/>
        <v>8204.4787961272468</v>
      </c>
      <c r="H15" s="96">
        <f t="shared" si="4"/>
        <v>9823.2334588913418</v>
      </c>
      <c r="I15" s="96">
        <f t="shared" si="4"/>
        <v>9246.8149259836282</v>
      </c>
      <c r="J15" s="96">
        <f t="shared" si="4"/>
        <v>8912.5470763734429</v>
      </c>
      <c r="K15" s="96">
        <f t="shared" si="4"/>
        <v>2941.5746806260649</v>
      </c>
      <c r="L15" s="96">
        <f t="shared" si="4"/>
        <v>1522.408993715462</v>
      </c>
      <c r="M15" s="96">
        <f t="shared" si="4"/>
        <v>1488.864293787148</v>
      </c>
      <c r="N15" s="96">
        <f t="shared" si="4"/>
        <v>5659.8009367013974</v>
      </c>
      <c r="O15" s="96">
        <f t="shared" si="4"/>
        <v>120.02130002784301</v>
      </c>
      <c r="P15" s="96">
        <f t="shared" si="4"/>
        <v>5687.0833184356379</v>
      </c>
      <c r="Q15" s="96">
        <f t="shared" si="4"/>
        <v>58.587319197300765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1838.5529177576336</v>
      </c>
      <c r="D16" s="89">
        <f t="shared" ref="D16:Q16" si="6">SUM(D17:D18)</f>
        <v>2513.9999999999995</v>
      </c>
      <c r="E16" s="89">
        <f t="shared" si="6"/>
        <v>2752.9999999999995</v>
      </c>
      <c r="F16" s="89">
        <f t="shared" si="6"/>
        <v>1071.9308670320356</v>
      </c>
      <c r="G16" s="89">
        <f t="shared" si="6"/>
        <v>1009.7689031609966</v>
      </c>
      <c r="H16" s="89">
        <f t="shared" si="6"/>
        <v>3171.2266317471563</v>
      </c>
      <c r="I16" s="89">
        <f t="shared" si="6"/>
        <v>4605.014217165256</v>
      </c>
      <c r="J16" s="89">
        <f t="shared" si="6"/>
        <v>3071.7011719605321</v>
      </c>
      <c r="K16" s="89">
        <f t="shared" si="6"/>
        <v>896.42099801204392</v>
      </c>
      <c r="L16" s="89">
        <f t="shared" si="6"/>
        <v>303.53650181170792</v>
      </c>
      <c r="M16" s="89">
        <f t="shared" si="6"/>
        <v>741.85401260379672</v>
      </c>
      <c r="N16" s="89">
        <f t="shared" si="6"/>
        <v>1224.1494695509784</v>
      </c>
      <c r="O16" s="89">
        <f t="shared" si="6"/>
        <v>1027.3069008784246</v>
      </c>
      <c r="P16" s="89">
        <f t="shared" si="6"/>
        <v>1256.15361758771</v>
      </c>
      <c r="Q16" s="89">
        <f t="shared" si="6"/>
        <v>2072.4862694353228</v>
      </c>
    </row>
    <row r="17" spans="1:17" ht="12.95" customHeight="1" x14ac:dyDescent="0.25">
      <c r="A17" s="88" t="s">
        <v>101</v>
      </c>
      <c r="B17" s="87"/>
      <c r="C17" s="87">
        <v>77.552917757633935</v>
      </c>
      <c r="D17" s="87">
        <v>0</v>
      </c>
      <c r="E17" s="87">
        <v>0</v>
      </c>
      <c r="F17" s="87">
        <v>129.93086703203571</v>
      </c>
      <c r="G17" s="87">
        <v>97.768903160993716</v>
      </c>
      <c r="H17" s="87">
        <v>40.226631747156461</v>
      </c>
      <c r="I17" s="87">
        <v>2.0142171652538527</v>
      </c>
      <c r="J17" s="87">
        <v>13.701171960530671</v>
      </c>
      <c r="K17" s="87">
        <v>3.4209980120428765</v>
      </c>
      <c r="L17" s="87">
        <v>47.536501811707517</v>
      </c>
      <c r="M17" s="87">
        <v>24.854012603797937</v>
      </c>
      <c r="N17" s="87">
        <v>52.149469550974118</v>
      </c>
      <c r="O17" s="87">
        <v>89.306900878428948</v>
      </c>
      <c r="P17" s="87">
        <v>146.15361758771039</v>
      </c>
      <c r="Q17" s="87">
        <v>236.48626943532514</v>
      </c>
    </row>
    <row r="18" spans="1:17" ht="12" customHeight="1" x14ac:dyDescent="0.25">
      <c r="A18" s="88" t="s">
        <v>100</v>
      </c>
      <c r="B18" s="87"/>
      <c r="C18" s="87">
        <v>1760.9999999999998</v>
      </c>
      <c r="D18" s="87">
        <v>2513.9999999999995</v>
      </c>
      <c r="E18" s="87">
        <v>2752.9999999999995</v>
      </c>
      <c r="F18" s="87">
        <v>941.99999999999989</v>
      </c>
      <c r="G18" s="87">
        <v>912.00000000000284</v>
      </c>
      <c r="H18" s="87">
        <v>3131</v>
      </c>
      <c r="I18" s="87">
        <v>4603.0000000000018</v>
      </c>
      <c r="J18" s="87">
        <v>3058.0000000000014</v>
      </c>
      <c r="K18" s="87">
        <v>893.00000000000102</v>
      </c>
      <c r="L18" s="87">
        <v>256.0000000000004</v>
      </c>
      <c r="M18" s="87">
        <v>716.99999999999875</v>
      </c>
      <c r="N18" s="87">
        <v>1172.0000000000043</v>
      </c>
      <c r="O18" s="87">
        <v>937.99999999999568</v>
      </c>
      <c r="P18" s="87">
        <v>1109.9999999999995</v>
      </c>
      <c r="Q18" s="87">
        <v>1835.9999999999977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5490.8918599107619</v>
      </c>
      <c r="D19" s="89">
        <f t="shared" ref="D19:Q19" si="8">SUM(D20:D26)</f>
        <v>6273.794599081366</v>
      </c>
      <c r="E19" s="89">
        <f t="shared" si="8"/>
        <v>6485.6148315242835</v>
      </c>
      <c r="F19" s="89">
        <f t="shared" si="8"/>
        <v>6776.062366572407</v>
      </c>
      <c r="G19" s="89">
        <f t="shared" si="8"/>
        <v>8212.8512485068841</v>
      </c>
      <c r="H19" s="89">
        <f t="shared" si="8"/>
        <v>9854.1492111605148</v>
      </c>
      <c r="I19" s="89">
        <f t="shared" si="8"/>
        <v>11723.078435923229</v>
      </c>
      <c r="J19" s="89">
        <f t="shared" si="8"/>
        <v>8966.7217803073709</v>
      </c>
      <c r="K19" s="89">
        <f t="shared" si="8"/>
        <v>4109.3333333333348</v>
      </c>
      <c r="L19" s="89">
        <f t="shared" si="8"/>
        <v>7523.5247815112498</v>
      </c>
      <c r="M19" s="89">
        <f t="shared" si="8"/>
        <v>5762.1211037156208</v>
      </c>
      <c r="N19" s="89">
        <f t="shared" si="8"/>
        <v>5830.8170192598063</v>
      </c>
      <c r="O19" s="89">
        <f t="shared" si="8"/>
        <v>5685.283917695293</v>
      </c>
      <c r="P19" s="89">
        <f t="shared" si="8"/>
        <v>5862.794835486282</v>
      </c>
      <c r="Q19" s="89">
        <f t="shared" si="8"/>
        <v>6424.9653907330194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0.38611446208617062</v>
      </c>
      <c r="H20" s="87">
        <v>1437.0631584370246</v>
      </c>
      <c r="I20" s="87">
        <v>2824.7614619114047</v>
      </c>
      <c r="J20" s="87">
        <v>1475.6623313111184</v>
      </c>
      <c r="K20" s="87">
        <v>565.39031457202293</v>
      </c>
      <c r="L20" s="87">
        <v>373.83299062094494</v>
      </c>
      <c r="M20" s="87">
        <v>286.13283365414918</v>
      </c>
      <c r="N20" s="87">
        <v>193.91408333164367</v>
      </c>
      <c r="O20" s="87">
        <v>172.05817252233675</v>
      </c>
      <c r="P20" s="87">
        <v>531.37769588688548</v>
      </c>
      <c r="Q20" s="87">
        <v>414.26391966676562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/>
      <c r="C23" s="87">
        <v>4172.6824845466035</v>
      </c>
      <c r="D23" s="87">
        <v>2422.5388435577911</v>
      </c>
      <c r="E23" s="87">
        <v>700.25106388922461</v>
      </c>
      <c r="F23" s="87">
        <v>1876.8980967224188</v>
      </c>
      <c r="G23" s="87">
        <v>525.8894037689995</v>
      </c>
      <c r="H23" s="87">
        <v>1643.7249163562947</v>
      </c>
      <c r="I23" s="87">
        <v>4008.265388349349</v>
      </c>
      <c r="J23" s="87">
        <v>1118.7700921191249</v>
      </c>
      <c r="K23" s="87">
        <v>1667.8605655946083</v>
      </c>
      <c r="L23" s="87">
        <v>1246.9895166250083</v>
      </c>
      <c r="M23" s="87">
        <v>497.08828831808978</v>
      </c>
      <c r="N23" s="87">
        <v>5438.2499353662688</v>
      </c>
      <c r="O23" s="87">
        <v>367.35031779942119</v>
      </c>
      <c r="P23" s="87">
        <v>2165.9700608743051</v>
      </c>
      <c r="Q23" s="87">
        <v>491.24685607138508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1318.2093753641589</v>
      </c>
      <c r="D25" s="87">
        <v>3851.2557555235749</v>
      </c>
      <c r="E25" s="87">
        <v>2425.5512638948517</v>
      </c>
      <c r="F25" s="87">
        <v>4899.1642698499882</v>
      </c>
      <c r="G25" s="87">
        <v>8.242645750300202</v>
      </c>
      <c r="H25" s="87">
        <v>0</v>
      </c>
      <c r="I25" s="87">
        <v>271.09462105231358</v>
      </c>
      <c r="J25" s="87">
        <v>433.42312097380398</v>
      </c>
      <c r="K25" s="87">
        <v>270.10099067403678</v>
      </c>
      <c r="L25" s="87">
        <v>317.1213221189671</v>
      </c>
      <c r="M25" s="87">
        <v>161.29404491134395</v>
      </c>
      <c r="N25" s="87">
        <v>198.65300056189452</v>
      </c>
      <c r="O25" s="87">
        <v>0</v>
      </c>
      <c r="P25" s="87">
        <v>226.75463402329709</v>
      </c>
      <c r="Q25" s="87">
        <v>0</v>
      </c>
    </row>
    <row r="26" spans="1:17" ht="12" customHeight="1" x14ac:dyDescent="0.25">
      <c r="A26" s="88" t="s">
        <v>30</v>
      </c>
      <c r="B26" s="94"/>
      <c r="C26" s="94">
        <v>0</v>
      </c>
      <c r="D26" s="94">
        <v>0</v>
      </c>
      <c r="E26" s="94">
        <v>3359.8125037402074</v>
      </c>
      <c r="F26" s="94">
        <v>0</v>
      </c>
      <c r="G26" s="94">
        <v>7678.3330845254977</v>
      </c>
      <c r="H26" s="94">
        <v>6773.3611363671953</v>
      </c>
      <c r="I26" s="94">
        <v>4618.9569646101618</v>
      </c>
      <c r="J26" s="94">
        <v>5938.8662359033233</v>
      </c>
      <c r="K26" s="94">
        <v>1605.9814624926667</v>
      </c>
      <c r="L26" s="94">
        <v>5585.5809521463298</v>
      </c>
      <c r="M26" s="94">
        <v>4817.6059368320384</v>
      </c>
      <c r="N26" s="94">
        <v>0</v>
      </c>
      <c r="O26" s="94">
        <v>5145.8754273735349</v>
      </c>
      <c r="P26" s="94">
        <v>2938.6924447017941</v>
      </c>
      <c r="Q26" s="94">
        <v>5519.4546149948692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46.756540484598652</v>
      </c>
      <c r="H27" s="119">
        <v>0</v>
      </c>
      <c r="I27" s="119">
        <v>0</v>
      </c>
      <c r="J27" s="119">
        <v>0</v>
      </c>
      <c r="K27" s="119">
        <v>0</v>
      </c>
      <c r="L27" s="119">
        <v>1821.3613070601405</v>
      </c>
      <c r="M27" s="119">
        <v>349.23812549554407</v>
      </c>
      <c r="N27" s="119">
        <v>102.34667744518345</v>
      </c>
      <c r="O27" s="119">
        <v>507.03760471981298</v>
      </c>
      <c r="P27" s="119">
        <v>609.13391664716528</v>
      </c>
      <c r="Q27" s="119">
        <v>184.36432436693167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5490.8918599107637</v>
      </c>
      <c r="D29" s="89">
        <f t="shared" ref="D29:Q29" si="10">SUM(D30:D33)</f>
        <v>6273.7945990813641</v>
      </c>
      <c r="E29" s="89">
        <f t="shared" si="10"/>
        <v>6485.6148315242845</v>
      </c>
      <c r="F29" s="89">
        <f t="shared" si="10"/>
        <v>6776.062366572407</v>
      </c>
      <c r="G29" s="89">
        <f t="shared" si="10"/>
        <v>8212.8512485068823</v>
      </c>
      <c r="H29" s="89">
        <f t="shared" si="10"/>
        <v>9854.1492111605185</v>
      </c>
      <c r="I29" s="89">
        <f t="shared" si="10"/>
        <v>11723.078435923235</v>
      </c>
      <c r="J29" s="89">
        <f t="shared" si="10"/>
        <v>8966.721780307369</v>
      </c>
      <c r="K29" s="89">
        <f t="shared" si="10"/>
        <v>4109.3333333333348</v>
      </c>
      <c r="L29" s="89">
        <f t="shared" si="10"/>
        <v>7523.5247815112516</v>
      </c>
      <c r="M29" s="89">
        <f t="shared" si="10"/>
        <v>5762.1211037156208</v>
      </c>
      <c r="N29" s="89">
        <f t="shared" si="10"/>
        <v>5830.81701925981</v>
      </c>
      <c r="O29" s="89">
        <f t="shared" si="10"/>
        <v>5685.2839176952948</v>
      </c>
      <c r="P29" s="89">
        <f t="shared" si="10"/>
        <v>5862.794835486282</v>
      </c>
      <c r="Q29" s="89">
        <f t="shared" si="10"/>
        <v>6424.9653907330176</v>
      </c>
    </row>
    <row r="30" spans="1:17" s="28" customFormat="1" ht="12" customHeight="1" x14ac:dyDescent="0.25">
      <c r="A30" s="88" t="s">
        <v>66</v>
      </c>
      <c r="B30" s="87"/>
      <c r="C30" s="87">
        <v>4747.9774173953138</v>
      </c>
      <c r="D30" s="87">
        <v>5585.8042632052002</v>
      </c>
      <c r="E30" s="87">
        <v>2046.0255279192986</v>
      </c>
      <c r="F30" s="87">
        <v>1343.3009538265699</v>
      </c>
      <c r="G30" s="87">
        <v>0</v>
      </c>
      <c r="H30" s="87">
        <v>0</v>
      </c>
      <c r="I30" s="87">
        <v>0</v>
      </c>
      <c r="J30" s="87">
        <v>0</v>
      </c>
      <c r="K30" s="87">
        <v>3331.0478861517659</v>
      </c>
      <c r="L30" s="87">
        <v>4974.3209969518966</v>
      </c>
      <c r="M30" s="87">
        <v>0</v>
      </c>
      <c r="N30" s="87">
        <v>2894.3550832373157</v>
      </c>
      <c r="O30" s="87">
        <v>0</v>
      </c>
      <c r="P30" s="87">
        <v>1335.9616885646765</v>
      </c>
      <c r="Q30" s="87">
        <v>2822.970966744896</v>
      </c>
    </row>
    <row r="31" spans="1:17" ht="12" customHeight="1" x14ac:dyDescent="0.25">
      <c r="A31" s="88" t="s">
        <v>98</v>
      </c>
      <c r="B31" s="87"/>
      <c r="C31" s="87">
        <v>728.0589590164891</v>
      </c>
      <c r="D31" s="87">
        <v>687.99033587616407</v>
      </c>
      <c r="E31" s="87">
        <v>11.891600684284841</v>
      </c>
      <c r="F31" s="87">
        <v>0</v>
      </c>
      <c r="G31" s="87">
        <v>5448.6558421217778</v>
      </c>
      <c r="H31" s="87">
        <v>4699.3799677900042</v>
      </c>
      <c r="I31" s="87">
        <v>2944.444575421423</v>
      </c>
      <c r="J31" s="87">
        <v>2002.4161236574369</v>
      </c>
      <c r="K31" s="87">
        <v>778.28544718156911</v>
      </c>
      <c r="L31" s="87">
        <v>1292.5235441465577</v>
      </c>
      <c r="M31" s="87">
        <v>0</v>
      </c>
      <c r="N31" s="87">
        <v>2936.4619360224947</v>
      </c>
      <c r="O31" s="87">
        <v>5685.2839176952948</v>
      </c>
      <c r="P31" s="87">
        <v>3381.0765396509246</v>
      </c>
      <c r="Q31" s="87">
        <v>3601.9944239881211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14.855483498960712</v>
      </c>
      <c r="D33" s="86">
        <v>0</v>
      </c>
      <c r="E33" s="86">
        <v>4427.697702920701</v>
      </c>
      <c r="F33" s="86">
        <v>5432.7614127458373</v>
      </c>
      <c r="G33" s="86">
        <v>2764.1954063851049</v>
      </c>
      <c r="H33" s="86">
        <v>5154.7692433705142</v>
      </c>
      <c r="I33" s="86">
        <v>8778.6338605018118</v>
      </c>
      <c r="J33" s="86">
        <v>6964.3056566499317</v>
      </c>
      <c r="K33" s="86">
        <v>0</v>
      </c>
      <c r="L33" s="86">
        <v>1256.6802404127977</v>
      </c>
      <c r="M33" s="86">
        <v>5762.1211037156208</v>
      </c>
      <c r="N33" s="86">
        <v>0</v>
      </c>
      <c r="O33" s="86">
        <v>0</v>
      </c>
      <c r="P33" s="86">
        <v>1145.7566072706816</v>
      </c>
      <c r="Q33" s="86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63.802230676234949</v>
      </c>
      <c r="D3" s="106">
        <f t="shared" si="0"/>
        <v>60.08032041077491</v>
      </c>
      <c r="E3" s="106">
        <f t="shared" si="0"/>
        <v>51.161338554638604</v>
      </c>
      <c r="F3" s="106">
        <f t="shared" si="0"/>
        <v>57.148959238726356</v>
      </c>
      <c r="G3" s="106">
        <f t="shared" si="0"/>
        <v>85.350271630865237</v>
      </c>
      <c r="H3" s="106">
        <f t="shared" si="0"/>
        <v>111.19822619105261</v>
      </c>
      <c r="I3" s="106">
        <f t="shared" si="0"/>
        <v>127.5637834178184</v>
      </c>
      <c r="J3" s="106">
        <f t="shared" si="0"/>
        <v>99.482482629138929</v>
      </c>
      <c r="K3" s="106">
        <f t="shared" si="0"/>
        <v>53.898251953123818</v>
      </c>
      <c r="L3" s="106">
        <f t="shared" si="0"/>
        <v>69.816345199622631</v>
      </c>
      <c r="M3" s="106">
        <f t="shared" si="0"/>
        <v>36.720009986257438</v>
      </c>
      <c r="N3" s="106">
        <f t="shared" si="0"/>
        <v>42.014362943101005</v>
      </c>
      <c r="O3" s="106">
        <f t="shared" si="0"/>
        <v>42.80454731094239</v>
      </c>
      <c r="P3" s="106">
        <f t="shared" si="0"/>
        <v>31.227046575137919</v>
      </c>
      <c r="Q3" s="106">
        <f t="shared" si="0"/>
        <v>29.052393950624019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52.174668845289432</v>
      </c>
      <c r="D4" s="101">
        <f t="shared" si="1"/>
        <v>46.926859314524009</v>
      </c>
      <c r="E4" s="101">
        <f t="shared" si="1"/>
        <v>39.5872466452171</v>
      </c>
      <c r="F4" s="101">
        <f t="shared" si="1"/>
        <v>45.92111945439337</v>
      </c>
      <c r="G4" s="101">
        <f t="shared" si="1"/>
        <v>71.835602124670856</v>
      </c>
      <c r="H4" s="101">
        <f t="shared" si="1"/>
        <v>93.79221896313409</v>
      </c>
      <c r="I4" s="101">
        <f t="shared" si="1"/>
        <v>106.45575098266221</v>
      </c>
      <c r="J4" s="101">
        <f t="shared" si="1"/>
        <v>84.334164759994806</v>
      </c>
      <c r="K4" s="101">
        <f t="shared" si="1"/>
        <v>45.776910517177903</v>
      </c>
      <c r="L4" s="101">
        <f t="shared" si="1"/>
        <v>56.981118078340643</v>
      </c>
      <c r="M4" s="101">
        <f t="shared" si="1"/>
        <v>28.140794692028987</v>
      </c>
      <c r="N4" s="101">
        <f t="shared" si="1"/>
        <v>30.457420549081274</v>
      </c>
      <c r="O4" s="101">
        <f t="shared" si="1"/>
        <v>32.691227180071976</v>
      </c>
      <c r="P4" s="101">
        <f t="shared" si="1"/>
        <v>20.65795570740945</v>
      </c>
      <c r="Q4" s="101">
        <f t="shared" si="1"/>
        <v>16.890713839214268</v>
      </c>
    </row>
    <row r="5" spans="1:17" ht="12" customHeight="1" x14ac:dyDescent="0.25">
      <c r="A5" s="88" t="s">
        <v>38</v>
      </c>
      <c r="B5" s="100"/>
      <c r="C5" s="100">
        <v>4.3570116074121783</v>
      </c>
      <c r="D5" s="100">
        <v>2.0925072125688633</v>
      </c>
      <c r="E5" s="100">
        <v>0</v>
      </c>
      <c r="F5" s="100">
        <v>2.3891371561774317</v>
      </c>
      <c r="G5" s="100">
        <v>0</v>
      </c>
      <c r="H5" s="100">
        <v>24.735485516539878</v>
      </c>
      <c r="I5" s="100">
        <v>57.914678323674721</v>
      </c>
      <c r="J5" s="100">
        <v>47.023182383667347</v>
      </c>
      <c r="K5" s="100">
        <v>28.515110867298937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7.2941625562801473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0.40647543663559671</v>
      </c>
      <c r="P7" s="100">
        <v>1.3869832017213801</v>
      </c>
      <c r="Q7" s="100">
        <v>0.14570307946065719</v>
      </c>
    </row>
    <row r="8" spans="1:17" ht="12" customHeight="1" x14ac:dyDescent="0.25">
      <c r="A8" s="88" t="s">
        <v>101</v>
      </c>
      <c r="B8" s="100"/>
      <c r="C8" s="100">
        <v>8.8972107414235137E-3</v>
      </c>
      <c r="D8" s="100">
        <v>2.4198207139255141E-2</v>
      </c>
      <c r="E8" s="100">
        <v>3.0753842818930684E-2</v>
      </c>
      <c r="F8" s="100">
        <v>3.8921888776844722E-2</v>
      </c>
      <c r="G8" s="100">
        <v>1.17420315124219E-2</v>
      </c>
      <c r="H8" s="100">
        <v>3.8005209847250768E-2</v>
      </c>
      <c r="I8" s="100">
        <v>1.164652340146949E-2</v>
      </c>
      <c r="J8" s="100">
        <v>6.9577722947238799E-3</v>
      </c>
      <c r="K8" s="100">
        <v>1.5796359526018947E-2</v>
      </c>
      <c r="L8" s="100">
        <v>7.4670855277742573E-2</v>
      </c>
      <c r="M8" s="100">
        <v>5.2540687642554727E-2</v>
      </c>
      <c r="N8" s="100">
        <v>9.1425905120863828E-3</v>
      </c>
      <c r="O8" s="100">
        <v>0.14704599215771016</v>
      </c>
      <c r="P8" s="100">
        <v>2.4757424385822388E-2</v>
      </c>
      <c r="Q8" s="100">
        <v>4.4428436051928866E-2</v>
      </c>
    </row>
    <row r="9" spans="1:17" ht="12" customHeight="1" x14ac:dyDescent="0.25">
      <c r="A9" s="88" t="s">
        <v>106</v>
      </c>
      <c r="B9" s="100"/>
      <c r="C9" s="100">
        <v>0</v>
      </c>
      <c r="D9" s="100">
        <v>0</v>
      </c>
      <c r="E9" s="100">
        <v>30.692274986707304</v>
      </c>
      <c r="F9" s="100">
        <v>0</v>
      </c>
      <c r="G9" s="100">
        <v>70.84591483849961</v>
      </c>
      <c r="H9" s="100">
        <v>67.782825409105271</v>
      </c>
      <c r="I9" s="100">
        <v>29.776451480055449</v>
      </c>
      <c r="J9" s="100">
        <v>26.557046432750557</v>
      </c>
      <c r="K9" s="100">
        <v>0</v>
      </c>
      <c r="L9" s="100">
        <v>0</v>
      </c>
      <c r="M9" s="100">
        <v>0</v>
      </c>
      <c r="N9" s="100">
        <v>29.366616212217494</v>
      </c>
      <c r="O9" s="100">
        <v>0</v>
      </c>
      <c r="P9" s="100">
        <v>15.518691050304263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2.3869423226580038</v>
      </c>
      <c r="D10" s="100">
        <v>0</v>
      </c>
      <c r="E10" s="100">
        <v>0</v>
      </c>
      <c r="F10" s="100">
        <v>4.2700196282412631E-2</v>
      </c>
      <c r="G10" s="100">
        <v>0</v>
      </c>
      <c r="H10" s="100">
        <v>0</v>
      </c>
      <c r="I10" s="100">
        <v>0</v>
      </c>
      <c r="J10" s="100">
        <v>6.9880044837457111</v>
      </c>
      <c r="K10" s="100">
        <v>1.3099734245456673</v>
      </c>
      <c r="L10" s="100">
        <v>0.61473872989807932</v>
      </c>
      <c r="M10" s="100">
        <v>1.3782673558402354E-3</v>
      </c>
      <c r="N10" s="100">
        <v>0.40178574722921268</v>
      </c>
      <c r="O10" s="100">
        <v>9.672559200201214E-2</v>
      </c>
      <c r="P10" s="100">
        <v>3.2868607302393689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0.10003634842977194</v>
      </c>
      <c r="D11" s="100">
        <v>3.0457258144223228E-2</v>
      </c>
      <c r="E11" s="100">
        <v>8.3437324347625186E-2</v>
      </c>
      <c r="F11" s="100">
        <v>1.2063958458915067E-2</v>
      </c>
      <c r="G11" s="100">
        <v>1.9709498899162362E-3</v>
      </c>
      <c r="H11" s="100">
        <v>4.465536753245556E-2</v>
      </c>
      <c r="I11" s="100">
        <v>6.2848765637388865E-2</v>
      </c>
      <c r="J11" s="100">
        <v>2.1354161534214575E-2</v>
      </c>
      <c r="K11" s="100">
        <v>1.0306534013226931E-2</v>
      </c>
      <c r="L11" s="100">
        <v>6.8329742959236002E-3</v>
      </c>
      <c r="M11" s="100">
        <v>2.0280048175993663E-2</v>
      </c>
      <c r="N11" s="100">
        <v>8.3788728804102088E-4</v>
      </c>
      <c r="O11" s="100">
        <v>6.3563675344786843E-3</v>
      </c>
      <c r="P11" s="100">
        <v>1.5780942705110875E-2</v>
      </c>
      <c r="Q11" s="100">
        <v>1.3331673036035892E-2</v>
      </c>
    </row>
    <row r="12" spans="1:17" ht="12" customHeight="1" x14ac:dyDescent="0.25">
      <c r="A12" s="88" t="s">
        <v>42</v>
      </c>
      <c r="B12" s="100"/>
      <c r="C12" s="100">
        <v>5.5261629531943743</v>
      </c>
      <c r="D12" s="100">
        <v>24.614677867179267</v>
      </c>
      <c r="E12" s="100">
        <v>8.2659313778814383</v>
      </c>
      <c r="F12" s="100">
        <v>22.840546764871334</v>
      </c>
      <c r="G12" s="100">
        <v>0</v>
      </c>
      <c r="H12" s="100">
        <v>0</v>
      </c>
      <c r="I12" s="100">
        <v>0.28291208046715483</v>
      </c>
      <c r="J12" s="100">
        <v>2.823089360950426</v>
      </c>
      <c r="K12" s="100">
        <v>7.743449439822589</v>
      </c>
      <c r="L12" s="100">
        <v>10.257334287526701</v>
      </c>
      <c r="M12" s="100">
        <v>7.2296597279371513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0.1847293017945216</v>
      </c>
      <c r="D13" s="100">
        <v>0.29391286795575028</v>
      </c>
      <c r="E13" s="100">
        <v>8.8865393350830865E-2</v>
      </c>
      <c r="F13" s="100">
        <v>0.48568226566827055</v>
      </c>
      <c r="G13" s="100">
        <v>4.1243944445525017E-2</v>
      </c>
      <c r="H13" s="100">
        <v>0.15586531211989885</v>
      </c>
      <c r="I13" s="100">
        <v>1.3199319629220827</v>
      </c>
      <c r="J13" s="100">
        <v>0.24760253429320847</v>
      </c>
      <c r="K13" s="100">
        <v>0.64297105612990635</v>
      </c>
      <c r="L13" s="100">
        <v>3.0121004772880453</v>
      </c>
      <c r="M13" s="100">
        <v>1.2554132775190596</v>
      </c>
      <c r="N13" s="100">
        <v>0.26290676053129114</v>
      </c>
      <c r="O13" s="100">
        <v>0.33096967410659012</v>
      </c>
      <c r="P13" s="100">
        <v>0.16447045937734614</v>
      </c>
      <c r="Q13" s="100">
        <v>2.3993311040607881</v>
      </c>
    </row>
    <row r="14" spans="1:17" ht="12" customHeight="1" x14ac:dyDescent="0.25">
      <c r="A14" s="51" t="s">
        <v>104</v>
      </c>
      <c r="B14" s="22"/>
      <c r="C14" s="22">
        <v>32.171875225654816</v>
      </c>
      <c r="D14" s="22">
        <v>19.76554062961802</v>
      </c>
      <c r="E14" s="22">
        <v>0</v>
      </c>
      <c r="F14" s="22">
        <v>20.011144169934688</v>
      </c>
      <c r="G14" s="22">
        <v>0</v>
      </c>
      <c r="H14" s="22">
        <v>0</v>
      </c>
      <c r="I14" s="22">
        <v>16.374738689708916</v>
      </c>
      <c r="J14" s="22">
        <v>0</v>
      </c>
      <c r="K14" s="22">
        <v>7.3487282059650694</v>
      </c>
      <c r="L14" s="22">
        <v>42.972252296016713</v>
      </c>
      <c r="M14" s="22">
        <v>19.55294838009625</v>
      </c>
      <c r="N14" s="22">
        <v>0</v>
      </c>
      <c r="O14" s="22">
        <v>31.696608454485986</v>
      </c>
      <c r="P14" s="22">
        <v>0</v>
      </c>
      <c r="Q14" s="22">
        <v>14.285521088122582</v>
      </c>
    </row>
    <row r="15" spans="1:17" ht="12" customHeight="1" x14ac:dyDescent="0.25">
      <c r="A15" s="105" t="s">
        <v>108</v>
      </c>
      <c r="B15" s="104"/>
      <c r="C15" s="104">
        <v>0.14485131912420085</v>
      </c>
      <c r="D15" s="104">
        <v>0.10556527191862533</v>
      </c>
      <c r="E15" s="104">
        <v>0.4259837201109738</v>
      </c>
      <c r="F15" s="104">
        <v>0.10092305422347039</v>
      </c>
      <c r="G15" s="104">
        <v>0.93473036032337475</v>
      </c>
      <c r="H15" s="104">
        <v>1.0353821479893208</v>
      </c>
      <c r="I15" s="104">
        <v>0.7125431567950371</v>
      </c>
      <c r="J15" s="104">
        <v>0.66692763075862327</v>
      </c>
      <c r="K15" s="104">
        <v>0.19057462987648635</v>
      </c>
      <c r="L15" s="104">
        <v>4.3188458037436449E-2</v>
      </c>
      <c r="M15" s="104">
        <v>2.8574303302135111E-2</v>
      </c>
      <c r="N15" s="104">
        <v>0.41613135130314804</v>
      </c>
      <c r="O15" s="104">
        <v>7.045663149601109E-3</v>
      </c>
      <c r="P15" s="104">
        <v>0.26041189867616005</v>
      </c>
      <c r="Q15" s="104">
        <v>2.3984584822757979E-3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1.0739628400326153</v>
      </c>
      <c r="D16" s="101">
        <f t="shared" si="2"/>
        <v>1.4427885533892135</v>
      </c>
      <c r="E16" s="101">
        <f t="shared" si="2"/>
        <v>1.5129483559662733</v>
      </c>
      <c r="F16" s="101">
        <f t="shared" si="2"/>
        <v>0.51855313010264648</v>
      </c>
      <c r="G16" s="101">
        <f t="shared" si="2"/>
        <v>0.48722590094371471</v>
      </c>
      <c r="H16" s="101">
        <f t="shared" si="2"/>
        <v>1.5986418975706285</v>
      </c>
      <c r="I16" s="101">
        <f t="shared" si="2"/>
        <v>2.2810216762273257</v>
      </c>
      <c r="J16" s="101">
        <f t="shared" si="2"/>
        <v>1.4814727723643297</v>
      </c>
      <c r="K16" s="101">
        <f t="shared" si="2"/>
        <v>0.41566321793463579</v>
      </c>
      <c r="L16" s="101">
        <f t="shared" si="2"/>
        <v>0.12240904475402187</v>
      </c>
      <c r="M16" s="101">
        <f t="shared" si="2"/>
        <v>0.32434609734416203</v>
      </c>
      <c r="N16" s="101">
        <f t="shared" si="2"/>
        <v>0.51504871466338364</v>
      </c>
      <c r="O16" s="101">
        <f t="shared" si="2"/>
        <v>0.40530964699297889</v>
      </c>
      <c r="P16" s="101">
        <f t="shared" si="2"/>
        <v>0.46494479832313651</v>
      </c>
      <c r="Q16" s="101">
        <f t="shared" si="2"/>
        <v>0.70751819416992157</v>
      </c>
    </row>
    <row r="17" spans="1:17" ht="12.95" customHeight="1" x14ac:dyDescent="0.25">
      <c r="A17" s="88" t="s">
        <v>101</v>
      </c>
      <c r="B17" s="103"/>
      <c r="C17" s="103">
        <v>7.3102015775769868E-3</v>
      </c>
      <c r="D17" s="103">
        <v>0</v>
      </c>
      <c r="E17" s="103">
        <v>0</v>
      </c>
      <c r="F17" s="103">
        <v>1.5412846374901567E-2</v>
      </c>
      <c r="G17" s="103">
        <v>1.1456327798364967E-2</v>
      </c>
      <c r="H17" s="103">
        <v>4.9553220671916349E-3</v>
      </c>
      <c r="I17" s="103">
        <v>2.6452379512531342E-4</v>
      </c>
      <c r="J17" s="103">
        <v>1.847121347510524E-3</v>
      </c>
      <c r="K17" s="103">
        <v>4.50800741048924E-4</v>
      </c>
      <c r="L17" s="103">
        <v>6.0327323236480162E-3</v>
      </c>
      <c r="M17" s="103">
        <v>3.1703380417749658E-3</v>
      </c>
      <c r="N17" s="103">
        <v>6.6171974054595028E-3</v>
      </c>
      <c r="O17" s="103">
        <v>1.1330284609856181E-2</v>
      </c>
      <c r="P17" s="103">
        <v>1.9834736920071021E-2</v>
      </c>
      <c r="Q17" s="103">
        <v>3.4866038853998665E-2</v>
      </c>
    </row>
    <row r="18" spans="1:17" ht="12" customHeight="1" x14ac:dyDescent="0.25">
      <c r="A18" s="88" t="s">
        <v>100</v>
      </c>
      <c r="B18" s="103"/>
      <c r="C18" s="103">
        <v>1.0666526384550383</v>
      </c>
      <c r="D18" s="103">
        <v>1.4427885533892135</v>
      </c>
      <c r="E18" s="103">
        <v>1.5129483559662733</v>
      </c>
      <c r="F18" s="103">
        <v>0.50314028372774489</v>
      </c>
      <c r="G18" s="103">
        <v>0.47576957314534973</v>
      </c>
      <c r="H18" s="103">
        <v>1.5936865755034368</v>
      </c>
      <c r="I18" s="103">
        <v>2.2807571524322006</v>
      </c>
      <c r="J18" s="103">
        <v>1.4796256510168193</v>
      </c>
      <c r="K18" s="103">
        <v>0.41521241719358687</v>
      </c>
      <c r="L18" s="103">
        <v>0.11637631243037386</v>
      </c>
      <c r="M18" s="103">
        <v>0.32117575930238706</v>
      </c>
      <c r="N18" s="103">
        <v>0.50843151725792413</v>
      </c>
      <c r="O18" s="103">
        <v>0.3939793623831227</v>
      </c>
      <c r="P18" s="103">
        <v>0.44511006140306547</v>
      </c>
      <c r="Q18" s="103">
        <v>0.67265215531592293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4.8471939068552956</v>
      </c>
      <c r="D19" s="101">
        <f t="shared" si="3"/>
        <v>5.0966804935156365</v>
      </c>
      <c r="E19" s="101">
        <f t="shared" si="3"/>
        <v>4.7178236874408919</v>
      </c>
      <c r="F19" s="101">
        <f t="shared" si="3"/>
        <v>5.2828923337237992</v>
      </c>
      <c r="G19" s="101">
        <f t="shared" si="3"/>
        <v>5.8132592295611927</v>
      </c>
      <c r="H19" s="101">
        <f t="shared" si="3"/>
        <v>7.7573405305283201</v>
      </c>
      <c r="I19" s="101">
        <f t="shared" si="3"/>
        <v>10.031526397665104</v>
      </c>
      <c r="J19" s="101">
        <f t="shared" si="3"/>
        <v>7.0243433783516398</v>
      </c>
      <c r="K19" s="101">
        <f t="shared" si="3"/>
        <v>3.4980397379692878</v>
      </c>
      <c r="L19" s="101">
        <f t="shared" si="3"/>
        <v>5.4476828167946518</v>
      </c>
      <c r="M19" s="101">
        <f t="shared" si="3"/>
        <v>4.2415534545486002</v>
      </c>
      <c r="N19" s="101">
        <f t="shared" si="3"/>
        <v>5.1267936898440265</v>
      </c>
      <c r="O19" s="101">
        <f t="shared" si="3"/>
        <v>4.3010146191911067</v>
      </c>
      <c r="P19" s="101">
        <f t="shared" si="3"/>
        <v>4.732285971536248</v>
      </c>
      <c r="Q19" s="101">
        <f t="shared" si="3"/>
        <v>5.0995339382858456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2.5763638620052224E-4</v>
      </c>
      <c r="H20" s="100">
        <v>1.5872286717420201</v>
      </c>
      <c r="I20" s="100">
        <v>3.1295768928512091</v>
      </c>
      <c r="J20" s="100">
        <v>1.6358565101005498</v>
      </c>
      <c r="K20" s="100">
        <v>0.64480942236173844</v>
      </c>
      <c r="L20" s="100">
        <v>0.37200578038024862</v>
      </c>
      <c r="M20" s="100">
        <v>0.30537892127522409</v>
      </c>
      <c r="N20" s="100">
        <v>0.21179681160452266</v>
      </c>
      <c r="O20" s="100">
        <v>0.18504072446936845</v>
      </c>
      <c r="P20" s="100">
        <v>0.56617861843744466</v>
      </c>
      <c r="Q20" s="100">
        <v>0.45519019362673085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3.8826871141990793</v>
      </c>
      <c r="D23" s="100">
        <v>2.2590473408696092</v>
      </c>
      <c r="E23" s="100">
        <v>0.63868195239043579</v>
      </c>
      <c r="F23" s="100">
        <v>1.7175193415927665</v>
      </c>
      <c r="G23" s="100">
        <v>0.4696750796872502</v>
      </c>
      <c r="H23" s="100">
        <v>1.4637256003616743</v>
      </c>
      <c r="I23" s="100">
        <v>3.5332532437407949</v>
      </c>
      <c r="J23" s="100">
        <v>0.98157087252656938</v>
      </c>
      <c r="K23" s="100">
        <v>1.5105197602552167</v>
      </c>
      <c r="L23" s="100">
        <v>0.95833655784634053</v>
      </c>
      <c r="M23" s="100">
        <v>0.40731757285121417</v>
      </c>
      <c r="N23" s="100">
        <v>4.761225738189891</v>
      </c>
      <c r="O23" s="100">
        <v>0.30565029572582841</v>
      </c>
      <c r="P23" s="100">
        <v>1.8147203189742482</v>
      </c>
      <c r="Q23" s="100">
        <v>0.42568604557846179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0.96450679265621664</v>
      </c>
      <c r="D25" s="100">
        <v>2.8376331526460277</v>
      </c>
      <c r="E25" s="100">
        <v>1.7537087932825621</v>
      </c>
      <c r="F25" s="100">
        <v>3.5653729921310329</v>
      </c>
      <c r="G25" s="100">
        <v>3.7701338700770401E-3</v>
      </c>
      <c r="H25" s="100">
        <v>0</v>
      </c>
      <c r="I25" s="100">
        <v>0.18983493793335354</v>
      </c>
      <c r="J25" s="100">
        <v>0.30153437679278688</v>
      </c>
      <c r="K25" s="100">
        <v>0.19322453446624138</v>
      </c>
      <c r="L25" s="100">
        <v>0.16688578918991087</v>
      </c>
      <c r="M25" s="100">
        <v>0.10263136435689379</v>
      </c>
      <c r="N25" s="100">
        <v>0.13625749961394176</v>
      </c>
      <c r="O25" s="100">
        <v>0</v>
      </c>
      <c r="P25" s="100">
        <v>0.14665742401009713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2.3254329417678941</v>
      </c>
      <c r="F26" s="22">
        <v>0</v>
      </c>
      <c r="G26" s="22">
        <v>5.3305233829097194</v>
      </c>
      <c r="H26" s="22">
        <v>4.7063862584246259</v>
      </c>
      <c r="I26" s="22">
        <v>3.178861323139746</v>
      </c>
      <c r="J26" s="22">
        <v>4.1053816189317338</v>
      </c>
      <c r="K26" s="22">
        <v>1.1494860208860913</v>
      </c>
      <c r="L26" s="22">
        <v>3.638346376073387</v>
      </c>
      <c r="M26" s="22">
        <v>3.3663390638831392</v>
      </c>
      <c r="N26" s="22">
        <v>0</v>
      </c>
      <c r="O26" s="22">
        <v>3.7775311691989724</v>
      </c>
      <c r="P26" s="22">
        <v>2.075781459609257</v>
      </c>
      <c r="Q26" s="22">
        <v>4.1916972863931612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9.0329967079462482E-3</v>
      </c>
      <c r="H27" s="121">
        <v>0</v>
      </c>
      <c r="I27" s="121">
        <v>0</v>
      </c>
      <c r="J27" s="121">
        <v>0</v>
      </c>
      <c r="K27" s="121">
        <v>0</v>
      </c>
      <c r="L27" s="121">
        <v>0.31210831330476452</v>
      </c>
      <c r="M27" s="121">
        <v>5.9886532182128825E-2</v>
      </c>
      <c r="N27" s="121">
        <v>1.7513640435670774E-2</v>
      </c>
      <c r="O27" s="121">
        <v>3.2792429796937056E-2</v>
      </c>
      <c r="P27" s="121">
        <v>0.12894815050520098</v>
      </c>
      <c r="Q27" s="121">
        <v>2.6960412687491931E-2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5.7064050840576073</v>
      </c>
      <c r="D29" s="101">
        <f t="shared" si="4"/>
        <v>6.6139920493460522</v>
      </c>
      <c r="E29" s="101">
        <f t="shared" si="4"/>
        <v>5.3433198660143368</v>
      </c>
      <c r="F29" s="101">
        <f t="shared" si="4"/>
        <v>5.4263943205065388</v>
      </c>
      <c r="G29" s="101">
        <f t="shared" si="4"/>
        <v>7.2141843756894701</v>
      </c>
      <c r="H29" s="101">
        <f t="shared" si="4"/>
        <v>8.0500247998195746</v>
      </c>
      <c r="I29" s="101">
        <f t="shared" si="4"/>
        <v>8.7954843612637639</v>
      </c>
      <c r="J29" s="101">
        <f t="shared" si="4"/>
        <v>6.6425017184281563</v>
      </c>
      <c r="K29" s="101">
        <f t="shared" si="4"/>
        <v>4.207638480041993</v>
      </c>
      <c r="L29" s="101">
        <f t="shared" si="4"/>
        <v>7.2651352597333139</v>
      </c>
      <c r="M29" s="101">
        <f t="shared" si="4"/>
        <v>4.0133157423356893</v>
      </c>
      <c r="N29" s="101">
        <f t="shared" si="4"/>
        <v>5.9150999895123197</v>
      </c>
      <c r="O29" s="101">
        <f t="shared" si="4"/>
        <v>5.4069958646863272</v>
      </c>
      <c r="P29" s="101">
        <f t="shared" si="4"/>
        <v>5.3718600978690816</v>
      </c>
      <c r="Q29" s="101">
        <f t="shared" si="4"/>
        <v>6.3546279789539852</v>
      </c>
    </row>
    <row r="30" spans="1:17" s="28" customFormat="1" ht="12" customHeight="1" x14ac:dyDescent="0.25">
      <c r="A30" s="88" t="s">
        <v>66</v>
      </c>
      <c r="B30" s="100"/>
      <c r="C30" s="100">
        <v>5.0028986066547434</v>
      </c>
      <c r="D30" s="100">
        <v>5.9580323858563089</v>
      </c>
      <c r="E30" s="100">
        <v>2.1939005273393448</v>
      </c>
      <c r="F30" s="100">
        <v>1.4639476099105866</v>
      </c>
      <c r="G30" s="100">
        <v>0</v>
      </c>
      <c r="H30" s="100">
        <v>0</v>
      </c>
      <c r="I30" s="100">
        <v>0</v>
      </c>
      <c r="J30" s="100">
        <v>0</v>
      </c>
      <c r="K30" s="100">
        <v>3.4795100018573617</v>
      </c>
      <c r="L30" s="100">
        <v>5.2021219577239837</v>
      </c>
      <c r="M30" s="100">
        <v>0</v>
      </c>
      <c r="N30" s="100">
        <v>3.0816340906539925</v>
      </c>
      <c r="O30" s="100">
        <v>0</v>
      </c>
      <c r="P30" s="100">
        <v>1.3881689226174971</v>
      </c>
      <c r="Q30" s="100">
        <v>2.9363682422787085</v>
      </c>
    </row>
    <row r="31" spans="1:17" ht="12" customHeight="1" x14ac:dyDescent="0.25">
      <c r="A31" s="88" t="s">
        <v>98</v>
      </c>
      <c r="B31" s="100"/>
      <c r="C31" s="100">
        <v>0.69310583441077467</v>
      </c>
      <c r="D31" s="100">
        <v>0.65595966348974299</v>
      </c>
      <c r="E31" s="100">
        <v>1.1370978604874906E-2</v>
      </c>
      <c r="F31" s="100">
        <v>0</v>
      </c>
      <c r="G31" s="100">
        <v>5.2509080911630859</v>
      </c>
      <c r="H31" s="100">
        <v>4.4570345177927324</v>
      </c>
      <c r="I31" s="100">
        <v>2.7418165534857613</v>
      </c>
      <c r="J31" s="100">
        <v>1.8551733763313119</v>
      </c>
      <c r="K31" s="100">
        <v>0.72812847818463111</v>
      </c>
      <c r="L31" s="100">
        <v>1.2119446859796743</v>
      </c>
      <c r="M31" s="100">
        <v>0</v>
      </c>
      <c r="N31" s="100">
        <v>2.8334658988583272</v>
      </c>
      <c r="O31" s="100">
        <v>5.4069958646863272</v>
      </c>
      <c r="P31" s="100">
        <v>3.1997767410059437</v>
      </c>
      <c r="Q31" s="100">
        <v>3.4182597366752763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1.040064299208939E-2</v>
      </c>
      <c r="D33" s="18">
        <v>0</v>
      </c>
      <c r="E33" s="18">
        <v>3.1380483600701172</v>
      </c>
      <c r="F33" s="18">
        <v>3.9624467105959518</v>
      </c>
      <c r="G33" s="18">
        <v>1.9632762845263838</v>
      </c>
      <c r="H33" s="18">
        <v>3.5929902820268418</v>
      </c>
      <c r="I33" s="18">
        <v>6.0536678077780017</v>
      </c>
      <c r="J33" s="18">
        <v>4.7873283420968447</v>
      </c>
      <c r="K33" s="18">
        <v>0</v>
      </c>
      <c r="L33" s="18">
        <v>0.85106861602965633</v>
      </c>
      <c r="M33" s="18">
        <v>4.0133157423356893</v>
      </c>
      <c r="N33" s="18">
        <v>0</v>
      </c>
      <c r="O33" s="18">
        <v>0</v>
      </c>
      <c r="P33" s="18">
        <v>0.78391443424564045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42.768481956207857</v>
      </c>
      <c r="D3" s="106">
        <f t="shared" si="0"/>
        <v>43.358224406064366</v>
      </c>
      <c r="E3" s="106">
        <f t="shared" si="0"/>
        <v>37.325942869989959</v>
      </c>
      <c r="F3" s="106">
        <f t="shared" si="0"/>
        <v>42.278547773439747</v>
      </c>
      <c r="G3" s="106">
        <f t="shared" si="0"/>
        <v>60.328268659370025</v>
      </c>
      <c r="H3" s="106">
        <f t="shared" si="0"/>
        <v>75.965023689025358</v>
      </c>
      <c r="I3" s="106">
        <f t="shared" si="0"/>
        <v>84.208544105165117</v>
      </c>
      <c r="J3" s="106">
        <f t="shared" si="0"/>
        <v>64.332515625127797</v>
      </c>
      <c r="K3" s="106">
        <f t="shared" si="0"/>
        <v>34.454339650255527</v>
      </c>
      <c r="L3" s="106">
        <f t="shared" si="0"/>
        <v>55.330771416431844</v>
      </c>
      <c r="M3" s="106">
        <f t="shared" si="0"/>
        <v>30.8039766945423</v>
      </c>
      <c r="N3" s="106">
        <f t="shared" si="0"/>
        <v>30.688616792734003</v>
      </c>
      <c r="O3" s="106">
        <f t="shared" si="0"/>
        <v>33.464484679129001</v>
      </c>
      <c r="P3" s="106">
        <f t="shared" si="0"/>
        <v>22.962812701367657</v>
      </c>
      <c r="Q3" s="106">
        <f t="shared" si="0"/>
        <v>28.023960595061933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35.491582954221734</v>
      </c>
      <c r="D4" s="101">
        <f t="shared" si="1"/>
        <v>34.551948615575462</v>
      </c>
      <c r="E4" s="101">
        <f t="shared" si="1"/>
        <v>28.202978343474527</v>
      </c>
      <c r="F4" s="101">
        <f t="shared" si="1"/>
        <v>34.271607855280152</v>
      </c>
      <c r="G4" s="101">
        <f t="shared" si="1"/>
        <v>51.020527514466337</v>
      </c>
      <c r="H4" s="101">
        <f t="shared" si="1"/>
        <v>62.864534681369399</v>
      </c>
      <c r="I4" s="101">
        <f t="shared" si="1"/>
        <v>67.722474695815009</v>
      </c>
      <c r="J4" s="101">
        <f t="shared" si="1"/>
        <v>52.104728750015148</v>
      </c>
      <c r="K4" s="101">
        <f t="shared" si="1"/>
        <v>29.181572570222251</v>
      </c>
      <c r="L4" s="101">
        <f t="shared" si="1"/>
        <v>47.095949391684627</v>
      </c>
      <c r="M4" s="101">
        <f t="shared" si="1"/>
        <v>23.945792086183683</v>
      </c>
      <c r="N4" s="101">
        <f t="shared" si="1"/>
        <v>23.182400517297303</v>
      </c>
      <c r="O4" s="101">
        <f t="shared" si="1"/>
        <v>26.247488774878711</v>
      </c>
      <c r="P4" s="101">
        <f t="shared" si="1"/>
        <v>15.419604551559861</v>
      </c>
      <c r="Q4" s="101">
        <f t="shared" si="1"/>
        <v>18.825379463353659</v>
      </c>
    </row>
    <row r="5" spans="1:17" ht="12" customHeight="1" x14ac:dyDescent="0.25">
      <c r="A5" s="88" t="s">
        <v>38</v>
      </c>
      <c r="B5" s="100"/>
      <c r="C5" s="100">
        <v>2.2341707385776113</v>
      </c>
      <c r="D5" s="100">
        <v>1.0809119837934753</v>
      </c>
      <c r="E5" s="100">
        <v>0</v>
      </c>
      <c r="F5" s="100">
        <v>1.2532725235021778</v>
      </c>
      <c r="G5" s="100">
        <v>0</v>
      </c>
      <c r="H5" s="100">
        <v>13.249892635658879</v>
      </c>
      <c r="I5" s="100">
        <v>31.350429576010583</v>
      </c>
      <c r="J5" s="100">
        <v>25.659366916736467</v>
      </c>
      <c r="K5" s="100">
        <v>15.628308376740769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4.319294455821777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0.29151314091340891</v>
      </c>
      <c r="P7" s="100">
        <v>1.0194761864131519</v>
      </c>
      <c r="Q7" s="100">
        <v>0.10949181969970281</v>
      </c>
    </row>
    <row r="8" spans="1:17" ht="12" customHeight="1" x14ac:dyDescent="0.25">
      <c r="A8" s="88" t="s">
        <v>101</v>
      </c>
      <c r="B8" s="100"/>
      <c r="C8" s="100">
        <v>8.5906756796038652E-3</v>
      </c>
      <c r="D8" s="100">
        <v>2.3537480050385536E-2</v>
      </c>
      <c r="E8" s="100">
        <v>3.0133201554533823E-2</v>
      </c>
      <c r="F8" s="100">
        <v>3.8416315111318947E-2</v>
      </c>
      <c r="G8" s="100">
        <v>1.1686834838807184E-2</v>
      </c>
      <c r="H8" s="100">
        <v>3.8186675512364675E-2</v>
      </c>
      <c r="I8" s="100">
        <v>1.1826058956723381E-2</v>
      </c>
      <c r="J8" s="100">
        <v>7.1220372953182016E-3</v>
      </c>
      <c r="K8" s="100">
        <v>1.6243035323828484E-2</v>
      </c>
      <c r="L8" s="100">
        <v>7.7319315472369671E-2</v>
      </c>
      <c r="M8" s="100">
        <v>5.4902428534671234E-2</v>
      </c>
      <c r="N8" s="100">
        <v>9.6648529202435548E-3</v>
      </c>
      <c r="O8" s="100">
        <v>0.15784669801629977</v>
      </c>
      <c r="P8" s="100">
        <v>2.7101561077194556E-2</v>
      </c>
      <c r="Q8" s="100">
        <v>4.9903484277778042E-2</v>
      </c>
    </row>
    <row r="9" spans="1:17" ht="12" customHeight="1" x14ac:dyDescent="0.25">
      <c r="A9" s="88" t="s">
        <v>106</v>
      </c>
      <c r="B9" s="100"/>
      <c r="C9" s="100">
        <v>0</v>
      </c>
      <c r="D9" s="100">
        <v>0</v>
      </c>
      <c r="E9" s="100">
        <v>21.212202182690227</v>
      </c>
      <c r="F9" s="100">
        <v>0</v>
      </c>
      <c r="G9" s="100">
        <v>49.976022571092571</v>
      </c>
      <c r="H9" s="100">
        <v>48.274795540052594</v>
      </c>
      <c r="I9" s="100">
        <v>21.429224962411759</v>
      </c>
      <c r="J9" s="100">
        <v>19.262267103056438</v>
      </c>
      <c r="K9" s="100">
        <v>0</v>
      </c>
      <c r="L9" s="100">
        <v>0</v>
      </c>
      <c r="M9" s="100">
        <v>0</v>
      </c>
      <c r="N9" s="100">
        <v>21.826908558744258</v>
      </c>
      <c r="O9" s="100">
        <v>0</v>
      </c>
      <c r="P9" s="100">
        <v>11.705996799323898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1.2625083067119329</v>
      </c>
      <c r="D10" s="100">
        <v>0</v>
      </c>
      <c r="E10" s="100">
        <v>0</v>
      </c>
      <c r="F10" s="100">
        <v>2.3077448509147117E-2</v>
      </c>
      <c r="G10" s="100">
        <v>0</v>
      </c>
      <c r="H10" s="100">
        <v>0</v>
      </c>
      <c r="I10" s="100">
        <v>0</v>
      </c>
      <c r="J10" s="100">
        <v>3.9170734322611738</v>
      </c>
      <c r="K10" s="100">
        <v>0.73749867778474842</v>
      </c>
      <c r="L10" s="100">
        <v>0.34845462301596225</v>
      </c>
      <c r="M10" s="100">
        <v>7.8551509568438357E-4</v>
      </c>
      <c r="N10" s="100">
        <v>0.23000178537183638</v>
      </c>
      <c r="O10" s="100">
        <v>5.5564251385348012E-2</v>
      </c>
      <c r="P10" s="100">
        <v>1.893534576403141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7.578232770319572E-2</v>
      </c>
      <c r="D11" s="100">
        <v>2.3238055410123602E-2</v>
      </c>
      <c r="E11" s="100">
        <v>6.4121457018257361E-2</v>
      </c>
      <c r="F11" s="100">
        <v>9.3390156929568438E-3</v>
      </c>
      <c r="G11" s="100">
        <v>1.5385518267867842E-3</v>
      </c>
      <c r="H11" s="100">
        <v>3.5191569186306643E-2</v>
      </c>
      <c r="I11" s="100">
        <v>5.0059470263305969E-2</v>
      </c>
      <c r="J11" s="100">
        <v>1.714688380830429E-2</v>
      </c>
      <c r="K11" s="100">
        <v>8.3130704815643133E-3</v>
      </c>
      <c r="L11" s="100">
        <v>5.5491249816605331E-3</v>
      </c>
      <c r="M11" s="100">
        <v>1.6551613264667343E-2</v>
      </c>
      <c r="N11" s="100">
        <v>6.8614392205213392E-4</v>
      </c>
      <c r="O11" s="100">
        <v>5.2176969672183635E-3</v>
      </c>
      <c r="P11" s="100">
        <v>1.2978370716459981E-2</v>
      </c>
      <c r="Q11" s="100">
        <v>1.097816274396559E-2</v>
      </c>
    </row>
    <row r="12" spans="1:17" ht="12" customHeight="1" x14ac:dyDescent="0.25">
      <c r="A12" s="88" t="s">
        <v>42</v>
      </c>
      <c r="B12" s="100"/>
      <c r="C12" s="100">
        <v>4.1650124024295092</v>
      </c>
      <c r="D12" s="100">
        <v>18.696046356372587</v>
      </c>
      <c r="E12" s="100">
        <v>6.3246123761436319</v>
      </c>
      <c r="F12" s="100">
        <v>17.607303617363041</v>
      </c>
      <c r="G12" s="100">
        <v>0</v>
      </c>
      <c r="H12" s="100">
        <v>0</v>
      </c>
      <c r="I12" s="100">
        <v>0.22433154605813646</v>
      </c>
      <c r="J12" s="100">
        <v>2.2567071644612096</v>
      </c>
      <c r="K12" s="100">
        <v>6.2192068841938832</v>
      </c>
      <c r="L12" s="100">
        <v>8.295448791650049</v>
      </c>
      <c r="M12" s="100">
        <v>5.8801781509009619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0.22169526975929049</v>
      </c>
      <c r="D13" s="100">
        <v>0.35268729463313986</v>
      </c>
      <c r="E13" s="100">
        <v>0.10663276714159121</v>
      </c>
      <c r="F13" s="100">
        <v>0.58275875800162535</v>
      </c>
      <c r="G13" s="100">
        <v>4.9487132031058569E-2</v>
      </c>
      <c r="H13" s="100">
        <v>0.18701539344493207</v>
      </c>
      <c r="I13" s="100">
        <v>1.5836902709244389</v>
      </c>
      <c r="J13" s="100">
        <v>0.29707842356599906</v>
      </c>
      <c r="K13" s="100">
        <v>0.77144015670710253</v>
      </c>
      <c r="L13" s="100">
        <v>5.3125048335902756</v>
      </c>
      <c r="M13" s="100">
        <v>2.8452098262474301</v>
      </c>
      <c r="N13" s="100">
        <v>0.68569696917689704</v>
      </c>
      <c r="O13" s="100">
        <v>0.93720143987694049</v>
      </c>
      <c r="P13" s="100">
        <v>0.49097531923303439</v>
      </c>
      <c r="Q13" s="100">
        <v>7.3570696156701603</v>
      </c>
    </row>
    <row r="14" spans="1:17" ht="12" customHeight="1" x14ac:dyDescent="0.25">
      <c r="A14" s="51" t="s">
        <v>104</v>
      </c>
      <c r="B14" s="22"/>
      <c r="C14" s="22">
        <v>23.058232947606548</v>
      </c>
      <c r="D14" s="22">
        <v>14.26740948429811</v>
      </c>
      <c r="E14" s="22">
        <v>0</v>
      </c>
      <c r="F14" s="22">
        <v>14.653731333183837</v>
      </c>
      <c r="G14" s="22">
        <v>0</v>
      </c>
      <c r="H14" s="22">
        <v>0</v>
      </c>
      <c r="I14" s="22">
        <v>12.337093675171094</v>
      </c>
      <c r="J14" s="22">
        <v>0</v>
      </c>
      <c r="K14" s="22">
        <v>5.6066148085305212</v>
      </c>
      <c r="L14" s="22">
        <v>33.011569518230587</v>
      </c>
      <c r="M14" s="22">
        <v>15.118264172161455</v>
      </c>
      <c r="N14" s="22">
        <v>0</v>
      </c>
      <c r="O14" s="22">
        <v>24.793057407824005</v>
      </c>
      <c r="P14" s="22">
        <v>0</v>
      </c>
      <c r="Q14" s="22">
        <v>11.295470398072473</v>
      </c>
    </row>
    <row r="15" spans="1:17" ht="12" customHeight="1" x14ac:dyDescent="0.25">
      <c r="A15" s="105" t="s">
        <v>108</v>
      </c>
      <c r="B15" s="104"/>
      <c r="C15" s="104">
        <v>0.14629582993226614</v>
      </c>
      <c r="D15" s="104">
        <v>0.10811796101763904</v>
      </c>
      <c r="E15" s="104">
        <v>0.4652763589262876</v>
      </c>
      <c r="F15" s="104">
        <v>0.10370884391605524</v>
      </c>
      <c r="G15" s="104">
        <v>0.98179242467711891</v>
      </c>
      <c r="H15" s="104">
        <v>1.0794528675143176</v>
      </c>
      <c r="I15" s="104">
        <v>0.73581913601897031</v>
      </c>
      <c r="J15" s="104">
        <v>0.68796678883023643</v>
      </c>
      <c r="K15" s="104">
        <v>0.19394756045983211</v>
      </c>
      <c r="L15" s="104">
        <v>4.5103184743722706E-2</v>
      </c>
      <c r="M15" s="104">
        <v>2.9900379978817421E-2</v>
      </c>
      <c r="N15" s="104">
        <v>0.42944220716201814</v>
      </c>
      <c r="O15" s="104">
        <v>7.0881398954900894E-3</v>
      </c>
      <c r="P15" s="104">
        <v>0.26954173839298146</v>
      </c>
      <c r="Q15" s="104">
        <v>2.465982889577533E-3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1.6087976357073577</v>
      </c>
      <c r="D16" s="101">
        <f t="shared" si="2"/>
        <v>2.2865175463562957</v>
      </c>
      <c r="E16" s="101">
        <f t="shared" si="2"/>
        <v>2.5176901049555713</v>
      </c>
      <c r="F16" s="101">
        <f t="shared" si="2"/>
        <v>0.89429781907607042</v>
      </c>
      <c r="G16" s="101">
        <f t="shared" si="2"/>
        <v>0.86521494742884397</v>
      </c>
      <c r="H16" s="101">
        <f t="shared" si="2"/>
        <v>2.9421079495847735</v>
      </c>
      <c r="I16" s="101">
        <f t="shared" si="2"/>
        <v>4.3587288989064783</v>
      </c>
      <c r="J16" s="101">
        <f t="shared" si="2"/>
        <v>2.9196568068488737</v>
      </c>
      <c r="K16" s="101">
        <f t="shared" si="2"/>
        <v>0.84137325924751916</v>
      </c>
      <c r="L16" s="101">
        <f t="shared" si="2"/>
        <v>0.25558461569425395</v>
      </c>
      <c r="M16" s="101">
        <f t="shared" si="2"/>
        <v>0.6988959641753083</v>
      </c>
      <c r="N16" s="101">
        <f t="shared" si="2"/>
        <v>1.1681919392515219</v>
      </c>
      <c r="O16" s="101">
        <f t="shared" si="2"/>
        <v>0.98248686715850919</v>
      </c>
      <c r="P16" s="101">
        <f t="shared" si="2"/>
        <v>1.209371472165315</v>
      </c>
      <c r="Q16" s="101">
        <f t="shared" si="2"/>
        <v>2.0324445739048316</v>
      </c>
    </row>
    <row r="17" spans="1:17" ht="12.95" customHeight="1" x14ac:dyDescent="0.25">
      <c r="A17" s="88" t="s">
        <v>101</v>
      </c>
      <c r="B17" s="103"/>
      <c r="C17" s="103">
        <v>1.4025702467060638E-2</v>
      </c>
      <c r="D17" s="103">
        <v>0</v>
      </c>
      <c r="E17" s="103">
        <v>0</v>
      </c>
      <c r="F17" s="103">
        <v>3.027068823969517E-2</v>
      </c>
      <c r="G17" s="103">
        <v>2.2800660026095699E-2</v>
      </c>
      <c r="H17" s="103">
        <v>1.0018782267624815E-2</v>
      </c>
      <c r="I17" s="103">
        <v>5.4486430357220746E-4</v>
      </c>
      <c r="J17" s="103">
        <v>3.8897725372874052E-3</v>
      </c>
      <c r="K17" s="103">
        <v>9.7435804453869493E-4</v>
      </c>
      <c r="L17" s="103">
        <v>1.3455050313956048E-2</v>
      </c>
      <c r="M17" s="103">
        <v>7.3654634838249255E-3</v>
      </c>
      <c r="N17" s="103">
        <v>1.620670031296834E-2</v>
      </c>
      <c r="O17" s="103">
        <v>2.9783282986038662E-2</v>
      </c>
      <c r="P17" s="103">
        <v>5.7275429276033747E-2</v>
      </c>
      <c r="Q17" s="103">
        <v>0.11200765982545675</v>
      </c>
    </row>
    <row r="18" spans="1:17" ht="12" customHeight="1" x14ac:dyDescent="0.25">
      <c r="A18" s="88" t="s">
        <v>100</v>
      </c>
      <c r="B18" s="103"/>
      <c r="C18" s="103">
        <v>1.594771933240297</v>
      </c>
      <c r="D18" s="103">
        <v>2.2865175463562957</v>
      </c>
      <c r="E18" s="103">
        <v>2.5176901049555713</v>
      </c>
      <c r="F18" s="103">
        <v>0.86402713083637528</v>
      </c>
      <c r="G18" s="103">
        <v>0.84241428740274826</v>
      </c>
      <c r="H18" s="103">
        <v>2.9320891673171485</v>
      </c>
      <c r="I18" s="103">
        <v>4.3581840346029059</v>
      </c>
      <c r="J18" s="103">
        <v>2.9157670343115862</v>
      </c>
      <c r="K18" s="103">
        <v>0.84039890120298044</v>
      </c>
      <c r="L18" s="103">
        <v>0.24212956538029792</v>
      </c>
      <c r="M18" s="103">
        <v>0.69153050069148336</v>
      </c>
      <c r="N18" s="103">
        <v>1.1519852389385534</v>
      </c>
      <c r="O18" s="103">
        <v>0.95270358417247047</v>
      </c>
      <c r="P18" s="103">
        <v>1.1520960428892812</v>
      </c>
      <c r="Q18" s="103">
        <v>1.9204369140793747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2.9276053929126671</v>
      </c>
      <c r="D19" s="101">
        <f t="shared" si="3"/>
        <v>3.3291353448173533</v>
      </c>
      <c r="E19" s="101">
        <f t="shared" si="3"/>
        <v>3.3248004232448993</v>
      </c>
      <c r="F19" s="101">
        <f t="shared" si="3"/>
        <v>3.5806771196860252</v>
      </c>
      <c r="G19" s="101">
        <f t="shared" si="3"/>
        <v>4.253833134908958</v>
      </c>
      <c r="H19" s="101">
        <f t="shared" si="3"/>
        <v>5.1721025772749947</v>
      </c>
      <c r="I19" s="101">
        <f t="shared" si="3"/>
        <v>6.2111367613838198</v>
      </c>
      <c r="J19" s="101">
        <f t="shared" si="3"/>
        <v>4.7628804369134645</v>
      </c>
      <c r="K19" s="101">
        <f t="shared" si="3"/>
        <v>2.2735345098087638</v>
      </c>
      <c r="L19" s="101">
        <f t="shared" si="3"/>
        <v>4.0285973679982545</v>
      </c>
      <c r="M19" s="101">
        <f t="shared" si="3"/>
        <v>3.1541110566730222</v>
      </c>
      <c r="N19" s="101">
        <f t="shared" si="3"/>
        <v>3.1952337514646922</v>
      </c>
      <c r="O19" s="101">
        <f t="shared" si="3"/>
        <v>3.2436954122793296</v>
      </c>
      <c r="P19" s="101">
        <f t="shared" si="3"/>
        <v>3.263322435917555</v>
      </c>
      <c r="Q19" s="101">
        <f t="shared" si="3"/>
        <v>3.7693661149321009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1.2157476429647406E-4</v>
      </c>
      <c r="H20" s="100">
        <v>0.7570079697125125</v>
      </c>
      <c r="I20" s="100">
        <v>1.5072488038503133</v>
      </c>
      <c r="J20" s="100">
        <v>0.79388824954553738</v>
      </c>
      <c r="K20" s="100">
        <v>0.31431035919961353</v>
      </c>
      <c r="L20" s="100">
        <v>0.18257055805128164</v>
      </c>
      <c r="M20" s="100">
        <v>0.15038582055239971</v>
      </c>
      <c r="N20" s="100">
        <v>0.10448007534688569</v>
      </c>
      <c r="O20" s="100">
        <v>9.1357799115226318E-2</v>
      </c>
      <c r="P20" s="100">
        <v>0.27965411974292093</v>
      </c>
      <c r="Q20" s="100">
        <v>0.22488375598778942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2.2488882226550508</v>
      </c>
      <c r="D23" s="100">
        <v>1.3176090620078387</v>
      </c>
      <c r="E23" s="100">
        <v>0.37517574291106526</v>
      </c>
      <c r="F23" s="100">
        <v>1.0162296340694008</v>
      </c>
      <c r="G23" s="100">
        <v>0.28021109394653093</v>
      </c>
      <c r="H23" s="100">
        <v>0.8815687390976723</v>
      </c>
      <c r="I23" s="100">
        <v>2.1507882681855928</v>
      </c>
      <c r="J23" s="100">
        <v>0.60231391525157707</v>
      </c>
      <c r="K23" s="100">
        <v>0.93099242890944478</v>
      </c>
      <c r="L23" s="100">
        <v>0.59445851794699223</v>
      </c>
      <c r="M23" s="100">
        <v>0.25355683713142296</v>
      </c>
      <c r="N23" s="100">
        <v>2.9699104267014627</v>
      </c>
      <c r="O23" s="100">
        <v>0.19068959320115034</v>
      </c>
      <c r="P23" s="100">
        <v>1.1331053931408506</v>
      </c>
      <c r="Q23" s="100">
        <v>0.26583641159040494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0.67871717025761624</v>
      </c>
      <c r="D25" s="100">
        <v>2.0115262828095148</v>
      </c>
      <c r="E25" s="100">
        <v>1.252169260671921</v>
      </c>
      <c r="F25" s="100">
        <v>2.5644474856166242</v>
      </c>
      <c r="G25" s="100">
        <v>2.7328262481222088E-3</v>
      </c>
      <c r="H25" s="100">
        <v>0</v>
      </c>
      <c r="I25" s="100">
        <v>0.14038751788086731</v>
      </c>
      <c r="J25" s="100">
        <v>0.22480216381724338</v>
      </c>
      <c r="K25" s="100">
        <v>0.14469594629845586</v>
      </c>
      <c r="L25" s="100">
        <v>0.12581281976233979</v>
      </c>
      <c r="M25" s="100">
        <v>7.7645151288521161E-2</v>
      </c>
      <c r="N25" s="100">
        <v>0.10327397491274315</v>
      </c>
      <c r="O25" s="100">
        <v>0</v>
      </c>
      <c r="P25" s="100">
        <v>0.11130163649909218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1.6974554196619129</v>
      </c>
      <c r="F26" s="22">
        <v>0</v>
      </c>
      <c r="G26" s="22">
        <v>3.9617346432420621</v>
      </c>
      <c r="H26" s="22">
        <v>3.5335258684648099</v>
      </c>
      <c r="I26" s="22">
        <v>2.4127121714670468</v>
      </c>
      <c r="J26" s="22">
        <v>3.1418761082991069</v>
      </c>
      <c r="K26" s="22">
        <v>0.88353577540124972</v>
      </c>
      <c r="L26" s="22">
        <v>2.8136471589328762</v>
      </c>
      <c r="M26" s="22">
        <v>2.6124678560833714</v>
      </c>
      <c r="N26" s="22">
        <v>0</v>
      </c>
      <c r="O26" s="22">
        <v>2.928748080252122</v>
      </c>
      <c r="P26" s="22">
        <v>1.6099116687824202</v>
      </c>
      <c r="Q26" s="22">
        <v>3.2516033161017086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9.0329967079462482E-3</v>
      </c>
      <c r="H27" s="121">
        <v>0</v>
      </c>
      <c r="I27" s="121">
        <v>0</v>
      </c>
      <c r="J27" s="121">
        <v>0</v>
      </c>
      <c r="K27" s="121">
        <v>0</v>
      </c>
      <c r="L27" s="121">
        <v>0.31210831330476452</v>
      </c>
      <c r="M27" s="121">
        <v>6.0055391617306567E-2</v>
      </c>
      <c r="N27" s="121">
        <v>1.756927450360047E-2</v>
      </c>
      <c r="O27" s="121">
        <v>3.289993971083098E-2</v>
      </c>
      <c r="P27" s="121">
        <v>0.12934961775227094</v>
      </c>
      <c r="Q27" s="121">
        <v>2.7042631252198007E-2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2.7404959733661025</v>
      </c>
      <c r="D29" s="101">
        <f t="shared" si="4"/>
        <v>3.1906228993152554</v>
      </c>
      <c r="E29" s="101">
        <f t="shared" si="4"/>
        <v>3.280473998314962</v>
      </c>
      <c r="F29" s="101">
        <f t="shared" si="4"/>
        <v>3.5319649793975021</v>
      </c>
      <c r="G29" s="101">
        <f t="shared" si="4"/>
        <v>4.1886930625658803</v>
      </c>
      <c r="H29" s="101">
        <f t="shared" si="4"/>
        <v>4.9862784807961908</v>
      </c>
      <c r="I29" s="101">
        <f t="shared" si="4"/>
        <v>5.9162037490598038</v>
      </c>
      <c r="J29" s="101">
        <f t="shared" si="4"/>
        <v>4.5452496313503152</v>
      </c>
      <c r="K29" s="101">
        <f t="shared" si="4"/>
        <v>2.1578593109769963</v>
      </c>
      <c r="L29" s="101">
        <f t="shared" si="4"/>
        <v>3.9506400410547133</v>
      </c>
      <c r="M29" s="101">
        <f t="shared" si="4"/>
        <v>3.0051775875102882</v>
      </c>
      <c r="N29" s="101">
        <f t="shared" si="4"/>
        <v>3.1427905847204869</v>
      </c>
      <c r="O29" s="101">
        <f t="shared" si="4"/>
        <v>2.9908136248124499</v>
      </c>
      <c r="P29" s="101">
        <f t="shared" si="4"/>
        <v>3.0705142417249256</v>
      </c>
      <c r="Q29" s="101">
        <f t="shared" si="4"/>
        <v>3.3967704428713397</v>
      </c>
    </row>
    <row r="30" spans="1:17" s="28" customFormat="1" ht="12" customHeight="1" x14ac:dyDescent="0.25">
      <c r="A30" s="88" t="s">
        <v>66</v>
      </c>
      <c r="B30" s="100"/>
      <c r="C30" s="100">
        <v>2.3777063375434064</v>
      </c>
      <c r="D30" s="100">
        <v>2.8516835561772491</v>
      </c>
      <c r="E30" s="100">
        <v>1.057609217887832</v>
      </c>
      <c r="F30" s="100">
        <v>0.71088512281844896</v>
      </c>
      <c r="G30" s="100">
        <v>0</v>
      </c>
      <c r="H30" s="100">
        <v>0</v>
      </c>
      <c r="I30" s="100">
        <v>0</v>
      </c>
      <c r="J30" s="100">
        <v>0</v>
      </c>
      <c r="K30" s="100">
        <v>1.7598750180447764</v>
      </c>
      <c r="L30" s="100">
        <v>2.648758331358986</v>
      </c>
      <c r="M30" s="100">
        <v>0</v>
      </c>
      <c r="N30" s="100">
        <v>1.5768836886135467</v>
      </c>
      <c r="O30" s="100">
        <v>0</v>
      </c>
      <c r="P30" s="100">
        <v>0.71123801135957399</v>
      </c>
      <c r="Q30" s="100">
        <v>1.5047887553194883</v>
      </c>
    </row>
    <row r="31" spans="1:17" ht="12" customHeight="1" x14ac:dyDescent="0.25">
      <c r="A31" s="88" t="s">
        <v>98</v>
      </c>
      <c r="B31" s="100"/>
      <c r="C31" s="100">
        <v>0.35554965619312728</v>
      </c>
      <c r="D31" s="100">
        <v>0.3389393431380065</v>
      </c>
      <c r="E31" s="100">
        <v>5.9178993612942748E-3</v>
      </c>
      <c r="F31" s="100">
        <v>0</v>
      </c>
      <c r="G31" s="100">
        <v>2.7789996536753789</v>
      </c>
      <c r="H31" s="100">
        <v>2.3816234878629676</v>
      </c>
      <c r="I31" s="100">
        <v>1.4806958492354878</v>
      </c>
      <c r="J31" s="100">
        <v>1.0098286934110472</v>
      </c>
      <c r="K31" s="100">
        <v>0.3979842929322201</v>
      </c>
      <c r="L31" s="100">
        <v>0.66670070597075992</v>
      </c>
      <c r="M31" s="100">
        <v>0</v>
      </c>
      <c r="N31" s="100">
        <v>1.5659068961069404</v>
      </c>
      <c r="O31" s="100">
        <v>2.9908136248124499</v>
      </c>
      <c r="P31" s="100">
        <v>1.7706766939600418</v>
      </c>
      <c r="Q31" s="100">
        <v>1.8919816875518516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7.2399796295688689E-3</v>
      </c>
      <c r="D33" s="18">
        <v>0</v>
      </c>
      <c r="E33" s="18">
        <v>2.2169468810658355</v>
      </c>
      <c r="F33" s="18">
        <v>2.8210798565790531</v>
      </c>
      <c r="G33" s="18">
        <v>1.4096934088905015</v>
      </c>
      <c r="H33" s="18">
        <v>2.6046549929332232</v>
      </c>
      <c r="I33" s="18">
        <v>4.4355078998243158</v>
      </c>
      <c r="J33" s="18">
        <v>3.5354209379392678</v>
      </c>
      <c r="K33" s="18">
        <v>0</v>
      </c>
      <c r="L33" s="18">
        <v>0.635181003724967</v>
      </c>
      <c r="M33" s="18">
        <v>3.0051775875102882</v>
      </c>
      <c r="N33" s="18">
        <v>0</v>
      </c>
      <c r="O33" s="18">
        <v>0</v>
      </c>
      <c r="P33" s="18">
        <v>0.5885995364053096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0.67032894466083703</v>
      </c>
      <c r="D3" s="115">
        <f>IF(SER_hh_tes_in!D3=0,"",SER_hh_tes_in!D3/SER_hh_fec_in!D3)</f>
        <v>0.72167099159292147</v>
      </c>
      <c r="E3" s="115">
        <f>IF(SER_hh_tes_in!E3=0,"",SER_hh_tes_in!E3/SER_hh_fec_in!E3)</f>
        <v>0.72957322705947369</v>
      </c>
      <c r="F3" s="115">
        <f>IF(SER_hh_tes_in!F3=0,"",SER_hh_tes_in!F3/SER_hh_fec_in!F3)</f>
        <v>0.73979558572241089</v>
      </c>
      <c r="G3" s="115">
        <f>IF(SER_hh_tes_in!G3=0,"",SER_hh_tes_in!G3/SER_hh_fec_in!G3)</f>
        <v>0.70683159533792861</v>
      </c>
      <c r="H3" s="115">
        <f>IF(SER_hh_tes_in!H3=0,"",SER_hh_tes_in!H3/SER_hh_fec_in!H3)</f>
        <v>0.68314959951346566</v>
      </c>
      <c r="I3" s="115">
        <f>IF(SER_hh_tes_in!I3=0,"",SER_hh_tes_in!I3/SER_hh_fec_in!I3)</f>
        <v>0.66012893196614519</v>
      </c>
      <c r="J3" s="115">
        <f>IF(SER_hh_tes_in!J3=0,"",SER_hh_tes_in!J3/SER_hh_fec_in!J3)</f>
        <v>0.64667179512350126</v>
      </c>
      <c r="K3" s="115">
        <f>IF(SER_hh_tes_in!K3=0,"",SER_hh_tes_in!K3/SER_hh_fec_in!K3)</f>
        <v>0.63924781234502792</v>
      </c>
      <c r="L3" s="115">
        <f>IF(SER_hh_tes_in!L3=0,"",SER_hh_tes_in!L3/SER_hh_fec_in!L3)</f>
        <v>0.79251887589112746</v>
      </c>
      <c r="M3" s="115">
        <f>IF(SER_hh_tes_in!M3=0,"",SER_hh_tes_in!M3/SER_hh_fec_in!M3)</f>
        <v>0.83888802606727964</v>
      </c>
      <c r="N3" s="115">
        <f>IF(SER_hh_tes_in!N3=0,"",SER_hh_tes_in!N3/SER_hh_fec_in!N3)</f>
        <v>0.73043156299417944</v>
      </c>
      <c r="O3" s="115">
        <f>IF(SER_hh_tes_in!O3=0,"",SER_hh_tes_in!O3/SER_hh_fec_in!O3)</f>
        <v>0.78179742063465929</v>
      </c>
      <c r="P3" s="115">
        <f>IF(SER_hh_tes_in!P3=0,"",SER_hh_tes_in!P3/SER_hh_fec_in!P3)</f>
        <v>0.73535012816902101</v>
      </c>
      <c r="Q3" s="115">
        <f>IF(SER_hh_tes_in!Q3=0,"",SER_hh_tes_in!Q3/SER_hh_fec_in!Q3)</f>
        <v>0.96460073626600407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0.68024548578282118</v>
      </c>
      <c r="D4" s="110">
        <f>IF(SER_hh_tes_in!D4=0,"",SER_hh_tes_in!D4/SER_hh_fec_in!D4)</f>
        <v>0.73629365187202134</v>
      </c>
      <c r="E4" s="110">
        <f>IF(SER_hh_tes_in!E4=0,"",SER_hh_tes_in!E4/SER_hh_fec_in!E4)</f>
        <v>0.71242586270853947</v>
      </c>
      <c r="F4" s="110">
        <f>IF(SER_hh_tes_in!F4=0,"",SER_hh_tes_in!F4/SER_hh_fec_in!F4)</f>
        <v>0.74631472974688806</v>
      </c>
      <c r="G4" s="110">
        <f>IF(SER_hh_tes_in!G4=0,"",SER_hh_tes_in!G4/SER_hh_fec_in!G4)</f>
        <v>0.71024013170962352</v>
      </c>
      <c r="H4" s="110">
        <f>IF(SER_hh_tes_in!H4=0,"",SER_hh_tes_in!H4/SER_hh_fec_in!H4)</f>
        <v>0.67025319772079273</v>
      </c>
      <c r="I4" s="110">
        <f>IF(SER_hh_tes_in!I4=0,"",SER_hh_tes_in!I4/SER_hh_fec_in!I4)</f>
        <v>0.63615609368858383</v>
      </c>
      <c r="J4" s="110">
        <f>IF(SER_hh_tes_in!J4=0,"",SER_hh_tes_in!J4/SER_hh_fec_in!J4)</f>
        <v>0.61783654226373297</v>
      </c>
      <c r="K4" s="110">
        <f>IF(SER_hh_tes_in!K4=0,"",SER_hh_tes_in!K4/SER_hh_fec_in!K4)</f>
        <v>0.63747361367412048</v>
      </c>
      <c r="L4" s="110">
        <f>IF(SER_hh_tes_in!L4=0,"",SER_hh_tes_in!L4/SER_hh_fec_in!L4)</f>
        <v>0.82651852016899063</v>
      </c>
      <c r="M4" s="110">
        <f>IF(SER_hh_tes_in!M4=0,"",SER_hh_tes_in!M4/SER_hh_fec_in!M4)</f>
        <v>0.85092806895629147</v>
      </c>
      <c r="N4" s="110">
        <f>IF(SER_hh_tes_in!N4=0,"",SER_hh_tes_in!N4/SER_hh_fec_in!N4)</f>
        <v>0.76114129494122851</v>
      </c>
      <c r="O4" s="110">
        <f>IF(SER_hh_tes_in!O4=0,"",SER_hh_tes_in!O4/SER_hh_fec_in!O4)</f>
        <v>0.80289089884269438</v>
      </c>
      <c r="P4" s="110">
        <f>IF(SER_hh_tes_in!P4=0,"",SER_hh_tes_in!P4/SER_hh_fec_in!P4)</f>
        <v>0.74642451411730282</v>
      </c>
      <c r="Q4" s="110">
        <f>IF(SER_hh_tes_in!Q4=0,"",SER_hh_tes_in!Q4/SER_hh_fec_in!Q4)</f>
        <v>1.1145401930644152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0.51277594367130552</v>
      </c>
      <c r="D5" s="109">
        <f>IF(SER_hh_tes_in!D5=0,"",SER_hh_tes_in!D5/SER_hh_fec_in!D5)</f>
        <v>0.51656308628274472</v>
      </c>
      <c r="E5" s="109" t="str">
        <f>IF(SER_hh_tes_in!E5=0,"",SER_hh_tes_in!E5/SER_hh_fec_in!E5)</f>
        <v/>
      </c>
      <c r="F5" s="109">
        <f>IF(SER_hh_tes_in!F5=0,"",SER_hh_tes_in!F5/SER_hh_fec_in!F5)</f>
        <v>0.52457119100997407</v>
      </c>
      <c r="G5" s="109" t="str">
        <f>IF(SER_hh_tes_in!G5=0,"",SER_hh_tes_in!G5/SER_hh_fec_in!G5)</f>
        <v/>
      </c>
      <c r="H5" s="109">
        <f>IF(SER_hh_tes_in!H5=0,"",SER_hh_tes_in!H5/SER_hh_fec_in!H5)</f>
        <v>0.53566333382860321</v>
      </c>
      <c r="I5" s="109">
        <f>IF(SER_hh_tes_in!I5=0,"",SER_hh_tes_in!I5/SER_hh_fec_in!I5)</f>
        <v>0.54132096531381335</v>
      </c>
      <c r="J5" s="109">
        <f>IF(SER_hh_tes_in!J5=0,"",SER_hh_tes_in!J5/SER_hh_fec_in!J5)</f>
        <v>0.54567482709653403</v>
      </c>
      <c r="K5" s="109">
        <f>IF(SER_hh_tes_in!K5=0,"",SER_hh_tes_in!K5/SER_hh_fec_in!K5)</f>
        <v>0.54807110691136318</v>
      </c>
      <c r="L5" s="109" t="str">
        <f>IF(SER_hh_tes_in!L5=0,"",SER_hh_tes_in!L5/SER_hh_fec_in!L5)</f>
        <v/>
      </c>
      <c r="M5" s="109" t="str">
        <f>IF(SER_hh_tes_in!M5=0,"",SER_hh_tes_in!M5/SER_hh_fec_in!M5)</f>
        <v/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0.59215769082400549</v>
      </c>
      <c r="D7" s="109" t="str">
        <f>IF(SER_hh_tes_in!D7=0,"",SER_hh_tes_in!D7/SER_hh_fec_in!D7)</f>
        <v/>
      </c>
      <c r="E7" s="109" t="str">
        <f>IF(SER_hh_tes_in!E7=0,"",SER_hh_tes_in!E7/SER_hh_fec_in!E7)</f>
        <v/>
      </c>
      <c r="F7" s="109" t="str">
        <f>IF(SER_hh_tes_in!F7=0,"",SER_hh_tes_in!F7/SER_hh_fec_in!F7)</f>
        <v/>
      </c>
      <c r="G7" s="109" t="str">
        <f>IF(SER_hh_tes_in!G7=0,"",SER_hh_tes_in!G7/SER_hh_fec_in!G7)</f>
        <v/>
      </c>
      <c r="H7" s="109" t="str">
        <f>IF(SER_hh_tes_in!H7=0,"",SER_hh_tes_in!H7/SER_hh_fec_in!H7)</f>
        <v/>
      </c>
      <c r="I7" s="109" t="str">
        <f>IF(SER_hh_tes_in!I7=0,"",SER_hh_tes_in!I7/SER_hh_fec_in!I7)</f>
        <v/>
      </c>
      <c r="J7" s="109" t="str">
        <f>IF(SER_hh_tes_in!J7=0,"",SER_hh_tes_in!J7/SER_hh_fec_in!J7)</f>
        <v/>
      </c>
      <c r="K7" s="109" t="str">
        <f>IF(SER_hh_tes_in!K7=0,"",SER_hh_tes_in!K7/SER_hh_fec_in!K7)</f>
        <v/>
      </c>
      <c r="L7" s="109" t="str">
        <f>IF(SER_hh_tes_in!L7=0,"",SER_hh_tes_in!L7/SER_hh_fec_in!L7)</f>
        <v/>
      </c>
      <c r="M7" s="109" t="str">
        <f>IF(SER_hh_tes_in!M7=0,"",SER_hh_tes_in!M7/SER_hh_fec_in!M7)</f>
        <v/>
      </c>
      <c r="N7" s="109" t="str">
        <f>IF(SER_hh_tes_in!N7=0,"",SER_hh_tes_in!N7/SER_hh_fec_in!N7)</f>
        <v/>
      </c>
      <c r="O7" s="109">
        <f>IF(SER_hh_tes_in!O7=0,"",SER_hh_tes_in!O7/SER_hh_fec_in!O7)</f>
        <v>0.71717283417238575</v>
      </c>
      <c r="P7" s="109">
        <f>IF(SER_hh_tes_in!P7=0,"",SER_hh_tes_in!P7/SER_hh_fec_in!P7)</f>
        <v>0.73503138693236036</v>
      </c>
      <c r="Q7" s="109">
        <f>IF(SER_hh_tes_in!Q7=0,"",SER_hh_tes_in!Q7/SER_hh_fec_in!Q7)</f>
        <v>0.75147224138984547</v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0.96554706067683815</v>
      </c>
      <c r="D8" s="109">
        <f>IF(SER_hh_tes_in!D8=0,"",SER_hh_tes_in!D8/SER_hh_fec_in!D8)</f>
        <v>0.97269520485268712</v>
      </c>
      <c r="E8" s="109">
        <f>IF(SER_hh_tes_in!E8=0,"",SER_hh_tes_in!E8/SER_hh_fec_in!E8)</f>
        <v>0.97981906625292303</v>
      </c>
      <c r="F8" s="109">
        <f>IF(SER_hh_tes_in!F8=0,"",SER_hh_tes_in!F8/SER_hh_fec_in!F8)</f>
        <v>0.98701055674804383</v>
      </c>
      <c r="G8" s="109">
        <f>IF(SER_hh_tes_in!G8=0,"",SER_hh_tes_in!G8/SER_hh_fec_in!G8)</f>
        <v>0.99529922283411321</v>
      </c>
      <c r="H8" s="109">
        <f>IF(SER_hh_tes_in!H8=0,"",SER_hh_tes_in!H8/SER_hh_fec_in!H8)</f>
        <v>1.0047747576146335</v>
      </c>
      <c r="I8" s="109">
        <f>IF(SER_hh_tes_in!I8=0,"",SER_hh_tes_in!I8/SER_hh_fec_in!I8)</f>
        <v>1.0154153775392953</v>
      </c>
      <c r="J8" s="109">
        <f>IF(SER_hh_tes_in!J8=0,"",SER_hh_tes_in!J8/SER_hh_fec_in!J8)</f>
        <v>1.0236088497346896</v>
      </c>
      <c r="K8" s="109">
        <f>IF(SER_hh_tes_in!K8=0,"",SER_hh_tes_in!K8/SER_hh_fec_in!K8)</f>
        <v>1.0282771354421123</v>
      </c>
      <c r="L8" s="109">
        <f>IF(SER_hh_tes_in!L8=0,"",SER_hh_tes_in!L8/SER_hh_fec_in!L8)</f>
        <v>1.0354684593443586</v>
      </c>
      <c r="M8" s="109">
        <f>IF(SER_hh_tes_in!M8=0,"",SER_hh_tes_in!M8/SER_hh_fec_in!M8)</f>
        <v>1.0449507038846526</v>
      </c>
      <c r="N8" s="109">
        <f>IF(SER_hh_tes_in!N8=0,"",SER_hh_tes_in!N8/SER_hh_fec_in!N8)</f>
        <v>1.0571241167879879</v>
      </c>
      <c r="O8" s="109">
        <f>IF(SER_hh_tes_in!O8=0,"",SER_hh_tes_in!O8/SER_hh_fec_in!O8)</f>
        <v>1.0734512087007826</v>
      </c>
      <c r="P8" s="109">
        <f>IF(SER_hh_tes_in!P8=0,"",SER_hh_tes_in!P8/SER_hh_fec_in!P8)</f>
        <v>1.0946841906832023</v>
      </c>
      <c r="Q8" s="109">
        <f>IF(SER_hh_tes_in!Q8=0,"",SER_hh_tes_in!Q8/SER_hh_fec_in!Q8)</f>
        <v>1.1232329722218857</v>
      </c>
    </row>
    <row r="9" spans="1:17" ht="12" customHeight="1" x14ac:dyDescent="0.25">
      <c r="A9" s="88" t="s">
        <v>106</v>
      </c>
      <c r="B9" s="109"/>
      <c r="C9" s="109" t="str">
        <f>IF(SER_hh_tes_in!C9=0,"",SER_hh_tes_in!C9/SER_hh_fec_in!C9)</f>
        <v/>
      </c>
      <c r="D9" s="109" t="str">
        <f>IF(SER_hh_tes_in!D9=0,"",SER_hh_tes_in!D9/SER_hh_fec_in!D9)</f>
        <v/>
      </c>
      <c r="E9" s="109">
        <f>IF(SER_hh_tes_in!E9=0,"",SER_hh_tes_in!E9/SER_hh_fec_in!E9)</f>
        <v>0.69112511835232626</v>
      </c>
      <c r="F9" s="109" t="str">
        <f>IF(SER_hh_tes_in!F9=0,"",SER_hh_tes_in!F9/SER_hh_fec_in!F9)</f>
        <v/>
      </c>
      <c r="G9" s="109">
        <f>IF(SER_hh_tes_in!G9=0,"",SER_hh_tes_in!G9/SER_hh_fec_in!G9)</f>
        <v>0.70541855073814685</v>
      </c>
      <c r="H9" s="109">
        <f>IF(SER_hh_tes_in!H9=0,"",SER_hh_tes_in!H9/SER_hh_fec_in!H9)</f>
        <v>0.712198042036292</v>
      </c>
      <c r="I9" s="109">
        <f>IF(SER_hh_tes_in!I9=0,"",SER_hh_tes_in!I9/SER_hh_fec_in!I9)</f>
        <v>0.71967020572499241</v>
      </c>
      <c r="J9" s="109">
        <f>IF(SER_hh_tes_in!J9=0,"",SER_hh_tes_in!J9/SER_hh_fec_in!J9)</f>
        <v>0.72531661801449099</v>
      </c>
      <c r="K9" s="109" t="str">
        <f>IF(SER_hh_tes_in!K9=0,"",SER_hh_tes_in!K9/SER_hh_fec_in!K9)</f>
        <v/>
      </c>
      <c r="L9" s="109" t="str">
        <f>IF(SER_hh_tes_in!L9=0,"",SER_hh_tes_in!L9/SER_hh_fec_in!L9)</f>
        <v/>
      </c>
      <c r="M9" s="109" t="str">
        <f>IF(SER_hh_tes_in!M9=0,"",SER_hh_tes_in!M9/SER_hh_fec_in!M9)</f>
        <v/>
      </c>
      <c r="N9" s="109">
        <f>IF(SER_hh_tes_in!N9=0,"",SER_hh_tes_in!N9/SER_hh_fec_in!N9)</f>
        <v>0.74325582494804199</v>
      </c>
      <c r="O9" s="109" t="str">
        <f>IF(SER_hh_tes_in!O9=0,"",SER_hh_tes_in!O9/SER_hh_fec_in!O9)</f>
        <v/>
      </c>
      <c r="P9" s="109">
        <f>IF(SER_hh_tes_in!P9=0,"",SER_hh_tes_in!P9/SER_hh_fec_in!P9)</f>
        <v>0.7543159897557461</v>
      </c>
      <c r="Q9" s="109" t="str">
        <f>IF(SER_hh_tes_in!Q9=0,"",SER_hh_tes_in!Q9/SER_hh_fec_in!Q9)</f>
        <v/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0.52892283769389703</v>
      </c>
      <c r="D10" s="109" t="str">
        <f>IF(SER_hh_tes_in!D10=0,"",SER_hh_tes_in!D10/SER_hh_fec_in!D10)</f>
        <v/>
      </c>
      <c r="E10" s="109" t="str">
        <f>IF(SER_hh_tes_in!E10=0,"",SER_hh_tes_in!E10/SER_hh_fec_in!E10)</f>
        <v/>
      </c>
      <c r="F10" s="109">
        <f>IF(SER_hh_tes_in!F10=0,"",SER_hh_tes_in!F10/SER_hh_fec_in!F10)</f>
        <v>0.54045298425600596</v>
      </c>
      <c r="G10" s="109" t="str">
        <f>IF(SER_hh_tes_in!G10=0,"",SER_hh_tes_in!G10/SER_hh_fec_in!G10)</f>
        <v/>
      </c>
      <c r="H10" s="109" t="str">
        <f>IF(SER_hh_tes_in!H10=0,"",SER_hh_tes_in!H10/SER_hh_fec_in!H10)</f>
        <v/>
      </c>
      <c r="I10" s="109" t="str">
        <f>IF(SER_hh_tes_in!I10=0,"",SER_hh_tes_in!I10/SER_hh_fec_in!I10)</f>
        <v/>
      </c>
      <c r="J10" s="109">
        <f>IF(SER_hh_tes_in!J10=0,"",SER_hh_tes_in!J10/SER_hh_fec_in!J10)</f>
        <v>0.5605424898298782</v>
      </c>
      <c r="K10" s="109">
        <f>IF(SER_hh_tes_in!K10=0,"",SER_hh_tes_in!K10/SER_hh_fec_in!K10)</f>
        <v>0.56298751101804378</v>
      </c>
      <c r="L10" s="109">
        <f>IF(SER_hh_tes_in!L10=0,"",SER_hh_tes_in!L10/SER_hh_fec_in!L10)</f>
        <v>0.56683369058873889</v>
      </c>
      <c r="M10" s="109">
        <f>IF(SER_hh_tes_in!M10=0,"",SER_hh_tes_in!M10/SER_hh_fec_in!M10)</f>
        <v>0.56992940618948973</v>
      </c>
      <c r="N10" s="109">
        <f>IF(SER_hh_tes_in!N10=0,"",SER_hh_tes_in!N10/SER_hh_fec_in!N10)</f>
        <v>0.57244884109994043</v>
      </c>
      <c r="O10" s="109">
        <f>IF(SER_hh_tes_in!O10=0,"",SER_hh_tes_in!O10/SER_hh_fec_in!O10)</f>
        <v>0.57445243017165648</v>
      </c>
      <c r="P10" s="109">
        <f>IF(SER_hh_tes_in!P10=0,"",SER_hh_tes_in!P10/SER_hh_fec_in!P10)</f>
        <v>0.57609212309559665</v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>
        <f>IF(SER_hh_tes_in!C11=0,"",SER_hh_tes_in!C11/SER_hh_fec_in!C11)</f>
        <v>0.75754792025817341</v>
      </c>
      <c r="D11" s="109">
        <f>IF(SER_hh_tes_in!D11=0,"",SER_hh_tes_in!D11/SER_hh_fec_in!D11)</f>
        <v>0.76297266484347415</v>
      </c>
      <c r="E11" s="109">
        <f>IF(SER_hh_tes_in!E11=0,"",SER_hh_tes_in!E11/SER_hh_fec_in!E11)</f>
        <v>0.76849848098086093</v>
      </c>
      <c r="F11" s="109">
        <f>IF(SER_hh_tes_in!F11=0,"",SER_hh_tes_in!F11/SER_hh_fec_in!F11)</f>
        <v>0.77412531921108074</v>
      </c>
      <c r="G11" s="109">
        <f>IF(SER_hh_tes_in!G11=0,"",SER_hh_tes_in!G11/SER_hh_fec_in!G11)</f>
        <v>0.78061438023275742</v>
      </c>
      <c r="H11" s="109">
        <f>IF(SER_hh_tes_in!H11=0,"",SER_hh_tes_in!H11/SER_hh_fec_in!H11)</f>
        <v>0.78807030668215594</v>
      </c>
      <c r="I11" s="109">
        <f>IF(SER_hh_tes_in!I11=0,"",SER_hh_tes_in!I11/SER_hh_fec_in!I11)</f>
        <v>0.79650681689005975</v>
      </c>
      <c r="J11" s="109">
        <f>IF(SER_hh_tes_in!J11=0,"",SER_hh_tes_in!J11/SER_hh_fec_in!J11)</f>
        <v>0.80297621523705343</v>
      </c>
      <c r="K11" s="109">
        <f>IF(SER_hh_tes_in!K11=0,"",SER_hh_tes_in!K11/SER_hh_fec_in!K11)</f>
        <v>0.80658254956474229</v>
      </c>
      <c r="L11" s="109">
        <f>IF(SER_hh_tes_in!L11=0,"",SER_hh_tes_in!L11/SER_hh_fec_in!L11)</f>
        <v>0.81210974040558259</v>
      </c>
      <c r="M11" s="109">
        <f>IF(SER_hh_tes_in!M11=0,"",SER_hh_tes_in!M11/SER_hh_fec_in!M11)</f>
        <v>0.81615256142538051</v>
      </c>
      <c r="N11" s="109">
        <f>IF(SER_hh_tes_in!N11=0,"",SER_hh_tes_in!N11/SER_hh_fec_in!N11)</f>
        <v>0.81889763915184499</v>
      </c>
      <c r="O11" s="109">
        <f>IF(SER_hh_tes_in!O11=0,"",SER_hh_tes_in!O11/SER_hh_fec_in!O11)</f>
        <v>0.82086143365941966</v>
      </c>
      <c r="P11" s="109">
        <f>IF(SER_hh_tes_in!P11=0,"",SER_hh_tes_in!P11/SER_hh_fec_in!P11)</f>
        <v>0.82240782182529293</v>
      </c>
      <c r="Q11" s="109">
        <f>IF(SER_hh_tes_in!Q11=0,"",SER_hh_tes_in!Q11/SER_hh_fec_in!Q11)</f>
        <v>0.82346474551928361</v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0.75368975502648583</v>
      </c>
      <c r="D12" s="109">
        <f>IF(SER_hh_tes_in!D12=0,"",SER_hh_tes_in!D12/SER_hh_fec_in!D12)</f>
        <v>0.75954869112065582</v>
      </c>
      <c r="E12" s="109">
        <f>IF(SER_hh_tes_in!E12=0,"",SER_hh_tes_in!E12/SER_hh_fec_in!E12)</f>
        <v>0.76514213426299127</v>
      </c>
      <c r="F12" s="109">
        <f>IF(SER_hh_tes_in!F12=0,"",SER_hh_tes_in!F12/SER_hh_fec_in!F12)</f>
        <v>0.77087925252485634</v>
      </c>
      <c r="G12" s="109" t="str">
        <f>IF(SER_hh_tes_in!G12=0,"",SER_hh_tes_in!G12/SER_hh_fec_in!G12)</f>
        <v/>
      </c>
      <c r="H12" s="109" t="str">
        <f>IF(SER_hh_tes_in!H12=0,"",SER_hh_tes_in!H12/SER_hh_fec_in!H12)</f>
        <v/>
      </c>
      <c r="I12" s="109">
        <f>IF(SER_hh_tes_in!I12=0,"",SER_hh_tes_in!I12/SER_hh_fec_in!I12)</f>
        <v>0.79293731709056736</v>
      </c>
      <c r="J12" s="109">
        <f>IF(SER_hh_tes_in!J12=0,"",SER_hh_tes_in!J12/SER_hh_fec_in!J12)</f>
        <v>0.79937503774285867</v>
      </c>
      <c r="K12" s="109">
        <f>IF(SER_hh_tes_in!K12=0,"",SER_hh_tes_in!K12/SER_hh_fec_in!K12)</f>
        <v>0.80315716303513074</v>
      </c>
      <c r="L12" s="109">
        <f>IF(SER_hh_tes_in!L12=0,"",SER_hh_tes_in!L12/SER_hh_fec_in!L12)</f>
        <v>0.80873339594066096</v>
      </c>
      <c r="M12" s="109">
        <f>IF(SER_hh_tes_in!M12=0,"",SER_hh_tes_in!M12/SER_hh_fec_in!M12)</f>
        <v>0.81334092781414502</v>
      </c>
      <c r="N12" s="109" t="str">
        <f>IF(SER_hh_tes_in!N12=0,"",SER_hh_tes_in!N12/SER_hh_fec_in!N12)</f>
        <v/>
      </c>
      <c r="O12" s="109" t="str">
        <f>IF(SER_hh_tes_in!O12=0,"",SER_hh_tes_in!O12/SER_hh_fec_in!O12)</f>
        <v/>
      </c>
      <c r="P12" s="109" t="str">
        <f>IF(SER_hh_tes_in!P12=0,"",SER_hh_tes_in!P12/SER_hh_fec_in!P12)</f>
        <v/>
      </c>
      <c r="Q12" s="109" t="str">
        <f>IF(SER_hh_tes_in!Q12=0,"",SER_hh_tes_in!Q12/SER_hh_fec_in!Q12)</f>
        <v/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1.2001088490329863</v>
      </c>
      <c r="D13" s="109">
        <f>IF(SER_hh_tes_in!D13=0,"",SER_hh_tes_in!D13/SER_hh_fec_in!D13)</f>
        <v>1.1999722811940248</v>
      </c>
      <c r="E13" s="109">
        <f>IF(SER_hh_tes_in!E13=0,"",SER_hh_tes_in!E13/SER_hh_fec_in!E13)</f>
        <v>1.1999358031378615</v>
      </c>
      <c r="F13" s="109">
        <f>IF(SER_hh_tes_in!F13=0,"",SER_hh_tes_in!F13/SER_hh_fec_in!F13)</f>
        <v>1.1998765431547787</v>
      </c>
      <c r="G13" s="109">
        <f>IF(SER_hh_tes_in!G13=0,"",SER_hh_tes_in!G13/SER_hh_fec_in!G13)</f>
        <v>1.199864190885553</v>
      </c>
      <c r="H13" s="109">
        <f>IF(SER_hh_tes_in!H13=0,"",SER_hh_tes_in!H13/SER_hh_fec_in!H13)</f>
        <v>1.1998525579640911</v>
      </c>
      <c r="I13" s="109">
        <f>IF(SER_hh_tes_in!I13=0,"",SER_hh_tes_in!I13/SER_hh_fec_in!I13)</f>
        <v>1.199827199743269</v>
      </c>
      <c r="J13" s="109">
        <f>IF(SER_hh_tes_in!J13=0,"",SER_hh_tes_in!J13/SER_hh_fec_in!J13)</f>
        <v>1.1998198015784514</v>
      </c>
      <c r="K13" s="109">
        <f>IF(SER_hh_tes_in!K13=0,"",SER_hh_tes_in!K13/SER_hh_fec_in!K13)</f>
        <v>1.1998054179148621</v>
      </c>
      <c r="L13" s="109">
        <f>IF(SER_hh_tes_in!L13=0,"",SER_hh_tes_in!L13/SER_hh_fec_in!L13)</f>
        <v>1.7637209892723789</v>
      </c>
      <c r="M13" s="109">
        <f>IF(SER_hh_tes_in!M13=0,"",SER_hh_tes_in!M13/SER_hh_fec_in!M13)</f>
        <v>2.2663531421860674</v>
      </c>
      <c r="N13" s="109">
        <f>IF(SER_hh_tes_in!N13=0,"",SER_hh_tes_in!N13/SER_hh_fec_in!N13)</f>
        <v>2.6081374544770806</v>
      </c>
      <c r="O13" s="109">
        <f>IF(SER_hh_tes_in!O13=0,"",SER_hh_tes_in!O13/SER_hh_fec_in!O13)</f>
        <v>2.8316837257274243</v>
      </c>
      <c r="P13" s="109">
        <f>IF(SER_hh_tes_in!P13=0,"",SER_hh_tes_in!P13/SER_hh_fec_in!P13)</f>
        <v>2.9851884714846273</v>
      </c>
      <c r="Q13" s="109">
        <f>IF(SER_hh_tes_in!Q13=0,"",SER_hh_tes_in!Q13/SER_hh_fec_in!Q13)</f>
        <v>3.0663002714458893</v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0.71672020315493523</v>
      </c>
      <c r="D14" s="112">
        <f>IF(SER_hh_tes_in!D14=0,"",SER_hh_tes_in!D14/SER_hh_fec_in!D14)</f>
        <v>0.72183249381597292</v>
      </c>
      <c r="E14" s="112" t="str">
        <f>IF(SER_hh_tes_in!E14=0,"",SER_hh_tes_in!E14/SER_hh_fec_in!E14)</f>
        <v/>
      </c>
      <c r="F14" s="112">
        <f>IF(SER_hh_tes_in!F14=0,"",SER_hh_tes_in!F14/SER_hh_fec_in!F14)</f>
        <v>0.73227853483760408</v>
      </c>
      <c r="G14" s="112" t="str">
        <f>IF(SER_hh_tes_in!G14=0,"",SER_hh_tes_in!G14/SER_hh_fec_in!G14)</f>
        <v/>
      </c>
      <c r="H14" s="112" t="str">
        <f>IF(SER_hh_tes_in!H14=0,"",SER_hh_tes_in!H14/SER_hh_fec_in!H14)</f>
        <v/>
      </c>
      <c r="I14" s="112">
        <f>IF(SER_hh_tes_in!I14=0,"",SER_hh_tes_in!I14/SER_hh_fec_in!I14)</f>
        <v>0.7534223237971196</v>
      </c>
      <c r="J14" s="112" t="str">
        <f>IF(SER_hh_tes_in!J14=0,"",SER_hh_tes_in!J14/SER_hh_fec_in!J14)</f>
        <v/>
      </c>
      <c r="K14" s="112">
        <f>IF(SER_hh_tes_in!K14=0,"",SER_hh_tes_in!K14/SER_hh_fec_in!K14)</f>
        <v>0.76293674924316168</v>
      </c>
      <c r="L14" s="112">
        <f>IF(SER_hh_tes_in!L14=0,"",SER_hh_tes_in!L14/SER_hh_fec_in!L14)</f>
        <v>0.76820663927104826</v>
      </c>
      <c r="M14" s="112">
        <f>IF(SER_hh_tes_in!M14=0,"",SER_hh_tes_in!M14/SER_hh_fec_in!M14)</f>
        <v>0.77319613790577779</v>
      </c>
      <c r="N14" s="112" t="str">
        <f>IF(SER_hh_tes_in!N14=0,"",SER_hh_tes_in!N14/SER_hh_fec_in!N14)</f>
        <v/>
      </c>
      <c r="O14" s="112">
        <f>IF(SER_hh_tes_in!O14=0,"",SER_hh_tes_in!O14/SER_hh_fec_in!O14)</f>
        <v>0.7821990621938314</v>
      </c>
      <c r="P14" s="112" t="str">
        <f>IF(SER_hh_tes_in!P14=0,"",SER_hh_tes_in!P14/SER_hh_fec_in!P14)</f>
        <v/>
      </c>
      <c r="Q14" s="112">
        <f>IF(SER_hh_tes_in!Q14=0,"",SER_hh_tes_in!Q14/SER_hh_fec_in!Q14)</f>
        <v>0.79069362107230878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1.0099723690250049</v>
      </c>
      <c r="D15" s="114">
        <f>IF(SER_hh_tes_in!D15=0,"",SER_hh_tes_in!D15/SER_hh_fec_in!D15)</f>
        <v>1.0241811445432685</v>
      </c>
      <c r="E15" s="114">
        <f>IF(SER_hh_tes_in!E15=0,"",SER_hh_tes_in!E15/SER_hh_fec_in!E15)</f>
        <v>1.09223976635792</v>
      </c>
      <c r="F15" s="114">
        <f>IF(SER_hh_tes_in!F15=0,"",SER_hh_tes_in!F15/SER_hh_fec_in!F15)</f>
        <v>1.0276031052965993</v>
      </c>
      <c r="G15" s="114">
        <f>IF(SER_hh_tes_in!G15=0,"",SER_hh_tes_in!G15/SER_hh_fec_in!G15)</f>
        <v>1.0503482783392879</v>
      </c>
      <c r="H15" s="114">
        <f>IF(SER_hh_tes_in!H15=0,"",SER_hh_tes_in!H15/SER_hh_fec_in!H15)</f>
        <v>1.042564689386021</v>
      </c>
      <c r="I15" s="114">
        <f>IF(SER_hh_tes_in!I15=0,"",SER_hh_tes_in!I15/SER_hh_fec_in!I15)</f>
        <v>1.0326660624019277</v>
      </c>
      <c r="J15" s="114">
        <f>IF(SER_hh_tes_in!J15=0,"",SER_hh_tes_in!J15/SER_hh_fec_in!J15)</f>
        <v>1.0315463883955165</v>
      </c>
      <c r="K15" s="114">
        <f>IF(SER_hh_tes_in!K15=0,"",SER_hh_tes_in!K15/SER_hh_fec_in!K15)</f>
        <v>1.017698738733124</v>
      </c>
      <c r="L15" s="114">
        <f>IF(SER_hh_tes_in!L15=0,"",SER_hh_tes_in!L15/SER_hh_fec_in!L15)</f>
        <v>1.0443342224588463</v>
      </c>
      <c r="M15" s="114">
        <f>IF(SER_hh_tes_in!M15=0,"",SER_hh_tes_in!M15/SER_hh_fec_in!M15)</f>
        <v>1.0464080143148484</v>
      </c>
      <c r="N15" s="114">
        <f>IF(SER_hh_tes_in!N15=0,"",SER_hh_tes_in!N15/SER_hh_fec_in!N15)</f>
        <v>1.0319871497717874</v>
      </c>
      <c r="O15" s="114">
        <f>IF(SER_hh_tes_in!O15=0,"",SER_hh_tes_in!O15/SER_hh_fec_in!O15)</f>
        <v>1.0060287789789362</v>
      </c>
      <c r="P15" s="114">
        <f>IF(SER_hh_tes_in!P15=0,"",SER_hh_tes_in!P15/SER_hh_fec_in!P15)</f>
        <v>1.0350592264148997</v>
      </c>
      <c r="Q15" s="114">
        <f>IF(SER_hh_tes_in!Q15=0,"",SER_hh_tes_in!Q15/SER_hh_fec_in!Q15)</f>
        <v>1.0281532525164514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1.4980012117165058</v>
      </c>
      <c r="D16" s="110">
        <f>IF(SER_hh_tes_in!D16=0,"",SER_hh_tes_in!D16/SER_hh_fec_in!D16)</f>
        <v>1.5847904677266134</v>
      </c>
      <c r="E16" s="110">
        <f>IF(SER_hh_tes_in!E16=0,"",SER_hh_tes_in!E16/SER_hh_fec_in!E16)</f>
        <v>1.6640952052508102</v>
      </c>
      <c r="F16" s="110">
        <f>IF(SER_hh_tes_in!F16=0,"",SER_hh_tes_in!F16/SER_hh_fec_in!F16)</f>
        <v>1.7246021037401627</v>
      </c>
      <c r="G16" s="110">
        <f>IF(SER_hh_tes_in!G16=0,"",SER_hh_tes_in!G16/SER_hh_fec_in!G16)</f>
        <v>1.7757983427256165</v>
      </c>
      <c r="H16" s="110">
        <f>IF(SER_hh_tes_in!H16=0,"",SER_hh_tes_in!H16/SER_hh_fec_in!H16)</f>
        <v>1.840379608501278</v>
      </c>
      <c r="I16" s="110">
        <f>IF(SER_hh_tes_in!I16=0,"",SER_hh_tes_in!I16/SER_hh_fec_in!I16)</f>
        <v>1.910866934905922</v>
      </c>
      <c r="J16" s="110">
        <f>IF(SER_hh_tes_in!J16=0,"",SER_hh_tes_in!J16/SER_hh_fec_in!J16)</f>
        <v>1.9707799301564619</v>
      </c>
      <c r="K16" s="110">
        <f>IF(SER_hh_tes_in!K16=0,"",SER_hh_tes_in!K16/SER_hh_fec_in!K16)</f>
        <v>2.0241705855720618</v>
      </c>
      <c r="L16" s="110">
        <f>IF(SER_hh_tes_in!L16=0,"",SER_hh_tes_in!L16/SER_hh_fec_in!L16)</f>
        <v>2.0879553157844284</v>
      </c>
      <c r="M16" s="110">
        <f>IF(SER_hh_tes_in!M16=0,"",SER_hh_tes_in!M16/SER_hh_fec_in!M16)</f>
        <v>2.1547845646920587</v>
      </c>
      <c r="N16" s="110">
        <f>IF(SER_hh_tes_in!N16=0,"",SER_hh_tes_in!N16/SER_hh_fec_in!N16)</f>
        <v>2.2681193176358239</v>
      </c>
      <c r="O16" s="110">
        <f>IF(SER_hh_tes_in!O16=0,"",SER_hh_tes_in!O16/SER_hh_fec_in!O16)</f>
        <v>2.4240401738464632</v>
      </c>
      <c r="P16" s="110">
        <f>IF(SER_hh_tes_in!P16=0,"",SER_hh_tes_in!P16/SER_hh_fec_in!P16)</f>
        <v>2.6011076509018221</v>
      </c>
      <c r="Q16" s="110">
        <f>IF(SER_hh_tes_in!Q16=0,"",SER_hh_tes_in!Q16/SER_hh_fec_in!Q16)</f>
        <v>2.8726393054659853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1.9186478400380236</v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>
        <f>IF(SER_hh_tes_in!F17=0,"",SER_hh_tes_in!F17/SER_hh_fec_in!F17)</f>
        <v>1.9639907842712467</v>
      </c>
      <c r="G17" s="113">
        <f>IF(SER_hh_tes_in!G17=0,"",SER_hh_tes_in!G17/SER_hh_fec_in!G17)</f>
        <v>1.99022413005237</v>
      </c>
      <c r="H17" s="113">
        <f>IF(SER_hh_tes_in!H17=0,"",SER_hh_tes_in!H17/SER_hh_fec_in!H17)</f>
        <v>2.02182262459942</v>
      </c>
      <c r="I17" s="113">
        <f>IF(SER_hh_tes_in!I17=0,"",SER_hh_tes_in!I17/SER_hh_fec_in!I17)</f>
        <v>2.0597931589257885</v>
      </c>
      <c r="J17" s="113">
        <f>IF(SER_hh_tes_in!J17=0,"",SER_hh_tes_in!J17/SER_hh_fec_in!J17)</f>
        <v>2.1058565223827252</v>
      </c>
      <c r="K17" s="113">
        <f>IF(SER_hh_tes_in!K17=0,"",SER_hh_tes_in!K17/SER_hh_fec_in!K17)</f>
        <v>2.1613940613131133</v>
      </c>
      <c r="L17" s="113">
        <f>IF(SER_hh_tes_in!L17=0,"",SER_hh_tes_in!L17/SER_hh_fec_in!L17)</f>
        <v>2.2303410116860163</v>
      </c>
      <c r="M17" s="113">
        <f>IF(SER_hh_tes_in!M17=0,"",SER_hh_tes_in!M17/SER_hh_fec_in!M17)</f>
        <v>2.3232423125772574</v>
      </c>
      <c r="N17" s="113">
        <f>IF(SER_hh_tes_in!N17=0,"",SER_hh_tes_in!N17/SER_hh_fec_in!N17)</f>
        <v>2.4491789076138248</v>
      </c>
      <c r="O17" s="113">
        <f>IF(SER_hh_tes_in!O17=0,"",SER_hh_tes_in!O17/SER_hh_fec_in!O17)</f>
        <v>2.6286438524351166</v>
      </c>
      <c r="P17" s="113">
        <f>IF(SER_hh_tes_in!P17=0,"",SER_hh_tes_in!P17/SER_hh_fec_in!P17)</f>
        <v>2.8876324151330697</v>
      </c>
      <c r="Q17" s="113">
        <f>IF(SER_hh_tes_in!Q17=0,"",SER_hh_tes_in!Q17/SER_hh_fec_in!Q17)</f>
        <v>3.2125146276148024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1.4951183503846177</v>
      </c>
      <c r="D18" s="113">
        <f>IF(SER_hh_tes_in!D18=0,"",SER_hh_tes_in!D18/SER_hh_fec_in!D18)</f>
        <v>1.5847904677266134</v>
      </c>
      <c r="E18" s="113">
        <f>IF(SER_hh_tes_in!E18=0,"",SER_hh_tes_in!E18/SER_hh_fec_in!E18)</f>
        <v>1.6640952052508102</v>
      </c>
      <c r="F18" s="113">
        <f>IF(SER_hh_tes_in!F18=0,"",SER_hh_tes_in!F18/SER_hh_fec_in!F18)</f>
        <v>1.7172688388908857</v>
      </c>
      <c r="G18" s="113">
        <f>IF(SER_hh_tes_in!G18=0,"",SER_hh_tes_in!G18/SER_hh_fec_in!G18)</f>
        <v>1.7706350614930706</v>
      </c>
      <c r="H18" s="113">
        <f>IF(SER_hh_tes_in!H18=0,"",SER_hh_tes_in!H18/SER_hh_fec_in!H18)</f>
        <v>1.8398154394887323</v>
      </c>
      <c r="I18" s="113">
        <f>IF(SER_hh_tes_in!I18=0,"",SER_hh_tes_in!I18/SER_hh_fec_in!I18)</f>
        <v>1.9108496623392528</v>
      </c>
      <c r="J18" s="113">
        <f>IF(SER_hh_tes_in!J18=0,"",SER_hh_tes_in!J18/SER_hh_fec_in!J18)</f>
        <v>1.9706113044930187</v>
      </c>
      <c r="K18" s="113">
        <f>IF(SER_hh_tes_in!K18=0,"",SER_hh_tes_in!K18/SER_hh_fec_in!K18)</f>
        <v>2.0240216005176852</v>
      </c>
      <c r="L18" s="113">
        <f>IF(SER_hh_tes_in!L18=0,"",SER_hh_tes_in!L18/SER_hh_fec_in!L18)</f>
        <v>2.0805743052320915</v>
      </c>
      <c r="M18" s="113">
        <f>IF(SER_hh_tes_in!M18=0,"",SER_hh_tes_in!M18/SER_hh_fec_in!M18)</f>
        <v>2.1531217119048116</v>
      </c>
      <c r="N18" s="113">
        <f>IF(SER_hh_tes_in!N18=0,"",SER_hh_tes_in!N18/SER_hh_fec_in!N18)</f>
        <v>2.2657628408865111</v>
      </c>
      <c r="O18" s="113">
        <f>IF(SER_hh_tes_in!O18=0,"",SER_hh_tes_in!O18/SER_hh_fec_in!O18)</f>
        <v>2.418156063834684</v>
      </c>
      <c r="P18" s="113">
        <f>IF(SER_hh_tes_in!P18=0,"",SER_hh_tes_in!P18/SER_hh_fec_in!P18)</f>
        <v>2.5883397002028468</v>
      </c>
      <c r="Q18" s="113">
        <f>IF(SER_hh_tes_in!Q18=0,"",SER_hh_tes_in!Q18/SER_hh_fec_in!Q18)</f>
        <v>2.8550223156237529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0.60397942586373732</v>
      </c>
      <c r="D19" s="110">
        <f>IF(SER_hh_tes_in!D19=0,"",SER_hh_tes_in!D19/SER_hh_fec_in!D19)</f>
        <v>0.6531967913336767</v>
      </c>
      <c r="E19" s="110">
        <f>IF(SER_hh_tes_in!E19=0,"",SER_hh_tes_in!E19/SER_hh_fec_in!E19)</f>
        <v>0.70473180930769042</v>
      </c>
      <c r="F19" s="110">
        <f>IF(SER_hh_tes_in!F19=0,"",SER_hh_tes_in!F19/SER_hh_fec_in!F19)</f>
        <v>0.67778725998795464</v>
      </c>
      <c r="G19" s="110">
        <f>IF(SER_hh_tes_in!G19=0,"",SER_hh_tes_in!G19/SER_hh_fec_in!G19)</f>
        <v>0.73174667891596046</v>
      </c>
      <c r="H19" s="110">
        <f>IF(SER_hh_tes_in!H19=0,"",SER_hh_tes_in!H19/SER_hh_fec_in!H19)</f>
        <v>0.66673656479571153</v>
      </c>
      <c r="I19" s="110">
        <f>IF(SER_hh_tes_in!I19=0,"",SER_hh_tes_in!I19/SER_hh_fec_in!I19)</f>
        <v>0.61916168239655911</v>
      </c>
      <c r="J19" s="110">
        <f>IF(SER_hh_tes_in!J19=0,"",SER_hh_tes_in!J19/SER_hh_fec_in!J19)</f>
        <v>0.67805347494716883</v>
      </c>
      <c r="K19" s="110">
        <f>IF(SER_hh_tes_in!K19=0,"",SER_hh_tes_in!K19/SER_hh_fec_in!K19)</f>
        <v>0.64994530654720795</v>
      </c>
      <c r="L19" s="110">
        <f>IF(SER_hh_tes_in!L19=0,"",SER_hh_tes_in!L19/SER_hh_fec_in!L19)</f>
        <v>0.73950659454300438</v>
      </c>
      <c r="M19" s="110">
        <f>IF(SER_hh_tes_in!M19=0,"",SER_hh_tes_in!M19/SER_hh_fec_in!M19)</f>
        <v>0.74362166844569277</v>
      </c>
      <c r="N19" s="110">
        <f>IF(SER_hh_tes_in!N19=0,"",SER_hh_tes_in!N19/SER_hh_fec_in!N19)</f>
        <v>0.62324211676282637</v>
      </c>
      <c r="O19" s="110">
        <f>IF(SER_hh_tes_in!O19=0,"",SER_hh_tes_in!O19/SER_hh_fec_in!O19)</f>
        <v>0.75416981793225624</v>
      </c>
      <c r="P19" s="110">
        <f>IF(SER_hh_tes_in!P19=0,"",SER_hh_tes_in!P19/SER_hh_fec_in!P19)</f>
        <v>0.68958690483748986</v>
      </c>
      <c r="Q19" s="110">
        <f>IF(SER_hh_tes_in!Q19=0,"",SER_hh_tes_in!Q19/SER_hh_fec_in!Q19)</f>
        <v>0.73915894286589134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>
        <f>IF(SER_hh_tes_in!G20=0,"",SER_hh_tes_in!G20/SER_hh_fec_in!G20)</f>
        <v>0.47188507061984097</v>
      </c>
      <c r="H20" s="109">
        <f>IF(SER_hh_tes_in!H20=0,"",SER_hh_tes_in!H20/SER_hh_fec_in!H20)</f>
        <v>0.47693692987644859</v>
      </c>
      <c r="I20" s="109">
        <f>IF(SER_hh_tes_in!I20=0,"",SER_hh_tes_in!I20/SER_hh_fec_in!I20)</f>
        <v>0.48161424226171684</v>
      </c>
      <c r="J20" s="109">
        <f>IF(SER_hh_tes_in!J20=0,"",SER_hh_tes_in!J20/SER_hh_fec_in!J20)</f>
        <v>0.48530433118289829</v>
      </c>
      <c r="K20" s="109">
        <f>IF(SER_hh_tes_in!K20=0,"",SER_hh_tes_in!K20/SER_hh_fec_in!K20)</f>
        <v>0.48744690803120005</v>
      </c>
      <c r="L20" s="109">
        <f>IF(SER_hh_tes_in!L20=0,"",SER_hh_tes_in!L20/SER_hh_fec_in!L20)</f>
        <v>0.49077344407031986</v>
      </c>
      <c r="M20" s="109">
        <f>IF(SER_hh_tes_in!M20=0,"",SER_hh_tes_in!M20/SER_hh_fec_in!M20)</f>
        <v>0.49245645352471407</v>
      </c>
      <c r="N20" s="109">
        <f>IF(SER_hh_tes_in!N20=0,"",SER_hh_tes_in!N20/SER_hh_fec_in!N20)</f>
        <v>0.49330334368760936</v>
      </c>
      <c r="O20" s="109">
        <f>IF(SER_hh_tes_in!O20=0,"",SER_hh_tes_in!O20/SER_hh_fec_in!O20)</f>
        <v>0.49371725806418165</v>
      </c>
      <c r="P20" s="109">
        <f>IF(SER_hh_tes_in!P20=0,"",SER_hh_tes_in!P20/SER_hh_fec_in!P20)</f>
        <v>0.49393267537145447</v>
      </c>
      <c r="Q20" s="109">
        <f>IF(SER_hh_tes_in!Q20=0,"",SER_hh_tes_in!Q20/SER_hh_fec_in!Q20)</f>
        <v>0.49404349903943806</v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 t="str">
        <f>IF(SER_hh_tes_in!C22=0,"",SER_hh_tes_in!C22/SER_hh_fec_in!C22)</f>
        <v/>
      </c>
      <c r="D22" s="109" t="str">
        <f>IF(SER_hh_tes_in!D22=0,"",SER_hh_tes_in!D22/SER_hh_fec_in!D22)</f>
        <v/>
      </c>
      <c r="E22" s="109" t="str">
        <f>IF(SER_hh_tes_in!E22=0,"",SER_hh_tes_in!E22/SER_hh_fec_in!E22)</f>
        <v/>
      </c>
      <c r="F22" s="109" t="str">
        <f>IF(SER_hh_tes_in!F22=0,"",SER_hh_tes_in!F22/SER_hh_fec_in!F22)</f>
        <v/>
      </c>
      <c r="G22" s="109" t="str">
        <f>IF(SER_hh_tes_in!G22=0,"",SER_hh_tes_in!G22/SER_hh_fec_in!G22)</f>
        <v/>
      </c>
      <c r="H22" s="109" t="str">
        <f>IF(SER_hh_tes_in!H22=0,"",SER_hh_tes_in!H22/SER_hh_fec_in!H22)</f>
        <v/>
      </c>
      <c r="I22" s="109" t="str">
        <f>IF(SER_hh_tes_in!I22=0,"",SER_hh_tes_in!I22/SER_hh_fec_in!I22)</f>
        <v/>
      </c>
      <c r="J22" s="109" t="str">
        <f>IF(SER_hh_tes_in!J22=0,"",SER_hh_tes_in!J22/SER_hh_fec_in!J22)</f>
        <v/>
      </c>
      <c r="K22" s="109" t="str">
        <f>IF(SER_hh_tes_in!K22=0,"",SER_hh_tes_in!K22/SER_hh_fec_in!K22)</f>
        <v/>
      </c>
      <c r="L22" s="109" t="str">
        <f>IF(SER_hh_tes_in!L22=0,"",SER_hh_tes_in!L22/SER_hh_fec_in!L22)</f>
        <v/>
      </c>
      <c r="M22" s="109" t="str">
        <f>IF(SER_hh_tes_in!M22=0,"",SER_hh_tes_in!M22/SER_hh_fec_in!M22)</f>
        <v/>
      </c>
      <c r="N22" s="109" t="str">
        <f>IF(SER_hh_tes_in!N22=0,"",SER_hh_tes_in!N22/SER_hh_fec_in!N22)</f>
        <v/>
      </c>
      <c r="O22" s="109" t="str">
        <f>IF(SER_hh_tes_in!O22=0,"",SER_hh_tes_in!O22/SER_hh_fec_in!O22)</f>
        <v/>
      </c>
      <c r="P22" s="109" t="str">
        <f>IF(SER_hh_tes_in!P22=0,"",SER_hh_tes_in!P22/SER_hh_fec_in!P22)</f>
        <v/>
      </c>
      <c r="Q22" s="109" t="str">
        <f>IF(SER_hh_tes_in!Q22=0,"",SER_hh_tes_in!Q22/SER_hh_fec_in!Q22)</f>
        <v/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0.57920923229451404</v>
      </c>
      <c r="D23" s="109">
        <f>IF(SER_hh_tes_in!D23=0,"",SER_hh_tes_in!D23/SER_hh_fec_in!D23)</f>
        <v>0.58325872068738116</v>
      </c>
      <c r="E23" s="109">
        <f>IF(SER_hh_tes_in!E23=0,"",SER_hh_tes_in!E23/SER_hh_fec_in!E23)</f>
        <v>0.58742186389778361</v>
      </c>
      <c r="F23" s="109">
        <f>IF(SER_hh_tes_in!F23=0,"",SER_hh_tes_in!F23/SER_hh_fec_in!F23)</f>
        <v>0.59168453563206191</v>
      </c>
      <c r="G23" s="109">
        <f>IF(SER_hh_tes_in!G23=0,"",SER_hh_tes_in!G23/SER_hh_fec_in!G23)</f>
        <v>0.59660626263824645</v>
      </c>
      <c r="H23" s="109">
        <f>IF(SER_hh_tes_in!H23=0,"",SER_hh_tes_in!H23/SER_hh_fec_in!H23)</f>
        <v>0.60227732498484965</v>
      </c>
      <c r="I23" s="109">
        <f>IF(SER_hh_tes_in!I23=0,"",SER_hh_tes_in!I23/SER_hh_fec_in!I23)</f>
        <v>0.60872745875086731</v>
      </c>
      <c r="J23" s="109">
        <f>IF(SER_hh_tes_in!J23=0,"",SER_hh_tes_in!J23/SER_hh_fec_in!J23)</f>
        <v>0.61362244144553457</v>
      </c>
      <c r="K23" s="109">
        <f>IF(SER_hh_tes_in!K23=0,"",SER_hh_tes_in!K23/SER_hh_fec_in!K23)</f>
        <v>0.6163391260450275</v>
      </c>
      <c r="L23" s="109">
        <f>IF(SER_hh_tes_in!L23=0,"",SER_hh_tes_in!L23/SER_hh_fec_in!L23)</f>
        <v>0.62030245332903977</v>
      </c>
      <c r="M23" s="109">
        <f>IF(SER_hh_tes_in!M23=0,"",SER_hh_tes_in!M23/SER_hh_fec_in!M23)</f>
        <v>0.62250404606049925</v>
      </c>
      <c r="N23" s="109">
        <f>IF(SER_hh_tes_in!N23=0,"",SER_hh_tes_in!N23/SER_hh_fec_in!N23)</f>
        <v>0.62377013609746523</v>
      </c>
      <c r="O23" s="109">
        <f>IF(SER_hh_tes_in!O23=0,"",SER_hh_tes_in!O23/SER_hh_fec_in!O23)</f>
        <v>0.62388159235481633</v>
      </c>
      <c r="P23" s="109">
        <f>IF(SER_hh_tes_in!P23=0,"",SER_hh_tes_in!P23/SER_hh_fec_in!P23)</f>
        <v>0.6243967080179752</v>
      </c>
      <c r="Q23" s="109">
        <f>IF(SER_hh_tes_in!Q23=0,"",SER_hh_tes_in!Q23/SER_hh_fec_in!Q23)</f>
        <v>0.62448937274690719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0.70369350991137536</v>
      </c>
      <c r="D25" s="109">
        <f>IF(SER_hh_tes_in!D25=0,"",SER_hh_tes_in!D25/SER_hh_fec_in!D25)</f>
        <v>0.70887467639494306</v>
      </c>
      <c r="E25" s="109">
        <f>IF(SER_hh_tes_in!E25=0,"",SER_hh_tes_in!E25/SER_hh_fec_in!E25)</f>
        <v>0.71401207855503313</v>
      </c>
      <c r="F25" s="109">
        <f>IF(SER_hh_tes_in!F25=0,"",SER_hh_tes_in!F25/SER_hh_fec_in!F25)</f>
        <v>0.7192648542737311</v>
      </c>
      <c r="G25" s="109">
        <f>IF(SER_hh_tes_in!G25=0,"",SER_hh_tes_in!G25/SER_hh_fec_in!G25)</f>
        <v>0.72486185963109195</v>
      </c>
      <c r="H25" s="109" t="str">
        <f>IF(SER_hh_tes_in!H25=0,"",SER_hh_tes_in!H25/SER_hh_fec_in!H25)</f>
        <v/>
      </c>
      <c r="I25" s="109">
        <f>IF(SER_hh_tes_in!I25=0,"",SER_hh_tes_in!I25/SER_hh_fec_in!I25)</f>
        <v>0.73952413296099362</v>
      </c>
      <c r="J25" s="109">
        <f>IF(SER_hh_tes_in!J25=0,"",SER_hh_tes_in!J25/SER_hh_fec_in!J25)</f>
        <v>0.7455274791826686</v>
      </c>
      <c r="K25" s="109">
        <f>IF(SER_hh_tes_in!K25=0,"",SER_hh_tes_in!K25/SER_hh_fec_in!K25)</f>
        <v>0.74884872512779144</v>
      </c>
      <c r="L25" s="109">
        <f>IF(SER_hh_tes_in!L25=0,"",SER_hh_tes_in!L25/SER_hh_fec_in!L25)</f>
        <v>0.75388575847622763</v>
      </c>
      <c r="M25" s="109">
        <f>IF(SER_hh_tes_in!M25=0,"",SER_hh_tes_in!M25/SER_hh_fec_in!M25)</f>
        <v>0.75654408157836894</v>
      </c>
      <c r="N25" s="109">
        <f>IF(SER_hh_tes_in!N25=0,"",SER_hh_tes_in!N25/SER_hh_fec_in!N25)</f>
        <v>0.75793240889748603</v>
      </c>
      <c r="O25" s="109" t="str">
        <f>IF(SER_hh_tes_in!O25=0,"",SER_hh_tes_in!O25/SER_hh_fec_in!O25)</f>
        <v/>
      </c>
      <c r="P25" s="109">
        <f>IF(SER_hh_tes_in!P25=0,"",SER_hh_tes_in!P25/SER_hh_fec_in!P25)</f>
        <v>0.7589226201834095</v>
      </c>
      <c r="Q25" s="109" t="str">
        <f>IF(SER_hh_tes_in!Q25=0,"",SER_hh_tes_in!Q25/SER_hh_fec_in!Q25)</f>
        <v/>
      </c>
    </row>
    <row r="26" spans="1:17" ht="12" customHeight="1" x14ac:dyDescent="0.25">
      <c r="A26" s="88" t="s">
        <v>30</v>
      </c>
      <c r="B26" s="112"/>
      <c r="C26" s="112" t="str">
        <f>IF(SER_hh_tes_in!C26=0,"",SER_hh_tes_in!C26/SER_hh_fec_in!C26)</f>
        <v/>
      </c>
      <c r="D26" s="112" t="str">
        <f>IF(SER_hh_tes_in!D26=0,"",SER_hh_tes_in!D26/SER_hh_fec_in!D26)</f>
        <v/>
      </c>
      <c r="E26" s="112">
        <f>IF(SER_hh_tes_in!E26=0,"",SER_hh_tes_in!E26/SER_hh_fec_in!E26)</f>
        <v>0.72995242699685603</v>
      </c>
      <c r="F26" s="112" t="str">
        <f>IF(SER_hh_tes_in!F26=0,"",SER_hh_tes_in!F26/SER_hh_fec_in!F26)</f>
        <v/>
      </c>
      <c r="G26" s="112">
        <f>IF(SER_hh_tes_in!G26=0,"",SER_hh_tes_in!G26/SER_hh_fec_in!G26)</f>
        <v>0.74321682106185782</v>
      </c>
      <c r="H26" s="112">
        <f>IF(SER_hh_tes_in!H26=0,"",SER_hh_tes_in!H26/SER_hh_fec_in!H26)</f>
        <v>0.750793852106731</v>
      </c>
      <c r="I26" s="112">
        <f>IF(SER_hh_tes_in!I26=0,"",SER_hh_tes_in!I26/SER_hh_fec_in!I26)</f>
        <v>0.75898629295474351</v>
      </c>
      <c r="J26" s="112">
        <f>IF(SER_hh_tes_in!J26=0,"",SER_hh_tes_in!J26/SER_hh_fec_in!J26)</f>
        <v>0.76530671200224698</v>
      </c>
      <c r="K26" s="112">
        <f>IF(SER_hh_tes_in!K26=0,"",SER_hh_tes_in!K26/SER_hh_fec_in!K26)</f>
        <v>0.76863551130458152</v>
      </c>
      <c r="L26" s="112">
        <f>IF(SER_hh_tes_in!L26=0,"",SER_hh_tes_in!L26/SER_hh_fec_in!L26)</f>
        <v>0.7733313071663751</v>
      </c>
      <c r="M26" s="112">
        <f>IF(SER_hh_tes_in!M26=0,"",SER_hh_tes_in!M26/SER_hh_fec_in!M26)</f>
        <v>0.77605606758751078</v>
      </c>
      <c r="N26" s="112" t="str">
        <f>IF(SER_hh_tes_in!N26=0,"",SER_hh_tes_in!N26/SER_hh_fec_in!N26)</f>
        <v/>
      </c>
      <c r="O26" s="112">
        <f>IF(SER_hh_tes_in!O26=0,"",SER_hh_tes_in!O26/SER_hh_fec_in!O26)</f>
        <v>0.77530745586757521</v>
      </c>
      <c r="P26" s="112">
        <f>IF(SER_hh_tes_in!P26=0,"",SER_hh_tes_in!P26/SER_hh_fec_in!P26)</f>
        <v>0.7755689604653605</v>
      </c>
      <c r="Q26" s="112">
        <f>IF(SER_hh_tes_in!Q26=0,"",SER_hh_tes_in!Q26/SER_hh_fec_in!Q26)</f>
        <v>0.77572474678857894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>
        <f>IF(SER_hh_tes_in!G27=0,"",SER_hh_tes_in!G27/SER_hh_fec_in!G27)</f>
        <v>1</v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>
        <f>IF(SER_hh_tes_in!L27=0,"",SER_hh_tes_in!L27/SER_hh_fec_in!L27)</f>
        <v>1</v>
      </c>
      <c r="M27" s="122">
        <f>IF(SER_hh_tes_in!M27=0,"",SER_hh_tes_in!M27/SER_hh_fec_in!M27)</f>
        <v>1.0028196562570062</v>
      </c>
      <c r="N27" s="122">
        <f>IF(SER_hh_tes_in!N27=0,"",SER_hh_tes_in!N27/SER_hh_fec_in!N27)</f>
        <v>1.0031766135735196</v>
      </c>
      <c r="O27" s="122">
        <f>IF(SER_hh_tes_in!O27=0,"",SER_hh_tes_in!O27/SER_hh_fec_in!O27)</f>
        <v>1.0032784979508889</v>
      </c>
      <c r="P27" s="122">
        <f>IF(SER_hh_tes_in!P27=0,"",SER_hh_tes_in!P27/SER_hh_fec_in!P27)</f>
        <v>1.0031134005838553</v>
      </c>
      <c r="Q27" s="122">
        <f>IF(SER_hh_tes_in!Q27=0,"",SER_hh_tes_in!Q27/SER_hh_fec_in!Q27)</f>
        <v>1.003049603344693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0.48024911183091828</v>
      </c>
      <c r="D29" s="110">
        <f>IF(SER_hh_tes_in!D29=0,"",SER_hh_tes_in!D29/SER_hh_fec_in!D29)</f>
        <v>0.48240500978992301</v>
      </c>
      <c r="E29" s="110">
        <f>IF(SER_hh_tes_in!E29=0,"",SER_hh_tes_in!E29/SER_hh_fec_in!E29)</f>
        <v>0.61393928878937154</v>
      </c>
      <c r="F29" s="110">
        <f>IF(SER_hh_tes_in!F29=0,"",SER_hh_tes_in!F29/SER_hh_fec_in!F29)</f>
        <v>0.65088616322077442</v>
      </c>
      <c r="G29" s="110">
        <f>IF(SER_hh_tes_in!G29=0,"",SER_hh_tes_in!G29/SER_hh_fec_in!G29)</f>
        <v>0.58061907548149694</v>
      </c>
      <c r="H29" s="110">
        <f>IF(SER_hh_tes_in!H29=0,"",SER_hh_tes_in!H29/SER_hh_fec_in!H29)</f>
        <v>0.61941156763988459</v>
      </c>
      <c r="I29" s="110">
        <f>IF(SER_hh_tes_in!I29=0,"",SER_hh_tes_in!I29/SER_hh_fec_in!I29)</f>
        <v>0.67264104011319559</v>
      </c>
      <c r="J29" s="110">
        <f>IF(SER_hh_tes_in!J29=0,"",SER_hh_tes_in!J29/SER_hh_fec_in!J29)</f>
        <v>0.68426773887623127</v>
      </c>
      <c r="K29" s="110">
        <f>IF(SER_hh_tes_in!K29=0,"",SER_hh_tes_in!K29/SER_hh_fec_in!K29)</f>
        <v>0.51284332558805301</v>
      </c>
      <c r="L29" s="110">
        <f>IF(SER_hh_tes_in!L29=0,"",SER_hh_tes_in!L29/SER_hh_fec_in!L29)</f>
        <v>0.543780659246767</v>
      </c>
      <c r="M29" s="110">
        <f>IF(SER_hh_tes_in!M29=0,"",SER_hh_tes_in!M29/SER_hh_fec_in!M29)</f>
        <v>0.74880168430538685</v>
      </c>
      <c r="N29" s="110">
        <f>IF(SER_hh_tes_in!N29=0,"",SER_hh_tes_in!N29/SER_hh_fec_in!N29)</f>
        <v>0.5313165610543803</v>
      </c>
      <c r="O29" s="110">
        <f>IF(SER_hh_tes_in!O29=0,"",SER_hh_tes_in!O29/SER_hh_fec_in!O29)</f>
        <v>0.55313776811737103</v>
      </c>
      <c r="P29" s="110">
        <f>IF(SER_hh_tes_in!P29=0,"",SER_hh_tes_in!P29/SER_hh_fec_in!P29)</f>
        <v>0.57159236945558989</v>
      </c>
      <c r="Q29" s="110">
        <f>IF(SER_hh_tes_in!Q29=0,"",SER_hh_tes_in!Q29/SER_hh_fec_in!Q29)</f>
        <v>0.53453490182606589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0.47526574581796138</v>
      </c>
      <c r="D30" s="109">
        <f>IF(SER_hh_tes_in!D30=0,"",SER_hh_tes_in!D30/SER_hh_fec_in!D30)</f>
        <v>0.47862840808768031</v>
      </c>
      <c r="E30" s="109">
        <f>IF(SER_hh_tes_in!E30=0,"",SER_hh_tes_in!E30/SER_hh_fec_in!E30)</f>
        <v>0.48206799018843788</v>
      </c>
      <c r="F30" s="109">
        <f>IF(SER_hh_tes_in!F30=0,"",SER_hh_tes_in!F30/SER_hh_fec_in!F30)</f>
        <v>0.48559464697091698</v>
      </c>
      <c r="G30" s="109" t="str">
        <f>IF(SER_hh_tes_in!G30=0,"",SER_hh_tes_in!G30/SER_hh_fec_in!G30)</f>
        <v/>
      </c>
      <c r="H30" s="109" t="str">
        <f>IF(SER_hh_tes_in!H30=0,"",SER_hh_tes_in!H30/SER_hh_fec_in!H30)</f>
        <v/>
      </c>
      <c r="I30" s="109" t="str">
        <f>IF(SER_hh_tes_in!I30=0,"",SER_hh_tes_in!I30/SER_hh_fec_in!I30)</f>
        <v/>
      </c>
      <c r="J30" s="109" t="str">
        <f>IF(SER_hh_tes_in!J30=0,"",SER_hh_tes_in!J30/SER_hh_fec_in!J30)</f>
        <v/>
      </c>
      <c r="K30" s="109">
        <f>IF(SER_hh_tes_in!K30=0,"",SER_hh_tes_in!K30/SER_hh_fec_in!K30)</f>
        <v>0.50578242830322528</v>
      </c>
      <c r="L30" s="109">
        <f>IF(SER_hh_tes_in!L30=0,"",SER_hh_tes_in!L30/SER_hh_fec_in!L30)</f>
        <v>0.50916882627601112</v>
      </c>
      <c r="M30" s="109" t="str">
        <f>IF(SER_hh_tes_in!M30=0,"",SER_hh_tes_in!M30/SER_hh_fec_in!M30)</f>
        <v/>
      </c>
      <c r="N30" s="109">
        <f>IF(SER_hh_tes_in!N30=0,"",SER_hh_tes_in!N30/SER_hh_fec_in!N30)</f>
        <v>0.51170373971261984</v>
      </c>
      <c r="O30" s="109" t="str">
        <f>IF(SER_hh_tes_in!O30=0,"",SER_hh_tes_in!O30/SER_hh_fec_in!O30)</f>
        <v/>
      </c>
      <c r="P30" s="109">
        <f>IF(SER_hh_tes_in!P30=0,"",SER_hh_tes_in!P30/SER_hh_fec_in!P30)</f>
        <v>0.51235696158539634</v>
      </c>
      <c r="Q30" s="109">
        <f>IF(SER_hh_tes_in!Q30=0,"",SER_hh_tes_in!Q30/SER_hh_fec_in!Q30)</f>
        <v>0.51246595493476932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0.5129803249966699</v>
      </c>
      <c r="D31" s="109">
        <f>IF(SER_hh_tes_in!D31=0,"",SER_hh_tes_in!D31/SER_hh_fec_in!D31)</f>
        <v>0.51670759957225076</v>
      </c>
      <c r="E31" s="109">
        <f>IF(SER_hh_tes_in!E31=0,"",SER_hh_tes_in!E31/SER_hh_fec_in!E31)</f>
        <v>0.52043887926736443</v>
      </c>
      <c r="F31" s="109" t="str">
        <f>IF(SER_hh_tes_in!F31=0,"",SER_hh_tes_in!F31/SER_hh_fec_in!F31)</f>
        <v/>
      </c>
      <c r="G31" s="109">
        <f>IF(SER_hh_tes_in!G31=0,"",SER_hh_tes_in!G31/SER_hh_fec_in!G31)</f>
        <v>0.52924172456041318</v>
      </c>
      <c r="H31" s="109">
        <f>IF(SER_hh_tes_in!H31=0,"",SER_hh_tes_in!H31/SER_hh_fec_in!H31)</f>
        <v>0.53435159147980404</v>
      </c>
      <c r="I31" s="109">
        <f>IF(SER_hh_tes_in!I31=0,"",SER_hh_tes_in!I31/SER_hh_fec_in!I31)</f>
        <v>0.5400419102995897</v>
      </c>
      <c r="J31" s="109">
        <f>IF(SER_hh_tes_in!J31=0,"",SER_hh_tes_in!J31/SER_hh_fec_in!J31)</f>
        <v>0.5443311694177223</v>
      </c>
      <c r="K31" s="109">
        <f>IF(SER_hh_tes_in!K31=0,"",SER_hh_tes_in!K31/SER_hh_fec_in!K31)</f>
        <v>0.54658525913513778</v>
      </c>
      <c r="L31" s="109">
        <f>IF(SER_hh_tes_in!L31=0,"",SER_hh_tes_in!L31/SER_hh_fec_in!L31)</f>
        <v>0.55010819691975721</v>
      </c>
      <c r="M31" s="109" t="str">
        <f>IF(SER_hh_tes_in!M31=0,"",SER_hh_tes_in!M31/SER_hh_fec_in!M31)</f>
        <v/>
      </c>
      <c r="N31" s="109">
        <f>IF(SER_hh_tes_in!N31=0,"",SER_hh_tes_in!N31/SER_hh_fec_in!N31)</f>
        <v>0.5526471649924859</v>
      </c>
      <c r="O31" s="109">
        <f>IF(SER_hh_tes_in!O31=0,"",SER_hh_tes_in!O31/SER_hh_fec_in!O31)</f>
        <v>0.55313776811737103</v>
      </c>
      <c r="P31" s="109">
        <f>IF(SER_hh_tes_in!P31=0,"",SER_hh_tes_in!P31/SER_hh_fec_in!P31)</f>
        <v>0.55337507497581773</v>
      </c>
      <c r="Q31" s="109">
        <f>IF(SER_hh_tes_in!Q31=0,"",SER_hh_tes_in!Q31/SER_hh_fec_in!Q31)</f>
        <v>0.55349266389922192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0.69610884971972553</v>
      </c>
      <c r="D33" s="108" t="str">
        <f>IF(SER_hh_tes_in!D33=0,"",SER_hh_tes_in!D33/SER_hh_fec_in!D33)</f>
        <v/>
      </c>
      <c r="E33" s="108">
        <f>IF(SER_hh_tes_in!E33=0,"",SER_hh_tes_in!E33/SER_hh_fec_in!E33)</f>
        <v>0.70647314084614665</v>
      </c>
      <c r="F33" s="108">
        <f>IF(SER_hh_tes_in!F33=0,"",SER_hh_tes_in!F33/SER_hh_fec_in!F33)</f>
        <v>0.71195401796451241</v>
      </c>
      <c r="G33" s="108">
        <f>IF(SER_hh_tes_in!G33=0,"",SER_hh_tes_in!G33/SER_hh_fec_in!G33)</f>
        <v>0.71803108915491876</v>
      </c>
      <c r="H33" s="108">
        <f>IF(SER_hh_tes_in!H33=0,"",SER_hh_tes_in!H33/SER_hh_fec_in!H33)</f>
        <v>0.72492681262246872</v>
      </c>
      <c r="I33" s="108">
        <f>IF(SER_hh_tes_in!I33=0,"",SER_hh_tes_in!I33/SER_hh_fec_in!I33)</f>
        <v>0.73269760427313047</v>
      </c>
      <c r="J33" s="108">
        <f>IF(SER_hh_tes_in!J33=0,"",SER_hh_tes_in!J33/SER_hh_fec_in!J33)</f>
        <v>0.7384956045005171</v>
      </c>
      <c r="K33" s="108" t="str">
        <f>IF(SER_hh_tes_in!K33=0,"",SER_hh_tes_in!K33/SER_hh_fec_in!K33)</f>
        <v/>
      </c>
      <c r="L33" s="108">
        <f>IF(SER_hh_tes_in!L33=0,"",SER_hh_tes_in!L33/SER_hh_fec_in!L33)</f>
        <v>0.74633348212059258</v>
      </c>
      <c r="M33" s="108">
        <f>IF(SER_hh_tes_in!M33=0,"",SER_hh_tes_in!M33/SER_hh_fec_in!M33)</f>
        <v>0.74880168430538685</v>
      </c>
      <c r="N33" s="108" t="str">
        <f>IF(SER_hh_tes_in!N33=0,"",SER_hh_tes_in!N33/SER_hh_fec_in!N33)</f>
        <v/>
      </c>
      <c r="O33" s="108" t="str">
        <f>IF(SER_hh_tes_in!O33=0,"",SER_hh_tes_in!O33/SER_hh_fec_in!O33)</f>
        <v/>
      </c>
      <c r="P33" s="108">
        <f>IF(SER_hh_tes_in!P33=0,"",SER_hh_tes_in!P33/SER_hh_fec_in!P33)</f>
        <v>0.75084666220200158</v>
      </c>
      <c r="Q33" s="108" t="str">
        <f>IF(SER_hh_tes_in!Q33=0,"",SER_hh_tes_in!Q33/SER_hh_fec_in!Q33)</f>
        <v/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67.931248471181448</v>
      </c>
      <c r="D3" s="106">
        <f t="shared" si="0"/>
        <v>31.452876046917577</v>
      </c>
      <c r="E3" s="106">
        <f t="shared" si="0"/>
        <v>79.219648704266419</v>
      </c>
      <c r="F3" s="106">
        <f t="shared" si="0"/>
        <v>18.11791907161513</v>
      </c>
      <c r="G3" s="106">
        <f t="shared" si="0"/>
        <v>179.78012694335649</v>
      </c>
      <c r="H3" s="106">
        <f t="shared" si="0"/>
        <v>280.84099655500756</v>
      </c>
      <c r="I3" s="106">
        <f t="shared" si="0"/>
        <v>330.90109644515837</v>
      </c>
      <c r="J3" s="106">
        <f t="shared" si="0"/>
        <v>273.93833203359532</v>
      </c>
      <c r="K3" s="106">
        <f t="shared" si="0"/>
        <v>135.20508971575046</v>
      </c>
      <c r="L3" s="106">
        <f t="shared" si="0"/>
        <v>21.571242576511985</v>
      </c>
      <c r="M3" s="106">
        <f t="shared" si="0"/>
        <v>2.3288202197712327</v>
      </c>
      <c r="N3" s="106">
        <f t="shared" si="0"/>
        <v>95.311174598471851</v>
      </c>
      <c r="O3" s="106">
        <f t="shared" si="0"/>
        <v>15.825876606991383</v>
      </c>
      <c r="P3" s="106">
        <f t="shared" si="0"/>
        <v>69.468524281929049</v>
      </c>
      <c r="Q3" s="106">
        <f t="shared" si="0"/>
        <v>19.066553215336924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44.026570986238305</v>
      </c>
      <c r="D4" s="101">
        <f t="shared" si="1"/>
        <v>8.9037302227103829</v>
      </c>
      <c r="E4" s="101">
        <f t="shared" si="1"/>
        <v>71.902302733016995</v>
      </c>
      <c r="F4" s="101">
        <f t="shared" si="1"/>
        <v>10.238287346768381</v>
      </c>
      <c r="G4" s="101">
        <f t="shared" si="1"/>
        <v>166.32422758552747</v>
      </c>
      <c r="H4" s="101">
        <f t="shared" si="1"/>
        <v>260.44828781247622</v>
      </c>
      <c r="I4" s="101">
        <f t="shared" si="1"/>
        <v>303.56117596252921</v>
      </c>
      <c r="J4" s="101">
        <f t="shared" si="1"/>
        <v>260.73953988630473</v>
      </c>
      <c r="K4" s="101">
        <f t="shared" si="1"/>
        <v>118.20526496087145</v>
      </c>
      <c r="L4" s="101">
        <f t="shared" si="1"/>
        <v>1.2622009872382913</v>
      </c>
      <c r="M4" s="101">
        <f t="shared" si="1"/>
        <v>0.12326515503382222</v>
      </c>
      <c r="N4" s="101">
        <f t="shared" si="1"/>
        <v>68.795710136935881</v>
      </c>
      <c r="O4" s="101">
        <f t="shared" si="1"/>
        <v>1.703918695554836</v>
      </c>
      <c r="P4" s="101">
        <f t="shared" si="1"/>
        <v>51.79649669295565</v>
      </c>
      <c r="Q4" s="101">
        <f t="shared" si="1"/>
        <v>0.55357797707626955</v>
      </c>
    </row>
    <row r="5" spans="1:17" ht="12" customHeight="1" x14ac:dyDescent="0.25">
      <c r="A5" s="88" t="s">
        <v>38</v>
      </c>
      <c r="B5" s="100"/>
      <c r="C5" s="100">
        <v>18.065014499641109</v>
      </c>
      <c r="D5" s="100">
        <v>8.8472087089482621</v>
      </c>
      <c r="E5" s="100">
        <v>0</v>
      </c>
      <c r="F5" s="100">
        <v>10.148175689043201</v>
      </c>
      <c r="G5" s="100">
        <v>0</v>
      </c>
      <c r="H5" s="100">
        <v>101.85140886531477</v>
      </c>
      <c r="I5" s="100">
        <v>233.73866493310049</v>
      </c>
      <c r="J5" s="100">
        <v>188.3190814091609</v>
      </c>
      <c r="K5" s="100">
        <v>115.92268866728222</v>
      </c>
      <c r="L5" s="100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22.615091406222117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1.2610570363564841</v>
      </c>
      <c r="P7" s="100">
        <v>4.3030027603046017</v>
      </c>
      <c r="Q7" s="100">
        <v>0.45203197293663672</v>
      </c>
    </row>
    <row r="8" spans="1:17" ht="12" customHeight="1" x14ac:dyDescent="0.25">
      <c r="A8" s="88" t="s">
        <v>101</v>
      </c>
      <c r="B8" s="100"/>
      <c r="C8" s="100">
        <v>2.0748041515205012E-2</v>
      </c>
      <c r="D8" s="100">
        <v>5.6521513762121611E-2</v>
      </c>
      <c r="E8" s="100">
        <v>7.1974417914331457E-2</v>
      </c>
      <c r="F8" s="100">
        <v>9.011165772517972E-2</v>
      </c>
      <c r="G8" s="100">
        <v>2.7562078790881184E-2</v>
      </c>
      <c r="H8" s="100">
        <v>8.8873987689285422E-2</v>
      </c>
      <c r="I8" s="100">
        <v>2.7299141709525462E-2</v>
      </c>
      <c r="J8" s="100">
        <v>1.6293903425736049E-2</v>
      </c>
      <c r="K8" s="100">
        <v>3.6586534828978896E-2</v>
      </c>
      <c r="L8" s="100">
        <v>0.17447199653244189</v>
      </c>
      <c r="M8" s="100">
        <v>0.12044822051524368</v>
      </c>
      <c r="N8" s="100">
        <v>2.1082503959738989E-2</v>
      </c>
      <c r="O8" s="100">
        <v>0.34390174122541417</v>
      </c>
      <c r="P8" s="100">
        <v>5.7725366228368505E-2</v>
      </c>
      <c r="Q8" s="100">
        <v>0.10154600413963287</v>
      </c>
    </row>
    <row r="9" spans="1:17" ht="12" customHeight="1" x14ac:dyDescent="0.25">
      <c r="A9" s="88" t="s">
        <v>106</v>
      </c>
      <c r="B9" s="100"/>
      <c r="C9" s="100">
        <v>0</v>
      </c>
      <c r="D9" s="100">
        <v>0</v>
      </c>
      <c r="E9" s="100">
        <v>71.830328315102662</v>
      </c>
      <c r="F9" s="100">
        <v>0</v>
      </c>
      <c r="G9" s="100">
        <v>166.29666550673659</v>
      </c>
      <c r="H9" s="100">
        <v>158.50800495947215</v>
      </c>
      <c r="I9" s="100">
        <v>69.795211887719191</v>
      </c>
      <c r="J9" s="100">
        <v>62.192025194063639</v>
      </c>
      <c r="K9" s="100">
        <v>0</v>
      </c>
      <c r="L9" s="100">
        <v>0</v>
      </c>
      <c r="M9" s="100">
        <v>0</v>
      </c>
      <c r="N9" s="100">
        <v>67.718422011763479</v>
      </c>
      <c r="O9" s="100">
        <v>0</v>
      </c>
      <c r="P9" s="100">
        <v>36.183979007796964</v>
      </c>
      <c r="Q9" s="100">
        <v>0</v>
      </c>
    </row>
    <row r="10" spans="1:17" ht="12" customHeight="1" x14ac:dyDescent="0.25">
      <c r="A10" s="88" t="s">
        <v>34</v>
      </c>
      <c r="B10" s="100"/>
      <c r="C10" s="100">
        <v>3.3257170388598727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10.212139379654426</v>
      </c>
      <c r="K10" s="100">
        <v>2.2459897587602411</v>
      </c>
      <c r="L10" s="100">
        <v>1.0877289907058494</v>
      </c>
      <c r="M10" s="100">
        <v>2.8169345185785452E-3</v>
      </c>
      <c r="N10" s="100">
        <v>1.0562056212126743</v>
      </c>
      <c r="O10" s="100">
        <v>9.8959917972937725E-2</v>
      </c>
      <c r="P10" s="100">
        <v>11.251789558625715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1.7047181439676411E-2</v>
      </c>
      <c r="D16" s="101">
        <f t="shared" si="2"/>
        <v>0</v>
      </c>
      <c r="E16" s="101">
        <f t="shared" si="2"/>
        <v>0</v>
      </c>
      <c r="F16" s="101">
        <f t="shared" si="2"/>
        <v>3.5683703457170687E-2</v>
      </c>
      <c r="G16" s="101">
        <f t="shared" si="2"/>
        <v>2.6891446262825535E-2</v>
      </c>
      <c r="H16" s="101">
        <f t="shared" si="2"/>
        <v>1.1587864773436882E-2</v>
      </c>
      <c r="I16" s="101">
        <f t="shared" si="2"/>
        <v>6.2003675429495768E-4</v>
      </c>
      <c r="J16" s="101">
        <f t="shared" si="2"/>
        <v>4.3256398135901207E-3</v>
      </c>
      <c r="K16" s="101">
        <f t="shared" si="2"/>
        <v>1.0441163349155956E-3</v>
      </c>
      <c r="L16" s="101">
        <f t="shared" si="2"/>
        <v>1.4095765330900158E-2</v>
      </c>
      <c r="M16" s="101">
        <f t="shared" si="2"/>
        <v>7.2679211616235584E-3</v>
      </c>
      <c r="N16" s="101">
        <f t="shared" si="2"/>
        <v>1.5259033018983844E-2</v>
      </c>
      <c r="O16" s="101">
        <f t="shared" si="2"/>
        <v>2.6498543406269542E-2</v>
      </c>
      <c r="P16" s="101">
        <f t="shared" si="2"/>
        <v>4.6247438138602166E-2</v>
      </c>
      <c r="Q16" s="101">
        <f t="shared" si="2"/>
        <v>7.9690109317882174E-2</v>
      </c>
    </row>
    <row r="17" spans="1:17" ht="12.95" customHeight="1" x14ac:dyDescent="0.25">
      <c r="A17" s="88" t="s">
        <v>101</v>
      </c>
      <c r="B17" s="103"/>
      <c r="C17" s="103">
        <v>1.7047181439676411E-2</v>
      </c>
      <c r="D17" s="103">
        <v>0</v>
      </c>
      <c r="E17" s="103">
        <v>0</v>
      </c>
      <c r="F17" s="103">
        <v>3.5683703457170687E-2</v>
      </c>
      <c r="G17" s="103">
        <v>2.6891446262825535E-2</v>
      </c>
      <c r="H17" s="103">
        <v>1.1587864773436882E-2</v>
      </c>
      <c r="I17" s="103">
        <v>6.2003675429495768E-4</v>
      </c>
      <c r="J17" s="103">
        <v>4.3256398135901207E-3</v>
      </c>
      <c r="K17" s="103">
        <v>1.0441163349155956E-3</v>
      </c>
      <c r="L17" s="103">
        <v>1.4095765330900158E-2</v>
      </c>
      <c r="M17" s="103">
        <v>7.2679211616235584E-3</v>
      </c>
      <c r="N17" s="103">
        <v>1.5259033018983844E-2</v>
      </c>
      <c r="O17" s="103">
        <v>2.6498543406269542E-2</v>
      </c>
      <c r="P17" s="103">
        <v>4.6247438138602166E-2</v>
      </c>
      <c r="Q17" s="103">
        <v>7.9690109317882174E-2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9.054315535192675</v>
      </c>
      <c r="D19" s="101">
        <f t="shared" si="3"/>
        <v>5.2766213063409699</v>
      </c>
      <c r="E19" s="101">
        <f t="shared" si="3"/>
        <v>1.4947322852087308</v>
      </c>
      <c r="F19" s="101">
        <f t="shared" si="3"/>
        <v>3.9763875780370088</v>
      </c>
      <c r="G19" s="101">
        <f t="shared" si="3"/>
        <v>1.1035476724920119</v>
      </c>
      <c r="H19" s="101">
        <f t="shared" si="3"/>
        <v>9.9584858638458549</v>
      </c>
      <c r="I19" s="101">
        <f t="shared" si="3"/>
        <v>20.912555222859503</v>
      </c>
      <c r="J19" s="101">
        <f t="shared" si="3"/>
        <v>8.8499702302905021</v>
      </c>
      <c r="K19" s="101">
        <f t="shared" si="3"/>
        <v>6.1199193620451231</v>
      </c>
      <c r="L19" s="101">
        <f t="shared" si="3"/>
        <v>3.7198454595133645</v>
      </c>
      <c r="M19" s="101">
        <f t="shared" si="3"/>
        <v>2.1982871435757869</v>
      </c>
      <c r="N19" s="101">
        <f t="shared" si="3"/>
        <v>11.825049946341535</v>
      </c>
      <c r="O19" s="101">
        <f t="shared" si="3"/>
        <v>1.4499240128747779</v>
      </c>
      <c r="P19" s="101">
        <f t="shared" si="3"/>
        <v>6.4976942617178661</v>
      </c>
      <c r="Q19" s="101">
        <f t="shared" si="3"/>
        <v>2.8629766364018749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1.0790290755268916E-3</v>
      </c>
      <c r="H20" s="100">
        <v>6.5356095921484458</v>
      </c>
      <c r="I20" s="100">
        <v>12.63070340565967</v>
      </c>
      <c r="J20" s="100">
        <v>6.5513004370017152</v>
      </c>
      <c r="K20" s="100">
        <v>2.6213484585778262</v>
      </c>
      <c r="L20" s="100">
        <v>1.4806466184721288</v>
      </c>
      <c r="M20" s="100">
        <v>1.2645217317432105</v>
      </c>
      <c r="N20" s="100">
        <v>0.84582470969767243</v>
      </c>
      <c r="O20" s="100">
        <v>0.73508869255242348</v>
      </c>
      <c r="P20" s="100">
        <v>2.2664223255773894</v>
      </c>
      <c r="Q20" s="100">
        <v>1.8900250588138148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/>
      <c r="C23" s="100">
        <v>9.054315535192675</v>
      </c>
      <c r="D23" s="100">
        <v>5.2766213063409699</v>
      </c>
      <c r="E23" s="100">
        <v>1.4947322852087308</v>
      </c>
      <c r="F23" s="100">
        <v>3.9763875780370088</v>
      </c>
      <c r="G23" s="100">
        <v>1.102468643416485</v>
      </c>
      <c r="H23" s="100">
        <v>3.4228762716974086</v>
      </c>
      <c r="I23" s="100">
        <v>8.2818518171998328</v>
      </c>
      <c r="J23" s="100">
        <v>2.298669793288787</v>
      </c>
      <c r="K23" s="100">
        <v>3.4985709034672969</v>
      </c>
      <c r="L23" s="100">
        <v>2.2391988410412358</v>
      </c>
      <c r="M23" s="100">
        <v>0.93376541183257655</v>
      </c>
      <c r="N23" s="100">
        <v>10.979225236643863</v>
      </c>
      <c r="O23" s="100">
        <v>0.71483532032235442</v>
      </c>
      <c r="P23" s="100">
        <v>4.2312719361404767</v>
      </c>
      <c r="Q23" s="100">
        <v>0.97295157758806006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14.833314768310792</v>
      </c>
      <c r="D29" s="101">
        <f t="shared" si="4"/>
        <v>17.272524517866223</v>
      </c>
      <c r="E29" s="101">
        <f t="shared" si="4"/>
        <v>5.8226136860406976</v>
      </c>
      <c r="F29" s="101">
        <f t="shared" si="4"/>
        <v>3.8675604433525703</v>
      </c>
      <c r="G29" s="101">
        <f t="shared" si="4"/>
        <v>12.325460239074207</v>
      </c>
      <c r="H29" s="101">
        <f t="shared" si="4"/>
        <v>10.422635013912064</v>
      </c>
      <c r="I29" s="101">
        <f t="shared" si="4"/>
        <v>6.4267452230153479</v>
      </c>
      <c r="J29" s="101">
        <f t="shared" si="4"/>
        <v>4.3444962771864715</v>
      </c>
      <c r="K29" s="101">
        <f t="shared" si="4"/>
        <v>10.878861276498974</v>
      </c>
      <c r="L29" s="101">
        <f t="shared" si="4"/>
        <v>16.575100364429428</v>
      </c>
      <c r="M29" s="101">
        <f t="shared" si="4"/>
        <v>0</v>
      </c>
      <c r="N29" s="101">
        <f t="shared" si="4"/>
        <v>14.675155482175452</v>
      </c>
      <c r="O29" s="101">
        <f t="shared" si="4"/>
        <v>12.645535355155499</v>
      </c>
      <c r="P29" s="101">
        <f t="shared" si="4"/>
        <v>11.128085889116935</v>
      </c>
      <c r="Q29" s="101">
        <f t="shared" si="4"/>
        <v>15.570308492540896</v>
      </c>
    </row>
    <row r="30" spans="1:17" s="28" customFormat="1" ht="12" customHeight="1" x14ac:dyDescent="0.25">
      <c r="A30" s="88" t="s">
        <v>66</v>
      </c>
      <c r="B30" s="100"/>
      <c r="C30" s="100">
        <v>13.217011744281855</v>
      </c>
      <c r="D30" s="100">
        <v>15.740351785648119</v>
      </c>
      <c r="E30" s="100">
        <v>5.7960017412824181</v>
      </c>
      <c r="F30" s="100">
        <v>3.8675604433525703</v>
      </c>
      <c r="G30" s="100">
        <v>0</v>
      </c>
      <c r="H30" s="100">
        <v>0</v>
      </c>
      <c r="I30" s="100">
        <v>0</v>
      </c>
      <c r="J30" s="100">
        <v>0</v>
      </c>
      <c r="K30" s="100">
        <v>9.1924158722149123</v>
      </c>
      <c r="L30" s="100">
        <v>13.743334098149832</v>
      </c>
      <c r="M30" s="100">
        <v>0</v>
      </c>
      <c r="N30" s="100">
        <v>8.1412791203833379</v>
      </c>
      <c r="O30" s="100">
        <v>0</v>
      </c>
      <c r="P30" s="100">
        <v>3.6673629421306266</v>
      </c>
      <c r="Q30" s="100">
        <v>7.7575055173234482</v>
      </c>
    </row>
    <row r="31" spans="1:17" ht="12" customHeight="1" x14ac:dyDescent="0.25">
      <c r="A31" s="88" t="s">
        <v>98</v>
      </c>
      <c r="B31" s="100"/>
      <c r="C31" s="100">
        <v>1.6163030240289371</v>
      </c>
      <c r="D31" s="100">
        <v>1.5321727322181034</v>
      </c>
      <c r="E31" s="100">
        <v>2.6611944758279309E-2</v>
      </c>
      <c r="F31" s="100">
        <v>0</v>
      </c>
      <c r="G31" s="100">
        <v>12.325460239074207</v>
      </c>
      <c r="H31" s="100">
        <v>10.422635013912064</v>
      </c>
      <c r="I31" s="100">
        <v>6.4267452230153479</v>
      </c>
      <c r="J31" s="100">
        <v>4.3444962771864715</v>
      </c>
      <c r="K31" s="100">
        <v>1.6864454042840615</v>
      </c>
      <c r="L31" s="100">
        <v>2.8317662662795957</v>
      </c>
      <c r="M31" s="100">
        <v>0</v>
      </c>
      <c r="N31" s="100">
        <v>6.5338763617921138</v>
      </c>
      <c r="O31" s="100">
        <v>12.645535355155499</v>
      </c>
      <c r="P31" s="100">
        <v>7.4607229469863086</v>
      </c>
      <c r="Q31" s="100">
        <v>7.8128029752174477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135112.18616935049</v>
      </c>
      <c r="D3" s="106">
        <f>IF(SER_hh_fec_in!D3=0,0,1000000/0.086*SER_hh_fec_in!D3/SER_hh_num_in!D3)</f>
        <v>111353.40276708592</v>
      </c>
      <c r="E3" s="106">
        <f>IF(SER_hh_fec_in!E3=0,0,1000000/0.086*SER_hh_fec_in!E3/SER_hh_num_in!E3)</f>
        <v>91725.965999007225</v>
      </c>
      <c r="F3" s="106">
        <f>IF(SER_hh_fec_in!F3=0,0,1000000/0.086*SER_hh_fec_in!F3/SER_hh_num_in!F3)</f>
        <v>98069.165526555851</v>
      </c>
      <c r="G3" s="106">
        <f>IF(SER_hh_fec_in!G3=0,0,1000000/0.086*SER_hh_fec_in!G3/SER_hh_num_in!G3)</f>
        <v>120840.49606328596</v>
      </c>
      <c r="H3" s="106">
        <f>IF(SER_hh_fec_in!H3=0,0,1000000/0.086*SER_hh_fec_in!H3/SER_hh_num_in!H3)</f>
        <v>131214.02999095063</v>
      </c>
      <c r="I3" s="106">
        <f>IF(SER_hh_fec_in!I3=0,0,1000000/0.086*SER_hh_fec_in!I3/SER_hh_num_in!I3)</f>
        <v>126528.18244725147</v>
      </c>
      <c r="J3" s="106">
        <f>IF(SER_hh_fec_in!J3=0,0,1000000/0.086*SER_hh_fec_in!J3/SER_hh_num_in!J3)</f>
        <v>129007.35432292444</v>
      </c>
      <c r="K3" s="106">
        <f>IF(SER_hh_fec_in!K3=0,0,1000000/0.086*SER_hh_fec_in!K3/SER_hh_num_in!K3)</f>
        <v>152512.29556782389</v>
      </c>
      <c r="L3" s="106">
        <f>IF(SER_hh_fec_in!L3=0,0,1000000/0.086*SER_hh_fec_in!L3/SER_hh_num_in!L3)</f>
        <v>107903.94010962534</v>
      </c>
      <c r="M3" s="106">
        <f>IF(SER_hh_fec_in!M3=0,0,1000000/0.086*SER_hh_fec_in!M3/SER_hh_num_in!M3)</f>
        <v>74100.639785232765</v>
      </c>
      <c r="N3" s="106">
        <f>IF(SER_hh_fec_in!N3=0,0,1000000/0.086*SER_hh_fec_in!N3/SER_hh_num_in!N3)</f>
        <v>83785.703165757019</v>
      </c>
      <c r="O3" s="106">
        <f>IF(SER_hh_fec_in!O3=0,0,1000000/0.086*SER_hh_fec_in!O3/SER_hh_num_in!O3)</f>
        <v>87546.603040196584</v>
      </c>
      <c r="P3" s="106">
        <f>IF(SER_hh_fec_in!P3=0,0,1000000/0.086*SER_hh_fec_in!P3/SER_hh_num_in!P3)</f>
        <v>61933.805108846987</v>
      </c>
      <c r="Q3" s="106">
        <f>IF(SER_hh_fec_in!Q3=0,0,1000000/0.086*SER_hh_fec_in!Q3/SER_hh_num_in!Q3)</f>
        <v>52579.043429063597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110488.82610580462</v>
      </c>
      <c r="D4" s="101">
        <f>IF(SER_hh_fec_in!D4=0,0,1000000/0.086*SER_hh_fec_in!D4/SER_hh_num_in!D4)</f>
        <v>86974.660423206165</v>
      </c>
      <c r="E4" s="101">
        <f>IF(SER_hh_fec_in!E4=0,0,1000000/0.086*SER_hh_fec_in!E4/SER_hh_num_in!E4)</f>
        <v>70975.047611303584</v>
      </c>
      <c r="F4" s="101">
        <f>IF(SER_hh_fec_in!F4=0,0,1000000/0.086*SER_hh_fec_in!F4/SER_hh_num_in!F4)</f>
        <v>78801.887644629882</v>
      </c>
      <c r="G4" s="101">
        <f>IF(SER_hh_fec_in!G4=0,0,1000000/0.086*SER_hh_fec_in!G4/SER_hh_num_in!G4)</f>
        <v>101706.17655785971</v>
      </c>
      <c r="H4" s="101">
        <f>IF(SER_hh_fec_in!H4=0,0,1000000/0.086*SER_hh_fec_in!H4/SER_hh_num_in!H4)</f>
        <v>110674.92219526731</v>
      </c>
      <c r="I4" s="101">
        <f>IF(SER_hh_fec_in!I4=0,0,1000000/0.086*SER_hh_fec_in!I4/SER_hh_num_in!I4)</f>
        <v>105591.51133653177</v>
      </c>
      <c r="J4" s="101">
        <f>IF(SER_hh_fec_in!J4=0,0,1000000/0.086*SER_hh_fec_in!J4/SER_hh_num_in!J4)</f>
        <v>109363.24855581971</v>
      </c>
      <c r="K4" s="101">
        <f>IF(SER_hh_fec_in!K4=0,0,1000000/0.086*SER_hh_fec_in!K4/SER_hh_num_in!K4)</f>
        <v>129531.87634080643</v>
      </c>
      <c r="L4" s="101">
        <f>IF(SER_hh_fec_in!L4=0,0,1000000/0.086*SER_hh_fec_in!L4/SER_hh_num_in!L4)</f>
        <v>88066.585767626108</v>
      </c>
      <c r="M4" s="101">
        <f>IF(SER_hh_fec_in!M4=0,0,1000000/0.086*SER_hh_fec_in!M4/SER_hh_num_in!M4)</f>
        <v>56787.862844390307</v>
      </c>
      <c r="N4" s="101">
        <f>IF(SER_hh_fec_in!N4=0,0,1000000/0.086*SER_hh_fec_in!N4/SER_hh_num_in!N4)</f>
        <v>60738.666935779103</v>
      </c>
      <c r="O4" s="101">
        <f>IF(SER_hh_fec_in!O4=0,0,1000000/0.086*SER_hh_fec_in!O4/SER_hh_num_in!O4)</f>
        <v>66862.192655382067</v>
      </c>
      <c r="P4" s="101">
        <f>IF(SER_hh_fec_in!P4=0,0,1000000/0.086*SER_hh_fec_in!P4/SER_hh_num_in!P4)</f>
        <v>40971.71980870366</v>
      </c>
      <c r="Q4" s="101">
        <f>IF(SER_hh_fec_in!Q4=0,0,1000000/0.086*SER_hh_fec_in!Q4/SER_hh_num_in!Q4)</f>
        <v>30568.82603235032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141644.20091365062</v>
      </c>
      <c r="D5" s="100">
        <f>IF(SER_hh_fec_in!D5=0,0,1000000/0.086*SER_hh_fec_in!D5/SER_hh_num_in!D5)</f>
        <v>180847.66159768787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176620.07260772859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132504.59400327792</v>
      </c>
      <c r="I5" s="100">
        <f>IF(SER_hh_fec_in!I5=0,0,1000000/0.086*SER_hh_fec_in!I5/SER_hh_num_in!I5)</f>
        <v>121690.91579796003</v>
      </c>
      <c r="J5" s="100">
        <f>IF(SER_hh_fec_in!J5=0,0,1000000/0.086*SER_hh_fec_in!J5/SER_hh_num_in!J5)</f>
        <v>120228.10137823129</v>
      </c>
      <c r="K5" s="100">
        <f>IF(SER_hh_fec_in!K5=0,0,1000000/0.086*SER_hh_fec_in!K5/SER_hh_num_in!K5)</f>
        <v>200970.2428878849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0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124701.55156790384</v>
      </c>
      <c r="D7" s="100">
        <f>IF(SER_hh_fec_in!D7=0,0,1000000/0.086*SER_hh_fec_in!D7/SER_hh_num_in!D7)</f>
        <v>0</v>
      </c>
      <c r="E7" s="100">
        <f>IF(SER_hh_fec_in!E7=0,0,1000000/0.086*SER_hh_fec_in!E7/SER_hh_num_in!E7)</f>
        <v>0</v>
      </c>
      <c r="F7" s="100">
        <f>IF(SER_hh_fec_in!F7=0,0,1000000/0.086*SER_hh_fec_in!F7/SER_hh_num_in!F7)</f>
        <v>0</v>
      </c>
      <c r="G7" s="100">
        <f>IF(SER_hh_fec_in!G7=0,0,1000000/0.086*SER_hh_fec_in!G7/SER_hh_num_in!G7)</f>
        <v>0</v>
      </c>
      <c r="H7" s="100">
        <f>IF(SER_hh_fec_in!H7=0,0,1000000/0.086*SER_hh_fec_in!H7/SER_hh_num_in!H7)</f>
        <v>0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0</v>
      </c>
      <c r="L7" s="100">
        <f>IF(SER_hh_fec_in!L7=0,0,1000000/0.086*SER_hh_fec_in!L7/SER_hh_num_in!L7)</f>
        <v>0</v>
      </c>
      <c r="M7" s="100">
        <f>IF(SER_hh_fec_in!M7=0,0,1000000/0.086*SER_hh_fec_in!M7/SER_hh_num_in!M7)</f>
        <v>0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80971.334887411271</v>
      </c>
      <c r="P7" s="100">
        <f>IF(SER_hh_fec_in!P7=0,0,1000000/0.086*SER_hh_fec_in!P7/SER_hh_num_in!P7)</f>
        <v>43079.676468486767</v>
      </c>
      <c r="Q7" s="100">
        <f>IF(SER_hh_fec_in!Q7=0,0,1000000/0.086*SER_hh_fec_in!Q7/SER_hh_num_in!Q7)</f>
        <v>47202.198875155154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75883.743305978685</v>
      </c>
      <c r="D8" s="100">
        <f>IF(SER_hh_fec_in!D8=0,0,1000000/0.086*SER_hh_fec_in!D8/SER_hh_num_in!D8)</f>
        <v>64378.59936951589</v>
      </c>
      <c r="E8" s="100">
        <f>IF(SER_hh_fec_in!E8=0,0,1000000/0.086*SER_hh_fec_in!E8/SER_hh_num_in!E8)</f>
        <v>48515.697776800895</v>
      </c>
      <c r="F8" s="100">
        <f>IF(SER_hh_fec_in!F8=0,0,1000000/0.086*SER_hh_fec_in!F8/SER_hh_num_in!F8)</f>
        <v>54651.190099747953</v>
      </c>
      <c r="G8" s="100">
        <f>IF(SER_hh_fec_in!G8=0,0,1000000/0.086*SER_hh_fec_in!G8/SER_hh_num_in!G8)</f>
        <v>68627.626004863429</v>
      </c>
      <c r="H8" s="100">
        <f>IF(SER_hh_fec_in!H8=0,0,1000000/0.086*SER_hh_fec_in!H8/SER_hh_num_in!H8)</f>
        <v>69903.281839149844</v>
      </c>
      <c r="I8" s="100">
        <f>IF(SER_hh_fec_in!I8=0,0,1000000/0.086*SER_hh_fec_in!I8/SER_hh_num_in!I8)</f>
        <v>63437.351084127462</v>
      </c>
      <c r="J8" s="100">
        <f>IF(SER_hh_fec_in!J8=0,0,1000000/0.086*SER_hh_fec_in!J8/SER_hh_num_in!J8)</f>
        <v>62337.671798035633</v>
      </c>
      <c r="K8" s="100">
        <f>IF(SER_hh_fec_in!K8=0,0,1000000/0.086*SER_hh_fec_in!K8/SER_hh_num_in!K8)</f>
        <v>60449.021979083671</v>
      </c>
      <c r="L8" s="100">
        <f>IF(SER_hh_fec_in!L8=0,0,1000000/0.086*SER_hh_fec_in!L8/SER_hh_num_in!L8)</f>
        <v>68847.415234680535</v>
      </c>
      <c r="M8" s="100">
        <f>IF(SER_hh_fec_in!M8=0,0,1000000/0.086*SER_hh_fec_in!M8/SER_hh_num_in!M8)</f>
        <v>44868.229052043382</v>
      </c>
      <c r="N8" s="100">
        <f>IF(SER_hh_fec_in!N8=0,0,1000000/0.086*SER_hh_fec_in!N8/SER_hh_num_in!N8)</f>
        <v>37236.087848502117</v>
      </c>
      <c r="O8" s="100">
        <f>IF(SER_hh_fec_in!O8=0,0,1000000/0.086*SER_hh_fec_in!O8/SER_hh_num_in!O8)</f>
        <v>48192.955182332647</v>
      </c>
      <c r="P8" s="100">
        <f>IF(SER_hh_fec_in!P8=0,0,1000000/0.086*SER_hh_fec_in!P8/SER_hh_num_in!P8)</f>
        <v>25260.917868068907</v>
      </c>
      <c r="Q8" s="100">
        <f>IF(SER_hh_fec_in!Q8=0,0,1000000/0.086*SER_hh_fec_in!Q8/SER_hh_num_in!Q8)</f>
        <v>27717.171569279693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0</v>
      </c>
      <c r="D9" s="100">
        <f>IF(SER_hh_fec_in!D9=0,0,1000000/0.086*SER_hh_fec_in!D9/SER_hh_num_in!D9)</f>
        <v>0</v>
      </c>
      <c r="E9" s="100">
        <f>IF(SER_hh_fec_in!E9=0,0,1000000/0.086*SER_hh_fec_in!E9/SER_hh_num_in!E9)</f>
        <v>73071.850424653196</v>
      </c>
      <c r="F9" s="100">
        <f>IF(SER_hh_fec_in!F9=0,0,1000000/0.086*SER_hh_fec_in!F9/SER_hh_num_in!F9)</f>
        <v>0</v>
      </c>
      <c r="G9" s="100">
        <f>IF(SER_hh_fec_in!G9=0,0,1000000/0.086*SER_hh_fec_in!G9/SER_hh_num_in!G9)</f>
        <v>100435.29782250148</v>
      </c>
      <c r="H9" s="100">
        <f>IF(SER_hh_fec_in!H9=0,0,1000000/0.086*SER_hh_fec_in!H9/SER_hh_num_in!H9)</f>
        <v>103154.05186967955</v>
      </c>
      <c r="I9" s="100">
        <f>IF(SER_hh_fec_in!I9=0,0,1000000/0.086*SER_hh_fec_in!I9/SER_hh_num_in!I9)</f>
        <v>94557.385470030495</v>
      </c>
      <c r="J9" s="100">
        <f>IF(SER_hh_fec_in!J9=0,0,1000000/0.086*SER_hh_fec_in!J9/SER_hh_num_in!J9)</f>
        <v>93281.323975838823</v>
      </c>
      <c r="K9" s="100">
        <f>IF(SER_hh_fec_in!K9=0,0,1000000/0.086*SER_hh_fec_in!K9/SER_hh_num_in!K9)</f>
        <v>0</v>
      </c>
      <c r="L9" s="100">
        <f>IF(SER_hh_fec_in!L9=0,0,1000000/0.086*SER_hh_fec_in!L9/SER_hh_num_in!L9)</f>
        <v>0</v>
      </c>
      <c r="M9" s="100">
        <f>IF(SER_hh_fec_in!M9=0,0,1000000/0.086*SER_hh_fec_in!M9/SER_hh_num_in!M9)</f>
        <v>0</v>
      </c>
      <c r="N9" s="100">
        <f>IF(SER_hh_fec_in!N9=0,0,1000000/0.086*SER_hh_fec_in!N9/SER_hh_num_in!N9)</f>
        <v>61044.161419738572</v>
      </c>
      <c r="O9" s="100">
        <f>IF(SER_hh_fec_in!O9=0,0,1000000/0.086*SER_hh_fec_in!O9/SER_hh_num_in!O9)</f>
        <v>0</v>
      </c>
      <c r="P9" s="100">
        <f>IF(SER_hh_fec_in!P9=0,0,1000000/0.086*SER_hh_fec_in!P9/SER_hh_num_in!P9)</f>
        <v>37522.085996740694</v>
      </c>
      <c r="Q9" s="100">
        <f>IF(SER_hh_fec_in!Q9=0,0,1000000/0.086*SER_hh_fec_in!Q9/SER_hh_num_in!Q9)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152578.69460111766</v>
      </c>
      <c r="D10" s="100">
        <f>IF(SER_hh_fec_in!D10=0,0,1000000/0.086*SER_hh_fec_in!D10/SER_hh_num_in!D10)</f>
        <v>0</v>
      </c>
      <c r="E10" s="100">
        <f>IF(SER_hh_fec_in!E10=0,0,1000000/0.086*SER_hh_fec_in!E10/SER_hh_num_in!E10)</f>
        <v>0</v>
      </c>
      <c r="F10" s="100">
        <f>IF(SER_hh_fec_in!F10=0,0,1000000/0.086*SER_hh_fec_in!F10/SER_hh_num_in!F10)</f>
        <v>154162.3457106252</v>
      </c>
      <c r="G10" s="100">
        <f>IF(SER_hh_fec_in!G10=0,0,1000000/0.086*SER_hh_fec_in!G10/SER_hh_num_in!G10)</f>
        <v>0</v>
      </c>
      <c r="H10" s="100">
        <f>IF(SER_hh_fec_in!H10=0,0,1000000/0.086*SER_hh_fec_in!H10/SER_hh_num_in!H10)</f>
        <v>0</v>
      </c>
      <c r="I10" s="100">
        <f>IF(SER_hh_fec_in!I10=0,0,1000000/0.086*SER_hh_fec_in!I10/SER_hh_num_in!I10)</f>
        <v>0</v>
      </c>
      <c r="J10" s="100">
        <f>IF(SER_hh_fec_in!J10=0,0,1000000/0.086*SER_hh_fec_in!J10/SER_hh_num_in!J10)</f>
        <v>127338.40259920304</v>
      </c>
      <c r="K10" s="100">
        <f>IF(SER_hh_fec_in!K10=0,0,1000000/0.086*SER_hh_fec_in!K10/SER_hh_num_in!K10)</f>
        <v>123024.95601364144</v>
      </c>
      <c r="L10" s="100">
        <f>IF(SER_hh_fec_in!L10=0,0,1000000/0.086*SER_hh_fec_in!L10/SER_hh_num_in!L10)</f>
        <v>122230.79169626793</v>
      </c>
      <c r="M10" s="100">
        <f>IF(SER_hh_fec_in!M10=0,0,1000000/0.086*SER_hh_fec_in!M10/SER_hh_num_in!M10)</f>
        <v>70339.195241447189</v>
      </c>
      <c r="N10" s="100">
        <f>IF(SER_hh_fec_in!N10=0,0,1000000/0.086*SER_hh_fec_in!N10/SER_hh_num_in!N10)</f>
        <v>74283.24221671735</v>
      </c>
      <c r="O10" s="100">
        <f>IF(SER_hh_fec_in!O10=0,0,1000000/0.086*SER_hh_fec_in!O10/SER_hh_num_in!O10)</f>
        <v>45246.281955659455</v>
      </c>
      <c r="P10" s="100">
        <f>IF(SER_hh_fec_in!P10=0,0,1000000/0.086*SER_hh_fec_in!P10/SER_hh_num_in!P10)</f>
        <v>78431.910434398771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105153.29848457045</v>
      </c>
      <c r="D11" s="100">
        <f>IF(SER_hh_fec_in!D11=0,0,1000000/0.086*SER_hh_fec_in!D11/SER_hh_num_in!D11)</f>
        <v>88344.36759111326</v>
      </c>
      <c r="E11" s="100">
        <f>IF(SER_hh_fec_in!E11=0,0,1000000/0.086*SER_hh_fec_in!E11/SER_hh_num_in!E11)</f>
        <v>73499.356262050482</v>
      </c>
      <c r="F11" s="100">
        <f>IF(SER_hh_fec_in!F11=0,0,1000000/0.086*SER_hh_fec_in!F11/SER_hh_num_in!F11)</f>
        <v>66008.790549005644</v>
      </c>
      <c r="G11" s="100">
        <f>IF(SER_hh_fec_in!G11=0,0,1000000/0.086*SER_hh_fec_in!G11/SER_hh_num_in!G11)</f>
        <v>77378.35541503827</v>
      </c>
      <c r="H11" s="100">
        <f>IF(SER_hh_fec_in!H11=0,0,1000000/0.086*SER_hh_fec_in!H11/SER_hh_num_in!H11)</f>
        <v>93997.572650616377</v>
      </c>
      <c r="I11" s="100">
        <f>IF(SER_hh_fec_in!I11=0,0,1000000/0.086*SER_hh_fec_in!I11/SER_hh_num_in!I11)</f>
        <v>85425.273666959707</v>
      </c>
      <c r="J11" s="100">
        <f>IF(SER_hh_fec_in!J11=0,0,1000000/0.086*SER_hh_fec_in!J11/SER_hh_num_in!J11)</f>
        <v>86753.234380645852</v>
      </c>
      <c r="K11" s="100">
        <f>IF(SER_hh_fec_in!K11=0,0,1000000/0.086*SER_hh_fec_in!K11/SER_hh_num_in!K11)</f>
        <v>78395.926865846384</v>
      </c>
      <c r="L11" s="100">
        <f>IF(SER_hh_fec_in!L11=0,0,1000000/0.086*SER_hh_fec_in!L11/SER_hh_num_in!L11)</f>
        <v>81030.648540019116</v>
      </c>
      <c r="M11" s="100">
        <f>IF(SER_hh_fec_in!M11=0,0,1000000/0.086*SER_hh_fec_in!M11/SER_hh_num_in!M11)</f>
        <v>62880.073474685443</v>
      </c>
      <c r="N11" s="100">
        <f>IF(SER_hh_fec_in!N11=0,0,1000000/0.086*SER_hh_fec_in!N11/SER_hh_num_in!N11)</f>
        <v>49715.835238126921</v>
      </c>
      <c r="O11" s="100">
        <f>IF(SER_hh_fec_in!O11=0,0,1000000/0.086*SER_hh_fec_in!O11/SER_hh_num_in!O11)</f>
        <v>56306.084992358366</v>
      </c>
      <c r="P11" s="100">
        <f>IF(SER_hh_fec_in!P11=0,0,1000000/0.086*SER_hh_fec_in!P11/SER_hh_num_in!P11)</f>
        <v>37756.227033802214</v>
      </c>
      <c r="Q11" s="100">
        <f>IF(SER_hh_fec_in!Q11=0,0,1000000/0.086*SER_hh_fec_in!Q11/SER_hh_num_in!Q11)</f>
        <v>38221.253132379956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97023.824287101379</v>
      </c>
      <c r="D12" s="100">
        <f>IF(SER_hh_fec_in!D12=0,0,1000000/0.086*SER_hh_fec_in!D12/SER_hh_num_in!D12)</f>
        <v>82531.378114518782</v>
      </c>
      <c r="E12" s="100">
        <f>IF(SER_hh_fec_in!E12=0,0,1000000/0.086*SER_hh_fec_in!E12/SER_hh_num_in!E12)</f>
        <v>61796.725423934629</v>
      </c>
      <c r="F12" s="100">
        <f>IF(SER_hh_fec_in!F12=0,0,1000000/0.086*SER_hh_fec_in!F12/SER_hh_num_in!F12)</f>
        <v>79301.361050228676</v>
      </c>
      <c r="G12" s="100">
        <f>IF(SER_hh_fec_in!G12=0,0,1000000/0.086*SER_hh_fec_in!G12/SER_hh_num_in!G12)</f>
        <v>0</v>
      </c>
      <c r="H12" s="100">
        <f>IF(SER_hh_fec_in!H12=0,0,1000000/0.086*SER_hh_fec_in!H12/SER_hh_num_in!H12)</f>
        <v>0</v>
      </c>
      <c r="I12" s="100">
        <f>IF(SER_hh_fec_in!I12=0,0,1000000/0.086*SER_hh_fec_in!I12/SER_hh_num_in!I12)</f>
        <v>81131.579470998287</v>
      </c>
      <c r="J12" s="100">
        <f>IF(SER_hh_fec_in!J12=0,0,1000000/0.086*SER_hh_fec_in!J12/SER_hh_num_in!J12)</f>
        <v>79682.957547451064</v>
      </c>
      <c r="K12" s="100">
        <f>IF(SER_hh_fec_in!K12=0,0,1000000/0.086*SER_hh_fec_in!K12/SER_hh_num_in!K12)</f>
        <v>77397.824245650554</v>
      </c>
      <c r="L12" s="100">
        <f>IF(SER_hh_fec_in!L12=0,0,1000000/0.086*SER_hh_fec_in!L12/SER_hh_num_in!L12)</f>
        <v>82237.006869844743</v>
      </c>
      <c r="M12" s="100">
        <f>IF(SER_hh_fec_in!M12=0,0,1000000/0.086*SER_hh_fec_in!M12/SER_hh_num_in!M12)</f>
        <v>57138.264116906823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63289.965563553735</v>
      </c>
      <c r="D13" s="100">
        <f>IF(SER_hh_fec_in!D13=0,0,1000000/0.086*SER_hh_fec_in!D13/SER_hh_num_in!D13)</f>
        <v>53673.342454354701</v>
      </c>
      <c r="E13" s="100">
        <f>IF(SER_hh_fec_in!E13=0,0,1000000/0.086*SER_hh_fec_in!E13/SER_hh_num_in!E13)</f>
        <v>40301.072338020909</v>
      </c>
      <c r="F13" s="100">
        <f>IF(SER_hh_fec_in!F13=0,0,1000000/0.086*SER_hh_fec_in!F13/SER_hh_num_in!F13)</f>
        <v>45473.557569750592</v>
      </c>
      <c r="G13" s="100">
        <f>IF(SER_hh_fec_in!G13=0,0,1000000/0.086*SER_hh_fec_in!G13/SER_hh_num_in!G13)</f>
        <v>57280.797503608032</v>
      </c>
      <c r="H13" s="100">
        <f>IF(SER_hh_fec_in!H13=0,0,1000000/0.086*SER_hh_fec_in!H13/SER_hh_num_in!H13)</f>
        <v>58623.427127094124</v>
      </c>
      <c r="I13" s="100">
        <f>IF(SER_hh_fec_in!I13=0,0,1000000/0.086*SER_hh_fec_in!I13/SER_hh_num_in!I13)</f>
        <v>53737.651426395816</v>
      </c>
      <c r="J13" s="100">
        <f>IF(SER_hh_fec_in!J13=0,0,1000000/0.086*SER_hh_fec_in!J13/SER_hh_num_in!J13)</f>
        <v>53144.715649557562</v>
      </c>
      <c r="K13" s="100">
        <f>IF(SER_hh_fec_in!K13=0,0,1000000/0.086*SER_hh_fec_in!K13/SER_hh_num_in!K13)</f>
        <v>51504.828157705211</v>
      </c>
      <c r="L13" s="100">
        <f>IF(SER_hh_fec_in!L13=0,0,1000000/0.086*SER_hh_fec_in!L13/SER_hh_num_in!L13)</f>
        <v>45717.358618182472</v>
      </c>
      <c r="M13" s="100">
        <f>IF(SER_hh_fec_in!M13=0,0,1000000/0.086*SER_hh_fec_in!M13/SER_hh_num_in!M13)</f>
        <v>23688.698955785556</v>
      </c>
      <c r="N13" s="100">
        <f>IF(SER_hh_fec_in!N13=0,0,1000000/0.086*SER_hh_fec_in!N13/SER_hh_num_in!N13)</f>
        <v>17875.835472788593</v>
      </c>
      <c r="O13" s="100">
        <f>IF(SER_hh_fec_in!O13=0,0,1000000/0.086*SER_hh_fec_in!O13/SER_hh_num_in!O13)</f>
        <v>21371.906942948361</v>
      </c>
      <c r="P13" s="100">
        <f>IF(SER_hh_fec_in!P13=0,0,1000000/0.086*SER_hh_fec_in!P13/SER_hh_num_in!P13)</f>
        <v>10884.017360745836</v>
      </c>
      <c r="Q13" s="100">
        <f>IF(SER_hh_fec_in!Q13=0,0,1000000/0.086*SER_hh_fec_in!Q13/SER_hh_num_in!Q13)</f>
        <v>11984.621414395355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105008.03924258948</v>
      </c>
      <c r="D14" s="22">
        <f>IF(SER_hh_fec_in!D14=0,0,1000000/0.086*SER_hh_fec_in!D14/SER_hh_num_in!D14)</f>
        <v>88423.406486306674</v>
      </c>
      <c r="E14" s="22">
        <f>IF(SER_hh_fec_in!E14=0,0,1000000/0.086*SER_hh_fec_in!E14/SER_hh_num_in!E14)</f>
        <v>0</v>
      </c>
      <c r="F14" s="22">
        <f>IF(SER_hh_fec_in!F14=0,0,1000000/0.086*SER_hh_fec_in!F14/SER_hh_num_in!F14)</f>
        <v>74297.025592047547</v>
      </c>
      <c r="G14" s="22">
        <f>IF(SER_hh_fec_in!G14=0,0,1000000/0.086*SER_hh_fec_in!G14/SER_hh_num_in!G14)</f>
        <v>0</v>
      </c>
      <c r="H14" s="22">
        <f>IF(SER_hh_fec_in!H14=0,0,1000000/0.086*SER_hh_fec_in!H14/SER_hh_num_in!H14)</f>
        <v>0</v>
      </c>
      <c r="I14" s="22">
        <f>IF(SER_hh_fec_in!I14=0,0,1000000/0.086*SER_hh_fec_in!I14/SER_hh_num_in!I14)</f>
        <v>86916.527299655863</v>
      </c>
      <c r="J14" s="22">
        <f>IF(SER_hh_fec_in!J14=0,0,1000000/0.086*SER_hh_fec_in!J14/SER_hh_num_in!J14)</f>
        <v>0</v>
      </c>
      <c r="K14" s="22">
        <f>IF(SER_hh_fec_in!K14=0,0,1000000/0.086*SER_hh_fec_in!K14/SER_hh_num_in!K14)</f>
        <v>83561.887984137997</v>
      </c>
      <c r="L14" s="22">
        <f>IF(SER_hh_fec_in!L14=0,0,1000000/0.086*SER_hh_fec_in!L14/SER_hh_num_in!L14)</f>
        <v>95449.204969786952</v>
      </c>
      <c r="M14" s="22">
        <f>IF(SER_hh_fec_in!M14=0,0,1000000/0.086*SER_hh_fec_in!M14/SER_hh_num_in!M14)</f>
        <v>62170.787633792497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68440.515654513409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41132.176358952027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889.08074794334493</v>
      </c>
      <c r="D15" s="104">
        <f>IF(SER_hh_fec_in!D15=0,0,1000000/0.086*SER_hh_fec_in!D15/SER_hh_num_in!D15)</f>
        <v>339.94374108238418</v>
      </c>
      <c r="E15" s="104">
        <f>IF(SER_hh_fec_in!E15=0,0,1000000/0.086*SER_hh_fec_in!E15/SER_hh_num_in!E15)</f>
        <v>766.76754659787184</v>
      </c>
      <c r="F15" s="104">
        <f>IF(SER_hh_fec_in!F15=0,0,1000000/0.086*SER_hh_fec_in!F15/SER_hh_num_in!F15)</f>
        <v>333.38631595306106</v>
      </c>
      <c r="G15" s="104">
        <f>IF(SER_hh_fec_in!G15=0,0,1000000/0.086*SER_hh_fec_in!G15/SER_hh_num_in!G15)</f>
        <v>1324.7590673656491</v>
      </c>
      <c r="H15" s="104">
        <f>IF(SER_hh_fec_in!H15=0,0,1000000/0.086*SER_hh_fec_in!H15/SER_hh_num_in!H15)</f>
        <v>1225.5971877879174</v>
      </c>
      <c r="I15" s="104">
        <f>IF(SER_hh_fec_in!I15=0,0,1000000/0.086*SER_hh_fec_in!I15/SER_hh_num_in!I15)</f>
        <v>896.025886799825</v>
      </c>
      <c r="J15" s="104">
        <f>IF(SER_hh_fec_in!J15=0,0,1000000/0.086*SER_hh_fec_in!J15/SER_hh_num_in!J15)</f>
        <v>870.11854010169225</v>
      </c>
      <c r="K15" s="104">
        <f>IF(SER_hh_fec_in!K15=0,0,1000000/0.086*SER_hh_fec_in!K15/SER_hh_num_in!K15)</f>
        <v>753.33258846911258</v>
      </c>
      <c r="L15" s="104">
        <f>IF(SER_hh_fec_in!L15=0,0,1000000/0.086*SER_hh_fec_in!L15/SER_hh_num_in!L15)</f>
        <v>329.86626760705428</v>
      </c>
      <c r="M15" s="104">
        <f>IF(SER_hh_fec_in!M15=0,0,1000000/0.086*SER_hh_fec_in!M15/SER_hh_num_in!M15)</f>
        <v>223.16294514481919</v>
      </c>
      <c r="N15" s="104">
        <f>IF(SER_hh_fec_in!N15=0,0,1000000/0.086*SER_hh_fec_in!N15/SER_hh_num_in!N15)</f>
        <v>854.93053504456589</v>
      </c>
      <c r="O15" s="104">
        <f>IF(SER_hh_fec_in!O15=0,0,1000000/0.086*SER_hh_fec_in!O15/SER_hh_num_in!O15)</f>
        <v>682.5981361144278</v>
      </c>
      <c r="P15" s="104">
        <f>IF(SER_hh_fec_in!P15=0,0,1000000/0.086*SER_hh_fec_in!P15/SER_hh_num_in!P15)</f>
        <v>532.44258328830927</v>
      </c>
      <c r="Q15" s="104">
        <f>IF(SER_hh_fec_in!Q15=0,0,1000000/0.086*SER_hh_fec_in!Q15/SER_hh_num_in!Q15)</f>
        <v>476.02540108663868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6792.2657432183114</v>
      </c>
      <c r="D16" s="101">
        <f>IF(SER_hh_fec_in!D16=0,0,1000000/0.086*SER_hh_fec_in!D16/SER_hh_num_in!D16)</f>
        <v>6673.2740994117312</v>
      </c>
      <c r="E16" s="101">
        <f>IF(SER_hh_fec_in!E16=0,0,1000000/0.086*SER_hh_fec_in!E16/SER_hh_num_in!E16)</f>
        <v>6390.2734267322476</v>
      </c>
      <c r="F16" s="101">
        <f>IF(SER_hh_fec_in!F16=0,0,1000000/0.086*SER_hh_fec_in!F16/SER_hh_num_in!F16)</f>
        <v>5625.07130336503</v>
      </c>
      <c r="G16" s="101">
        <f>IF(SER_hh_fec_in!G16=0,0,1000000/0.086*SER_hh_fec_in!G16/SER_hh_num_in!G16)</f>
        <v>5610.60796693063</v>
      </c>
      <c r="H16" s="101">
        <f>IF(SER_hh_fec_in!H16=0,0,1000000/0.086*SER_hh_fec_in!H16/SER_hh_num_in!H16)</f>
        <v>5861.7252668049541</v>
      </c>
      <c r="I16" s="101">
        <f>IF(SER_hh_fec_in!I16=0,0,1000000/0.086*SER_hh_fec_in!I16/SER_hh_num_in!I16)</f>
        <v>5759.7016235567062</v>
      </c>
      <c r="J16" s="101">
        <f>IF(SER_hh_fec_in!J16=0,0,1000000/0.086*SER_hh_fec_in!J16/SER_hh_num_in!J16)</f>
        <v>5608.1065902113342</v>
      </c>
      <c r="K16" s="101">
        <f>IF(SER_hh_fec_in!K16=0,0,1000000/0.086*SER_hh_fec_in!K16/SER_hh_num_in!K16)</f>
        <v>5391.7670854617272</v>
      </c>
      <c r="L16" s="101">
        <f>IF(SER_hh_fec_in!L16=0,0,1000000/0.086*SER_hh_fec_in!L16/SER_hh_num_in!L16)</f>
        <v>4689.2580530391442</v>
      </c>
      <c r="M16" s="101">
        <f>IF(SER_hh_fec_in!M16=0,0,1000000/0.086*SER_hh_fec_in!M16/SER_hh_num_in!M16)</f>
        <v>5083.8388471481712</v>
      </c>
      <c r="N16" s="101">
        <f>IF(SER_hh_fec_in!N16=0,0,1000000/0.086*SER_hh_fec_in!N16/SER_hh_num_in!N16)</f>
        <v>4892.3262163355294</v>
      </c>
      <c r="O16" s="101">
        <f>IF(SER_hh_fec_in!O16=0,0,1000000/0.086*SER_hh_fec_in!O16/SER_hh_num_in!O16)</f>
        <v>4587.6289431926289</v>
      </c>
      <c r="P16" s="101">
        <f>IF(SER_hh_fec_in!P16=0,0,1000000/0.086*SER_hh_fec_in!P16/SER_hh_num_in!P16)</f>
        <v>4303.8803443520901</v>
      </c>
      <c r="Q16" s="101">
        <f>IF(SER_hh_fec_in!Q16=0,0,1000000/0.086*SER_hh_fec_in!Q16/SER_hh_num_in!Q16)</f>
        <v>3969.6068762874966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1096.0560399669371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1379.3423224830483</v>
      </c>
      <c r="G17" s="103">
        <f>IF(SER_hh_fec_in!G17=0,0,1000000/0.086*SER_hh_fec_in!G17/SER_hh_num_in!G17)</f>
        <v>1362.5305145861923</v>
      </c>
      <c r="H17" s="103">
        <f>IF(SER_hh_fec_in!H17=0,0,1000000/0.086*SER_hh_fec_in!H17/SER_hh_num_in!H17)</f>
        <v>1432.3850030318551</v>
      </c>
      <c r="I17" s="103">
        <f>IF(SER_hh_fec_in!I17=0,0,1000000/0.086*SER_hh_fec_in!I17/SER_hh_num_in!I17)</f>
        <v>1527.0737117687258</v>
      </c>
      <c r="J17" s="103">
        <f>IF(SER_hh_fec_in!J17=0,0,1000000/0.086*SER_hh_fec_in!J17/SER_hh_num_in!J17)</f>
        <v>1567.6144541126437</v>
      </c>
      <c r="K17" s="103">
        <f>IF(SER_hh_fec_in!K17=0,0,1000000/0.086*SER_hh_fec_in!K17/SER_hh_num_in!K17)</f>
        <v>1532.2631183974318</v>
      </c>
      <c r="L17" s="103">
        <f>IF(SER_hh_fec_in!L17=0,0,1000000/0.086*SER_hh_fec_in!L17/SER_hh_num_in!L17)</f>
        <v>1475.6670684947317</v>
      </c>
      <c r="M17" s="103">
        <f>IF(SER_hh_fec_in!M17=0,0,1000000/0.086*SER_hh_fec_in!M17/SER_hh_num_in!M17)</f>
        <v>1483.2371908011098</v>
      </c>
      <c r="N17" s="103">
        <f>IF(SER_hh_fec_in!N17=0,0,1000000/0.086*SER_hh_fec_in!N17/SER_hh_num_in!N17)</f>
        <v>1475.454238364325</v>
      </c>
      <c r="O17" s="103">
        <f>IF(SER_hh_fec_in!O17=0,0,1000000/0.086*SER_hh_fec_in!O17/SER_hh_num_in!O17)</f>
        <v>1475.2218940257285</v>
      </c>
      <c r="P17" s="103">
        <f>IF(SER_hh_fec_in!P17=0,0,1000000/0.086*SER_hh_fec_in!P17/SER_hh_num_in!P17)</f>
        <v>1578.0415129058895</v>
      </c>
      <c r="Q17" s="103">
        <f>IF(SER_hh_fec_in!Q17=0,0,1000000/0.086*SER_hh_fec_in!Q17/SER_hh_num_in!Q17)</f>
        <v>1714.3450121222365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7043.1218946359659</v>
      </c>
      <c r="D18" s="103">
        <f>IF(SER_hh_fec_in!D18=0,0,1000000/0.086*SER_hh_fec_in!D18/SER_hh_num_in!D18)</f>
        <v>6673.2740994117312</v>
      </c>
      <c r="E18" s="103">
        <f>IF(SER_hh_fec_in!E18=0,0,1000000/0.086*SER_hh_fec_in!E18/SER_hh_num_in!E18)</f>
        <v>6390.2734267322476</v>
      </c>
      <c r="F18" s="103">
        <f>IF(SER_hh_fec_in!F18=0,0,1000000/0.086*SER_hh_fec_in!F18/SER_hh_num_in!F18)</f>
        <v>6210.6883391071069</v>
      </c>
      <c r="G18" s="103">
        <f>IF(SER_hh_fec_in!G18=0,0,1000000/0.086*SER_hh_fec_in!G18/SER_hh_num_in!G18)</f>
        <v>6066.013529494955</v>
      </c>
      <c r="H18" s="103">
        <f>IF(SER_hh_fec_in!H18=0,0,1000000/0.086*SER_hh_fec_in!H18/SER_hh_num_in!H18)</f>
        <v>5918.6327850654634</v>
      </c>
      <c r="I18" s="103">
        <f>IF(SER_hh_fec_in!I18=0,0,1000000/0.086*SER_hh_fec_in!I18/SER_hh_num_in!I18)</f>
        <v>5761.5537703727086</v>
      </c>
      <c r="J18" s="103">
        <f>IF(SER_hh_fec_in!J18=0,0,1000000/0.086*SER_hh_fec_in!J18/SER_hh_num_in!J18)</f>
        <v>5626.2097548816628</v>
      </c>
      <c r="K18" s="103">
        <f>IF(SER_hh_fec_in!K18=0,0,1000000/0.086*SER_hh_fec_in!K18/SER_hh_num_in!K18)</f>
        <v>5406.5524778456002</v>
      </c>
      <c r="L18" s="103">
        <f>IF(SER_hh_fec_in!L18=0,0,1000000/0.086*SER_hh_fec_in!L18/SER_hh_num_in!L18)</f>
        <v>5285.9880282691529</v>
      </c>
      <c r="M18" s="103">
        <f>IF(SER_hh_fec_in!M18=0,0,1000000/0.086*SER_hh_fec_in!M18/SER_hh_num_in!M18)</f>
        <v>5208.6497243421818</v>
      </c>
      <c r="N18" s="103">
        <f>IF(SER_hh_fec_in!N18=0,0,1000000/0.086*SER_hh_fec_in!N18/SER_hh_num_in!N18)</f>
        <v>5044.363811194562</v>
      </c>
      <c r="O18" s="103">
        <f>IF(SER_hh_fec_in!O18=0,0,1000000/0.086*SER_hh_fec_in!O18/SER_hh_num_in!O18)</f>
        <v>4883.9609558080592</v>
      </c>
      <c r="P18" s="103">
        <f>IF(SER_hh_fec_in!P18=0,0,1000000/0.086*SER_hh_fec_in!P18/SER_hh_num_in!P18)</f>
        <v>4662.7913409078737</v>
      </c>
      <c r="Q18" s="103">
        <f>IF(SER_hh_fec_in!Q18=0,0,1000000/0.086*SER_hh_fec_in!Q18/SER_hh_num_in!Q18)</f>
        <v>4260.0962362309601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10264.765958816499</v>
      </c>
      <c r="D19" s="101">
        <f>IF(SER_hh_fec_in!D19=0,0,1000000/0.086*SER_hh_fec_in!D19/SER_hh_num_in!D19)</f>
        <v>9446.2331740130776</v>
      </c>
      <c r="E19" s="101">
        <f>IF(SER_hh_fec_in!E19=0,0,1000000/0.086*SER_hh_fec_in!E19/SER_hh_num_in!E19)</f>
        <v>8458.4756257179433</v>
      </c>
      <c r="F19" s="101">
        <f>IF(SER_hh_fec_in!F19=0,0,1000000/0.086*SER_hh_fec_in!F19/SER_hh_num_in!F19)</f>
        <v>9065.586663979966</v>
      </c>
      <c r="G19" s="101">
        <f>IF(SER_hh_fec_in!G19=0,0,1000000/0.086*SER_hh_fec_in!G19/SER_hh_num_in!G19)</f>
        <v>8230.5201333490895</v>
      </c>
      <c r="H19" s="101">
        <f>IF(SER_hh_fec_in!H19=0,0,1000000/0.086*SER_hh_fec_in!H19/SER_hh_num_in!H19)</f>
        <v>9153.6704126370478</v>
      </c>
      <c r="I19" s="101">
        <f>IF(SER_hh_fec_in!I19=0,0,1000000/0.086*SER_hh_fec_in!I19/SER_hh_num_in!I19)</f>
        <v>9950.0874641735954</v>
      </c>
      <c r="J19" s="101">
        <f>IF(SER_hh_fec_in!J19=0,0,1000000/0.086*SER_hh_fec_in!J19/SER_hh_num_in!J19)</f>
        <v>9109.0605214899388</v>
      </c>
      <c r="K19" s="101">
        <f>IF(SER_hh_fec_in!K19=0,0,1000000/0.086*SER_hh_fec_in!K19/SER_hh_num_in!K19)</f>
        <v>9898.1701834997093</v>
      </c>
      <c r="L19" s="101">
        <f>IF(SER_hh_fec_in!L19=0,0,1000000/0.086*SER_hh_fec_in!L19/SER_hh_num_in!L19)</f>
        <v>8419.6106043491782</v>
      </c>
      <c r="M19" s="101">
        <f>IF(SER_hh_fec_in!M19=0,0,1000000/0.086*SER_hh_fec_in!M19/SER_hh_num_in!M19)</f>
        <v>8559.4155552502234</v>
      </c>
      <c r="N19" s="101">
        <f>IF(SER_hh_fec_in!N19=0,0,1000000/0.086*SER_hh_fec_in!N19/SER_hh_num_in!N19)</f>
        <v>10223.932583985137</v>
      </c>
      <c r="O19" s="101">
        <f>IF(SER_hh_fec_in!O19=0,0,1000000/0.086*SER_hh_fec_in!O19/SER_hh_num_in!O19)</f>
        <v>8796.7107046159363</v>
      </c>
      <c r="P19" s="101">
        <f>IF(SER_hh_fec_in!P19=0,0,1000000/0.086*SER_hh_fec_in!P19/SER_hh_num_in!P19)</f>
        <v>9385.7251717748131</v>
      </c>
      <c r="Q19" s="101">
        <f>IF(SER_hh_fec_in!Q19=0,0,1000000/0.086*SER_hh_fec_in!Q19/SER_hh_num_in!Q19)</f>
        <v>9229.1401825547582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7758.7664455200702</v>
      </c>
      <c r="H20" s="100">
        <f>IF(SER_hh_fec_in!H20=0,0,1000000/0.086*SER_hh_fec_in!H20/SER_hh_num_in!H20)</f>
        <v>12842.961868085657</v>
      </c>
      <c r="I20" s="100">
        <f>IF(SER_hh_fec_in!I20=0,0,1000000/0.086*SER_hh_fec_in!I20/SER_hh_num_in!I20)</f>
        <v>12882.655571921459</v>
      </c>
      <c r="J20" s="100">
        <f>IF(SER_hh_fec_in!J20=0,0,1000000/0.086*SER_hh_fec_in!J20/SER_hh_num_in!J20)</f>
        <v>12890.203214613466</v>
      </c>
      <c r="K20" s="100">
        <f>IF(SER_hh_fec_in!K20=0,0,1000000/0.086*SER_hh_fec_in!K20/SER_hh_num_in!K20)</f>
        <v>13261.252956952329</v>
      </c>
      <c r="L20" s="100">
        <f>IF(SER_hh_fec_in!L20=0,0,1000000/0.086*SER_hh_fec_in!L20/SER_hh_num_in!L20)</f>
        <v>11571.072424313486</v>
      </c>
      <c r="M20" s="100">
        <f>IF(SER_hh_fec_in!M20=0,0,1000000/0.086*SER_hh_fec_in!M20/SER_hh_num_in!M20)</f>
        <v>12410.03223537363</v>
      </c>
      <c r="N20" s="100">
        <f>IF(SER_hh_fec_in!N20=0,0,1000000/0.086*SER_hh_fec_in!N20/SER_hh_num_in!N20)</f>
        <v>12700.230849641033</v>
      </c>
      <c r="O20" s="100">
        <f>IF(SER_hh_fec_in!O20=0,0,1000000/0.086*SER_hh_fec_in!O20/SER_hh_num_in!O20)</f>
        <v>12505.284111162116</v>
      </c>
      <c r="P20" s="100">
        <f>IF(SER_hh_fec_in!P20=0,0,1000000/0.086*SER_hh_fec_in!P20/SER_hh_num_in!P20)</f>
        <v>12389.440426971878</v>
      </c>
      <c r="Q20" s="100">
        <f>IF(SER_hh_fec_in!Q20=0,0,1000000/0.086*SER_hh_fec_in!Q20/SER_hh_num_in!Q20)</f>
        <v>12776.65994295478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0</v>
      </c>
      <c r="D22" s="100">
        <f>IF(SER_hh_fec_in!D22=0,0,1000000/0.086*SER_hh_fec_in!D22/SER_hh_num_in!D22)</f>
        <v>0</v>
      </c>
      <c r="E22" s="100">
        <f>IF(SER_hh_fec_in!E22=0,0,1000000/0.086*SER_hh_fec_in!E22/SER_hh_num_in!E22)</f>
        <v>0</v>
      </c>
      <c r="F22" s="100">
        <f>IF(SER_hh_fec_in!F22=0,0,1000000/0.086*SER_hh_fec_in!F22/SER_hh_num_in!F22)</f>
        <v>0</v>
      </c>
      <c r="G22" s="100">
        <f>IF(SER_hh_fec_in!G22=0,0,1000000/0.086*SER_hh_fec_in!G22/SER_hh_num_in!G22)</f>
        <v>0</v>
      </c>
      <c r="H22" s="100">
        <f>IF(SER_hh_fec_in!H22=0,0,1000000/0.086*SER_hh_fec_in!H22/SER_hh_num_in!H22)</f>
        <v>0</v>
      </c>
      <c r="I22" s="100">
        <f>IF(SER_hh_fec_in!I22=0,0,1000000/0.086*SER_hh_fec_in!I22/SER_hh_num_in!I22)</f>
        <v>0</v>
      </c>
      <c r="J22" s="100">
        <f>IF(SER_hh_fec_in!J22=0,0,1000000/0.086*SER_hh_fec_in!J22/SER_hh_num_in!J22)</f>
        <v>0</v>
      </c>
      <c r="K22" s="100">
        <f>IF(SER_hh_fec_in!K22=0,0,1000000/0.086*SER_hh_fec_in!K22/SER_hh_num_in!K22)</f>
        <v>0</v>
      </c>
      <c r="L22" s="100">
        <f>IF(SER_hh_fec_in!L22=0,0,1000000/0.086*SER_hh_fec_in!L22/SER_hh_num_in!L22)</f>
        <v>0</v>
      </c>
      <c r="M22" s="100">
        <f>IF(SER_hh_fec_in!M22=0,0,1000000/0.086*SER_hh_fec_in!M22/SER_hh_num_in!M22)</f>
        <v>0</v>
      </c>
      <c r="N22" s="100">
        <f>IF(SER_hh_fec_in!N22=0,0,1000000/0.086*SER_hh_fec_in!N22/SER_hh_num_in!N22)</f>
        <v>0</v>
      </c>
      <c r="O22" s="100">
        <f>IF(SER_hh_fec_in!O22=0,0,1000000/0.086*SER_hh_fec_in!O22/SER_hh_num_in!O22)</f>
        <v>0</v>
      </c>
      <c r="P22" s="100">
        <f>IF(SER_hh_fec_in!P22=0,0,1000000/0.086*SER_hh_fec_in!P22/SER_hh_num_in!P22)</f>
        <v>0</v>
      </c>
      <c r="Q22" s="100">
        <f>IF(SER_hh_fec_in!Q22=0,0,1000000/0.086*SER_hh_fec_in!Q22/SER_hh_num_in!Q22)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10819.784335595301</v>
      </c>
      <c r="D23" s="100">
        <f>IF(SER_hh_fec_in!D23=0,0,1000000/0.086*SER_hh_fec_in!D23/SER_hh_num_in!D23)</f>
        <v>10843.166624777587</v>
      </c>
      <c r="E23" s="100">
        <f>IF(SER_hh_fec_in!E23=0,0,1000000/0.086*SER_hh_fec_in!E23/SER_hh_num_in!E23)</f>
        <v>10605.530948962869</v>
      </c>
      <c r="F23" s="100">
        <f>IF(SER_hh_fec_in!F23=0,0,1000000/0.086*SER_hh_fec_in!F23/SER_hh_num_in!F23)</f>
        <v>10640.51115490753</v>
      </c>
      <c r="G23" s="100">
        <f>IF(SER_hh_fec_in!G23=0,0,1000000/0.086*SER_hh_fec_in!G23/SER_hh_num_in!G23)</f>
        <v>10384.955651810753</v>
      </c>
      <c r="H23" s="100">
        <f>IF(SER_hh_fec_in!H23=0,0,1000000/0.086*SER_hh_fec_in!H23/SER_hh_num_in!H23)</f>
        <v>10354.570251458857</v>
      </c>
      <c r="I23" s="100">
        <f>IF(SER_hh_fec_in!I23=0,0,1000000/0.086*SER_hh_fec_in!I23/SER_hh_num_in!I23)</f>
        <v>10249.905149223821</v>
      </c>
      <c r="J23" s="100">
        <f>IF(SER_hh_fec_in!J23=0,0,1000000/0.086*SER_hh_fec_in!J23/SER_hh_num_in!J23)</f>
        <v>10201.930563947601</v>
      </c>
      <c r="K23" s="100">
        <f>IF(SER_hh_fec_in!K23=0,0,1000000/0.086*SER_hh_fec_in!K23/SER_hh_num_in!K23)</f>
        <v>10530.966209708178</v>
      </c>
      <c r="L23" s="100">
        <f>IF(SER_hh_fec_in!L23=0,0,1000000/0.086*SER_hh_fec_in!L23/SER_hh_num_in!L23)</f>
        <v>8936.2806972189665</v>
      </c>
      <c r="M23" s="100">
        <f>IF(SER_hh_fec_in!M23=0,0,1000000/0.086*SER_hh_fec_in!M23/SER_hh_num_in!M23)</f>
        <v>9527.9871974702128</v>
      </c>
      <c r="N23" s="100">
        <f>IF(SER_hh_fec_in!N23=0,0,1000000/0.086*SER_hh_fec_in!N23/SER_hh_num_in!N23)</f>
        <v>10180.313637097206</v>
      </c>
      <c r="O23" s="100">
        <f>IF(SER_hh_fec_in!O23=0,0,1000000/0.086*SER_hh_fec_in!O23/SER_hh_num_in!O23)</f>
        <v>9674.8880670762373</v>
      </c>
      <c r="P23" s="100">
        <f>IF(SER_hh_fec_in!P23=0,0,1000000/0.086*SER_hh_fec_in!P23/SER_hh_num_in!P23)</f>
        <v>9742.2394884453788</v>
      </c>
      <c r="Q23" s="100">
        <f>IF(SER_hh_fec_in!Q23=0,0,1000000/0.086*SER_hh_fec_in!Q23/SER_hh_num_in!Q23)</f>
        <v>10076.070061535738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8507.9013038775811</v>
      </c>
      <c r="D25" s="100">
        <f>IF(SER_hh_fec_in!D25=0,0,1000000/0.086*SER_hh_fec_in!D25/SER_hh_num_in!D25)</f>
        <v>8567.5261337214415</v>
      </c>
      <c r="E25" s="100">
        <f>IF(SER_hh_fec_in!E25=0,0,1000000/0.086*SER_hh_fec_in!E25/SER_hh_num_in!E25)</f>
        <v>8407.1456316463682</v>
      </c>
      <c r="F25" s="100">
        <f>IF(SER_hh_fec_in!F25=0,0,1000000/0.086*SER_hh_fec_in!F25/SER_hh_num_in!F25)</f>
        <v>8462.2240052312354</v>
      </c>
      <c r="G25" s="100">
        <f>IF(SER_hh_fec_in!G25=0,0,1000000/0.086*SER_hh_fec_in!G25/SER_hh_num_in!G25)</f>
        <v>5318.5308769980484</v>
      </c>
      <c r="H25" s="100">
        <f>IF(SER_hh_fec_in!H25=0,0,1000000/0.086*SER_hh_fec_in!H25/SER_hh_num_in!H25)</f>
        <v>0</v>
      </c>
      <c r="I25" s="100">
        <f>IF(SER_hh_fec_in!I25=0,0,1000000/0.086*SER_hh_fec_in!I25/SER_hh_num_in!I25)</f>
        <v>8142.4817307573176</v>
      </c>
      <c r="J25" s="100">
        <f>IF(SER_hh_fec_in!J25=0,0,1000000/0.086*SER_hh_fec_in!J25/SER_hh_num_in!J25)</f>
        <v>8089.5861664218228</v>
      </c>
      <c r="K25" s="100">
        <f>IF(SER_hh_fec_in!K25=0,0,1000000/0.086*SER_hh_fec_in!K25/SER_hh_num_in!K25)</f>
        <v>8318.3586509300694</v>
      </c>
      <c r="L25" s="100">
        <f>IF(SER_hh_fec_in!L25=0,0,1000000/0.086*SER_hh_fec_in!L25/SER_hh_num_in!L25)</f>
        <v>6119.2114723614804</v>
      </c>
      <c r="M25" s="100">
        <f>IF(SER_hh_fec_in!M25=0,0,1000000/0.086*SER_hh_fec_in!M25/SER_hh_num_in!M25)</f>
        <v>7398.8345837210018</v>
      </c>
      <c r="N25" s="100">
        <f>IF(SER_hh_fec_in!N25=0,0,1000000/0.086*SER_hh_fec_in!N25/SER_hh_num_in!N25)</f>
        <v>7975.6637247521558</v>
      </c>
      <c r="O25" s="100">
        <f>IF(SER_hh_fec_in!O25=0,0,1000000/0.086*SER_hh_fec_in!O25/SER_hh_num_in!O25)</f>
        <v>0</v>
      </c>
      <c r="P25" s="100">
        <f>IF(SER_hh_fec_in!P25=0,0,1000000/0.086*SER_hh_fec_in!P25/SER_hh_num_in!P25)</f>
        <v>7520.5470052847168</v>
      </c>
      <c r="Q25" s="100">
        <f>IF(SER_hh_fec_in!Q25=0,0,1000000/0.086*SER_hh_fec_in!Q25/SER_hh_num_in!Q25)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0</v>
      </c>
      <c r="D26" s="22">
        <f>IF(SER_hh_fec_in!D26=0,0,1000000/0.086*SER_hh_fec_in!D26/SER_hh_num_in!D26)</f>
        <v>0</v>
      </c>
      <c r="E26" s="22">
        <f>IF(SER_hh_fec_in!E26=0,0,1000000/0.086*SER_hh_fec_in!E26/SER_hh_num_in!E26)</f>
        <v>8048.0437219137375</v>
      </c>
      <c r="F26" s="22">
        <f>IF(SER_hh_fec_in!F26=0,0,1000000/0.086*SER_hh_fec_in!F26/SER_hh_num_in!F26)</f>
        <v>0</v>
      </c>
      <c r="G26" s="22">
        <f>IF(SER_hh_fec_in!G26=0,0,1000000/0.086*SER_hh_fec_in!G26/SER_hh_num_in!G26)</f>
        <v>8072.43308560693</v>
      </c>
      <c r="H26" s="22">
        <f>IF(SER_hh_fec_in!H26=0,0,1000000/0.086*SER_hh_fec_in!H26/SER_hh_num_in!H26)</f>
        <v>8079.5074273774726</v>
      </c>
      <c r="I26" s="22">
        <f>IF(SER_hh_fec_in!I26=0,0,1000000/0.086*SER_hh_fec_in!I26/SER_hh_num_in!I26)</f>
        <v>8002.5650900513665</v>
      </c>
      <c r="J26" s="22">
        <f>IF(SER_hh_fec_in!J26=0,0,1000000/0.086*SER_hh_fec_in!J26/SER_hh_num_in!J26)</f>
        <v>8038.065461111144</v>
      </c>
      <c r="K26" s="22">
        <f>IF(SER_hh_fec_in!K26=0,0,1000000/0.086*SER_hh_fec_in!K26/SER_hh_num_in!K26)</f>
        <v>8322.7090935318483</v>
      </c>
      <c r="L26" s="22">
        <f>IF(SER_hh_fec_in!L26=0,0,1000000/0.086*SER_hh_fec_in!L26/SER_hh_num_in!L26)</f>
        <v>7574.2082287606836</v>
      </c>
      <c r="M26" s="22">
        <f>IF(SER_hh_fec_in!M26=0,0,1000000/0.086*SER_hh_fec_in!M26/SER_hh_num_in!M26)</f>
        <v>8125.0891003246343</v>
      </c>
      <c r="N26" s="22">
        <f>IF(SER_hh_fec_in!N26=0,0,1000000/0.086*SER_hh_fec_in!N26/SER_hh_num_in!N26)</f>
        <v>0</v>
      </c>
      <c r="O26" s="22">
        <f>IF(SER_hh_fec_in!O26=0,0,1000000/0.086*SER_hh_fec_in!O26/SER_hh_num_in!O26)</f>
        <v>8535.9200114987325</v>
      </c>
      <c r="P26" s="22">
        <f>IF(SER_hh_fec_in!P26=0,0,1000000/0.086*SER_hh_fec_in!P26/SER_hh_num_in!P26)</f>
        <v>8213.5147418722227</v>
      </c>
      <c r="Q26" s="22">
        <f>IF(SER_hh_fec_in!Q26=0,0,1000000/0.086*SER_hh_fec_in!Q26/SER_hh_num_in!Q26)</f>
        <v>8830.703306887508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12.789084115011949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482.37581973476813</v>
      </c>
      <c r="M27" s="116">
        <f>IF(SER_hh_fec_in!M27=0,0,1000000/0.086*SER_hh_fec_in!M27/SER_hh_num_in!M19)</f>
        <v>120.85046684016351</v>
      </c>
      <c r="N27" s="116">
        <f>IF(SER_hh_fec_in!N27=0,0,1000000/0.086*SER_hh_fec_in!N27/SER_hh_num_in!N19)</f>
        <v>34.925977120780459</v>
      </c>
      <c r="O27" s="116">
        <f>IF(SER_hh_fec_in!O27=0,0,1000000/0.086*SER_hh_fec_in!O27/SER_hh_num_in!O19)</f>
        <v>67.069178732374226</v>
      </c>
      <c r="P27" s="116">
        <f>IF(SER_hh_fec_in!P27=0,0,1000000/0.086*SER_hh_fec_in!P27/SER_hh_num_in!P19)</f>
        <v>255.74783716157793</v>
      </c>
      <c r="Q27" s="116">
        <f>IF(SER_hh_fec_in!Q27=0,0,1000000/0.086*SER_hh_fec_in!Q27/SER_hh_num_in!Q19)</f>
        <v>48.792974237176971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2246.4203799644533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1992.55711632206</v>
      </c>
      <c r="M28" s="117">
        <f>IF(SER_hh_fec_in!M27=0,0,1000000/0.086*SER_hh_fec_in!M27/SER_hh_num_in!M27)</f>
        <v>1993.9261338821834</v>
      </c>
      <c r="N28" s="117">
        <f>IF(SER_hh_fec_in!N27=0,0,1000000/0.086*SER_hh_fec_in!N27/SER_hh_num_in!N27)</f>
        <v>1989.7761890628835</v>
      </c>
      <c r="O28" s="117">
        <f>IF(SER_hh_fec_in!O27=0,0,1000000/0.086*SER_hh_fec_in!O27/SER_hh_num_in!O27)</f>
        <v>752.02967131186904</v>
      </c>
      <c r="P28" s="117">
        <f>IF(SER_hh_fec_in!P27=0,0,1000000/0.086*SER_hh_fec_in!P27/SER_hh_num_in!P27)</f>
        <v>2461.5229228258463</v>
      </c>
      <c r="Q28" s="117">
        <f>IF(SER_hh_fec_in!Q27=0,0,1000000/0.086*SER_hh_fec_in!Q27/SER_hh_num_in!Q27)</f>
        <v>1700.4003993791073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12084.29325907728</v>
      </c>
      <c r="D29" s="101">
        <f>IF(SER_hh_fec_in!D29=0,0,1000000/0.086*SER_hh_fec_in!D29/SER_hh_num_in!D29)</f>
        <v>12258.431971295742</v>
      </c>
      <c r="E29" s="101">
        <f>IF(SER_hh_fec_in!E29=0,0,1000000/0.086*SER_hh_fec_in!E29/SER_hh_num_in!E29)</f>
        <v>9579.9130788655548</v>
      </c>
      <c r="F29" s="101">
        <f>IF(SER_hh_fec_in!F29=0,0,1000000/0.086*SER_hh_fec_in!F29/SER_hh_num_in!F29)</f>
        <v>9311.8399690733968</v>
      </c>
      <c r="G29" s="101">
        <f>IF(SER_hh_fec_in!G29=0,0,1000000/0.086*SER_hh_fec_in!G29/SER_hh_num_in!G29)</f>
        <v>10213.975913523231</v>
      </c>
      <c r="H29" s="101">
        <f>IF(SER_hh_fec_in!H29=0,0,1000000/0.086*SER_hh_fec_in!H29/SER_hh_num_in!H29)</f>
        <v>9499.038174373447</v>
      </c>
      <c r="I29" s="101">
        <f>IF(SER_hh_fec_in!I29=0,0,1000000/0.086*SER_hh_fec_in!I29/SER_hh_num_in!I29)</f>
        <v>8724.0799869414968</v>
      </c>
      <c r="J29" s="101">
        <f>IF(SER_hh_fec_in!J29=0,0,1000000/0.086*SER_hh_fec_in!J29/SER_hh_num_in!J29)</f>
        <v>8613.8941262096741</v>
      </c>
      <c r="K29" s="101">
        <f>IF(SER_hh_fec_in!K29=0,0,1000000/0.086*SER_hh_fec_in!K29/SER_hh_num_in!K29)</f>
        <v>11906.074506253466</v>
      </c>
      <c r="L29" s="101">
        <f>IF(SER_hh_fec_in!L29=0,0,1000000/0.086*SER_hh_fec_in!L29/SER_hh_num_in!L29)</f>
        <v>11228.555687255144</v>
      </c>
      <c r="M29" s="101">
        <f>IF(SER_hh_fec_in!M29=0,0,1000000/0.086*SER_hh_fec_in!M29/SER_hh_num_in!M29)</f>
        <v>8098.8339675974939</v>
      </c>
      <c r="N29" s="101">
        <f>IF(SER_hh_fec_in!N29=0,0,1000000/0.086*SER_hh_fec_in!N29/SER_hh_num_in!N29)</f>
        <v>11795.985401188433</v>
      </c>
      <c r="O29" s="101">
        <f>IF(SER_hh_fec_in!O29=0,0,1000000/0.086*SER_hh_fec_in!O29/SER_hh_num_in!O29)</f>
        <v>11058.734418262831</v>
      </c>
      <c r="P29" s="101">
        <f>IF(SER_hh_fec_in!P29=0,0,1000000/0.086*SER_hh_fec_in!P29/SER_hh_num_in!P29)</f>
        <v>10654.217188707858</v>
      </c>
      <c r="Q29" s="101">
        <f>IF(SER_hh_fec_in!Q29=0,0,1000000/0.086*SER_hh_fec_in!Q29/SER_hh_num_in!Q29)</f>
        <v>11500.610278410029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12252.214890309575</v>
      </c>
      <c r="D30" s="100">
        <f>IF(SER_hh_fec_in!D30=0,0,1000000/0.086*SER_hh_fec_in!D30/SER_hh_num_in!D30)</f>
        <v>12402.770144225038</v>
      </c>
      <c r="E30" s="100">
        <f>IF(SER_hh_fec_in!E30=0,0,1000000/0.086*SER_hh_fec_in!E30/SER_hh_num_in!E30)</f>
        <v>12468.305453683532</v>
      </c>
      <c r="F30" s="100">
        <f>IF(SER_hh_fec_in!F30=0,0,1000000/0.086*SER_hh_fec_in!F30/SER_hh_num_in!F30)</f>
        <v>12672.25082985018</v>
      </c>
      <c r="G30" s="100">
        <f>IF(SER_hh_fec_in!G30=0,0,1000000/0.086*SER_hh_fec_in!G30/SER_hh_num_in!G30)</f>
        <v>0</v>
      </c>
      <c r="H30" s="100">
        <f>IF(SER_hh_fec_in!H30=0,0,1000000/0.086*SER_hh_fec_in!H30/SER_hh_num_in!H30)</f>
        <v>0</v>
      </c>
      <c r="I30" s="100">
        <f>IF(SER_hh_fec_in!I30=0,0,1000000/0.086*SER_hh_fec_in!I30/SER_hh_num_in!I30)</f>
        <v>0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12146.153405494759</v>
      </c>
      <c r="L30" s="100">
        <f>IF(SER_hh_fec_in!L30=0,0,1000000/0.086*SER_hh_fec_in!L30/SER_hh_num_in!L30)</f>
        <v>12160.411489961953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12380.289740541917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12082.306879282949</v>
      </c>
      <c r="Q30" s="100">
        <f>IF(SER_hh_fec_in!Q30=0,0,1000000/0.086*SER_hh_fec_in!Q30/SER_hh_num_in!Q30)</f>
        <v>12094.993952436258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11069.666910567634</v>
      </c>
      <c r="D31" s="100">
        <f>IF(SER_hh_fec_in!D31=0,0,1000000/0.086*SER_hh_fec_in!D31/SER_hh_num_in!D31)</f>
        <v>11086.548094954729</v>
      </c>
      <c r="E31" s="100">
        <f>IF(SER_hh_fec_in!E31=0,0,1000000/0.086*SER_hh_fec_in!E31/SER_hh_num_in!E31)</f>
        <v>11118.829580845912</v>
      </c>
      <c r="F31" s="100">
        <f>IF(SER_hh_fec_in!F31=0,0,1000000/0.086*SER_hh_fec_in!F31/SER_hh_num_in!F31)</f>
        <v>0</v>
      </c>
      <c r="G31" s="100">
        <f>IF(SER_hh_fec_in!G31=0,0,1000000/0.086*SER_hh_fec_in!G31/SER_hh_num_in!G31)</f>
        <v>11205.896022183211</v>
      </c>
      <c r="H31" s="100">
        <f>IF(SER_hh_fec_in!H31=0,0,1000000/0.086*SER_hh_fec_in!H31/SER_hh_num_in!H31)</f>
        <v>11028.259710909091</v>
      </c>
      <c r="I31" s="100">
        <f>IF(SER_hh_fec_in!I31=0,0,1000000/0.086*SER_hh_fec_in!I31/SER_hh_num_in!I31)</f>
        <v>10827.708593111058</v>
      </c>
      <c r="J31" s="100">
        <f>IF(SER_hh_fec_in!J31=0,0,1000000/0.086*SER_hh_fec_in!J31/SER_hh_num_in!J31)</f>
        <v>10772.877420858862</v>
      </c>
      <c r="K31" s="100">
        <f>IF(SER_hh_fec_in!K31=0,0,1000000/0.086*SER_hh_fec_in!K31/SER_hh_num_in!K31)</f>
        <v>10878.541082978763</v>
      </c>
      <c r="L31" s="100">
        <f>IF(SER_hh_fec_in!L31=0,0,1000000/0.086*SER_hh_fec_in!L31/SER_hh_num_in!L31)</f>
        <v>10902.996802921818</v>
      </c>
      <c r="M31" s="100">
        <f>IF(SER_hh_fec_in!M31=0,0,1000000/0.086*SER_hh_fec_in!M31/SER_hh_num_in!M31)</f>
        <v>0</v>
      </c>
      <c r="N31" s="100">
        <f>IF(SER_hh_fec_in!N31=0,0,1000000/0.086*SER_hh_fec_in!N31/SER_hh_num_in!N31)</f>
        <v>11220.059585832509</v>
      </c>
      <c r="O31" s="100">
        <f>IF(SER_hh_fec_in!O31=0,0,1000000/0.086*SER_hh_fec_in!O31/SER_hh_num_in!O31)</f>
        <v>11058.734418262831</v>
      </c>
      <c r="P31" s="100">
        <f>IF(SER_hh_fec_in!P31=0,0,1000000/0.086*SER_hh_fec_in!P31/SER_hh_num_in!P31)</f>
        <v>11004.396337803153</v>
      </c>
      <c r="Q31" s="100">
        <f>IF(SER_hh_fec_in!Q31=0,0,1000000/0.086*SER_hh_fec_in!Q31/SER_hh_num_in!Q31)</f>
        <v>11034.777282193058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8140.947362554879</v>
      </c>
      <c r="D33" s="18">
        <f>IF(SER_hh_fec_in!D33=0,0,1000000/0.086*SER_hh_fec_in!D33/SER_hh_num_in!D33)</f>
        <v>0</v>
      </c>
      <c r="E33" s="18">
        <f>IF(SER_hh_fec_in!E33=0,0,1000000/0.086*SER_hh_fec_in!E33/SER_hh_num_in!E33)</f>
        <v>8241.0627074540989</v>
      </c>
      <c r="F33" s="18">
        <f>IF(SER_hh_fec_in!F33=0,0,1000000/0.086*SER_hh_fec_in!F33/SER_hh_num_in!F33)</f>
        <v>8480.9470268690511</v>
      </c>
      <c r="G33" s="18">
        <f>IF(SER_hh_fec_in!G33=0,0,1000000/0.086*SER_hh_fec_in!G33/SER_hh_num_in!G33)</f>
        <v>8258.7482612074982</v>
      </c>
      <c r="H33" s="18">
        <f>IF(SER_hh_fec_in!H33=0,0,1000000/0.086*SER_hh_fec_in!H33/SER_hh_num_in!H33)</f>
        <v>8104.9130999385434</v>
      </c>
      <c r="I33" s="18">
        <f>IF(SER_hh_fec_in!I33=0,0,1000000/0.086*SER_hh_fec_in!I33/SER_hh_num_in!I33)</f>
        <v>8018.5011991068195</v>
      </c>
      <c r="J33" s="18">
        <f>IF(SER_hh_fec_in!J33=0,0,1000000/0.086*SER_hh_fec_in!J33/SER_hh_num_in!J33)</f>
        <v>7993.1311710707732</v>
      </c>
      <c r="K33" s="18">
        <f>IF(SER_hh_fec_in!K33=0,0,1000000/0.086*SER_hh_fec_in!K33/SER_hh_num_in!K33)</f>
        <v>0</v>
      </c>
      <c r="L33" s="18">
        <f>IF(SER_hh_fec_in!L33=0,0,1000000/0.086*SER_hh_fec_in!L33/SER_hh_num_in!L33)</f>
        <v>7874.8327376967009</v>
      </c>
      <c r="M33" s="18">
        <f>IF(SER_hh_fec_in!M33=0,0,1000000/0.086*SER_hh_fec_in!M33/SER_hh_num_in!M33)</f>
        <v>8098.8339675974939</v>
      </c>
      <c r="N33" s="18">
        <f>IF(SER_hh_fec_in!N33=0,0,1000000/0.086*SER_hh_fec_in!N33/SER_hh_num_in!N33)</f>
        <v>0</v>
      </c>
      <c r="O33" s="18">
        <f>IF(SER_hh_fec_in!O33=0,0,1000000/0.086*SER_hh_fec_in!O33/SER_hh_num_in!O33)</f>
        <v>0</v>
      </c>
      <c r="P33" s="18">
        <f>IF(SER_hh_fec_in!P33=0,0,1000000/0.086*SER_hh_fec_in!P33/SER_hh_num_in!P33)</f>
        <v>7955.6897697923514</v>
      </c>
      <c r="Q33" s="18">
        <f>IF(SER_hh_fec_in!Q33=0,0,1000000/0.086*SER_hh_fec_in!Q33/SER_hh_num_in!Q33)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90569.609165719259</v>
      </c>
      <c r="D3" s="106">
        <f>IF(SER_hh_tes_in!D3=0,0,1000000/0.086*SER_hh_tes_in!D3/SER_hh_num_in!D3)</f>
        <v>80360.520592168861</v>
      </c>
      <c r="E3" s="106">
        <f>IF(SER_hh_tes_in!E3=0,0,1000000/0.086*SER_hh_tes_in!E3/SER_hh_num_in!E3)</f>
        <v>66920.809019043256</v>
      </c>
      <c r="F3" s="106">
        <f>IF(SER_hh_tes_in!F3=0,0,1000000/0.086*SER_hh_tes_in!F3/SER_hh_num_in!F3)</f>
        <v>72551.135752026443</v>
      </c>
      <c r="G3" s="106">
        <f>IF(SER_hh_tes_in!G3=0,0,1000000/0.086*SER_hh_tes_in!G3/SER_hh_num_in!G3)</f>
        <v>85413.880613839094</v>
      </c>
      <c r="H3" s="106">
        <f>IF(SER_hh_tes_in!H3=0,0,1000000/0.086*SER_hh_tes_in!H3/SER_hh_num_in!H3)</f>
        <v>89638.812038865799</v>
      </c>
      <c r="I3" s="106">
        <f>IF(SER_hh_tes_in!I3=0,0,1000000/0.086*SER_hh_tes_in!I3/SER_hh_num_in!I3)</f>
        <v>83524.913942521671</v>
      </c>
      <c r="J3" s="106">
        <f>IF(SER_hh_tes_in!J3=0,0,1000000/0.086*SER_hh_tes_in!J3/SER_hh_num_in!J3)</f>
        <v>83425.417404139123</v>
      </c>
      <c r="K3" s="106">
        <f>IF(SER_hh_tes_in!K3=0,0,1000000/0.086*SER_hh_tes_in!K3/SER_hh_num_in!K3)</f>
        <v>97493.151297449716</v>
      </c>
      <c r="L3" s="106">
        <f>IF(SER_hh_tes_in!L3=0,0,1000000/0.086*SER_hh_tes_in!L3/SER_hh_num_in!L3)</f>
        <v>85515.909319903818</v>
      </c>
      <c r="M3" s="106">
        <f>IF(SER_hh_tes_in!M3=0,0,1000000/0.086*SER_hh_tes_in!M3/SER_hh_num_in!M3)</f>
        <v>62162.139439756444</v>
      </c>
      <c r="N3" s="106">
        <f>IF(SER_hh_tes_in!N3=0,0,1000000/0.086*SER_hh_tes_in!N3/SER_hh_num_in!N3)</f>
        <v>61199.72211993028</v>
      </c>
      <c r="O3" s="106">
        <f>IF(SER_hh_tes_in!O3=0,0,1000000/0.086*SER_hh_tes_in!O3/SER_hh_num_in!O3)</f>
        <v>68443.708442152099</v>
      </c>
      <c r="P3" s="106">
        <f>IF(SER_hh_tes_in!P3=0,0,1000000/0.086*SER_hh_tes_in!P3/SER_hh_num_in!P3)</f>
        <v>45543.031524785802</v>
      </c>
      <c r="Q3" s="106">
        <f>IF(SER_hh_tes_in!Q3=0,0,1000000/0.086*SER_hh_tes_in!Q3/SER_hh_num_in!Q3)</f>
        <v>50717.784003836947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75159.525187916719</v>
      </c>
      <c r="D4" s="101">
        <f>IF(SER_hh_tes_in!D4=0,0,1000000/0.086*SER_hh_tes_in!D4/SER_hh_num_in!D4)</f>
        <v>64038.890343331426</v>
      </c>
      <c r="E4" s="101">
        <f>IF(SER_hh_tes_in!E4=0,0,1000000/0.086*SER_hh_tes_in!E4/SER_hh_num_in!E4)</f>
        <v>50564.45952526261</v>
      </c>
      <c r="F4" s="101">
        <f>IF(SER_hh_tes_in!F4=0,0,1000000/0.086*SER_hh_tes_in!F4/SER_hh_num_in!F4)</f>
        <v>58811.009481046596</v>
      </c>
      <c r="G4" s="101">
        <f>IF(SER_hh_tes_in!G4=0,0,1000000/0.086*SER_hh_tes_in!G4/SER_hh_num_in!G4)</f>
        <v>72235.808234136508</v>
      </c>
      <c r="H4" s="101">
        <f>IF(SER_hh_tes_in!H4=0,0,1000000/0.086*SER_hh_tes_in!H4/SER_hh_num_in!H4)</f>
        <v>74180.220508877857</v>
      </c>
      <c r="I4" s="101">
        <f>IF(SER_hh_tes_in!I4=0,0,1000000/0.086*SER_hh_tes_in!I4/SER_hh_num_in!I4)</f>
        <v>67172.683378521862</v>
      </c>
      <c r="J4" s="101">
        <f>IF(SER_hh_tes_in!J4=0,0,1000000/0.086*SER_hh_tes_in!J4/SER_hh_num_in!J4)</f>
        <v>67568.611338456845</v>
      </c>
      <c r="K4" s="101">
        <f>IF(SER_hh_tes_in!K4=0,0,1000000/0.086*SER_hh_tes_in!K4/SER_hh_num_in!K4)</f>
        <v>82573.153296963181</v>
      </c>
      <c r="L4" s="101">
        <f>IF(SER_hh_tes_in!L4=0,0,1000000/0.086*SER_hh_tes_in!L4/SER_hh_num_in!L4)</f>
        <v>72788.664144993832</v>
      </c>
      <c r="M4" s="101">
        <f>IF(SER_hh_tes_in!M4=0,0,1000000/0.086*SER_hh_tes_in!M4/SER_hh_num_in!M4)</f>
        <v>48322.386470331789</v>
      </c>
      <c r="N4" s="101">
        <f>IF(SER_hh_tes_in!N4=0,0,1000000/0.086*SER_hh_tes_in!N4/SER_hh_num_in!N4)</f>
        <v>46230.707604502881</v>
      </c>
      <c r="O4" s="101">
        <f>IF(SER_hh_tes_in!O4=0,0,1000000/0.086*SER_hh_tes_in!O4/SER_hh_num_in!O4)</f>
        <v>53683.045959673109</v>
      </c>
      <c r="P4" s="101">
        <f>IF(SER_hh_tes_in!P4=0,0,1000000/0.086*SER_hh_tes_in!P4/SER_hh_num_in!P4)</f>
        <v>30582.296050761899</v>
      </c>
      <c r="Q4" s="101">
        <f>IF(SER_hh_tes_in!Q4=0,0,1000000/0.086*SER_hh_tes_in!Q4/SER_hh_num_in!Q4)</f>
        <v>34070.185267848239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72631.738789065188</v>
      </c>
      <c r="D5" s="100">
        <f>IF(SER_hh_tes_in!D5=0,0,1000000/0.086*SER_hh_tes_in!D5/SER_hh_num_in!D5)</f>
        <v>93419.22622191906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92649.80184410428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70977.852571401381</v>
      </c>
      <c r="I5" s="100">
        <f>IF(SER_hh_tes_in!I5=0,0,1000000/0.086*SER_hh_tes_in!I5/SER_hh_num_in!I5)</f>
        <v>65873.844009673703</v>
      </c>
      <c r="J5" s="100">
        <f>IF(SER_hh_tes_in!J5=0,0,1000000/0.086*SER_hh_tes_in!J5/SER_hh_num_in!J5)</f>
        <v>65605.448431710931</v>
      </c>
      <c r="K5" s="100">
        <f>IF(SER_hh_tes_in!K5=0,0,1000000/0.086*SER_hh_tes_in!K5/SER_hh_num_in!K5)</f>
        <v>110145.98347580858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0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73842.982818620585</v>
      </c>
      <c r="D7" s="100">
        <f>IF(SER_hh_tes_in!D7=0,0,1000000/0.086*SER_hh_tes_in!D7/SER_hh_num_in!D7)</f>
        <v>0</v>
      </c>
      <c r="E7" s="100">
        <f>IF(SER_hh_tes_in!E7=0,0,1000000/0.086*SER_hh_tes_in!E7/SER_hh_num_in!E7)</f>
        <v>0</v>
      </c>
      <c r="F7" s="100">
        <f>IF(SER_hh_tes_in!F7=0,0,1000000/0.086*SER_hh_tes_in!F7/SER_hh_num_in!F7)</f>
        <v>0</v>
      </c>
      <c r="G7" s="100">
        <f>IF(SER_hh_tes_in!G7=0,0,1000000/0.086*SER_hh_tes_in!G7/SER_hh_num_in!G7)</f>
        <v>0</v>
      </c>
      <c r="H7" s="100">
        <f>IF(SER_hh_tes_in!H7=0,0,1000000/0.086*SER_hh_tes_in!H7/SER_hh_num_in!H7)</f>
        <v>0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0</v>
      </c>
      <c r="L7" s="100">
        <f>IF(SER_hh_tes_in!L7=0,0,1000000/0.086*SER_hh_tes_in!L7/SER_hh_num_in!L7)</f>
        <v>0</v>
      </c>
      <c r="M7" s="100">
        <f>IF(SER_hh_tes_in!M7=0,0,1000000/0.086*SER_hh_tes_in!M7/SER_hh_num_in!M7)</f>
        <v>0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58070.441727926125</v>
      </c>
      <c r="P7" s="100">
        <f>IF(SER_hh_tes_in!P7=0,0,1000000/0.086*SER_hh_tes_in!P7/SER_hh_num_in!P7)</f>
        <v>31664.9143432292</v>
      </c>
      <c r="Q7" s="100">
        <f>IF(SER_hh_tes_in!Q7=0,0,1000000/0.086*SER_hh_tes_in!Q7/SER_hh_num_in!Q7)</f>
        <v>35471.142187242083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73269.325302243407</v>
      </c>
      <c r="D8" s="100">
        <f>IF(SER_hh_tes_in!D8=0,0,1000000/0.086*SER_hh_tes_in!D8/SER_hh_num_in!D8)</f>
        <v>62620.754901860324</v>
      </c>
      <c r="E8" s="100">
        <f>IF(SER_hh_tes_in!E8=0,0,1000000/0.086*SER_hh_tes_in!E8/SER_hh_num_in!E8)</f>
        <v>47536.605694274069</v>
      </c>
      <c r="F8" s="100">
        <f>IF(SER_hh_tes_in!F8=0,0,1000000/0.086*SER_hh_tes_in!F8/SER_hh_num_in!F8)</f>
        <v>53941.301567295413</v>
      </c>
      <c r="G8" s="100">
        <f>IF(SER_hh_tes_in!G8=0,0,1000000/0.086*SER_hh_tes_in!G8/SER_hh_num_in!G8)</f>
        <v>68305.022827590743</v>
      </c>
      <c r="H8" s="100">
        <f>IF(SER_hh_tes_in!H8=0,0,1000000/0.086*SER_hh_tes_in!H8/SER_hh_num_in!H8)</f>
        <v>70237.053066399196</v>
      </c>
      <c r="I8" s="100">
        <f>IF(SER_hh_tes_in!I8=0,0,1000000/0.086*SER_hh_tes_in!I8/SER_hh_num_in!I8)</f>
        <v>64415.261801182111</v>
      </c>
      <c r="J8" s="100">
        <f>IF(SER_hh_tes_in!J8=0,0,1000000/0.086*SER_hh_tes_in!J8/SER_hh_num_in!J8)</f>
        <v>63809.392524325849</v>
      </c>
      <c r="K8" s="100">
        <f>IF(SER_hh_tes_in!K8=0,0,1000000/0.086*SER_hh_tes_in!K8/SER_hh_num_in!K8)</f>
        <v>62158.34716092945</v>
      </c>
      <c r="L8" s="100">
        <f>IF(SER_hh_tes_in!L8=0,0,1000000/0.086*SER_hh_tes_in!L8/SER_hh_num_in!L8)</f>
        <v>71289.326982895989</v>
      </c>
      <c r="M8" s="100">
        <f>IF(SER_hh_tes_in!M8=0,0,1000000/0.086*SER_hh_tes_in!M8/SER_hh_num_in!M8)</f>
        <v>46885.087529990553</v>
      </c>
      <c r="N8" s="100">
        <f>IF(SER_hh_tes_in!N8=0,0,1000000/0.086*SER_hh_tes_in!N8/SER_hh_num_in!N8)</f>
        <v>39363.166479487722</v>
      </c>
      <c r="O8" s="100">
        <f>IF(SER_hh_tes_in!O8=0,0,1000000/0.086*SER_hh_tes_in!O8/SER_hh_num_in!O8)</f>
        <v>51732.785991337616</v>
      </c>
      <c r="P8" s="100">
        <f>IF(SER_hh_tes_in!P8=0,0,1000000/0.086*SER_hh_tes_in!P8/SER_hh_num_in!P8)</f>
        <v>27652.727432321852</v>
      </c>
      <c r="Q8" s="100">
        <f>IF(SER_hh_tes_in!Q8=0,0,1000000/0.086*SER_hh_tes_in!Q8/SER_hh_num_in!Q8)</f>
        <v>31132.841003345977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0</v>
      </c>
      <c r="D9" s="100">
        <f>IF(SER_hh_tes_in!D9=0,0,1000000/0.086*SER_hh_tes_in!D9/SER_hh_num_in!D9)</f>
        <v>0</v>
      </c>
      <c r="E9" s="100">
        <f>IF(SER_hh_tes_in!E9=0,0,1000000/0.086*SER_hh_tes_in!E9/SER_hh_num_in!E9)</f>
        <v>50501.791272961913</v>
      </c>
      <c r="F9" s="100">
        <f>IF(SER_hh_tes_in!F9=0,0,1000000/0.086*SER_hh_tes_in!F9/SER_hh_num_in!F9)</f>
        <v>0</v>
      </c>
      <c r="G9" s="100">
        <f>IF(SER_hh_tes_in!G9=0,0,1000000/0.086*SER_hh_tes_in!G9/SER_hh_num_in!G9)</f>
        <v>70848.922232903147</v>
      </c>
      <c r="H9" s="100">
        <f>IF(SER_hh_tes_in!H9=0,0,1000000/0.086*SER_hh_tes_in!H9/SER_hh_num_in!H9)</f>
        <v>73466.113769695876</v>
      </c>
      <c r="I9" s="100">
        <f>IF(SER_hh_tes_in!I9=0,0,1000000/0.086*SER_hh_tes_in!I9/SER_hh_num_in!I9)</f>
        <v>68050.133054034246</v>
      </c>
      <c r="J9" s="100">
        <f>IF(SER_hh_tes_in!J9=0,0,1000000/0.086*SER_hh_tes_in!J9/SER_hh_num_in!J9)</f>
        <v>67658.494430069462</v>
      </c>
      <c r="K9" s="100">
        <f>IF(SER_hh_tes_in!K9=0,0,1000000/0.086*SER_hh_tes_in!K9/SER_hh_num_in!K9)</f>
        <v>0</v>
      </c>
      <c r="L9" s="100">
        <f>IF(SER_hh_tes_in!L9=0,0,1000000/0.086*SER_hh_tes_in!L9/SER_hh_num_in!L9)</f>
        <v>0</v>
      </c>
      <c r="M9" s="100">
        <f>IF(SER_hh_tes_in!M9=0,0,1000000/0.086*SER_hh_tes_in!M9/SER_hh_num_in!M9)</f>
        <v>0</v>
      </c>
      <c r="N9" s="100">
        <f>IF(SER_hh_tes_in!N9=0,0,1000000/0.086*SER_hh_tes_in!N9/SER_hh_num_in!N9)</f>
        <v>45371.428554289232</v>
      </c>
      <c r="O9" s="100">
        <f>IF(SER_hh_tes_in!O9=0,0,1000000/0.086*SER_hh_tes_in!O9/SER_hh_num_in!O9)</f>
        <v>0</v>
      </c>
      <c r="P9" s="100">
        <f>IF(SER_hh_tes_in!P9=0,0,1000000/0.086*SER_hh_tes_in!P9/SER_hh_num_in!P9)</f>
        <v>28303.509436331675</v>
      </c>
      <c r="Q9" s="100">
        <f>IF(SER_hh_tes_in!Q9=0,0,1000000/0.086*SER_hh_tes_in!Q9/SER_hh_num_in!Q9)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80702.356120053635</v>
      </c>
      <c r="D10" s="100">
        <f>IF(SER_hh_tes_in!D10=0,0,1000000/0.086*SER_hh_tes_in!D10/SER_hh_num_in!D10)</f>
        <v>0</v>
      </c>
      <c r="E10" s="100">
        <f>IF(SER_hh_tes_in!E10=0,0,1000000/0.086*SER_hh_tes_in!E10/SER_hh_num_in!E10)</f>
        <v>0</v>
      </c>
      <c r="F10" s="100">
        <f>IF(SER_hh_tes_in!F10=0,0,1000000/0.086*SER_hh_tes_in!F10/SER_hh_num_in!F10)</f>
        <v>83317.499799213459</v>
      </c>
      <c r="G10" s="100">
        <f>IF(SER_hh_tes_in!G10=0,0,1000000/0.086*SER_hh_tes_in!G10/SER_hh_num_in!G10)</f>
        <v>0</v>
      </c>
      <c r="H10" s="100">
        <f>IF(SER_hh_tes_in!H10=0,0,1000000/0.086*SER_hh_tes_in!H10/SER_hh_num_in!H10)</f>
        <v>0</v>
      </c>
      <c r="I10" s="100">
        <f>IF(SER_hh_tes_in!I10=0,0,1000000/0.086*SER_hh_tes_in!I10/SER_hh_num_in!I10)</f>
        <v>0</v>
      </c>
      <c r="J10" s="100">
        <f>IF(SER_hh_tes_in!J10=0,0,1000000/0.086*SER_hh_tes_in!J10/SER_hh_num_in!J10)</f>
        <v>71378.585243916707</v>
      </c>
      <c r="K10" s="100">
        <f>IF(SER_hh_tes_in!K10=0,0,1000000/0.086*SER_hh_tes_in!K10/SER_hh_num_in!K10)</f>
        <v>69261.513779224304</v>
      </c>
      <c r="L10" s="100">
        <f>IF(SER_hh_tes_in!L10=0,0,1000000/0.086*SER_hh_tes_in!L10/SER_hh_num_in!L10)</f>
        <v>69284.530760778929</v>
      </c>
      <c r="M10" s="100">
        <f>IF(SER_hh_tes_in!M10=0,0,1000000/0.086*SER_hh_tes_in!M10/SER_hh_num_in!M10)</f>
        <v>40088.375775804583</v>
      </c>
      <c r="N10" s="100">
        <f>IF(SER_hh_tes_in!N10=0,0,1000000/0.086*SER_hh_tes_in!N10/SER_hh_num_in!N10)</f>
        <v>42523.35592010602</v>
      </c>
      <c r="O10" s="100">
        <f>IF(SER_hh_tes_in!O10=0,0,1000000/0.086*SER_hh_tes_in!O10/SER_hh_num_in!O10)</f>
        <v>25991.83662566054</v>
      </c>
      <c r="P10" s="100">
        <f>IF(SER_hh_tes_in!P10=0,0,1000000/0.086*SER_hh_tes_in!P10/SER_hh_num_in!P10)</f>
        <v>45184.00580059646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79658.66257527328</v>
      </c>
      <c r="D11" s="100">
        <f>IF(SER_hh_tes_in!D11=0,0,1000000/0.086*SER_hh_tes_in!D11/SER_hh_num_in!D11)</f>
        <v>67404.337564903137</v>
      </c>
      <c r="E11" s="100">
        <f>IF(SER_hh_tes_in!E11=0,0,1000000/0.086*SER_hh_tes_in!E11/SER_hh_num_in!E11)</f>
        <v>56484.143640456918</v>
      </c>
      <c r="F11" s="100">
        <f>IF(SER_hh_tes_in!F11=0,0,1000000/0.086*SER_hh_tes_in!F11/SER_hh_num_in!F11)</f>
        <v>51099.076054486359</v>
      </c>
      <c r="G11" s="100">
        <f>IF(SER_hh_tes_in!G11=0,0,1000000/0.086*SER_hh_tes_in!G11/SER_hh_num_in!G11)</f>
        <v>60402.656955740124</v>
      </c>
      <c r="H11" s="100">
        <f>IF(SER_hh_tes_in!H11=0,0,1000000/0.086*SER_hh_tes_in!H11/SER_hh_num_in!H11)</f>
        <v>74076.695906149485</v>
      </c>
      <c r="I11" s="100">
        <f>IF(SER_hh_tes_in!I11=0,0,1000000/0.086*SER_hh_tes_in!I11/SER_hh_num_in!I11)</f>
        <v>68041.812810432311</v>
      </c>
      <c r="J11" s="100">
        <f>IF(SER_hh_tes_in!J11=0,0,1000000/0.086*SER_hh_tes_in!J11/SER_hh_num_in!J11)</f>
        <v>69660.783802544043</v>
      </c>
      <c r="K11" s="100">
        <f>IF(SER_hh_tes_in!K11=0,0,1000000/0.086*SER_hh_tes_in!K11/SER_hh_num_in!K11)</f>
        <v>63232.786566945455</v>
      </c>
      <c r="L11" s="100">
        <f>IF(SER_hh_tes_in!L11=0,0,1000000/0.086*SER_hh_tes_in!L11/SER_hh_num_in!L11)</f>
        <v>65805.778950730921</v>
      </c>
      <c r="M11" s="100">
        <f>IF(SER_hh_tes_in!M11=0,0,1000000/0.086*SER_hh_tes_in!M11/SER_hh_num_in!M11)</f>
        <v>51319.733028980649</v>
      </c>
      <c r="N11" s="100">
        <f>IF(SER_hh_tes_in!N11=0,0,1000000/0.086*SER_hh_tes_in!N11/SER_hh_num_in!N11)</f>
        <v>40712.180104964245</v>
      </c>
      <c r="O11" s="100">
        <f>IF(SER_hh_tes_in!O11=0,0,1000000/0.086*SER_hh_tes_in!O11/SER_hh_num_in!O11)</f>
        <v>46219.49365057642</v>
      </c>
      <c r="P11" s="100">
        <f>IF(SER_hh_tes_in!P11=0,0,1000000/0.086*SER_hh_tes_in!P11/SER_hh_num_in!P11)</f>
        <v>31051.016435210517</v>
      </c>
      <c r="Q11" s="100">
        <f>IF(SER_hh_tes_in!Q11=0,0,1000000/0.086*SER_hh_tes_in!Q11/SER_hh_num_in!Q11)</f>
        <v>31473.854484083382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73125.862358678249</v>
      </c>
      <c r="D12" s="100">
        <f>IF(SER_hh_tes_in!D12=0,0,1000000/0.086*SER_hh_tes_in!D12/SER_hh_num_in!D12)</f>
        <v>62686.600223266687</v>
      </c>
      <c r="E12" s="100">
        <f>IF(SER_hh_tes_in!E12=0,0,1000000/0.086*SER_hh_tes_in!E12/SER_hh_num_in!E12)</f>
        <v>47283.278381333388</v>
      </c>
      <c r="F12" s="100">
        <f>IF(SER_hh_tes_in!F12=0,0,1000000/0.086*SER_hh_tes_in!F12/SER_hh_num_in!F12)</f>
        <v>61131.773930604046</v>
      </c>
      <c r="G12" s="100">
        <f>IF(SER_hh_tes_in!G12=0,0,1000000/0.086*SER_hh_tes_in!G12/SER_hh_num_in!G12)</f>
        <v>0</v>
      </c>
      <c r="H12" s="100">
        <f>IF(SER_hh_tes_in!H12=0,0,1000000/0.086*SER_hh_tes_in!H12/SER_hh_num_in!H12)</f>
        <v>0</v>
      </c>
      <c r="I12" s="100">
        <f>IF(SER_hh_tes_in!I12=0,0,1000000/0.086*SER_hh_tes_in!I12/SER_hh_num_in!I12)</f>
        <v>64332.256957053534</v>
      </c>
      <c r="J12" s="100">
        <f>IF(SER_hh_tes_in!J12=0,0,1000000/0.086*SER_hh_tes_in!J12/SER_hh_num_in!J12)</f>
        <v>63696.567196956305</v>
      </c>
      <c r="K12" s="100">
        <f>IF(SER_hh_tes_in!K12=0,0,1000000/0.086*SER_hh_tes_in!K12/SER_hh_num_in!K12)</f>
        <v>62162.616946228358</v>
      </c>
      <c r="L12" s="100">
        <f>IF(SER_hh_tes_in!L12=0,0,1000000/0.086*SER_hh_tes_in!L12/SER_hh_num_in!L12)</f>
        <v>66507.813837845009</v>
      </c>
      <c r="M12" s="100">
        <f>IF(SER_hh_tes_in!M12=0,0,1000000/0.086*SER_hh_tes_in!M12/SER_hh_num_in!M12)</f>
        <v>46472.888750534665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75954.847727813816</v>
      </c>
      <c r="D13" s="100">
        <f>IF(SER_hh_tes_in!D13=0,0,1000000/0.086*SER_hh_tes_in!D13/SER_hh_num_in!D13)</f>
        <v>64406.523184260106</v>
      </c>
      <c r="E13" s="100">
        <f>IF(SER_hh_tes_in!E13=0,0,1000000/0.086*SER_hh_tes_in!E13/SER_hh_num_in!E13)</f>
        <v>48358.699603240173</v>
      </c>
      <c r="F13" s="100">
        <f>IF(SER_hh_tes_in!F13=0,0,1000000/0.086*SER_hh_tes_in!F13/SER_hh_num_in!F13)</f>
        <v>54562.655061742167</v>
      </c>
      <c r="G13" s="100">
        <f>IF(SER_hh_tes_in!G13=0,0,1000000/0.086*SER_hh_tes_in!G13/SER_hh_num_in!G13)</f>
        <v>68729.17774994584</v>
      </c>
      <c r="H13" s="100">
        <f>IF(SER_hh_tes_in!H13=0,0,1000000/0.086*SER_hh_tes_in!H13/SER_hh_num_in!H13)</f>
        <v>70339.46899506537</v>
      </c>
      <c r="I13" s="100">
        <f>IF(SER_hh_tes_in!I13=0,0,1000000/0.086*SER_hh_tes_in!I13/SER_hh_num_in!I13)</f>
        <v>64475.895831712383</v>
      </c>
      <c r="J13" s="100">
        <f>IF(SER_hh_tes_in!J13=0,0,1000000/0.086*SER_hh_tes_in!J13/SER_hh_num_in!J13)</f>
        <v>63764.082185595376</v>
      </c>
      <c r="K13" s="100">
        <f>IF(SER_hh_tes_in!K13=0,0,1000000/0.086*SER_hh_tes_in!K13/SER_hh_num_in!K13)</f>
        <v>61795.771872388657</v>
      </c>
      <c r="L13" s="100">
        <f>IF(SER_hh_tes_in!L13=0,0,1000000/0.086*SER_hh_tes_in!L13/SER_hh_num_in!L13)</f>
        <v>80632.664968980913</v>
      </c>
      <c r="M13" s="100">
        <f>IF(SER_hh_tes_in!M13=0,0,1000000/0.086*SER_hh_tes_in!M13/SER_hh_num_in!M13)</f>
        <v>53686.957312744402</v>
      </c>
      <c r="N13" s="100">
        <f>IF(SER_hh_tes_in!N13=0,0,1000000/0.086*SER_hh_tes_in!N13/SER_hh_num_in!N13)</f>
        <v>46622.636026649932</v>
      </c>
      <c r="O13" s="100">
        <f>IF(SER_hh_tes_in!O13=0,0,1000000/0.086*SER_hh_tes_in!O13/SER_hh_num_in!O13)</f>
        <v>60518.481078107819</v>
      </c>
      <c r="P13" s="100">
        <f>IF(SER_hh_tes_in!P13=0,0,1000000/0.086*SER_hh_tes_in!P13/SER_hh_num_in!P13)</f>
        <v>32490.843148737011</v>
      </c>
      <c r="Q13" s="100">
        <f>IF(SER_hh_tes_in!Q13=0,0,1000000/0.086*SER_hh_tes_in!Q13/SER_hh_num_in!Q13)</f>
        <v>36748.447896136699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75261.383218850155</v>
      </c>
      <c r="D14" s="22">
        <f>IF(SER_hh_tes_in!D14=0,0,1000000/0.086*SER_hh_tes_in!D14/SER_hh_num_in!D14)</f>
        <v>63826.888015714219</v>
      </c>
      <c r="E14" s="22">
        <f>IF(SER_hh_tes_in!E14=0,0,1000000/0.086*SER_hh_tes_in!E14/SER_hh_num_in!E14)</f>
        <v>0</v>
      </c>
      <c r="F14" s="22">
        <f>IF(SER_hh_tes_in!F14=0,0,1000000/0.086*SER_hh_tes_in!F14/SER_hh_num_in!F14)</f>
        <v>54406.117043336548</v>
      </c>
      <c r="G14" s="22">
        <f>IF(SER_hh_tes_in!G14=0,0,1000000/0.086*SER_hh_tes_in!G14/SER_hh_num_in!G14)</f>
        <v>0</v>
      </c>
      <c r="H14" s="22">
        <f>IF(SER_hh_tes_in!H14=0,0,1000000/0.086*SER_hh_tes_in!H14/SER_hh_num_in!H14)</f>
        <v>0</v>
      </c>
      <c r="I14" s="22">
        <f>IF(SER_hh_tes_in!I14=0,0,1000000/0.086*SER_hh_tes_in!I14/SER_hh_num_in!I14)</f>
        <v>65484.851974482503</v>
      </c>
      <c r="J14" s="22">
        <f>IF(SER_hh_tes_in!J14=0,0,1000000/0.086*SER_hh_tes_in!J14/SER_hh_num_in!J14)</f>
        <v>0</v>
      </c>
      <c r="K14" s="22">
        <f>IF(SER_hh_tes_in!K14=0,0,1000000/0.086*SER_hh_tes_in!K14/SER_hh_num_in!K14)</f>
        <v>63752.435179239459</v>
      </c>
      <c r="L14" s="22">
        <f>IF(SER_hh_tes_in!L14=0,0,1000000/0.086*SER_hh_tes_in!L14/SER_hh_num_in!L14)</f>
        <v>73324.712970933484</v>
      </c>
      <c r="M14" s="22">
        <f>IF(SER_hh_tes_in!M14=0,0,1000000/0.086*SER_hh_tes_in!M14/SER_hh_num_in!M14)</f>
        <v>48070.212889008639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53534.107161022628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32522.949467844595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897.94698925486341</v>
      </c>
      <c r="D15" s="104">
        <f>IF(SER_hh_tes_in!D15=0,0,1000000/0.086*SER_hh_tes_in!D15/SER_hh_num_in!D15)</f>
        <v>348.16396982207669</v>
      </c>
      <c r="E15" s="104">
        <f>IF(SER_hh_tes_in!E15=0,0,1000000/0.086*SER_hh_tes_in!E15/SER_hh_num_in!E15)</f>
        <v>837.49400594689507</v>
      </c>
      <c r="F15" s="104">
        <f>IF(SER_hh_tes_in!F15=0,0,1000000/0.086*SER_hh_tes_in!F15/SER_hh_num_in!F15)</f>
        <v>342.58881353675872</v>
      </c>
      <c r="G15" s="104">
        <f>IF(SER_hh_tes_in!G15=0,0,1000000/0.086*SER_hh_tes_in!G15/SER_hh_num_in!G15)</f>
        <v>1391.4584056218705</v>
      </c>
      <c r="H15" s="104">
        <f>IF(SER_hh_tes_in!H15=0,0,1000000/0.086*SER_hh_tes_in!H15/SER_hh_num_in!H15)</f>
        <v>1277.764351398491</v>
      </c>
      <c r="I15" s="104">
        <f>IF(SER_hh_tes_in!I15=0,0,1000000/0.086*SER_hh_tes_in!I15/SER_hh_num_in!I15)</f>
        <v>925.29552433177071</v>
      </c>
      <c r="J15" s="104">
        <f>IF(SER_hh_tes_in!J15=0,0,1000000/0.086*SER_hh_tes_in!J15/SER_hh_num_in!J15)</f>
        <v>897.56763751788003</v>
      </c>
      <c r="K15" s="104">
        <f>IF(SER_hh_tes_in!K15=0,0,1000000/0.086*SER_hh_tes_in!K15/SER_hh_num_in!K15)</f>
        <v>766.66562513157555</v>
      </c>
      <c r="L15" s="104">
        <f>IF(SER_hh_tes_in!L15=0,0,1000000/0.086*SER_hh_tes_in!L15/SER_hh_num_in!L15)</f>
        <v>344.49063209681481</v>
      </c>
      <c r="M15" s="104">
        <f>IF(SER_hh_tes_in!M15=0,0,1000000/0.086*SER_hh_tes_in!M15/SER_hh_num_in!M15)</f>
        <v>233.51949429764372</v>
      </c>
      <c r="N15" s="104">
        <f>IF(SER_hh_tes_in!N15=0,0,1000000/0.086*SER_hh_tes_in!N15/SER_hh_num_in!N15)</f>
        <v>882.27732611351087</v>
      </c>
      <c r="O15" s="104">
        <f>IF(SER_hh_tes_in!O15=0,0,1000000/0.086*SER_hh_tes_in!O15/SER_hh_num_in!O15)</f>
        <v>686.71336940849551</v>
      </c>
      <c r="P15" s="104">
        <f>IF(SER_hh_tes_in!P15=0,0,1000000/0.086*SER_hh_tes_in!P15/SER_hh_num_in!P15)</f>
        <v>551.10960836874824</v>
      </c>
      <c r="Q15" s="104">
        <f>IF(SER_hh_tes_in!Q15=0,0,1000000/0.086*SER_hh_tes_in!Q15/SER_hh_num_in!Q15)</f>
        <v>489.42706440767586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10174.822313641542</v>
      </c>
      <c r="D16" s="101">
        <f>IF(SER_hh_tes_in!D16=0,0,1000000/0.086*SER_hh_tes_in!D16/SER_hh_num_in!D16)</f>
        <v>10575.74118127461</v>
      </c>
      <c r="E16" s="101">
        <f>IF(SER_hh_tes_in!E16=0,0,1000000/0.086*SER_hh_tes_in!E16/SER_hh_num_in!E16)</f>
        <v>10634.023369666798</v>
      </c>
      <c r="F16" s="101">
        <f>IF(SER_hh_tes_in!F16=0,0,1000000/0.086*SER_hh_tes_in!F16/SER_hh_num_in!F16)</f>
        <v>9701.0098034717485</v>
      </c>
      <c r="G16" s="101">
        <f>IF(SER_hh_tes_in!G16=0,0,1000000/0.086*SER_hh_tes_in!G16/SER_hh_num_in!G16)</f>
        <v>9963.3083293585551</v>
      </c>
      <c r="H16" s="101">
        <f>IF(SER_hh_tes_in!H16=0,0,1000000/0.086*SER_hh_tes_in!H16/SER_hh_num_in!H16)</f>
        <v>10787.799651664551</v>
      </c>
      <c r="I16" s="101">
        <f>IF(SER_hh_tes_in!I16=0,0,1000000/0.086*SER_hh_tes_in!I16/SER_hh_num_in!I16)</f>
        <v>11006.023387378465</v>
      </c>
      <c r="J16" s="101">
        <f>IF(SER_hh_tes_in!J16=0,0,1000000/0.086*SER_hh_tes_in!J16/SER_hh_num_in!J16)</f>
        <v>11052.343914166688</v>
      </c>
      <c r="K16" s="101">
        <f>IF(SER_hh_tes_in!K16=0,0,1000000/0.086*SER_hh_tes_in!K16/SER_hh_num_in!K16)</f>
        <v>10913.856338647231</v>
      </c>
      <c r="L16" s="101">
        <f>IF(SER_hh_tes_in!L16=0,0,1000000/0.086*SER_hh_tes_in!L16/SER_hh_num_in!L16)</f>
        <v>9790.96127892802</v>
      </c>
      <c r="M16" s="101">
        <f>IF(SER_hh_tes_in!M16=0,0,1000000/0.086*SER_hh_tes_in!M16/SER_hh_num_in!M16)</f>
        <v>10954.57747721675</v>
      </c>
      <c r="N16" s="101">
        <f>IF(SER_hh_tes_in!N16=0,0,1000000/0.086*SER_hh_tes_in!N16/SER_hh_num_in!N16)</f>
        <v>11096.379599446795</v>
      </c>
      <c r="O16" s="101">
        <f>IF(SER_hh_tes_in!O16=0,0,1000000/0.086*SER_hh_tes_in!O16/SER_hh_num_in!O16)</f>
        <v>11120.596860999729</v>
      </c>
      <c r="P16" s="101">
        <f>IF(SER_hh_tes_in!P16=0,0,1000000/0.086*SER_hh_tes_in!P16/SER_hh_num_in!P16)</f>
        <v>11194.856092260192</v>
      </c>
      <c r="Q16" s="101">
        <f>IF(SER_hh_tes_in!Q16=0,0,1000000/0.086*SER_hh_tes_in!Q16/SER_hh_num_in!Q16)</f>
        <v>11403.248740071513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2102.9455536431933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2709.0156097120048</v>
      </c>
      <c r="G17" s="103">
        <f>IF(SER_hh_tes_in!G17=0,0,1000000/0.086*SER_hh_tes_in!G17/SER_hh_num_in!G17)</f>
        <v>2711.7411080621123</v>
      </c>
      <c r="H17" s="103">
        <f>IF(SER_hh_tes_in!H17=0,0,1000000/0.086*SER_hh_tes_in!H17/SER_hh_num_in!H17)</f>
        <v>2896.0284062667142</v>
      </c>
      <c r="I17" s="103">
        <f>IF(SER_hh_tes_in!I17=0,0,1000000/0.086*SER_hh_tes_in!I17/SER_hh_num_in!I17)</f>
        <v>3145.4559846766329</v>
      </c>
      <c r="J17" s="103">
        <f>IF(SER_hh_tes_in!J17=0,0,1000000/0.086*SER_hh_tes_in!J17/SER_hh_num_in!J17)</f>
        <v>3301.1711227745454</v>
      </c>
      <c r="K17" s="103">
        <f>IF(SER_hh_tes_in!K17=0,0,1000000/0.086*SER_hh_tes_in!K17/SER_hh_num_in!K17)</f>
        <v>3311.8244044733206</v>
      </c>
      <c r="L17" s="103">
        <f>IF(SER_hh_tes_in!L17=0,0,1000000/0.086*SER_hh_tes_in!L17/SER_hh_num_in!L17)</f>
        <v>3291.2407824582779</v>
      </c>
      <c r="M17" s="103">
        <f>IF(SER_hh_tes_in!M17=0,0,1000000/0.086*SER_hh_tes_in!M17/SER_hh_num_in!M17)</f>
        <v>3445.9194012573648</v>
      </c>
      <c r="N17" s="103">
        <f>IF(SER_hh_tes_in!N17=0,0,1000000/0.086*SER_hh_tes_in!N17/SER_hh_num_in!N17)</f>
        <v>3613.6513997513252</v>
      </c>
      <c r="O17" s="103">
        <f>IF(SER_hh_tes_in!O17=0,0,1000000/0.086*SER_hh_tes_in!O17/SER_hh_num_in!O17)</f>
        <v>3877.8329627084204</v>
      </c>
      <c r="P17" s="103">
        <f>IF(SER_hh_tes_in!P17=0,0,1000000/0.086*SER_hh_tes_in!P17/SER_hh_num_in!P17)</f>
        <v>4556.8038250926766</v>
      </c>
      <c r="Q17" s="103">
        <f>IF(SER_hh_tes_in!Q17=0,0,1000000/0.086*SER_hh_tes_in!Q17/SER_hh_num_in!Q17)</f>
        <v>5507.3584282211596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10530.300788665907</v>
      </c>
      <c r="D18" s="103">
        <f>IF(SER_hh_tes_in!D18=0,0,1000000/0.086*SER_hh_tes_in!D18/SER_hh_num_in!D18)</f>
        <v>10575.74118127461</v>
      </c>
      <c r="E18" s="103">
        <f>IF(SER_hh_tes_in!E18=0,0,1000000/0.086*SER_hh_tes_in!E18/SER_hh_num_in!E18)</f>
        <v>10634.023369666798</v>
      </c>
      <c r="F18" s="103">
        <f>IF(SER_hh_tes_in!F18=0,0,1000000/0.086*SER_hh_tes_in!F18/SER_hh_num_in!F18)</f>
        <v>10665.421552811626</v>
      </c>
      <c r="G18" s="103">
        <f>IF(SER_hh_tes_in!G18=0,0,1000000/0.086*SER_hh_tes_in!G18/SER_hh_num_in!G18)</f>
        <v>10740.696238815097</v>
      </c>
      <c r="H18" s="103">
        <f>IF(SER_hh_tes_in!H18=0,0,1000000/0.086*SER_hh_tes_in!H18/SER_hh_num_in!H18)</f>
        <v>10889.191978627634</v>
      </c>
      <c r="I18" s="103">
        <f>IF(SER_hh_tes_in!I18=0,0,1000000/0.086*SER_hh_tes_in!I18/SER_hh_num_in!I18)</f>
        <v>11009.463076666139</v>
      </c>
      <c r="J18" s="103">
        <f>IF(SER_hh_tes_in!J18=0,0,1000000/0.086*SER_hh_tes_in!J18/SER_hh_num_in!J18)</f>
        <v>11087.072544418699</v>
      </c>
      <c r="K18" s="103">
        <f>IF(SER_hh_tes_in!K18=0,0,1000000/0.086*SER_hh_tes_in!K18/SER_hh_num_in!K18)</f>
        <v>10942.978999491907</v>
      </c>
      <c r="L18" s="103">
        <f>IF(SER_hh_tes_in!L18=0,0,1000000/0.086*SER_hh_tes_in!L18/SER_hh_num_in!L18)</f>
        <v>10997.890869381248</v>
      </c>
      <c r="M18" s="103">
        <f>IF(SER_hh_tes_in!M18=0,0,1000000/0.086*SER_hh_tes_in!M18/SER_hh_num_in!M18)</f>
        <v>11214.856811188163</v>
      </c>
      <c r="N18" s="103">
        <f>IF(SER_hh_tes_in!N18=0,0,1000000/0.086*SER_hh_tes_in!N18/SER_hh_num_in!N18)</f>
        <v>11429.332079317299</v>
      </c>
      <c r="O18" s="103">
        <f>IF(SER_hh_tes_in!O18=0,0,1000000/0.086*SER_hh_tes_in!O18/SER_hh_num_in!O18)</f>
        <v>11810.179800819096</v>
      </c>
      <c r="P18" s="103">
        <f>IF(SER_hh_tes_in!P18=0,0,1000000/0.086*SER_hh_tes_in!P18/SER_hh_num_in!P18)</f>
        <v>12068.887941433917</v>
      </c>
      <c r="Q18" s="103">
        <f>IF(SER_hh_tes_in!Q18=0,0,1000000/0.086*SER_hh_tes_in!Q18/SER_hh_num_in!Q18)</f>
        <v>12162.669821144151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6199.7074504316242</v>
      </c>
      <c r="D19" s="101">
        <f>IF(SER_hh_tes_in!D19=0,0,1000000/0.086*SER_hh_tes_in!D19/SER_hh_num_in!D19)</f>
        <v>6170.2491994550737</v>
      </c>
      <c r="E19" s="101">
        <f>IF(SER_hh_tes_in!E19=0,0,1000000/0.086*SER_hh_tes_in!E19/SER_hh_num_in!E19)</f>
        <v>5960.9568316972036</v>
      </c>
      <c r="F19" s="101">
        <f>IF(SER_hh_tes_in!F19=0,0,1000000/0.086*SER_hh_tes_in!F19/SER_hh_num_in!F19)</f>
        <v>6144.5391451623236</v>
      </c>
      <c r="G19" s="101">
        <f>IF(SER_hh_tes_in!G19=0,0,1000000/0.086*SER_hh_tes_in!G19/SER_hh_num_in!G19)</f>
        <v>6022.6557733291456</v>
      </c>
      <c r="H19" s="101">
        <f>IF(SER_hh_tes_in!H19=0,0,1000000/0.086*SER_hh_tes_in!H19/SER_hh_num_in!H19)</f>
        <v>6103.0867661937673</v>
      </c>
      <c r="I19" s="101">
        <f>IF(SER_hh_tes_in!I19=0,0,1000000/0.086*SER_hh_tes_in!I19/SER_hh_num_in!I19)</f>
        <v>6160.7128943106363</v>
      </c>
      <c r="J19" s="101">
        <f>IF(SER_hh_tes_in!J19=0,0,1000000/0.086*SER_hh_tes_in!J19/SER_hh_num_in!J19)</f>
        <v>6176.4301401003231</v>
      </c>
      <c r="K19" s="101">
        <f>IF(SER_hh_tes_in!K19=0,0,1000000/0.086*SER_hh_tes_in!K19/SER_hh_num_in!K19)</f>
        <v>6433.2692541711522</v>
      </c>
      <c r="L19" s="101">
        <f>IF(SER_hh_tes_in!L19=0,0,1000000/0.086*SER_hh_tes_in!L19/SER_hh_num_in!L19)</f>
        <v>6226.357565400428</v>
      </c>
      <c r="M19" s="101">
        <f>IF(SER_hh_tes_in!M19=0,0,1000000/0.086*SER_hh_tes_in!M19/SER_hh_num_in!M19)</f>
        <v>6364.966876115187</v>
      </c>
      <c r="N19" s="101">
        <f>IF(SER_hh_tes_in!N19=0,0,1000000/0.086*SER_hh_tes_in!N19/SER_hh_num_in!N19)</f>
        <v>6371.9853852833294</v>
      </c>
      <c r="O19" s="101">
        <f>IF(SER_hh_tes_in!O19=0,0,1000000/0.086*SER_hh_tes_in!O19/SER_hh_num_in!O19)</f>
        <v>6634.2137105029306</v>
      </c>
      <c r="P19" s="101">
        <f>IF(SER_hh_tes_in!P19=0,0,1000000/0.086*SER_hh_tes_in!P19/SER_hh_num_in!P19)</f>
        <v>6472.273170859512</v>
      </c>
      <c r="Q19" s="101">
        <f>IF(SER_hh_tes_in!Q19=0,0,1000000/0.086*SER_hh_tes_in!Q19/SER_hh_num_in!Q19)</f>
        <v>6821.8015008982939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3661.2460520670916</v>
      </c>
      <c r="H20" s="100">
        <f>IF(SER_hh_tes_in!H20=0,0,1000000/0.086*SER_hh_tes_in!H20/SER_hh_num_in!H20)</f>
        <v>6125.2828038850721</v>
      </c>
      <c r="I20" s="100">
        <f>IF(SER_hh_tes_in!I20=0,0,1000000/0.086*SER_hh_tes_in!I20/SER_hh_num_in!I20)</f>
        <v>6204.4704015896396</v>
      </c>
      <c r="J20" s="100">
        <f>IF(SER_hh_tes_in!J20=0,0,1000000/0.086*SER_hh_tes_in!J20/SER_hh_num_in!J20)</f>
        <v>6255.6714498796337</v>
      </c>
      <c r="K20" s="100">
        <f>IF(SER_hh_tes_in!K20=0,0,1000000/0.086*SER_hh_tes_in!K20/SER_hh_num_in!K20)</f>
        <v>6464.1567504860222</v>
      </c>
      <c r="L20" s="100">
        <f>IF(SER_hh_tes_in!L20=0,0,1000000/0.086*SER_hh_tes_in!L20/SER_hh_num_in!L20)</f>
        <v>5678.7750652674349</v>
      </c>
      <c r="M20" s="100">
        <f>IF(SER_hh_tes_in!M20=0,0,1000000/0.086*SER_hh_tes_in!M20/SER_hh_num_in!M20)</f>
        <v>6111.4004627594777</v>
      </c>
      <c r="N20" s="100">
        <f>IF(SER_hh_tes_in!N20=0,0,1000000/0.086*SER_hh_tes_in!N20/SER_hh_num_in!N20)</f>
        <v>6265.0663437324492</v>
      </c>
      <c r="O20" s="100">
        <f>IF(SER_hh_tes_in!O20=0,0,1000000/0.086*SER_hh_tes_in!O20/SER_hh_num_in!O20)</f>
        <v>6174.0745826765378</v>
      </c>
      <c r="P20" s="100">
        <f>IF(SER_hh_tes_in!P20=0,0,1000000/0.086*SER_hh_tes_in!P20/SER_hh_num_in!P20)</f>
        <v>6119.5494564494747</v>
      </c>
      <c r="Q20" s="100">
        <f>IF(SER_hh_tes_in!Q20=0,0,1000000/0.086*SER_hh_tes_in!Q20/SER_hh_num_in!Q20)</f>
        <v>6312.2257842544059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0</v>
      </c>
      <c r="D22" s="100">
        <f>IF(SER_hh_tes_in!D22=0,0,1000000/0.086*SER_hh_tes_in!D22/SER_hh_num_in!D22)</f>
        <v>0</v>
      </c>
      <c r="E22" s="100">
        <f>IF(SER_hh_tes_in!E22=0,0,1000000/0.086*SER_hh_tes_in!E22/SER_hh_num_in!E22)</f>
        <v>0</v>
      </c>
      <c r="F22" s="100">
        <f>IF(SER_hh_tes_in!F22=0,0,1000000/0.086*SER_hh_tes_in!F22/SER_hh_num_in!F22)</f>
        <v>0</v>
      </c>
      <c r="G22" s="100">
        <f>IF(SER_hh_tes_in!G22=0,0,1000000/0.086*SER_hh_tes_in!G22/SER_hh_num_in!G22)</f>
        <v>0</v>
      </c>
      <c r="H22" s="100">
        <f>IF(SER_hh_tes_in!H22=0,0,1000000/0.086*SER_hh_tes_in!H22/SER_hh_num_in!H22)</f>
        <v>0</v>
      </c>
      <c r="I22" s="100">
        <f>IF(SER_hh_tes_in!I22=0,0,1000000/0.086*SER_hh_tes_in!I22/SER_hh_num_in!I22)</f>
        <v>0</v>
      </c>
      <c r="J22" s="100">
        <f>IF(SER_hh_tes_in!J22=0,0,1000000/0.086*SER_hh_tes_in!J22/SER_hh_num_in!J22)</f>
        <v>0</v>
      </c>
      <c r="K22" s="100">
        <f>IF(SER_hh_tes_in!K22=0,0,1000000/0.086*SER_hh_tes_in!K22/SER_hh_num_in!K22)</f>
        <v>0</v>
      </c>
      <c r="L22" s="100">
        <f>IF(SER_hh_tes_in!L22=0,0,1000000/0.086*SER_hh_tes_in!L22/SER_hh_num_in!L22)</f>
        <v>0</v>
      </c>
      <c r="M22" s="100">
        <f>IF(SER_hh_tes_in!M22=0,0,1000000/0.086*SER_hh_tes_in!M22/SER_hh_num_in!M22)</f>
        <v>0</v>
      </c>
      <c r="N22" s="100">
        <f>IF(SER_hh_tes_in!N22=0,0,1000000/0.086*SER_hh_tes_in!N22/SER_hh_num_in!N22)</f>
        <v>0</v>
      </c>
      <c r="O22" s="100">
        <f>IF(SER_hh_tes_in!O22=0,0,1000000/0.086*SER_hh_tes_in!O22/SER_hh_num_in!O22)</f>
        <v>0</v>
      </c>
      <c r="P22" s="100">
        <f>IF(SER_hh_tes_in!P22=0,0,1000000/0.086*SER_hh_tes_in!P22/SER_hh_num_in!P22)</f>
        <v>0</v>
      </c>
      <c r="Q22" s="100">
        <f>IF(SER_hh_tes_in!Q22=0,0,1000000/0.086*SER_hh_tes_in!Q22/SER_hh_num_in!Q22)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6266.9189786123634</v>
      </c>
      <c r="D23" s="100">
        <f>IF(SER_hh_tes_in!D23=0,0,1000000/0.086*SER_hh_tes_in!D23/SER_hh_num_in!D23)</f>
        <v>6324.3714937678842</v>
      </c>
      <c r="E23" s="100">
        <f>IF(SER_hh_tes_in!E23=0,0,1000000/0.086*SER_hh_tes_in!E23/SER_hh_num_in!E23)</f>
        <v>6229.9207576653971</v>
      </c>
      <c r="F23" s="100">
        <f>IF(SER_hh_tes_in!F23=0,0,1000000/0.086*SER_hh_tes_in!F23/SER_hh_num_in!F23)</f>
        <v>6295.8259015792373</v>
      </c>
      <c r="G23" s="100">
        <f>IF(SER_hh_tes_in!G23=0,0,1000000/0.086*SER_hh_tes_in!G23/SER_hh_num_in!G23)</f>
        <v>6195.7295790907474</v>
      </c>
      <c r="H23" s="100">
        <f>IF(SER_hh_tes_in!H23=0,0,1000000/0.086*SER_hh_tes_in!H23/SER_hh_num_in!H23)</f>
        <v>6236.3228724163419</v>
      </c>
      <c r="I23" s="100">
        <f>IF(SER_hh_tes_in!I23=0,0,1000000/0.086*SER_hh_tes_in!I23/SER_hh_num_in!I23)</f>
        <v>6239.3987139244464</v>
      </c>
      <c r="J23" s="100">
        <f>IF(SER_hh_tes_in!J23=0,0,1000000/0.086*SER_hh_tes_in!J23/SER_hh_num_in!J23)</f>
        <v>6260.1335401073466</v>
      </c>
      <c r="K23" s="100">
        <f>IF(SER_hh_tes_in!K23=0,0,1000000/0.086*SER_hh_tes_in!K23/SER_hh_num_in!K23)</f>
        <v>6490.6465101012545</v>
      </c>
      <c r="L23" s="100">
        <f>IF(SER_hh_tes_in!L23=0,0,1000000/0.086*SER_hh_tes_in!L23/SER_hh_num_in!L23)</f>
        <v>5543.1968401218674</v>
      </c>
      <c r="M23" s="100">
        <f>IF(SER_hh_tes_in!M23=0,0,1000000/0.086*SER_hh_tes_in!M23/SER_hh_num_in!M23)</f>
        <v>5931.2105812378441</v>
      </c>
      <c r="N23" s="100">
        <f>IF(SER_hh_tes_in!N23=0,0,1000000/0.086*SER_hh_tes_in!N23/SER_hh_num_in!N23)</f>
        <v>6350.175622927005</v>
      </c>
      <c r="O23" s="100">
        <f>IF(SER_hh_tes_in!O23=0,0,1000000/0.086*SER_hh_tes_in!O23/SER_hh_num_in!O23)</f>
        <v>6035.9845731421346</v>
      </c>
      <c r="P23" s="100">
        <f>IF(SER_hh_tes_in!P23=0,0,1000000/0.086*SER_hh_tes_in!P23/SER_hh_num_in!P23)</f>
        <v>6083.0222653080173</v>
      </c>
      <c r="Q23" s="100">
        <f>IF(SER_hh_tes_in!Q23=0,0,1000000/0.086*SER_hh_tes_in!Q23/SER_hh_num_in!Q23)</f>
        <v>6292.3986724823444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5986.9549305051823</v>
      </c>
      <c r="D25" s="100">
        <f>IF(SER_hh_tes_in!D25=0,0,1000000/0.086*SER_hh_tes_in!D25/SER_hh_num_in!D25)</f>
        <v>6073.3023155470055</v>
      </c>
      <c r="E25" s="100">
        <f>IF(SER_hh_tes_in!E25=0,0,1000000/0.086*SER_hh_tes_in!E25/SER_hh_num_in!E25)</f>
        <v>6002.8035271666904</v>
      </c>
      <c r="F25" s="100">
        <f>IF(SER_hh_tes_in!F25=0,0,1000000/0.086*SER_hh_tes_in!F25/SER_hh_num_in!F25)</f>
        <v>6086.5803159543148</v>
      </c>
      <c r="G25" s="100">
        <f>IF(SER_hh_tes_in!G25=0,0,1000000/0.086*SER_hh_tes_in!G25/SER_hh_num_in!G25)</f>
        <v>3855.2001820061882</v>
      </c>
      <c r="H25" s="100">
        <f>IF(SER_hh_tes_in!H25=0,0,1000000/0.086*SER_hh_tes_in!H25/SER_hh_num_in!H25)</f>
        <v>0</v>
      </c>
      <c r="I25" s="100">
        <f>IF(SER_hh_tes_in!I25=0,0,1000000/0.086*SER_hh_tes_in!I25/SER_hh_num_in!I25)</f>
        <v>6021.5617420890349</v>
      </c>
      <c r="J25" s="100">
        <f>IF(SER_hh_tes_in!J25=0,0,1000000/0.086*SER_hh_tes_in!J25/SER_hh_num_in!J25)</f>
        <v>6031.0087822834494</v>
      </c>
      <c r="K25" s="100">
        <f>IF(SER_hh_tes_in!K25=0,0,1000000/0.086*SER_hh_tes_in!K25/SER_hh_num_in!K25)</f>
        <v>6229.1922709047176</v>
      </c>
      <c r="L25" s="100">
        <f>IF(SER_hh_tes_in!L25=0,0,1000000/0.086*SER_hh_tes_in!L25/SER_hh_num_in!L25)</f>
        <v>4613.1863821176694</v>
      </c>
      <c r="M25" s="100">
        <f>IF(SER_hh_tes_in!M25=0,0,1000000/0.086*SER_hh_tes_in!M25/SER_hh_num_in!M25)</f>
        <v>5597.5445148914787</v>
      </c>
      <c r="N25" s="100">
        <f>IF(SER_hh_tes_in!N25=0,0,1000000/0.086*SER_hh_tes_in!N25/SER_hh_num_in!N25)</f>
        <v>6045.0140194576979</v>
      </c>
      <c r="O25" s="100">
        <f>IF(SER_hh_tes_in!O25=0,0,1000000/0.086*SER_hh_tes_in!O25/SER_hh_num_in!O25)</f>
        <v>0</v>
      </c>
      <c r="P25" s="100">
        <f>IF(SER_hh_tes_in!P25=0,0,1000000/0.086*SER_hh_tes_in!P25/SER_hh_num_in!P25)</f>
        <v>5707.5132384631697</v>
      </c>
      <c r="Q25" s="100">
        <f>IF(SER_hh_tes_in!Q25=0,0,1000000/0.086*SER_hh_tes_in!Q25/SER_hh_num_in!Q25)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0</v>
      </c>
      <c r="D26" s="22">
        <f>IF(SER_hh_tes_in!D26=0,0,1000000/0.086*SER_hh_tes_in!D26/SER_hh_num_in!D26)</f>
        <v>0</v>
      </c>
      <c r="E26" s="22">
        <f>IF(SER_hh_tes_in!E26=0,0,1000000/0.086*SER_hh_tes_in!E26/SER_hh_num_in!E26)</f>
        <v>5874.6890473877429</v>
      </c>
      <c r="F26" s="22">
        <f>IF(SER_hh_tes_in!F26=0,0,1000000/0.086*SER_hh_tes_in!F26/SER_hh_num_in!F26)</f>
        <v>0</v>
      </c>
      <c r="G26" s="22">
        <f>IF(SER_hh_tes_in!G26=0,0,1000000/0.086*SER_hh_tes_in!G26/SER_hh_num_in!G26)</f>
        <v>5999.5680561193476</v>
      </c>
      <c r="H26" s="22">
        <f>IF(SER_hh_tes_in!H26=0,0,1000000/0.086*SER_hh_tes_in!H26/SER_hh_num_in!H26)</f>
        <v>6066.0445045256765</v>
      </c>
      <c r="I26" s="22">
        <f>IF(SER_hh_tes_in!I26=0,0,1000000/0.086*SER_hh_tes_in!I26/SER_hh_num_in!I26)</f>
        <v>6073.83721182713</v>
      </c>
      <c r="J26" s="22">
        <f>IF(SER_hh_tes_in!J26=0,0,1000000/0.086*SER_hh_tes_in!J26/SER_hh_num_in!J26)</f>
        <v>6151.5854489017947</v>
      </c>
      <c r="K26" s="22">
        <f>IF(SER_hh_tes_in!K26=0,0,1000000/0.086*SER_hh_tes_in!K26/SER_hh_num_in!K26)</f>
        <v>6397.1297595461429</v>
      </c>
      <c r="L26" s="22">
        <f>IF(SER_hh_tes_in!L26=0,0,1000000/0.086*SER_hh_tes_in!L26/SER_hh_num_in!L26)</f>
        <v>5857.3723502978146</v>
      </c>
      <c r="M26" s="22">
        <f>IF(SER_hh_tes_in!M26=0,0,1000000/0.086*SER_hh_tes_in!M26/SER_hh_num_in!M26)</f>
        <v>6305.5246959960823</v>
      </c>
      <c r="N26" s="22">
        <f>IF(SER_hh_tes_in!N26=0,0,1000000/0.086*SER_hh_tes_in!N26/SER_hh_num_in!N26)</f>
        <v>0</v>
      </c>
      <c r="O26" s="22">
        <f>IF(SER_hh_tes_in!O26=0,0,1000000/0.086*SER_hh_tes_in!O26/SER_hh_num_in!O26)</f>
        <v>6617.9624276042068</v>
      </c>
      <c r="P26" s="22">
        <f>IF(SER_hh_tes_in!P26=0,0,1000000/0.086*SER_hh_tes_in!P26/SER_hh_num_in!P26)</f>
        <v>6370.1470901207549</v>
      </c>
      <c r="Q26" s="22">
        <f>IF(SER_hh_tes_in!Q26=0,0,1000000/0.086*SER_hh_tes_in!Q26/SER_hh_num_in!Q26)</f>
        <v>6850.1950867003798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12.789084115011949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482.37581973476813</v>
      </c>
      <c r="M27" s="116">
        <f>IF(SER_hh_tes_in!M27=0,0,1000000/0.086*SER_hh_tes_in!M27/SER_hh_num_in!M19)</f>
        <v>121.19122361515149</v>
      </c>
      <c r="N27" s="116">
        <f>IF(SER_hh_tes_in!N27=0,0,1000000/0.086*SER_hh_tes_in!N27/SER_hh_num_in!N19)</f>
        <v>35.036923453770761</v>
      </c>
      <c r="O27" s="116">
        <f>IF(SER_hh_tes_in!O27=0,0,1000000/0.086*SER_hh_tes_in!O27/SER_hh_num_in!O19)</f>
        <v>67.289064897416111</v>
      </c>
      <c r="P27" s="116">
        <f>IF(SER_hh_tes_in!P27=0,0,1000000/0.086*SER_hh_tes_in!P27/SER_hh_num_in!P19)</f>
        <v>256.54408262711655</v>
      </c>
      <c r="Q27" s="116">
        <f>IF(SER_hh_tes_in!Q27=0,0,1000000/0.086*SER_hh_tes_in!Q27/SER_hh_num_in!Q19)</f>
        <v>48.941773454608182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2246.4203799644533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1992.55711632206</v>
      </c>
      <c r="M28" s="117">
        <f>IF(SER_hh_tes_in!M27=0,0,1000000/0.086*SER_hh_tes_in!M27/SER_hh_num_in!M27)</f>
        <v>1999.5483201815923</v>
      </c>
      <c r="N28" s="117">
        <f>IF(SER_hh_tes_in!N27=0,0,1000000/0.086*SER_hh_tes_in!N27/SER_hh_num_in!N27)</f>
        <v>1996.0969391133269</v>
      </c>
      <c r="O28" s="117">
        <f>IF(SER_hh_tes_in!O27=0,0,1000000/0.086*SER_hh_tes_in!O27/SER_hh_num_in!O27)</f>
        <v>754.49519904827264</v>
      </c>
      <c r="P28" s="117">
        <f>IF(SER_hh_tes_in!P27=0,0,1000000/0.086*SER_hh_tes_in!P27/SER_hh_num_in!P27)</f>
        <v>2469.1866297309457</v>
      </c>
      <c r="Q28" s="117">
        <f>IF(SER_hh_tes_in!Q27=0,0,1000000/0.086*SER_hh_tes_in!Q27/SER_hh_num_in!Q27)</f>
        <v>1705.585946124371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5803.4711047762157</v>
      </c>
      <c r="D29" s="101">
        <f>IF(SER_hh_tes_in!D29=0,0,1000000/0.086*SER_hh_tes_in!D29/SER_hh_num_in!D29)</f>
        <v>5913.5289951220275</v>
      </c>
      <c r="E29" s="101">
        <f>IF(SER_hh_tes_in!E29=0,0,1000000/0.086*SER_hh_tes_in!E29/SER_hh_num_in!E29)</f>
        <v>5881.4850223027179</v>
      </c>
      <c r="F29" s="101">
        <f>IF(SER_hh_tes_in!F29=0,0,1000000/0.086*SER_hh_tes_in!F29/SER_hh_num_in!F29)</f>
        <v>6060.9477899960375</v>
      </c>
      <c r="G29" s="101">
        <f>IF(SER_hh_tes_in!G29=0,0,1000000/0.086*SER_hh_tes_in!G29/SER_hh_num_in!G29)</f>
        <v>5930.4292519001365</v>
      </c>
      <c r="H29" s="101">
        <f>IF(SER_hh_tes_in!H29=0,0,1000000/0.086*SER_hh_tes_in!H29/SER_hh_num_in!H29)</f>
        <v>5883.814126659764</v>
      </c>
      <c r="I29" s="101">
        <f>IF(SER_hh_tes_in!I29=0,0,1000000/0.086*SER_hh_tes_in!I29/SER_hh_num_in!I29)</f>
        <v>5868.174236447041</v>
      </c>
      <c r="J29" s="101">
        <f>IF(SER_hh_tes_in!J29=0,0,1000000/0.086*SER_hh_tes_in!J29/SER_hh_num_in!J29)</f>
        <v>5894.2098566607447</v>
      </c>
      <c r="K29" s="101">
        <f>IF(SER_hh_tes_in!K29=0,0,1000000/0.086*SER_hh_tes_in!K29/SER_hh_num_in!K29)</f>
        <v>6105.950844486164</v>
      </c>
      <c r="L29" s="101">
        <f>IF(SER_hh_tes_in!L29=0,0,1000000/0.086*SER_hh_tes_in!L29/SER_hh_num_in!L29)</f>
        <v>6105.8714140046377</v>
      </c>
      <c r="M29" s="101">
        <f>IF(SER_hh_tes_in!M29=0,0,1000000/0.086*SER_hh_tes_in!M29/SER_hh_num_in!M29)</f>
        <v>6064.420515846683</v>
      </c>
      <c r="N29" s="101">
        <f>IF(SER_hh_tes_in!N29=0,0,1000000/0.086*SER_hh_tes_in!N29/SER_hh_num_in!N29)</f>
        <v>6267.4023976071121</v>
      </c>
      <c r="O29" s="101">
        <f>IF(SER_hh_tes_in!O29=0,0,1000000/0.086*SER_hh_tes_in!O29/SER_hh_num_in!O29)</f>
        <v>6117.0036743206574</v>
      </c>
      <c r="P29" s="101">
        <f>IF(SER_hh_tes_in!P29=0,0,1000000/0.086*SER_hh_tes_in!P29/SER_hh_num_in!P29)</f>
        <v>6089.8692475879989</v>
      </c>
      <c r="Q29" s="101">
        <f>IF(SER_hh_tes_in!Q29=0,0,1000000/0.086*SER_hh_tes_in!Q29/SER_hh_num_in!Q29)</f>
        <v>6147.4775861097487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5823.058047764911</v>
      </c>
      <c r="D30" s="100">
        <f>IF(SER_hh_tes_in!D30=0,0,1000000/0.086*SER_hh_tes_in!D30/SER_hh_num_in!D30)</f>
        <v>5936.3181300078386</v>
      </c>
      <c r="E30" s="100">
        <f>IF(SER_hh_tes_in!E30=0,0,1000000/0.086*SER_hh_tes_in!E30/SER_hh_num_in!E30)</f>
        <v>6010.5709511127598</v>
      </c>
      <c r="F30" s="100">
        <f>IF(SER_hh_tes_in!F30=0,0,1000000/0.086*SER_hh_tes_in!F30/SER_hh_num_in!F30)</f>
        <v>6153.5771680480066</v>
      </c>
      <c r="G30" s="100">
        <f>IF(SER_hh_tes_in!G30=0,0,1000000/0.086*SER_hh_tes_in!G30/SER_hh_num_in!G30)</f>
        <v>0</v>
      </c>
      <c r="H30" s="100">
        <f>IF(SER_hh_tes_in!H30=0,0,1000000/0.086*SER_hh_tes_in!H30/SER_hh_num_in!H30)</f>
        <v>0</v>
      </c>
      <c r="I30" s="100">
        <f>IF(SER_hh_tes_in!I30=0,0,1000000/0.086*SER_hh_tes_in!I30/SER_hh_num_in!I30)</f>
        <v>0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6143.3109639746299</v>
      </c>
      <c r="L30" s="100">
        <f>IF(SER_hh_tes_in!L30=0,0,1000000/0.086*SER_hh_tes_in!L30/SER_hh_num_in!L30)</f>
        <v>6191.7024453772465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6335.0405589610791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6190.4540416117434</v>
      </c>
      <c r="Q30" s="100">
        <f>IF(SER_hh_tes_in!Q30=0,0,1000000/0.086*SER_hh_tes_in!Q30/SER_hh_num_in!Q30)</f>
        <v>6198.2726257655077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5678.5213293878687</v>
      </c>
      <c r="D31" s="100">
        <f>IF(SER_hh_tes_in!D31=0,0,1000000/0.086*SER_hh_tes_in!D31/SER_hh_num_in!D31)</f>
        <v>5728.5036536863681</v>
      </c>
      <c r="E31" s="100">
        <f>IF(SER_hh_tes_in!E31=0,0,1000000/0.086*SER_hh_tes_in!E31/SER_hh_num_in!E31)</f>
        <v>5786.6712058202656</v>
      </c>
      <c r="F31" s="100">
        <f>IF(SER_hh_tes_in!F31=0,0,1000000/0.086*SER_hh_tes_in!F31/SER_hh_num_in!F31)</f>
        <v>0</v>
      </c>
      <c r="G31" s="100">
        <f>IF(SER_hh_tes_in!G31=0,0,1000000/0.086*SER_hh_tes_in!G31/SER_hh_num_in!G31)</f>
        <v>5930.6277360249169</v>
      </c>
      <c r="H31" s="100">
        <f>IF(SER_hh_tes_in!H31=0,0,1000000/0.086*SER_hh_tes_in!H31/SER_hh_num_in!H31)</f>
        <v>5892.9681277768768</v>
      </c>
      <c r="I31" s="100">
        <f>IF(SER_hh_tes_in!I31=0,0,1000000/0.086*SER_hh_tes_in!I31/SER_hh_num_in!I31)</f>
        <v>5847.4164327909784</v>
      </c>
      <c r="J31" s="100">
        <f>IF(SER_hh_tes_in!J31=0,0,1000000/0.086*SER_hh_tes_in!J31/SER_hh_num_in!J31)</f>
        <v>5864.0129644898798</v>
      </c>
      <c r="K31" s="100">
        <f>IF(SER_hh_tes_in!K31=0,0,1000000/0.086*SER_hh_tes_in!K31/SER_hh_num_in!K31)</f>
        <v>5946.0501968521903</v>
      </c>
      <c r="L31" s="100">
        <f>IF(SER_hh_tes_in!L31=0,0,1000000/0.086*SER_hh_tes_in!L31/SER_hh_num_in!L31)</f>
        <v>5997.8279122771983</v>
      </c>
      <c r="M31" s="100">
        <f>IF(SER_hh_tes_in!M31=0,0,1000000/0.086*SER_hh_tes_in!M31/SER_hh_num_in!M31)</f>
        <v>0</v>
      </c>
      <c r="N31" s="100">
        <f>IF(SER_hh_tes_in!N31=0,0,1000000/0.086*SER_hh_tes_in!N31/SER_hh_num_in!N31)</f>
        <v>6200.7341211571029</v>
      </c>
      <c r="O31" s="100">
        <f>IF(SER_hh_tes_in!O31=0,0,1000000/0.086*SER_hh_tes_in!O31/SER_hh_num_in!O31)</f>
        <v>6117.0036743206574</v>
      </c>
      <c r="P31" s="100">
        <f>IF(SER_hh_tes_in!P31=0,0,1000000/0.086*SER_hh_tes_in!P31/SER_hh_num_in!P31)</f>
        <v>6089.5586484954338</v>
      </c>
      <c r="Q31" s="100">
        <f>IF(SER_hh_tes_in!Q31=0,0,1000000/0.086*SER_hh_tes_in!Q31/SER_hh_num_in!Q31)</f>
        <v>6107.6682734556516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5666.9855041769106</v>
      </c>
      <c r="D33" s="18">
        <f>IF(SER_hh_tes_in!D33=0,0,1000000/0.086*SER_hh_tes_in!D33/SER_hh_num_in!D33)</f>
        <v>0</v>
      </c>
      <c r="E33" s="18">
        <f>IF(SER_hh_tes_in!E33=0,0,1000000/0.086*SER_hh_tes_in!E33/SER_hh_num_in!E33)</f>
        <v>5822.089454845147</v>
      </c>
      <c r="F33" s="18">
        <f>IF(SER_hh_tes_in!F33=0,0,1000000/0.086*SER_hh_tes_in!F33/SER_hh_num_in!F33)</f>
        <v>6038.0443119236061</v>
      </c>
      <c r="G33" s="18">
        <f>IF(SER_hh_tes_in!G33=0,0,1000000/0.086*SER_hh_tes_in!G33/SER_hh_num_in!G33)</f>
        <v>5930.0380090511117</v>
      </c>
      <c r="H33" s="18">
        <f>IF(SER_hh_tes_in!H33=0,0,1000000/0.086*SER_hh_tes_in!H33/SER_hh_num_in!H33)</f>
        <v>5875.4688201205399</v>
      </c>
      <c r="I33" s="18">
        <f>IF(SER_hh_tes_in!I33=0,0,1000000/0.086*SER_hh_tes_in!I33/SER_hh_num_in!I33)</f>
        <v>5875.1366184467906</v>
      </c>
      <c r="J33" s="18">
        <f>IF(SER_hh_tes_in!J33=0,0,1000000/0.086*SER_hh_tes_in!J33/SER_hh_num_in!J33)</f>
        <v>5902.8922360318365</v>
      </c>
      <c r="K33" s="18">
        <f>IF(SER_hh_tes_in!K33=0,0,1000000/0.086*SER_hh_tes_in!K33/SER_hh_num_in!K33)</f>
        <v>0</v>
      </c>
      <c r="L33" s="18">
        <f>IF(SER_hh_tes_in!L33=0,0,1000000/0.086*SER_hh_tes_in!L33/SER_hh_num_in!L33)</f>
        <v>5877.2513382424177</v>
      </c>
      <c r="M33" s="18">
        <f>IF(SER_hh_tes_in!M33=0,0,1000000/0.086*SER_hh_tes_in!M33/SER_hh_num_in!M33)</f>
        <v>6064.420515846683</v>
      </c>
      <c r="N33" s="18">
        <f>IF(SER_hh_tes_in!N33=0,0,1000000/0.086*SER_hh_tes_in!N33/SER_hh_num_in!N33)</f>
        <v>0</v>
      </c>
      <c r="O33" s="18">
        <f>IF(SER_hh_tes_in!O33=0,0,1000000/0.086*SER_hh_tes_in!O33/SER_hh_num_in!O33)</f>
        <v>0</v>
      </c>
      <c r="P33" s="18">
        <f>IF(SER_hh_tes_in!P33=0,0,1000000/0.086*SER_hh_tes_in!P33/SER_hh_num_in!P33)</f>
        <v>5973.5031091631972</v>
      </c>
      <c r="Q33" s="18">
        <f>IF(SER_hh_tes_in!Q33=0,0,1000000/0.086*SER_hh_tes_in!Q33/SER_hh_num_in!Q33)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12371.623809813193</v>
      </c>
      <c r="D3" s="106">
        <f>IF(SER_hh_emi_in!D3=0,0,1000000*SER_hh_emi_in!D3/SER_hh_num_in!D3)</f>
        <v>5013.3735732315863</v>
      </c>
      <c r="E3" s="106">
        <f>IF(SER_hh_emi_in!E3=0,0,1000000*SER_hh_emi_in!E3/SER_hh_num_in!E3)</f>
        <v>12214.670584384328</v>
      </c>
      <c r="F3" s="106">
        <f>IF(SER_hh_emi_in!F3=0,0,1000000*SER_hh_emi_in!F3/SER_hh_num_in!F3)</f>
        <v>2673.8123251335815</v>
      </c>
      <c r="G3" s="106">
        <f>IF(SER_hh_emi_in!G3=0,0,1000000*SER_hh_emi_in!G3/SER_hh_num_in!G3)</f>
        <v>21890.099005024709</v>
      </c>
      <c r="H3" s="106">
        <f>IF(SER_hh_emi_in!H3=0,0,1000000*SER_hh_emi_in!H3/SER_hh_num_in!H3)</f>
        <v>28499.771064653189</v>
      </c>
      <c r="I3" s="106">
        <f>IF(SER_hh_emi_in!I3=0,0,1000000*SER_hh_emi_in!I3/SER_hh_num_in!I3)</f>
        <v>28226.467838957062</v>
      </c>
      <c r="J3" s="106">
        <f>IF(SER_hh_emi_in!J3=0,0,1000000*SER_hh_emi_in!J3/SER_hh_num_in!J3)</f>
        <v>30550.555570399883</v>
      </c>
      <c r="K3" s="106">
        <f>IF(SER_hh_emi_in!K3=0,0,1000000*SER_hh_emi_in!K3/SER_hh_num_in!K3)</f>
        <v>32901.952396759516</v>
      </c>
      <c r="L3" s="106">
        <f>IF(SER_hh_emi_in!L3=0,0,1000000*SER_hh_emi_in!L3/SER_hh_num_in!L3)</f>
        <v>2867.1723963111549</v>
      </c>
      <c r="M3" s="106">
        <f>IF(SER_hh_emi_in!M3=0,0,1000000*SER_hh_emi_in!M3/SER_hh_num_in!M3)</f>
        <v>404.16023506856288</v>
      </c>
      <c r="N3" s="106">
        <f>IF(SER_hh_emi_in!N3=0,0,1000000*SER_hh_emi_in!N3/SER_hh_num_in!N3)</f>
        <v>16346.109693315513</v>
      </c>
      <c r="O3" s="106">
        <f>IF(SER_hh_emi_in!O3=0,0,1000000*SER_hh_emi_in!O3/SER_hh_num_in!O3)</f>
        <v>2783.6563373262261</v>
      </c>
      <c r="P3" s="106">
        <f>IF(SER_hh_emi_in!P3=0,0,1000000*SER_hh_emi_in!P3/SER_hh_num_in!P3)</f>
        <v>11849.045759106306</v>
      </c>
      <c r="Q3" s="106">
        <f>IF(SER_hh_emi_in!Q3=0,0,1000000*SER_hh_emi_in!Q3/SER_hh_num_in!Q3)</f>
        <v>2967.5729059704167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8018.1092816047221</v>
      </c>
      <c r="D4" s="101">
        <f>IF(SER_hh_emi_in!D4=0,0,1000000*SER_hh_emi_in!D4/SER_hh_num_in!D4)</f>
        <v>1419.193772141361</v>
      </c>
      <c r="E4" s="101">
        <f>IF(SER_hh_emi_in!E4=0,0,1000000*SER_hh_emi_in!E4/SER_hh_num_in!E4)</f>
        <v>11086.428133771569</v>
      </c>
      <c r="F4" s="101">
        <f>IF(SER_hh_emi_in!F4=0,0,1000000*SER_hh_emi_in!F4/SER_hh_num_in!F4)</f>
        <v>1510.9493969943046</v>
      </c>
      <c r="G4" s="101">
        <f>IF(SER_hh_emi_in!G4=0,0,1000000*SER_hh_emi_in!G4/SER_hh_num_in!G4)</f>
        <v>20251.703403950683</v>
      </c>
      <c r="H4" s="101">
        <f>IF(SER_hh_emi_in!H4=0,0,1000000*SER_hh_emi_in!H4/SER_hh_num_in!H4)</f>
        <v>26430.317040206795</v>
      </c>
      <c r="I4" s="101">
        <f>IF(SER_hh_emi_in!I4=0,0,1000000*SER_hh_emi_in!I4/SER_hh_num_in!I4)</f>
        <v>25894.322691923757</v>
      </c>
      <c r="J4" s="101">
        <f>IF(SER_hh_emi_in!J4=0,0,1000000*SER_hh_emi_in!J4/SER_hh_num_in!J4)</f>
        <v>29078.580363554764</v>
      </c>
      <c r="K4" s="101">
        <f>IF(SER_hh_emi_in!K4=0,0,1000000*SER_hh_emi_in!K4/SER_hh_num_in!K4)</f>
        <v>28765.070967116666</v>
      </c>
      <c r="L4" s="101">
        <f>IF(SER_hh_emi_in!L4=0,0,1000000*SER_hh_emi_in!L4/SER_hh_num_in!L4)</f>
        <v>167.76723994318425</v>
      </c>
      <c r="M4" s="101">
        <f>IF(SER_hh_emi_in!M4=0,0,1000000*SER_hh_emi_in!M4/SER_hh_num_in!M4)</f>
        <v>21.39232286428976</v>
      </c>
      <c r="N4" s="101">
        <f>IF(SER_hh_emi_in!N4=0,0,1000000*SER_hh_emi_in!N4/SER_hh_num_in!N4)</f>
        <v>11798.639866368008</v>
      </c>
      <c r="O4" s="101">
        <f>IF(SER_hh_emi_in!O4=0,0,1000000*SER_hh_emi_in!O4/SER_hh_num_in!O4)</f>
        <v>299.7068783586048</v>
      </c>
      <c r="P4" s="101">
        <f>IF(SER_hh_emi_in!P4=0,0,1000000*SER_hh_emi_in!P4/SER_hh_num_in!P4)</f>
        <v>8834.778999845299</v>
      </c>
      <c r="Q4" s="101">
        <f>IF(SER_hh_emi_in!Q4=0,0,1000000*SER_hh_emi_in!Q4/SER_hh_num_in!Q4)</f>
        <v>86.160460548895315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50506.45041868202</v>
      </c>
      <c r="D5" s="100">
        <f>IF(SER_hh_emi_in!D5=0,0,1000000*SER_hh_emi_in!D5/SER_hh_num_in!D5)</f>
        <v>65758.312204599395</v>
      </c>
      <c r="E5" s="100">
        <f>IF(SER_hh_emi_in!E5=0,0,1000000*SER_hh_emi_in!E5/SER_hh_num_in!E5)</f>
        <v>0</v>
      </c>
      <c r="F5" s="100">
        <f>IF(SER_hh_emi_in!F5=0,0,1000000*SER_hh_emi_in!F5/SER_hh_num_in!F5)</f>
        <v>64518.669816185655</v>
      </c>
      <c r="G5" s="100">
        <f>IF(SER_hh_emi_in!G5=0,0,1000000*SER_hh_emi_in!G5/SER_hh_num_in!G5)</f>
        <v>0</v>
      </c>
      <c r="H5" s="100">
        <f>IF(SER_hh_emi_in!H5=0,0,1000000*SER_hh_emi_in!H5/SER_hh_num_in!H5)</f>
        <v>46921.943098101328</v>
      </c>
      <c r="I5" s="100">
        <f>IF(SER_hh_emi_in!I5=0,0,1000000*SER_hh_emi_in!I5/SER_hh_num_in!I5)</f>
        <v>42237.530785123417</v>
      </c>
      <c r="J5" s="100">
        <f>IF(SER_hh_emi_in!J5=0,0,1000000*SER_hh_emi_in!J5/SER_hh_num_in!J5)</f>
        <v>41408.237891450786</v>
      </c>
      <c r="K5" s="100">
        <f>IF(SER_hh_emi_in!K5=0,0,1000000*SER_hh_emi_in!K5/SER_hh_num_in!K5)</f>
        <v>70262.498593269367</v>
      </c>
      <c r="L5" s="100">
        <f>IF(SER_hh_emi_in!L5=0,0,1000000*SER_hh_emi_in!L5/SER_hh_num_in!L5)</f>
        <v>0</v>
      </c>
      <c r="M5" s="100">
        <f>IF(SER_hh_emi_in!M5=0,0,1000000*SER_hh_emi_in!M5/SER_hh_num_in!M5)</f>
        <v>0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33250.120082789879</v>
      </c>
      <c r="D7" s="100">
        <f>IF(SER_hh_emi_in!D7=0,0,1000000*SER_hh_emi_in!D7/SER_hh_num_in!D7)</f>
        <v>0</v>
      </c>
      <c r="E7" s="100">
        <f>IF(SER_hh_emi_in!E7=0,0,1000000*SER_hh_emi_in!E7/SER_hh_num_in!E7)</f>
        <v>0</v>
      </c>
      <c r="F7" s="100">
        <f>IF(SER_hh_emi_in!F7=0,0,1000000*SER_hh_emi_in!F7/SER_hh_num_in!F7)</f>
        <v>0</v>
      </c>
      <c r="G7" s="100">
        <f>IF(SER_hh_emi_in!G7=0,0,1000000*SER_hh_emi_in!G7/SER_hh_num_in!G7)</f>
        <v>0</v>
      </c>
      <c r="H7" s="100">
        <f>IF(SER_hh_emi_in!H7=0,0,1000000*SER_hh_emi_in!H7/SER_hh_num_in!H7)</f>
        <v>0</v>
      </c>
      <c r="I7" s="100">
        <f>IF(SER_hh_emi_in!I7=0,0,1000000*SER_hh_emi_in!I7/SER_hh_num_in!I7)</f>
        <v>0</v>
      </c>
      <c r="J7" s="100">
        <f>IF(SER_hh_emi_in!J7=0,0,1000000*SER_hh_emi_in!J7/SER_hh_num_in!J7)</f>
        <v>0</v>
      </c>
      <c r="K7" s="100">
        <f>IF(SER_hh_emi_in!K7=0,0,1000000*SER_hh_emi_in!K7/SER_hh_num_in!K7)</f>
        <v>0</v>
      </c>
      <c r="L7" s="100">
        <f>IF(SER_hh_emi_in!L7=0,0,1000000*SER_hh_emi_in!L7/SER_hh_num_in!L7)</f>
        <v>0</v>
      </c>
      <c r="M7" s="100">
        <f>IF(SER_hh_emi_in!M7=0,0,1000000*SER_hh_emi_in!M7/SER_hh_num_in!M7)</f>
        <v>0</v>
      </c>
      <c r="N7" s="100">
        <f>IF(SER_hh_emi_in!N7=0,0,1000000*SER_hh_emi_in!N7/SER_hh_num_in!N7)</f>
        <v>0</v>
      </c>
      <c r="O7" s="100">
        <f>IF(SER_hh_emi_in!O7=0,0,1000000*SER_hh_emi_in!O7/SER_hh_num_in!O7)</f>
        <v>21603.801278958854</v>
      </c>
      <c r="P7" s="100">
        <f>IF(SER_hh_emi_in!P7=0,0,1000000*SER_hh_emi_in!P7/SER_hh_num_in!P7)</f>
        <v>11494.003042942582</v>
      </c>
      <c r="Q7" s="100">
        <f>IF(SER_hh_emi_in!Q7=0,0,1000000*SER_hh_emi_in!Q7/SER_hh_num_in!Q7)</f>
        <v>12593.925070479336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15218.450229977856</v>
      </c>
      <c r="D8" s="100">
        <f>IF(SER_hh_emi_in!D8=0,0,1000000*SER_hh_emi_in!D8/SER_hh_num_in!D8)</f>
        <v>12932.145127969605</v>
      </c>
      <c r="E8" s="100">
        <f>IF(SER_hh_emi_in!E8=0,0,1000000*SER_hh_emi_in!E8/SER_hh_num_in!E8)</f>
        <v>9764.713469684968</v>
      </c>
      <c r="F8" s="100">
        <f>IF(SER_hh_emi_in!F8=0,0,1000000*SER_hh_emi_in!F8/SER_hh_num_in!F8)</f>
        <v>10881.409311117317</v>
      </c>
      <c r="G8" s="100">
        <f>IF(SER_hh_emi_in!G8=0,0,1000000*SER_hh_emi_in!G8/SER_hh_num_in!G8)</f>
        <v>13853.712013389453</v>
      </c>
      <c r="H8" s="100">
        <f>IF(SER_hh_emi_in!H8=0,0,1000000*SER_hh_emi_in!H8/SER_hh_num_in!H8)</f>
        <v>14058.129803100896</v>
      </c>
      <c r="I8" s="100">
        <f>IF(SER_hh_emi_in!I8=0,0,1000000*SER_hh_emi_in!I8/SER_hh_num_in!I8)</f>
        <v>12787.810168015001</v>
      </c>
      <c r="J8" s="100">
        <f>IF(SER_hh_emi_in!J8=0,0,1000000*SER_hh_emi_in!J8/SER_hh_num_in!J8)</f>
        <v>12554.631087253038</v>
      </c>
      <c r="K8" s="100">
        <f>IF(SER_hh_emi_in!K8=0,0,1000000*SER_hh_emi_in!K8/SER_hh_num_in!K8)</f>
        <v>12040.707291831555</v>
      </c>
      <c r="L8" s="100">
        <f>IF(SER_hh_emi_in!L8=0,0,1000000*SER_hh_emi_in!L8/SER_hh_num_in!L8)</f>
        <v>13834.411718970849</v>
      </c>
      <c r="M8" s="100">
        <f>IF(SER_hh_emi_in!M8=0,0,1000000*SER_hh_emi_in!M8/SER_hh_num_in!M8)</f>
        <v>8845.8997910910057</v>
      </c>
      <c r="N8" s="100">
        <f>IF(SER_hh_emi_in!N8=0,0,1000000*SER_hh_emi_in!N8/SER_hh_num_in!N8)</f>
        <v>7384.4035001584571</v>
      </c>
      <c r="O8" s="100">
        <f>IF(SER_hh_emi_in!O8=0,0,1000000*SER_hh_emi_in!O8/SER_hh_num_in!O8)</f>
        <v>9693.1111311317927</v>
      </c>
      <c r="P8" s="100">
        <f>IF(SER_hh_emi_in!P8=0,0,1000000*SER_hh_emi_in!P8/SER_hh_num_in!P8)</f>
        <v>5065.3424715266337</v>
      </c>
      <c r="Q8" s="100">
        <f>IF(SER_hh_emi_in!Q8=0,0,1000000*SER_hh_emi_in!Q8/SER_hh_num_in!Q8)</f>
        <v>5448.1514799125689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0</v>
      </c>
      <c r="D9" s="100">
        <f>IF(SER_hh_emi_in!D9=0,0,1000000*SER_hh_emi_in!D9/SER_hh_num_in!D9)</f>
        <v>0</v>
      </c>
      <c r="E9" s="100">
        <f>IF(SER_hh_emi_in!E9=0,0,1000000*SER_hh_emi_in!E9/SER_hh_num_in!E9)</f>
        <v>14707.109549965249</v>
      </c>
      <c r="F9" s="100">
        <f>IF(SER_hh_emi_in!F9=0,0,1000000*SER_hh_emi_in!F9/SER_hh_num_in!F9)</f>
        <v>0</v>
      </c>
      <c r="G9" s="100">
        <f>IF(SER_hh_emi_in!G9=0,0,1000000*SER_hh_emi_in!G9/SER_hh_num_in!G9)</f>
        <v>20274.658661707639</v>
      </c>
      <c r="H9" s="100">
        <f>IF(SER_hh_emi_in!H9=0,0,1000000*SER_hh_emi_in!H9/SER_hh_num_in!H9)</f>
        <v>20745.135460687183</v>
      </c>
      <c r="I9" s="100">
        <f>IF(SER_hh_emi_in!I9=0,0,1000000*SER_hh_emi_in!I9/SER_hh_num_in!I9)</f>
        <v>19061.040139759512</v>
      </c>
      <c r="J9" s="100">
        <f>IF(SER_hh_emi_in!J9=0,0,1000000*SER_hh_emi_in!J9/SER_hh_num_in!J9)</f>
        <v>18786.595265242027</v>
      </c>
      <c r="K9" s="100">
        <f>IF(SER_hh_emi_in!K9=0,0,1000000*SER_hh_emi_in!K9/SER_hh_num_in!K9)</f>
        <v>0</v>
      </c>
      <c r="L9" s="100">
        <f>IF(SER_hh_emi_in!L9=0,0,1000000*SER_hh_emi_in!L9/SER_hh_num_in!L9)</f>
        <v>0</v>
      </c>
      <c r="M9" s="100">
        <f>IF(SER_hh_emi_in!M9=0,0,1000000*SER_hh_emi_in!M9/SER_hh_num_in!M9)</f>
        <v>0</v>
      </c>
      <c r="N9" s="100">
        <f>IF(SER_hh_emi_in!N9=0,0,1000000*SER_hh_emi_in!N9/SER_hh_num_in!N9)</f>
        <v>12105.85604712737</v>
      </c>
      <c r="O9" s="100">
        <f>IF(SER_hh_emi_in!O9=0,0,1000000*SER_hh_emi_in!O9/SER_hh_num_in!O9)</f>
        <v>0</v>
      </c>
      <c r="P9" s="100">
        <f>IF(SER_hh_emi_in!P9=0,0,1000000*SER_hh_emi_in!P9/SER_hh_num_in!P9)</f>
        <v>7523.963175535031</v>
      </c>
      <c r="Q9" s="100">
        <f>IF(SER_hh_emi_in!Q9=0,0,1000000*SER_hh_emi_in!Q9/SER_hh_num_in!Q9)</f>
        <v>0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18282.505666065423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16003.737062924316</v>
      </c>
      <c r="K10" s="100">
        <f>IF(SER_hh_emi_in!K10=0,0,1000000*SER_hh_emi_in!K10/SER_hh_num_in!K10)</f>
        <v>18139.9863575083</v>
      </c>
      <c r="L10" s="100">
        <f>IF(SER_hh_emi_in!L10=0,0,1000000*SER_hh_emi_in!L10/SER_hh_num_in!L10)</f>
        <v>18599.839822687165</v>
      </c>
      <c r="M10" s="100">
        <f>IF(SER_hh_emi_in!M10=0,0,1000000*SER_hh_emi_in!M10/SER_hh_num_in!M10)</f>
        <v>12363.434378008091</v>
      </c>
      <c r="N10" s="100">
        <f>IF(SER_hh_emi_in!N10=0,0,1000000*SER_hh_emi_in!N10/SER_hh_num_in!N10)</f>
        <v>16793.578552187559</v>
      </c>
      <c r="O10" s="100">
        <f>IF(SER_hh_emi_in!O10=0,0,1000000*SER_hh_emi_in!O10/SER_hh_num_in!O10)</f>
        <v>3981.0650956828686</v>
      </c>
      <c r="P10" s="100">
        <f>IF(SER_hh_emi_in!P10=0,0,1000000*SER_hh_emi_in!P10/SER_hh_num_in!P10)</f>
        <v>23090.404615626263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9.2720646085442997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33.289183616823912</v>
      </c>
      <c r="G16" s="101">
        <f>IF(SER_hh_emi_in!G16=0,0,1000000*SER_hh_emi_in!G16/SER_hh_num_in!G16)</f>
        <v>26.631287791339311</v>
      </c>
      <c r="H16" s="101">
        <f>IF(SER_hh_emi_in!H16=0,0,1000000*SER_hh_emi_in!H16/SER_hh_num_in!H16)</f>
        <v>3.6540639061966576</v>
      </c>
      <c r="I16" s="101">
        <f>IF(SER_hh_emi_in!I16=0,0,1000000*SER_hh_emi_in!I16/SER_hh_num_in!I16)</f>
        <v>0.13464383062787555</v>
      </c>
      <c r="J16" s="101">
        <f>IF(SER_hh_emi_in!J16=0,0,1000000*SER_hh_emi_in!J16/SER_hh_num_in!J16)</f>
        <v>1.4082228613499062</v>
      </c>
      <c r="K16" s="101">
        <f>IF(SER_hh_emi_in!K16=0,0,1000000*SER_hh_emi_in!K16/SER_hh_num_in!K16)</f>
        <v>1.1647611303517986</v>
      </c>
      <c r="L16" s="101">
        <f>IF(SER_hh_emi_in!L16=0,0,1000000*SER_hh_emi_in!L16/SER_hh_num_in!L16)</f>
        <v>46.438452201851334</v>
      </c>
      <c r="M16" s="101">
        <f>IF(SER_hh_emi_in!M16=0,0,1000000*SER_hh_emi_in!M16/SER_hh_num_in!M16)</f>
        <v>9.7969695359795121</v>
      </c>
      <c r="N16" s="101">
        <f>IF(SER_hh_emi_in!N16=0,0,1000000*SER_hh_emi_in!N16/SER_hh_num_in!N16)</f>
        <v>12.465008071751974</v>
      </c>
      <c r="O16" s="101">
        <f>IF(SER_hh_emi_in!O16=0,0,1000000*SER_hh_emi_in!O16/SER_hh_num_in!O16)</f>
        <v>25.794184175742707</v>
      </c>
      <c r="P16" s="101">
        <f>IF(SER_hh_emi_in!P16=0,0,1000000*SER_hh_emi_in!P16/SER_hh_num_in!P16)</f>
        <v>36.816705768371499</v>
      </c>
      <c r="Q16" s="101">
        <f>IF(SER_hh_emi_in!Q16=0,0,1000000*SER_hh_emi_in!Q16/SER_hh_num_in!Q16)</f>
        <v>38.451453451411687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219.81354064526309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274.63607587850953</v>
      </c>
      <c r="G17" s="103">
        <f>IF(SER_hh_emi_in!G17=0,0,1000000*SER_hh_emi_in!G17/SER_hh_num_in!G17)</f>
        <v>275.05111946018292</v>
      </c>
      <c r="H17" s="103">
        <f>IF(SER_hh_emi_in!H17=0,0,1000000*SER_hh_emi_in!H17/SER_hh_num_in!H17)</f>
        <v>288.06450528277213</v>
      </c>
      <c r="I17" s="103">
        <f>IF(SER_hh_emi_in!I17=0,0,1000000*SER_hh_emi_in!I17/SER_hh_num_in!I17)</f>
        <v>307.83014115402699</v>
      </c>
      <c r="J17" s="103">
        <f>IF(SER_hh_emi_in!J17=0,0,1000000*SER_hh_emi_in!J17/SER_hh_num_in!J17)</f>
        <v>315.71312483713848</v>
      </c>
      <c r="K17" s="103">
        <f>IF(SER_hh_emi_in!K17=0,0,1000000*SER_hh_emi_in!K17/SER_hh_num_in!K17)</f>
        <v>305.20810922427086</v>
      </c>
      <c r="L17" s="103">
        <f>IF(SER_hh_emi_in!L17=0,0,1000000*SER_hh_emi_in!L17/SER_hh_num_in!L17)</f>
        <v>296.52508690550269</v>
      </c>
      <c r="M17" s="103">
        <f>IF(SER_hh_emi_in!M17=0,0,1000000*SER_hh_emi_in!M17/SER_hh_num_in!M17)</f>
        <v>292.42445787256696</v>
      </c>
      <c r="N17" s="103">
        <f>IF(SER_hh_emi_in!N17=0,0,1000000*SER_hh_emi_in!N17/SER_hh_num_in!N17)</f>
        <v>292.6018835928661</v>
      </c>
      <c r="O17" s="103">
        <f>IF(SER_hh_emi_in!O17=0,0,1000000*SER_hh_emi_in!O17/SER_hh_num_in!O17)</f>
        <v>296.71327910416784</v>
      </c>
      <c r="P17" s="103">
        <f>IF(SER_hh_emi_in!P17=0,0,1000000*SER_hh_emi_in!P17/SER_hh_num_in!P17)</f>
        <v>316.4303347527333</v>
      </c>
      <c r="Q17" s="103">
        <f>IF(SER_hh_emi_in!Q17=0,0,1000000*SER_hh_emi_in!Q17/SER_hh_num_in!Q17)</f>
        <v>336.97562868306835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1648.9699244122114</v>
      </c>
      <c r="D19" s="101">
        <f>IF(SER_hh_emi_in!D19=0,0,1000000*SER_hh_emi_in!D19/SER_hh_num_in!D19)</f>
        <v>841.05738927340622</v>
      </c>
      <c r="E19" s="101">
        <f>IF(SER_hh_emi_in!E19=0,0,1000000*SER_hh_emi_in!E19/SER_hh_num_in!E19)</f>
        <v>230.46886440794555</v>
      </c>
      <c r="F19" s="101">
        <f>IF(SER_hh_emi_in!F19=0,0,1000000*SER_hh_emi_in!F19/SER_hh_num_in!F19)</f>
        <v>586.82865695765702</v>
      </c>
      <c r="G19" s="101">
        <f>IF(SER_hh_emi_in!G19=0,0,1000000*SER_hh_emi_in!G19/SER_hh_num_in!G19)</f>
        <v>134.36839887884727</v>
      </c>
      <c r="H19" s="101">
        <f>IF(SER_hh_emi_in!H19=0,0,1000000*SER_hh_emi_in!H19/SER_hh_num_in!H19)</f>
        <v>1010.5880934466845</v>
      </c>
      <c r="I19" s="101">
        <f>IF(SER_hh_emi_in!I19=0,0,1000000*SER_hh_emi_in!I19/SER_hh_num_in!I19)</f>
        <v>1783.8791523203327</v>
      </c>
      <c r="J19" s="101">
        <f>IF(SER_hh_emi_in!J19=0,0,1000000*SER_hh_emi_in!J19/SER_hh_num_in!J19)</f>
        <v>986.97946106978839</v>
      </c>
      <c r="K19" s="101">
        <f>IF(SER_hh_emi_in!K19=0,0,1000000*SER_hh_emi_in!K19/SER_hh_num_in!K19)</f>
        <v>1489.273043975938</v>
      </c>
      <c r="L19" s="101">
        <f>IF(SER_hh_emi_in!L19=0,0,1000000*SER_hh_emi_in!L19/SER_hh_num_in!L19)</f>
        <v>494.4285514490137</v>
      </c>
      <c r="M19" s="101">
        <f>IF(SER_hh_emi_in!M19=0,0,1000000*SER_hh_emi_in!M19/SER_hh_num_in!M19)</f>
        <v>381.50658481618052</v>
      </c>
      <c r="N19" s="101">
        <f>IF(SER_hh_emi_in!N19=0,0,1000000*SER_hh_emi_in!N19/SER_hh_num_in!N19)</f>
        <v>2028.0262452555348</v>
      </c>
      <c r="O19" s="101">
        <f>IF(SER_hh_emi_in!O19=0,0,1000000*SER_hh_emi_in!O19/SER_hh_num_in!O19)</f>
        <v>255.03106509103768</v>
      </c>
      <c r="P19" s="101">
        <f>IF(SER_hh_emi_in!P19=0,0,1000000*SER_hh_emi_in!P19/SER_hh_num_in!P19)</f>
        <v>1108.2929633472195</v>
      </c>
      <c r="Q19" s="101">
        <f>IF(SER_hh_emi_in!Q19=0,0,1000000*SER_hh_emi_in!Q19/SER_hh_num_in!Q19)</f>
        <v>445.60187678695655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2794.5834240367835</v>
      </c>
      <c r="H20" s="100">
        <f>IF(SER_hh_emi_in!H20=0,0,1000000*SER_hh_emi_in!H20/SER_hh_num_in!H20)</f>
        <v>4547.8930788655734</v>
      </c>
      <c r="I20" s="100">
        <f>IF(SER_hh_emi_in!I20=0,0,1000000*SER_hh_emi_in!I20/SER_hh_num_in!I20)</f>
        <v>4471.4230125162394</v>
      </c>
      <c r="J20" s="100">
        <f>IF(SER_hh_emi_in!J20=0,0,1000000*SER_hh_emi_in!J20/SER_hh_num_in!J20)</f>
        <v>4439.5660836452462</v>
      </c>
      <c r="K20" s="100">
        <f>IF(SER_hh_emi_in!K20=0,0,1000000*SER_hh_emi_in!K20/SER_hh_num_in!K20)</f>
        <v>4636.3518988861324</v>
      </c>
      <c r="L20" s="100">
        <f>IF(SER_hh_emi_in!L20=0,0,1000000*SER_hh_emi_in!L20/SER_hh_num_in!L20)</f>
        <v>3960.7168324356326</v>
      </c>
      <c r="M20" s="100">
        <f>IF(SER_hh_emi_in!M20=0,0,1000000*SER_hh_emi_in!M20/SER_hh_num_in!M20)</f>
        <v>4419.3520736304135</v>
      </c>
      <c r="N20" s="100">
        <f>IF(SER_hh_emi_in!N20=0,0,1000000*SER_hh_emi_in!N20/SER_hh_num_in!N20)</f>
        <v>4361.8529152990477</v>
      </c>
      <c r="O20" s="100">
        <f>IF(SER_hh_emi_in!O20=0,0,1000000*SER_hh_emi_in!O20/SER_hh_num_in!O20)</f>
        <v>4272.3265147837928</v>
      </c>
      <c r="P20" s="100">
        <f>IF(SER_hh_emi_in!P20=0,0,1000000*SER_hh_emi_in!P20/SER_hh_num_in!P20)</f>
        <v>4265.1815142422602</v>
      </c>
      <c r="Q20" s="100">
        <f>IF(SER_hh_emi_in!Q20=0,0,1000000*SER_hh_emi_in!Q20/SER_hh_num_in!Q20)</f>
        <v>4562.369468077628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0</v>
      </c>
      <c r="D22" s="100">
        <f>IF(SER_hh_emi_in!D22=0,0,1000000*SER_hh_emi_in!D22/SER_hh_num_in!D22)</f>
        <v>0</v>
      </c>
      <c r="E22" s="100">
        <f>IF(SER_hh_emi_in!E22=0,0,1000000*SER_hh_emi_in!E22/SER_hh_num_in!E22)</f>
        <v>0</v>
      </c>
      <c r="F22" s="100">
        <f>IF(SER_hh_emi_in!F22=0,0,1000000*SER_hh_emi_in!F22/SER_hh_num_in!F22)</f>
        <v>0</v>
      </c>
      <c r="G22" s="100">
        <f>IF(SER_hh_emi_in!G22=0,0,1000000*SER_hh_emi_in!G22/SER_hh_num_in!G22)</f>
        <v>0</v>
      </c>
      <c r="H22" s="100">
        <f>IF(SER_hh_emi_in!H22=0,0,1000000*SER_hh_emi_in!H22/SER_hh_num_in!H22)</f>
        <v>0</v>
      </c>
      <c r="I22" s="100">
        <f>IF(SER_hh_emi_in!I22=0,0,1000000*SER_hh_emi_in!I22/SER_hh_num_in!I22)</f>
        <v>0</v>
      </c>
      <c r="J22" s="100">
        <f>IF(SER_hh_emi_in!J22=0,0,1000000*SER_hh_emi_in!J22/SER_hh_num_in!J22)</f>
        <v>0</v>
      </c>
      <c r="K22" s="100">
        <f>IF(SER_hh_emi_in!K22=0,0,1000000*SER_hh_emi_in!K22/SER_hh_num_in!K22)</f>
        <v>0</v>
      </c>
      <c r="L22" s="100">
        <f>IF(SER_hh_emi_in!L22=0,0,1000000*SER_hh_emi_in!L22/SER_hh_num_in!L22)</f>
        <v>0</v>
      </c>
      <c r="M22" s="100">
        <f>IF(SER_hh_emi_in!M22=0,0,1000000*SER_hh_emi_in!M22/SER_hh_num_in!M22)</f>
        <v>0</v>
      </c>
      <c r="N22" s="100">
        <f>IF(SER_hh_emi_in!N22=0,0,1000000*SER_hh_emi_in!N22/SER_hh_num_in!N22)</f>
        <v>0</v>
      </c>
      <c r="O22" s="100">
        <f>IF(SER_hh_emi_in!O22=0,0,1000000*SER_hh_emi_in!O22/SER_hh_num_in!O22)</f>
        <v>0</v>
      </c>
      <c r="P22" s="100">
        <f>IF(SER_hh_emi_in!P22=0,0,1000000*SER_hh_emi_in!P22/SER_hh_num_in!P22)</f>
        <v>0</v>
      </c>
      <c r="Q22" s="100">
        <f>IF(SER_hh_emi_in!Q22=0,0,1000000*SER_hh_emi_in!Q22/SER_hh_num_in!Q22)</f>
        <v>0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2169.9028307869207</v>
      </c>
      <c r="D23" s="100">
        <f>IF(SER_hh_emi_in!D23=0,0,1000000*SER_hh_emi_in!D23/SER_hh_num_in!D23)</f>
        <v>2178.1369245628334</v>
      </c>
      <c r="E23" s="100">
        <f>IF(SER_hh_emi_in!E23=0,0,1000000*SER_hh_emi_in!E23/SER_hh_num_in!E23)</f>
        <v>2134.5662467214588</v>
      </c>
      <c r="F23" s="100">
        <f>IF(SER_hh_emi_in!F23=0,0,1000000*SER_hh_emi_in!F23/SER_hh_num_in!F23)</f>
        <v>2118.5953488795567</v>
      </c>
      <c r="G23" s="100">
        <f>IF(SER_hh_emi_in!G23=0,0,1000000*SER_hh_emi_in!G23/SER_hh_num_in!G23)</f>
        <v>2096.3887758817668</v>
      </c>
      <c r="H23" s="100">
        <f>IF(SER_hh_emi_in!H23=0,0,1000000*SER_hh_emi_in!H23/SER_hh_num_in!H23)</f>
        <v>2082.3899653994563</v>
      </c>
      <c r="I23" s="100">
        <f>IF(SER_hh_emi_in!I23=0,0,1000000*SER_hh_emi_in!I23/SER_hh_num_in!I23)</f>
        <v>2066.1934814177553</v>
      </c>
      <c r="J23" s="100">
        <f>IF(SER_hh_emi_in!J23=0,0,1000000*SER_hh_emi_in!J23/SER_hh_num_in!J23)</f>
        <v>2054.6400100263209</v>
      </c>
      <c r="K23" s="100">
        <f>IF(SER_hh_emi_in!K23=0,0,1000000*SER_hh_emi_in!K23/SER_hh_num_in!K23)</f>
        <v>2097.6399200493256</v>
      </c>
      <c r="L23" s="100">
        <f>IF(SER_hh_emi_in!L23=0,0,1000000*SER_hh_emi_in!L23/SER_hh_num_in!L23)</f>
        <v>1795.6837737510846</v>
      </c>
      <c r="M23" s="100">
        <f>IF(SER_hh_emi_in!M23=0,0,1000000*SER_hh_emi_in!M23/SER_hh_num_in!M23)</f>
        <v>1878.4699494570559</v>
      </c>
      <c r="N23" s="100">
        <f>IF(SER_hh_emi_in!N23=0,0,1000000*SER_hh_emi_in!N23/SER_hh_num_in!N23)</f>
        <v>2018.8894161048536</v>
      </c>
      <c r="O23" s="100">
        <f>IF(SER_hh_emi_in!O23=0,0,1000000*SER_hh_emi_in!O23/SER_hh_num_in!O23)</f>
        <v>1945.9226947304978</v>
      </c>
      <c r="P23" s="100">
        <f>IF(SER_hh_emi_in!P23=0,0,1000000*SER_hh_emi_in!P23/SER_hh_num_in!P23)</f>
        <v>1953.5228175926411</v>
      </c>
      <c r="Q23" s="100">
        <f>IF(SER_hh_emi_in!Q23=0,0,1000000*SER_hh_emi_in!Q23/SER_hh_num_in!Q23)</f>
        <v>1980.5756832094137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2701.439974917273</v>
      </c>
      <c r="D29" s="101">
        <f>IF(SER_hh_emi_in!D29=0,0,1000000*SER_hh_emi_in!D29/SER_hh_num_in!D29)</f>
        <v>2753.1224118168197</v>
      </c>
      <c r="E29" s="101">
        <f>IF(SER_hh_emi_in!E29=0,0,1000000*SER_hh_emi_in!E29/SER_hh_num_in!E29)</f>
        <v>897.77358620481562</v>
      </c>
      <c r="F29" s="101">
        <f>IF(SER_hh_emi_in!F29=0,0,1000000*SER_hh_emi_in!F29/SER_hh_num_in!F29)</f>
        <v>570.76812964886142</v>
      </c>
      <c r="G29" s="101">
        <f>IF(SER_hh_emi_in!G29=0,0,1000000*SER_hh_emi_in!G29/SER_hh_num_in!G29)</f>
        <v>1500.7528891157026</v>
      </c>
      <c r="H29" s="101">
        <f>IF(SER_hh_emi_in!H29=0,0,1000000*SER_hh_emi_in!H29/SER_hh_num_in!H29)</f>
        <v>1057.6899933794077</v>
      </c>
      <c r="I29" s="101">
        <f>IF(SER_hh_emi_in!I29=0,0,1000000*SER_hh_emi_in!I29/SER_hh_num_in!I29)</f>
        <v>548.21310444548078</v>
      </c>
      <c r="J29" s="101">
        <f>IF(SER_hh_emi_in!J29=0,0,1000000*SER_hh_emi_in!J29/SER_hh_num_in!J29)</f>
        <v>484.51333537835569</v>
      </c>
      <c r="K29" s="101">
        <f>IF(SER_hh_emi_in!K29=0,0,1000000*SER_hh_emi_in!K29/SER_hh_num_in!K29)</f>
        <v>2647.3543015490677</v>
      </c>
      <c r="L29" s="101">
        <f>IF(SER_hh_emi_in!L29=0,0,1000000*SER_hh_emi_in!L29/SER_hh_num_in!L29)</f>
        <v>2203.1030462160561</v>
      </c>
      <c r="M29" s="101">
        <f>IF(SER_hh_emi_in!M29=0,0,1000000*SER_hh_emi_in!M29/SER_hh_num_in!M29)</f>
        <v>0</v>
      </c>
      <c r="N29" s="101">
        <f>IF(SER_hh_emi_in!N29=0,0,1000000*SER_hh_emi_in!N29/SER_hh_num_in!N29)</f>
        <v>2516.8266185856714</v>
      </c>
      <c r="O29" s="101">
        <f>IF(SER_hh_emi_in!O29=0,0,1000000*SER_hh_emi_in!O29/SER_hh_num_in!O29)</f>
        <v>2224.2574932443754</v>
      </c>
      <c r="P29" s="101">
        <f>IF(SER_hh_emi_in!P29=0,0,1000000*SER_hh_emi_in!P29/SER_hh_num_in!P29)</f>
        <v>1898.085503821648</v>
      </c>
      <c r="Q29" s="101">
        <f>IF(SER_hh_emi_in!Q29=0,0,1000000*SER_hh_emi_in!Q29/SER_hh_num_in!Q29)</f>
        <v>2423.4073719678818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2783.7141128469302</v>
      </c>
      <c r="D30" s="100">
        <f>IF(SER_hh_emi_in!D30=0,0,1000000*SER_hh_emi_in!D30/SER_hh_num_in!D30)</f>
        <v>2817.9204003500331</v>
      </c>
      <c r="E30" s="100">
        <f>IF(SER_hh_emi_in!E30=0,0,1000000*SER_hh_emi_in!E30/SER_hh_num_in!E30)</f>
        <v>2832.8100809067864</v>
      </c>
      <c r="F30" s="100">
        <f>IF(SER_hh_emi_in!F30=0,0,1000000*SER_hh_emi_in!F30/SER_hh_num_in!F30)</f>
        <v>2879.146651638499</v>
      </c>
      <c r="G30" s="100">
        <f>IF(SER_hh_emi_in!G30=0,0,1000000*SER_hh_emi_in!G30/SER_hh_num_in!G30)</f>
        <v>0</v>
      </c>
      <c r="H30" s="100">
        <f>IF(SER_hh_emi_in!H30=0,0,1000000*SER_hh_emi_in!H30/SER_hh_num_in!H30)</f>
        <v>0</v>
      </c>
      <c r="I30" s="100">
        <f>IF(SER_hh_emi_in!I30=0,0,1000000*SER_hh_emi_in!I30/SER_hh_num_in!I30)</f>
        <v>0</v>
      </c>
      <c r="J30" s="100">
        <f>IF(SER_hh_emi_in!J30=0,0,1000000*SER_hh_emi_in!J30/SER_hh_num_in!J30)</f>
        <v>0</v>
      </c>
      <c r="K30" s="100">
        <f>IF(SER_hh_emi_in!K30=0,0,1000000*SER_hh_emi_in!K30/SER_hh_num_in!K30)</f>
        <v>2759.6168492295569</v>
      </c>
      <c r="L30" s="100">
        <f>IF(SER_hh_emi_in!L30=0,0,1000000*SER_hh_emi_in!L30/SER_hh_num_in!L30)</f>
        <v>2762.8562986930888</v>
      </c>
      <c r="M30" s="100">
        <f>IF(SER_hh_emi_in!M30=0,0,1000000*SER_hh_emi_in!M30/SER_hh_num_in!M30)</f>
        <v>0</v>
      </c>
      <c r="N30" s="100">
        <f>IF(SER_hh_emi_in!N30=0,0,1000000*SER_hh_emi_in!N30/SER_hh_num_in!N30)</f>
        <v>2812.8128326526457</v>
      </c>
      <c r="O30" s="100">
        <f>IF(SER_hh_emi_in!O30=0,0,1000000*SER_hh_emi_in!O30/SER_hh_num_in!O30)</f>
        <v>0</v>
      </c>
      <c r="P30" s="100">
        <f>IF(SER_hh_emi_in!P30=0,0,1000000*SER_hh_emi_in!P30/SER_hh_num_in!P30)</f>
        <v>2745.1108617274413</v>
      </c>
      <c r="Q30" s="100">
        <f>IF(SER_hh_emi_in!Q30=0,0,1000000*SER_hh_emi_in!Q30/SER_hh_num_in!Q30)</f>
        <v>2747.9933760241438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2220.0166676231106</v>
      </c>
      <c r="D31" s="100">
        <f>IF(SER_hh_emi_in!D31=0,0,1000000*SER_hh_emi_in!D31/SER_hh_num_in!D31)</f>
        <v>2227.0265326719491</v>
      </c>
      <c r="E31" s="100">
        <f>IF(SER_hh_emi_in!E31=0,0,1000000*SER_hh_emi_in!E31/SER_hh_num_in!E31)</f>
        <v>2237.8774283472126</v>
      </c>
      <c r="F31" s="100">
        <f>IF(SER_hh_emi_in!F31=0,0,1000000*SER_hh_emi_in!F31/SER_hh_num_in!F31)</f>
        <v>0</v>
      </c>
      <c r="G31" s="100">
        <f>IF(SER_hh_emi_in!G31=0,0,1000000*SER_hh_emi_in!G31/SER_hh_num_in!G31)</f>
        <v>2262.1102518147877</v>
      </c>
      <c r="H31" s="100">
        <f>IF(SER_hh_emi_in!H31=0,0,1000000*SER_hh_emi_in!H31/SER_hh_num_in!H31)</f>
        <v>2217.8745037323633</v>
      </c>
      <c r="I31" s="100">
        <f>IF(SER_hh_emi_in!I31=0,0,1000000*SER_hh_emi_in!I31/SER_hh_num_in!I31)</f>
        <v>2182.6680918575353</v>
      </c>
      <c r="J31" s="100">
        <f>IF(SER_hh_emi_in!J31=0,0,1000000*SER_hh_emi_in!J31/SER_hh_num_in!J31)</f>
        <v>2169.6270949173127</v>
      </c>
      <c r="K31" s="100">
        <f>IF(SER_hh_emi_in!K31=0,0,1000000*SER_hh_emi_in!K31/SER_hh_num_in!K31)</f>
        <v>2166.8725920435004</v>
      </c>
      <c r="L31" s="100">
        <f>IF(SER_hh_emi_in!L31=0,0,1000000*SER_hh_emi_in!L31/SER_hh_num_in!L31)</f>
        <v>2190.8817669927917</v>
      </c>
      <c r="M31" s="100">
        <f>IF(SER_hh_emi_in!M31=0,0,1000000*SER_hh_emi_in!M31/SER_hh_num_in!M31)</f>
        <v>0</v>
      </c>
      <c r="N31" s="100">
        <f>IF(SER_hh_emi_in!N31=0,0,1000000*SER_hh_emi_in!N31/SER_hh_num_in!N31)</f>
        <v>2225.084644087844</v>
      </c>
      <c r="O31" s="100">
        <f>IF(SER_hh_emi_in!O31=0,0,1000000*SER_hh_emi_in!O31/SER_hh_num_in!O31)</f>
        <v>2224.2574932443754</v>
      </c>
      <c r="P31" s="100">
        <f>IF(SER_hh_emi_in!P31=0,0,1000000*SER_hh_emi_in!P31/SER_hh_num_in!P31)</f>
        <v>2206.6116692396977</v>
      </c>
      <c r="Q31" s="100">
        <f>IF(SER_hh_emi_in!Q31=0,0,1000000*SER_hh_emi_in!Q31/SER_hh_num_in!Q31)</f>
        <v>2169.0213963649417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300.2493025985566</v>
      </c>
      <c r="D3" s="106">
        <f>IF(SER_hh_fech_in!D3=0,0,SER_hh_fech_in!D3/SER_summary!D$27)</f>
        <v>247.45200614907984</v>
      </c>
      <c r="E3" s="106">
        <f>IF(SER_hh_fech_in!E3=0,0,SER_hh_fech_in!E3/SER_summary!E$27)</f>
        <v>203.83547999779384</v>
      </c>
      <c r="F3" s="106">
        <f>IF(SER_hh_fech_in!F3=0,0,SER_hh_fech_in!F3/SER_summary!F$27)</f>
        <v>217.93147894790189</v>
      </c>
      <c r="G3" s="106">
        <f>IF(SER_hh_fech_in!G3=0,0,SER_hh_fech_in!G3/SER_summary!G$27)</f>
        <v>268.53443569619105</v>
      </c>
      <c r="H3" s="106">
        <f>IF(SER_hh_fech_in!H3=0,0,SER_hh_fech_in!H3/SER_summary!H$27)</f>
        <v>291.58673331322365</v>
      </c>
      <c r="I3" s="106">
        <f>IF(SER_hh_fech_in!I3=0,0,SER_hh_fech_in!I3/SER_summary!I$27)</f>
        <v>281.17373877166995</v>
      </c>
      <c r="J3" s="106">
        <f>IF(SER_hh_fech_in!J3=0,0,SER_hh_fech_in!J3/SER_summary!J$27)</f>
        <v>286.68300960649873</v>
      </c>
      <c r="K3" s="106">
        <f>IF(SER_hh_fech_in!K3=0,0,SER_hh_fech_in!K3/SER_summary!K$27)</f>
        <v>338.91621237294197</v>
      </c>
      <c r="L3" s="106">
        <f>IF(SER_hh_fech_in!L3=0,0,SER_hh_fech_in!L3/SER_summary!L$27)</f>
        <v>239.7865335769452</v>
      </c>
      <c r="M3" s="106">
        <f>IF(SER_hh_fech_in!M3=0,0,SER_hh_fech_in!M3/SER_summary!M$27)</f>
        <v>164.66808841162839</v>
      </c>
      <c r="N3" s="106">
        <f>IF(SER_hh_fech_in!N3=0,0,SER_hh_fech_in!N3/SER_summary!N$27)</f>
        <v>186.19045147946002</v>
      </c>
      <c r="O3" s="106">
        <f>IF(SER_hh_fech_in!O3=0,0,SER_hh_fech_in!O3/SER_summary!O$27)</f>
        <v>194.54800675599245</v>
      </c>
      <c r="P3" s="106">
        <f>IF(SER_hh_fech_in!P3=0,0,SER_hh_fech_in!P3/SER_summary!P$27)</f>
        <v>137.63067801966</v>
      </c>
      <c r="Q3" s="106">
        <f>IF(SER_hh_fech_in!Q3=0,0,SER_hh_fech_in!Q3/SER_summary!Q$27)</f>
        <v>116.84231873125243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245.53072467956579</v>
      </c>
      <c r="D4" s="101">
        <f>IF(SER_hh_fech_in!D4=0,0,SER_hh_fech_in!D4/SER_summary!D$27)</f>
        <v>193.27702316268036</v>
      </c>
      <c r="E4" s="101">
        <f>IF(SER_hh_fech_in!E4=0,0,SER_hh_fech_in!E4/SER_summary!E$27)</f>
        <v>157.72232802511908</v>
      </c>
      <c r="F4" s="101">
        <f>IF(SER_hh_fech_in!F4=0,0,SER_hh_fech_in!F4/SER_summary!F$27)</f>
        <v>175.11530587695529</v>
      </c>
      <c r="G4" s="101">
        <f>IF(SER_hh_fech_in!G4=0,0,SER_hh_fech_in!G4/SER_summary!G$27)</f>
        <v>226.01372568413271</v>
      </c>
      <c r="H4" s="101">
        <f>IF(SER_hh_fech_in!H4=0,0,SER_hh_fech_in!H4/SER_summary!H$27)</f>
        <v>245.9442715450385</v>
      </c>
      <c r="I4" s="101">
        <f>IF(SER_hh_fech_in!I4=0,0,SER_hh_fech_in!I4/SER_summary!I$27)</f>
        <v>234.64780297007059</v>
      </c>
      <c r="J4" s="101">
        <f>IF(SER_hh_fech_in!J4=0,0,SER_hh_fech_in!J4/SER_summary!J$27)</f>
        <v>243.02944123515491</v>
      </c>
      <c r="K4" s="101">
        <f>IF(SER_hh_fech_in!K4=0,0,SER_hh_fech_in!K4/SER_summary!K$27)</f>
        <v>287.84861409068094</v>
      </c>
      <c r="L4" s="101">
        <f>IF(SER_hh_fech_in!L4=0,0,SER_hh_fech_in!L4/SER_summary!L$27)</f>
        <v>195.70352392805802</v>
      </c>
      <c r="M4" s="101">
        <f>IF(SER_hh_fech_in!M4=0,0,SER_hh_fech_in!M4/SER_summary!M$27)</f>
        <v>126.19525076531181</v>
      </c>
      <c r="N4" s="101">
        <f>IF(SER_hh_fech_in!N4=0,0,SER_hh_fech_in!N4/SER_summary!N$27)</f>
        <v>134.97481541284245</v>
      </c>
      <c r="O4" s="101">
        <f>IF(SER_hh_fech_in!O4=0,0,SER_hh_fech_in!O4/SER_summary!O$27)</f>
        <v>148.5826503452935</v>
      </c>
      <c r="P4" s="101">
        <f>IF(SER_hh_fech_in!P4=0,0,SER_hh_fech_in!P4/SER_summary!P$27)</f>
        <v>91.048266241563695</v>
      </c>
      <c r="Q4" s="101">
        <f>IF(SER_hh_fech_in!Q4=0,0,SER_hh_fech_in!Q4/SER_summary!Q$27)</f>
        <v>67.930724516334038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314.76489091922355</v>
      </c>
      <c r="D5" s="100">
        <f>IF(SER_hh_fech_in!D5=0,0,SER_hh_fech_in!D5/SER_summary!D$27)</f>
        <v>401.88369243930634</v>
      </c>
      <c r="E5" s="100">
        <f>IF(SER_hh_fech_in!E5=0,0,SER_hh_fech_in!E5/SER_summary!E$27)</f>
        <v>0</v>
      </c>
      <c r="F5" s="100">
        <f>IF(SER_hh_fech_in!F5=0,0,SER_hh_fech_in!F5/SER_summary!F$27)</f>
        <v>392.48905023939687</v>
      </c>
      <c r="G5" s="100">
        <f>IF(SER_hh_fech_in!G5=0,0,SER_hh_fech_in!G5/SER_summary!G$27)</f>
        <v>0</v>
      </c>
      <c r="H5" s="100">
        <f>IF(SER_hh_fech_in!H5=0,0,SER_hh_fech_in!H5/SER_summary!H$27)</f>
        <v>294.45465334061765</v>
      </c>
      <c r="I5" s="100">
        <f>IF(SER_hh_fech_in!I5=0,0,SER_hh_fech_in!I5/SER_summary!I$27)</f>
        <v>270.42425732880008</v>
      </c>
      <c r="J5" s="100">
        <f>IF(SER_hh_fech_in!J5=0,0,SER_hh_fech_in!J5/SER_summary!J$27)</f>
        <v>267.17355861829179</v>
      </c>
      <c r="K5" s="100">
        <f>IF(SER_hh_fech_in!K5=0,0,SER_hh_fech_in!K5/SER_summary!K$27)</f>
        <v>446.60053975085532</v>
      </c>
      <c r="L5" s="100">
        <f>IF(SER_hh_fech_in!L5=0,0,SER_hh_fech_in!L5/SER_summary!L$27)</f>
        <v>0</v>
      </c>
      <c r="M5" s="100">
        <f>IF(SER_hh_fech_in!M5=0,0,SER_hh_fech_in!M5/SER_summary!M$27)</f>
        <v>0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277.11455903978629</v>
      </c>
      <c r="D7" s="100">
        <f>IF(SER_hh_fech_in!D7=0,0,SER_hh_fech_in!D7/SER_summary!D$27)</f>
        <v>0</v>
      </c>
      <c r="E7" s="100">
        <f>IF(SER_hh_fech_in!E7=0,0,SER_hh_fech_in!E7/SER_summary!E$27)</f>
        <v>0</v>
      </c>
      <c r="F7" s="100">
        <f>IF(SER_hh_fech_in!F7=0,0,SER_hh_fech_in!F7/SER_summary!F$27)</f>
        <v>0</v>
      </c>
      <c r="G7" s="100">
        <f>IF(SER_hh_fech_in!G7=0,0,SER_hh_fech_in!G7/SER_summary!G$27)</f>
        <v>0</v>
      </c>
      <c r="H7" s="100">
        <f>IF(SER_hh_fech_in!H7=0,0,SER_hh_fech_in!H7/SER_summary!H$27)</f>
        <v>0</v>
      </c>
      <c r="I7" s="100">
        <f>IF(SER_hh_fech_in!I7=0,0,SER_hh_fech_in!I7/SER_summary!I$27)</f>
        <v>0</v>
      </c>
      <c r="J7" s="100">
        <f>IF(SER_hh_fech_in!J7=0,0,SER_hh_fech_in!J7/SER_summary!J$27)</f>
        <v>0</v>
      </c>
      <c r="K7" s="100">
        <f>IF(SER_hh_fech_in!K7=0,0,SER_hh_fech_in!K7/SER_summary!K$27)</f>
        <v>0</v>
      </c>
      <c r="L7" s="100">
        <f>IF(SER_hh_fech_in!L7=0,0,SER_hh_fech_in!L7/SER_summary!L$27)</f>
        <v>0</v>
      </c>
      <c r="M7" s="100">
        <f>IF(SER_hh_fech_in!M7=0,0,SER_hh_fech_in!M7/SER_summary!M$27)</f>
        <v>0</v>
      </c>
      <c r="N7" s="100">
        <f>IF(SER_hh_fech_in!N7=0,0,SER_hh_fech_in!N7/SER_summary!N$27)</f>
        <v>0</v>
      </c>
      <c r="O7" s="100">
        <f>IF(SER_hh_fech_in!O7=0,0,SER_hh_fech_in!O7/SER_summary!O$27)</f>
        <v>179.93629974980286</v>
      </c>
      <c r="P7" s="100">
        <f>IF(SER_hh_fech_in!P7=0,0,SER_hh_fech_in!P7/SER_summary!P$27)</f>
        <v>95.73261437441505</v>
      </c>
      <c r="Q7" s="100">
        <f>IF(SER_hh_fech_in!Q7=0,0,SER_hh_fech_in!Q7/SER_summary!Q$27)</f>
        <v>104.89377527812256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168.63054067995262</v>
      </c>
      <c r="D8" s="100">
        <f>IF(SER_hh_fech_in!D8=0,0,SER_hh_fech_in!D8/SER_summary!D$27)</f>
        <v>143.06355415447976</v>
      </c>
      <c r="E8" s="100">
        <f>IF(SER_hh_fech_in!E8=0,0,SER_hh_fech_in!E8/SER_summary!E$27)</f>
        <v>107.81266172622421</v>
      </c>
      <c r="F8" s="100">
        <f>IF(SER_hh_fech_in!F8=0,0,SER_hh_fech_in!F8/SER_summary!F$27)</f>
        <v>121.447089110551</v>
      </c>
      <c r="G8" s="100">
        <f>IF(SER_hh_fech_in!G8=0,0,SER_hh_fech_in!G8/SER_summary!G$27)</f>
        <v>152.5058355663632</v>
      </c>
      <c r="H8" s="100">
        <f>IF(SER_hh_fech_in!H8=0,0,SER_hh_fech_in!H8/SER_summary!H$27)</f>
        <v>155.3406263092219</v>
      </c>
      <c r="I8" s="100">
        <f>IF(SER_hh_fech_in!I8=0,0,SER_hh_fech_in!I8/SER_summary!I$27)</f>
        <v>140.97189129806102</v>
      </c>
      <c r="J8" s="100">
        <f>IF(SER_hh_fech_in!J8=0,0,SER_hh_fech_in!J8/SER_summary!J$27)</f>
        <v>138.5281595511903</v>
      </c>
      <c r="K8" s="100">
        <f>IF(SER_hh_fech_in!K8=0,0,SER_hh_fech_in!K8/SER_summary!K$27)</f>
        <v>134.33115995351926</v>
      </c>
      <c r="L8" s="100">
        <f>IF(SER_hh_fech_in!L8=0,0,SER_hh_fech_in!L8/SER_summary!L$27)</f>
        <v>152.99425607706786</v>
      </c>
      <c r="M8" s="100">
        <f>IF(SER_hh_fech_in!M8=0,0,SER_hh_fech_in!M8/SER_summary!M$27)</f>
        <v>99.707175671207523</v>
      </c>
      <c r="N8" s="100">
        <f>IF(SER_hh_fech_in!N8=0,0,SER_hh_fech_in!N8/SER_summary!N$27)</f>
        <v>82.74686188556025</v>
      </c>
      <c r="O8" s="100">
        <f>IF(SER_hh_fech_in!O8=0,0,SER_hh_fech_in!O8/SER_summary!O$27)</f>
        <v>107.09545596073923</v>
      </c>
      <c r="P8" s="100">
        <f>IF(SER_hh_fech_in!P8=0,0,SER_hh_fech_in!P8/SER_summary!P$27)</f>
        <v>56.135373040153134</v>
      </c>
      <c r="Q8" s="100">
        <f>IF(SER_hh_fech_in!Q8=0,0,SER_hh_fech_in!Q8/SER_summary!Q$27)</f>
        <v>61.593714598399316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0</v>
      </c>
      <c r="D9" s="100">
        <f>IF(SER_hh_fech_in!D9=0,0,SER_hh_fech_in!D9/SER_summary!D$27)</f>
        <v>0</v>
      </c>
      <c r="E9" s="100">
        <f>IF(SER_hh_fech_in!E9=0,0,SER_hh_fech_in!E9/SER_summary!E$27)</f>
        <v>162.38188983256265</v>
      </c>
      <c r="F9" s="100">
        <f>IF(SER_hh_fech_in!F9=0,0,SER_hh_fech_in!F9/SER_summary!F$27)</f>
        <v>0</v>
      </c>
      <c r="G9" s="100">
        <f>IF(SER_hh_fech_in!G9=0,0,SER_hh_fech_in!G9/SER_summary!G$27)</f>
        <v>223.18955071667</v>
      </c>
      <c r="H9" s="100">
        <f>IF(SER_hh_fech_in!H9=0,0,SER_hh_fech_in!H9/SER_summary!H$27)</f>
        <v>229.2312263770657</v>
      </c>
      <c r="I9" s="100">
        <f>IF(SER_hh_fech_in!I9=0,0,SER_hh_fech_in!I9/SER_summary!I$27)</f>
        <v>210.12752326673444</v>
      </c>
      <c r="J9" s="100">
        <f>IF(SER_hh_fech_in!J9=0,0,SER_hh_fech_in!J9/SER_summary!J$27)</f>
        <v>207.29183105741961</v>
      </c>
      <c r="K9" s="100">
        <f>IF(SER_hh_fech_in!K9=0,0,SER_hh_fech_in!K9/SER_summary!K$27)</f>
        <v>0</v>
      </c>
      <c r="L9" s="100">
        <f>IF(SER_hh_fech_in!L9=0,0,SER_hh_fech_in!L9/SER_summary!L$27)</f>
        <v>0</v>
      </c>
      <c r="M9" s="100">
        <f>IF(SER_hh_fech_in!M9=0,0,SER_hh_fech_in!M9/SER_summary!M$27)</f>
        <v>0</v>
      </c>
      <c r="N9" s="100">
        <f>IF(SER_hh_fech_in!N9=0,0,SER_hh_fech_in!N9/SER_summary!N$27)</f>
        <v>135.65369204386349</v>
      </c>
      <c r="O9" s="100">
        <f>IF(SER_hh_fech_in!O9=0,0,SER_hh_fech_in!O9/SER_summary!O$27)</f>
        <v>0</v>
      </c>
      <c r="P9" s="100">
        <f>IF(SER_hh_fech_in!P9=0,0,SER_hh_fech_in!P9/SER_summary!P$27)</f>
        <v>83.382413326090443</v>
      </c>
      <c r="Q9" s="100">
        <f>IF(SER_hh_fech_in!Q9=0,0,SER_hh_fech_in!Q9/SER_summary!Q$27)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339.06376578026141</v>
      </c>
      <c r="D10" s="100">
        <f>IF(SER_hh_fech_in!D10=0,0,SER_hh_fech_in!D10/SER_summary!D$27)</f>
        <v>0</v>
      </c>
      <c r="E10" s="100">
        <f>IF(SER_hh_fech_in!E10=0,0,SER_hh_fech_in!E10/SER_summary!E$27)</f>
        <v>0</v>
      </c>
      <c r="F10" s="100">
        <f>IF(SER_hh_fech_in!F10=0,0,SER_hh_fech_in!F10/SER_summary!F$27)</f>
        <v>342.58299046805598</v>
      </c>
      <c r="G10" s="100">
        <f>IF(SER_hh_fech_in!G10=0,0,SER_hh_fech_in!G10/SER_summary!G$27)</f>
        <v>0</v>
      </c>
      <c r="H10" s="100">
        <f>IF(SER_hh_fech_in!H10=0,0,SER_hh_fech_in!H10/SER_summary!H$27)</f>
        <v>0</v>
      </c>
      <c r="I10" s="100">
        <f>IF(SER_hh_fech_in!I10=0,0,SER_hh_fech_in!I10/SER_summary!I$27)</f>
        <v>0</v>
      </c>
      <c r="J10" s="100">
        <f>IF(SER_hh_fech_in!J10=0,0,SER_hh_fech_in!J10/SER_summary!J$27)</f>
        <v>282.97422799822897</v>
      </c>
      <c r="K10" s="100">
        <f>IF(SER_hh_fech_in!K10=0,0,SER_hh_fech_in!K10/SER_summary!K$27)</f>
        <v>273.38879114142543</v>
      </c>
      <c r="L10" s="100">
        <f>IF(SER_hh_fech_in!L10=0,0,SER_hh_fech_in!L10/SER_summary!L$27)</f>
        <v>271.62398154726208</v>
      </c>
      <c r="M10" s="100">
        <f>IF(SER_hh_fech_in!M10=0,0,SER_hh_fech_in!M10/SER_summary!M$27)</f>
        <v>156.30932275877154</v>
      </c>
      <c r="N10" s="100">
        <f>IF(SER_hh_fech_in!N10=0,0,SER_hh_fech_in!N10/SER_summary!N$27)</f>
        <v>165.07387159270519</v>
      </c>
      <c r="O10" s="100">
        <f>IF(SER_hh_fech_in!O10=0,0,SER_hh_fech_in!O10/SER_summary!O$27)</f>
        <v>100.5472932347988</v>
      </c>
      <c r="P10" s="100">
        <f>IF(SER_hh_fech_in!P10=0,0,SER_hh_fech_in!P10/SER_summary!P$27)</f>
        <v>174.29313429866394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233.67399663237873</v>
      </c>
      <c r="D11" s="100">
        <f>IF(SER_hh_fech_in!D11=0,0,SER_hh_fech_in!D11/SER_summary!D$27)</f>
        <v>196.32081686914057</v>
      </c>
      <c r="E11" s="100">
        <f>IF(SER_hh_fech_in!E11=0,0,SER_hh_fech_in!E11/SER_summary!E$27)</f>
        <v>163.33190280455662</v>
      </c>
      <c r="F11" s="100">
        <f>IF(SER_hh_fech_in!F11=0,0,SER_hh_fech_in!F11/SER_summary!F$27)</f>
        <v>146.68620122001255</v>
      </c>
      <c r="G11" s="100">
        <f>IF(SER_hh_fech_in!G11=0,0,SER_hh_fech_in!G11/SER_summary!G$27)</f>
        <v>171.95190092230729</v>
      </c>
      <c r="H11" s="100">
        <f>IF(SER_hh_fech_in!H11=0,0,SER_hh_fech_in!H11/SER_summary!H$27)</f>
        <v>208.88349477914753</v>
      </c>
      <c r="I11" s="100">
        <f>IF(SER_hh_fech_in!I11=0,0,SER_hh_fech_in!I11/SER_summary!I$27)</f>
        <v>189.83394148213267</v>
      </c>
      <c r="J11" s="100">
        <f>IF(SER_hh_fech_in!J11=0,0,SER_hh_fech_in!J11/SER_summary!J$27)</f>
        <v>192.78496529032412</v>
      </c>
      <c r="K11" s="100">
        <f>IF(SER_hh_fech_in!K11=0,0,SER_hh_fech_in!K11/SER_summary!K$27)</f>
        <v>174.21317081299196</v>
      </c>
      <c r="L11" s="100">
        <f>IF(SER_hh_fech_in!L11=0,0,SER_hh_fech_in!L11/SER_summary!L$27)</f>
        <v>180.06810786670914</v>
      </c>
      <c r="M11" s="100">
        <f>IF(SER_hh_fech_in!M11=0,0,SER_hh_fech_in!M11/SER_summary!M$27)</f>
        <v>139.73349661041212</v>
      </c>
      <c r="N11" s="100">
        <f>IF(SER_hh_fech_in!N11=0,0,SER_hh_fech_in!N11/SER_summary!N$27)</f>
        <v>110.47963386250426</v>
      </c>
      <c r="O11" s="100">
        <f>IF(SER_hh_fech_in!O11=0,0,SER_hh_fech_in!O11/SER_summary!O$27)</f>
        <v>125.12463331635195</v>
      </c>
      <c r="P11" s="100">
        <f>IF(SER_hh_fech_in!P11=0,0,SER_hh_fech_in!P11/SER_summary!P$27)</f>
        <v>83.902726741782701</v>
      </c>
      <c r="Q11" s="100">
        <f>IF(SER_hh_fech_in!Q11=0,0,SER_hh_fech_in!Q11/SER_summary!Q$27)</f>
        <v>84.936118071955462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215.60849841578082</v>
      </c>
      <c r="D12" s="100">
        <f>IF(SER_hh_fech_in!D12=0,0,SER_hh_fech_in!D12/SER_summary!D$27)</f>
        <v>183.40306247670841</v>
      </c>
      <c r="E12" s="100">
        <f>IF(SER_hh_fech_in!E12=0,0,SER_hh_fech_in!E12/SER_summary!E$27)</f>
        <v>137.32605649763252</v>
      </c>
      <c r="F12" s="100">
        <f>IF(SER_hh_fech_in!F12=0,0,SER_hh_fech_in!F12/SER_summary!F$27)</f>
        <v>176.22524677828594</v>
      </c>
      <c r="G12" s="100">
        <f>IF(SER_hh_fech_in!G12=0,0,SER_hh_fech_in!G12/SER_summary!G$27)</f>
        <v>0</v>
      </c>
      <c r="H12" s="100">
        <f>IF(SER_hh_fech_in!H12=0,0,SER_hh_fech_in!H12/SER_summary!H$27)</f>
        <v>0</v>
      </c>
      <c r="I12" s="100">
        <f>IF(SER_hh_fech_in!I12=0,0,SER_hh_fech_in!I12/SER_summary!I$27)</f>
        <v>180.29239882444062</v>
      </c>
      <c r="J12" s="100">
        <f>IF(SER_hh_fech_in!J12=0,0,SER_hh_fech_in!J12/SER_summary!J$27)</f>
        <v>177.0732389943357</v>
      </c>
      <c r="K12" s="100">
        <f>IF(SER_hh_fech_in!K12=0,0,SER_hh_fech_in!K12/SER_summary!K$27)</f>
        <v>171.99516499033456</v>
      </c>
      <c r="L12" s="100">
        <f>IF(SER_hh_fech_in!L12=0,0,SER_hh_fech_in!L12/SER_summary!L$27)</f>
        <v>182.74890415521054</v>
      </c>
      <c r="M12" s="100">
        <f>IF(SER_hh_fech_in!M12=0,0,SER_hh_fech_in!M12/SER_summary!M$27)</f>
        <v>126.97392025979296</v>
      </c>
      <c r="N12" s="100">
        <f>IF(SER_hh_fech_in!N12=0,0,SER_hh_fech_in!N12/SER_summary!N$27)</f>
        <v>0</v>
      </c>
      <c r="O12" s="100">
        <f>IF(SER_hh_fech_in!O12=0,0,SER_hh_fech_in!O12/SER_summary!O$27)</f>
        <v>0</v>
      </c>
      <c r="P12" s="100">
        <f>IF(SER_hh_fech_in!P12=0,0,SER_hh_fech_in!P12/SER_summary!P$27)</f>
        <v>0</v>
      </c>
      <c r="Q12" s="100">
        <f>IF(SER_hh_fech_in!Q12=0,0,SER_hh_fech_in!Q12/SER_summary!Q$27)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140.64436791900829</v>
      </c>
      <c r="D13" s="100">
        <f>IF(SER_hh_fech_in!D13=0,0,SER_hh_fech_in!D13/SER_summary!D$27)</f>
        <v>119.27409434301045</v>
      </c>
      <c r="E13" s="100">
        <f>IF(SER_hh_fech_in!E13=0,0,SER_hh_fech_in!E13/SER_summary!E$27)</f>
        <v>89.557938528935352</v>
      </c>
      <c r="F13" s="100">
        <f>IF(SER_hh_fech_in!F13=0,0,SER_hh_fech_in!F13/SER_summary!F$27)</f>
        <v>101.05235015500132</v>
      </c>
      <c r="G13" s="100">
        <f>IF(SER_hh_fech_in!G13=0,0,SER_hh_fech_in!G13/SER_summary!G$27)</f>
        <v>127.29066111912897</v>
      </c>
      <c r="H13" s="100">
        <f>IF(SER_hh_fech_in!H13=0,0,SER_hh_fech_in!H13/SER_summary!H$27)</f>
        <v>130.27428250465363</v>
      </c>
      <c r="I13" s="100">
        <f>IF(SER_hh_fech_in!I13=0,0,SER_hh_fech_in!I13/SER_summary!I$27)</f>
        <v>119.41700316976848</v>
      </c>
      <c r="J13" s="100">
        <f>IF(SER_hh_fech_in!J13=0,0,SER_hh_fech_in!J13/SER_summary!J$27)</f>
        <v>118.09936811012791</v>
      </c>
      <c r="K13" s="100">
        <f>IF(SER_hh_fech_in!K13=0,0,SER_hh_fech_in!K13/SER_summary!K$27)</f>
        <v>114.45517368378935</v>
      </c>
      <c r="L13" s="100">
        <f>IF(SER_hh_fech_in!L13=0,0,SER_hh_fech_in!L13/SER_summary!L$27)</f>
        <v>101.59413026262771</v>
      </c>
      <c r="M13" s="100">
        <f>IF(SER_hh_fech_in!M13=0,0,SER_hh_fech_in!M13/SER_summary!M$27)</f>
        <v>52.641553235079023</v>
      </c>
      <c r="N13" s="100">
        <f>IF(SER_hh_fech_in!N13=0,0,SER_hh_fech_in!N13/SER_summary!N$27)</f>
        <v>39.724078828419088</v>
      </c>
      <c r="O13" s="100">
        <f>IF(SER_hh_fech_in!O13=0,0,SER_hh_fech_in!O13/SER_summary!O$27)</f>
        <v>47.493126539885253</v>
      </c>
      <c r="P13" s="100">
        <f>IF(SER_hh_fech_in!P13=0,0,SER_hh_fech_in!P13/SER_summary!P$27)</f>
        <v>24.186705246101862</v>
      </c>
      <c r="Q13" s="100">
        <f>IF(SER_hh_fech_in!Q13=0,0,SER_hh_fech_in!Q13/SER_summary!Q$27)</f>
        <v>26.632492031989678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233.35119831686549</v>
      </c>
      <c r="D14" s="22">
        <f>IF(SER_hh_fech_in!D14=0,0,SER_hh_fech_in!D14/SER_summary!D$27)</f>
        <v>196.49645885845928</v>
      </c>
      <c r="E14" s="22">
        <f>IF(SER_hh_fech_in!E14=0,0,SER_hh_fech_in!E14/SER_summary!E$27)</f>
        <v>0</v>
      </c>
      <c r="F14" s="22">
        <f>IF(SER_hh_fech_in!F14=0,0,SER_hh_fech_in!F14/SER_summary!F$27)</f>
        <v>165.10450131566122</v>
      </c>
      <c r="G14" s="22">
        <f>IF(SER_hh_fech_in!G14=0,0,SER_hh_fech_in!G14/SER_summary!G$27)</f>
        <v>0</v>
      </c>
      <c r="H14" s="22">
        <f>IF(SER_hh_fech_in!H14=0,0,SER_hh_fech_in!H14/SER_summary!H$27)</f>
        <v>0</v>
      </c>
      <c r="I14" s="22">
        <f>IF(SER_hh_fech_in!I14=0,0,SER_hh_fech_in!I14/SER_summary!I$27)</f>
        <v>193.14783844367969</v>
      </c>
      <c r="J14" s="22">
        <f>IF(SER_hh_fech_in!J14=0,0,SER_hh_fech_in!J14/SER_summary!J$27)</f>
        <v>0</v>
      </c>
      <c r="K14" s="22">
        <f>IF(SER_hh_fech_in!K14=0,0,SER_hh_fech_in!K14/SER_summary!K$27)</f>
        <v>185.69308440919554</v>
      </c>
      <c r="L14" s="22">
        <f>IF(SER_hh_fech_in!L14=0,0,SER_hh_fech_in!L14/SER_summary!L$27)</f>
        <v>212.10934437730432</v>
      </c>
      <c r="M14" s="22">
        <f>IF(SER_hh_fech_in!M14=0,0,SER_hh_fech_in!M14/SER_summary!M$27)</f>
        <v>138.15730585287224</v>
      </c>
      <c r="N14" s="22">
        <f>IF(SER_hh_fech_in!N14=0,0,SER_hh_fech_in!N14/SER_summary!N$27)</f>
        <v>0</v>
      </c>
      <c r="O14" s="22">
        <f>IF(SER_hh_fech_in!O14=0,0,SER_hh_fech_in!O14/SER_summary!O$27)</f>
        <v>152.09003478780758</v>
      </c>
      <c r="P14" s="22">
        <f>IF(SER_hh_fech_in!P14=0,0,SER_hh_fech_in!P14/SER_summary!P$27)</f>
        <v>0</v>
      </c>
      <c r="Q14" s="22">
        <f>IF(SER_hh_fech_in!Q14=0,0,SER_hh_fech_in!Q14/SER_summary!Q$27)</f>
        <v>91.404836353226727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1.9757349954296552</v>
      </c>
      <c r="D15" s="104">
        <f>IF(SER_hh_fech_in!D15=0,0,SER_hh_fech_in!D15/SER_summary!D$27)</f>
        <v>0.7554305357386315</v>
      </c>
      <c r="E15" s="104">
        <f>IF(SER_hh_fech_in!E15=0,0,SER_hh_fech_in!E15/SER_summary!E$27)</f>
        <v>1.7039278813286041</v>
      </c>
      <c r="F15" s="104">
        <f>IF(SER_hh_fech_in!F15=0,0,SER_hh_fech_in!F15/SER_summary!F$27)</f>
        <v>0.7408584798956912</v>
      </c>
      <c r="G15" s="104">
        <f>IF(SER_hh_fech_in!G15=0,0,SER_hh_fech_in!G15/SER_summary!G$27)</f>
        <v>2.9439090385903319</v>
      </c>
      <c r="H15" s="104">
        <f>IF(SER_hh_fech_in!H15=0,0,SER_hh_fech_in!H15/SER_summary!H$27)</f>
        <v>2.7235493061953724</v>
      </c>
      <c r="I15" s="104">
        <f>IF(SER_hh_fech_in!I15=0,0,SER_hh_fech_in!I15/SER_summary!I$27)</f>
        <v>1.9911686373329445</v>
      </c>
      <c r="J15" s="104">
        <f>IF(SER_hh_fech_in!J15=0,0,SER_hh_fech_in!J15/SER_summary!J$27)</f>
        <v>1.9335967557815383</v>
      </c>
      <c r="K15" s="104">
        <f>IF(SER_hh_fech_in!K15=0,0,SER_hh_fech_in!K15/SER_summary!K$27)</f>
        <v>1.6740724188202503</v>
      </c>
      <c r="L15" s="104">
        <f>IF(SER_hh_fech_in!L15=0,0,SER_hh_fech_in!L15/SER_summary!L$27)</f>
        <v>0.73303615023789837</v>
      </c>
      <c r="M15" s="104">
        <f>IF(SER_hh_fech_in!M15=0,0,SER_hh_fech_in!M15/SER_summary!M$27)</f>
        <v>0.49591765587737602</v>
      </c>
      <c r="N15" s="104">
        <f>IF(SER_hh_fech_in!N15=0,0,SER_hh_fech_in!N15/SER_summary!N$27)</f>
        <v>1.8998456334323683</v>
      </c>
      <c r="O15" s="104">
        <f>IF(SER_hh_fech_in!O15=0,0,SER_hh_fech_in!O15/SER_summary!O$27)</f>
        <v>1.5168847469209508</v>
      </c>
      <c r="P15" s="104">
        <f>IF(SER_hh_fech_in!P15=0,0,SER_hh_fech_in!P15/SER_summary!P$27)</f>
        <v>1.1832057406406875</v>
      </c>
      <c r="Q15" s="104">
        <f>IF(SER_hh_fech_in!Q15=0,0,SER_hh_fech_in!Q15/SER_summary!Q$27)</f>
        <v>1.0578342246369747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15.093923873818468</v>
      </c>
      <c r="D16" s="101">
        <f>IF(SER_hh_fech_in!D16=0,0,SER_hh_fech_in!D16/SER_summary!D$27)</f>
        <v>14.829497998692736</v>
      </c>
      <c r="E16" s="101">
        <f>IF(SER_hh_fech_in!E16=0,0,SER_hh_fech_in!E16/SER_summary!E$27)</f>
        <v>14.20060761496055</v>
      </c>
      <c r="F16" s="101">
        <f>IF(SER_hh_fech_in!F16=0,0,SER_hh_fech_in!F16/SER_summary!F$27)</f>
        <v>12.500158451922289</v>
      </c>
      <c r="G16" s="101">
        <f>IF(SER_hh_fech_in!G16=0,0,SER_hh_fech_in!G16/SER_summary!G$27)</f>
        <v>12.46801770429029</v>
      </c>
      <c r="H16" s="101">
        <f>IF(SER_hh_fech_in!H16=0,0,SER_hh_fech_in!H16/SER_summary!H$27)</f>
        <v>13.026056148455455</v>
      </c>
      <c r="I16" s="101">
        <f>IF(SER_hh_fech_in!I16=0,0,SER_hh_fech_in!I16/SER_summary!I$27)</f>
        <v>12.799336941237124</v>
      </c>
      <c r="J16" s="101">
        <f>IF(SER_hh_fech_in!J16=0,0,SER_hh_fech_in!J16/SER_summary!J$27)</f>
        <v>12.46245908935852</v>
      </c>
      <c r="K16" s="101">
        <f>IF(SER_hh_fech_in!K16=0,0,SER_hh_fech_in!K16/SER_summary!K$27)</f>
        <v>11.981704634359394</v>
      </c>
      <c r="L16" s="101">
        <f>IF(SER_hh_fech_in!L16=0,0,SER_hh_fech_in!L16/SER_summary!L$27)</f>
        <v>10.420573451198099</v>
      </c>
      <c r="M16" s="101">
        <f>IF(SER_hh_fech_in!M16=0,0,SER_hh_fech_in!M16/SER_summary!M$27)</f>
        <v>11.29741966032927</v>
      </c>
      <c r="N16" s="101">
        <f>IF(SER_hh_fech_in!N16=0,0,SER_hh_fech_in!N16/SER_summary!N$27)</f>
        <v>10.871836036301175</v>
      </c>
      <c r="O16" s="101">
        <f>IF(SER_hh_fech_in!O16=0,0,SER_hh_fech_in!O16/SER_summary!O$27)</f>
        <v>10.194730984872511</v>
      </c>
      <c r="P16" s="101">
        <f>IF(SER_hh_fech_in!P16=0,0,SER_hh_fech_in!P16/SER_summary!P$27)</f>
        <v>9.5641785430046458</v>
      </c>
      <c r="Q16" s="101">
        <f>IF(SER_hh_fech_in!Q16=0,0,SER_hh_fech_in!Q16/SER_summary!Q$27)</f>
        <v>8.8213486139722139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2.4356800888154155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3.0652051610734405</v>
      </c>
      <c r="G17" s="103">
        <f>IF(SER_hh_fech_in!G17=0,0,SER_hh_fech_in!G17/SER_summary!G$27)</f>
        <v>3.0278455879693169</v>
      </c>
      <c r="H17" s="103">
        <f>IF(SER_hh_fech_in!H17=0,0,SER_hh_fech_in!H17/SER_summary!H$27)</f>
        <v>3.183077784515234</v>
      </c>
      <c r="I17" s="103">
        <f>IF(SER_hh_fech_in!I17=0,0,SER_hh_fech_in!I17/SER_summary!I$27)</f>
        <v>3.3934971372638354</v>
      </c>
      <c r="J17" s="103">
        <f>IF(SER_hh_fech_in!J17=0,0,SER_hh_fech_in!J17/SER_summary!J$27)</f>
        <v>3.4835876758058748</v>
      </c>
      <c r="K17" s="103">
        <f>IF(SER_hh_fech_in!K17=0,0,SER_hh_fech_in!K17/SER_summary!K$27)</f>
        <v>3.4050291519942926</v>
      </c>
      <c r="L17" s="103">
        <f>IF(SER_hh_fech_in!L17=0,0,SER_hh_fech_in!L17/SER_summary!L$27)</f>
        <v>3.2792601522105147</v>
      </c>
      <c r="M17" s="103">
        <f>IF(SER_hh_fech_in!M17=0,0,SER_hh_fech_in!M17/SER_summary!M$27)</f>
        <v>3.2960826462246891</v>
      </c>
      <c r="N17" s="103">
        <f>IF(SER_hh_fech_in!N17=0,0,SER_hh_fech_in!N17/SER_summary!N$27)</f>
        <v>3.2787871963651662</v>
      </c>
      <c r="O17" s="103">
        <f>IF(SER_hh_fech_in!O17=0,0,SER_hh_fech_in!O17/SER_summary!O$27)</f>
        <v>3.2782708756127303</v>
      </c>
      <c r="P17" s="103">
        <f>IF(SER_hh_fech_in!P17=0,0,SER_hh_fech_in!P17/SER_summary!P$27)</f>
        <v>3.5067589175686438</v>
      </c>
      <c r="Q17" s="103">
        <f>IF(SER_hh_fech_in!Q17=0,0,SER_hh_fech_in!Q17/SER_summary!Q$27)</f>
        <v>3.8096555824938592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15.651381988079923</v>
      </c>
      <c r="D18" s="103">
        <f>IF(SER_hh_fech_in!D18=0,0,SER_hh_fech_in!D18/SER_summary!D$27)</f>
        <v>14.829497998692736</v>
      </c>
      <c r="E18" s="103">
        <f>IF(SER_hh_fech_in!E18=0,0,SER_hh_fech_in!E18/SER_summary!E$27)</f>
        <v>14.20060761496055</v>
      </c>
      <c r="F18" s="103">
        <f>IF(SER_hh_fech_in!F18=0,0,SER_hh_fech_in!F18/SER_summary!F$27)</f>
        <v>13.801529642460238</v>
      </c>
      <c r="G18" s="103">
        <f>IF(SER_hh_fech_in!G18=0,0,SER_hh_fech_in!G18/SER_summary!G$27)</f>
        <v>13.480030065544346</v>
      </c>
      <c r="H18" s="103">
        <f>IF(SER_hh_fech_in!H18=0,0,SER_hh_fech_in!H18/SER_summary!H$27)</f>
        <v>13.152517300145476</v>
      </c>
      <c r="I18" s="103">
        <f>IF(SER_hh_fech_in!I18=0,0,SER_hh_fech_in!I18/SER_summary!I$27)</f>
        <v>12.803452823050463</v>
      </c>
      <c r="J18" s="103">
        <f>IF(SER_hh_fech_in!J18=0,0,SER_hh_fech_in!J18/SER_summary!J$27)</f>
        <v>12.502688344181474</v>
      </c>
      <c r="K18" s="103">
        <f>IF(SER_hh_fech_in!K18=0,0,SER_hh_fech_in!K18/SER_summary!K$27)</f>
        <v>12.014561061879112</v>
      </c>
      <c r="L18" s="103">
        <f>IF(SER_hh_fech_in!L18=0,0,SER_hh_fech_in!L18/SER_summary!L$27)</f>
        <v>11.74664006282034</v>
      </c>
      <c r="M18" s="103">
        <f>IF(SER_hh_fech_in!M18=0,0,SER_hh_fech_in!M18/SER_summary!M$27)</f>
        <v>11.57477716520485</v>
      </c>
      <c r="N18" s="103">
        <f>IF(SER_hh_fech_in!N18=0,0,SER_hh_fech_in!N18/SER_summary!N$27)</f>
        <v>11.209697358210136</v>
      </c>
      <c r="O18" s="103">
        <f>IF(SER_hh_fech_in!O18=0,0,SER_hh_fech_in!O18/SER_summary!O$27)</f>
        <v>10.853246568462355</v>
      </c>
      <c r="P18" s="103">
        <f>IF(SER_hh_fech_in!P18=0,0,SER_hh_fech_in!P18/SER_summary!P$27)</f>
        <v>10.361758535350832</v>
      </c>
      <c r="Q18" s="103">
        <f>IF(SER_hh_fech_in!Q18=0,0,SER_hh_fech_in!Q18/SER_summary!Q$27)</f>
        <v>9.4668805249576895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22.810591019592216</v>
      </c>
      <c r="D19" s="101">
        <f>IF(SER_hh_fech_in!D19=0,0,SER_hh_fech_in!D19/SER_summary!D$27)</f>
        <v>20.991629275584618</v>
      </c>
      <c r="E19" s="101">
        <f>IF(SER_hh_fech_in!E19=0,0,SER_hh_fech_in!E19/SER_summary!E$27)</f>
        <v>18.79661250159543</v>
      </c>
      <c r="F19" s="101">
        <f>IF(SER_hh_fech_in!F19=0,0,SER_hh_fech_in!F19/SER_summary!F$27)</f>
        <v>20.145748142177702</v>
      </c>
      <c r="G19" s="101">
        <f>IF(SER_hh_fech_in!G19=0,0,SER_hh_fech_in!G19/SER_summary!G$27)</f>
        <v>18.290044740775755</v>
      </c>
      <c r="H19" s="101">
        <f>IF(SER_hh_fech_in!H19=0,0,SER_hh_fech_in!H19/SER_summary!H$27)</f>
        <v>20.34148980586011</v>
      </c>
      <c r="I19" s="101">
        <f>IF(SER_hh_fech_in!I19=0,0,SER_hh_fech_in!I19/SER_summary!I$27)</f>
        <v>22.111305475941322</v>
      </c>
      <c r="J19" s="101">
        <f>IF(SER_hh_fech_in!J19=0,0,SER_hh_fech_in!J19/SER_summary!J$27)</f>
        <v>20.242356714422087</v>
      </c>
      <c r="K19" s="101">
        <f>IF(SER_hh_fech_in!K19=0,0,SER_hh_fech_in!K19/SER_summary!K$27)</f>
        <v>21.995933741110466</v>
      </c>
      <c r="L19" s="101">
        <f>IF(SER_hh_fech_in!L19=0,0,SER_hh_fech_in!L19/SER_summary!L$27)</f>
        <v>18.710245787442616</v>
      </c>
      <c r="M19" s="101">
        <f>IF(SER_hh_fech_in!M19=0,0,SER_hh_fech_in!M19/SER_summary!M$27)</f>
        <v>19.020923456111611</v>
      </c>
      <c r="N19" s="101">
        <f>IF(SER_hh_fech_in!N19=0,0,SER_hh_fech_in!N19/SER_summary!N$27)</f>
        <v>22.719850186633636</v>
      </c>
      <c r="O19" s="101">
        <f>IF(SER_hh_fech_in!O19=0,0,SER_hh_fech_in!O19/SER_summary!O$27)</f>
        <v>19.548246010257639</v>
      </c>
      <c r="P19" s="101">
        <f>IF(SER_hh_fech_in!P19=0,0,SER_hh_fech_in!P19/SER_summary!P$27)</f>
        <v>20.857167048388476</v>
      </c>
      <c r="Q19" s="101">
        <f>IF(SER_hh_fech_in!Q19=0,0,SER_hh_fech_in!Q19/SER_summary!Q$27)</f>
        <v>20.509200405677241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17.241703212266824</v>
      </c>
      <c r="H20" s="100">
        <f>IF(SER_hh_fech_in!H20=0,0,SER_hh_fech_in!H20/SER_summary!H$27)</f>
        <v>28.539915262412574</v>
      </c>
      <c r="I20" s="100">
        <f>IF(SER_hh_fech_in!I20=0,0,SER_hh_fech_in!I20/SER_summary!I$27)</f>
        <v>28.6281234931588</v>
      </c>
      <c r="J20" s="100">
        <f>IF(SER_hh_fech_in!J20=0,0,SER_hh_fech_in!J20/SER_summary!J$27)</f>
        <v>28.644896032474371</v>
      </c>
      <c r="K20" s="100">
        <f>IF(SER_hh_fech_in!K20=0,0,SER_hh_fech_in!K20/SER_summary!K$27)</f>
        <v>29.469451015449618</v>
      </c>
      <c r="L20" s="100">
        <f>IF(SER_hh_fech_in!L20=0,0,SER_hh_fech_in!L20/SER_summary!L$27)</f>
        <v>25.713494276252192</v>
      </c>
      <c r="M20" s="100">
        <f>IF(SER_hh_fech_in!M20=0,0,SER_hh_fech_in!M20/SER_summary!M$27)</f>
        <v>27.577849411941404</v>
      </c>
      <c r="N20" s="100">
        <f>IF(SER_hh_fech_in!N20=0,0,SER_hh_fech_in!N20/SER_summary!N$27)</f>
        <v>28.222735221424514</v>
      </c>
      <c r="O20" s="100">
        <f>IF(SER_hh_fech_in!O20=0,0,SER_hh_fech_in!O20/SER_summary!O$27)</f>
        <v>27.789520247026928</v>
      </c>
      <c r="P20" s="100">
        <f>IF(SER_hh_fech_in!P20=0,0,SER_hh_fech_in!P20/SER_summary!P$27)</f>
        <v>27.532089837715287</v>
      </c>
      <c r="Q20" s="100">
        <f>IF(SER_hh_fech_in!Q20=0,0,SER_hh_fech_in!Q20/SER_summary!Q$27)</f>
        <v>28.392577651010622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0</v>
      </c>
      <c r="D22" s="100">
        <f>IF(SER_hh_fech_in!D22=0,0,SER_hh_fech_in!D22/SER_summary!D$27)</f>
        <v>0</v>
      </c>
      <c r="E22" s="100">
        <f>IF(SER_hh_fech_in!E22=0,0,SER_hh_fech_in!E22/SER_summary!E$27)</f>
        <v>0</v>
      </c>
      <c r="F22" s="100">
        <f>IF(SER_hh_fech_in!F22=0,0,SER_hh_fech_in!F22/SER_summary!F$27)</f>
        <v>0</v>
      </c>
      <c r="G22" s="100">
        <f>IF(SER_hh_fech_in!G22=0,0,SER_hh_fech_in!G22/SER_summary!G$27)</f>
        <v>0</v>
      </c>
      <c r="H22" s="100">
        <f>IF(SER_hh_fech_in!H22=0,0,SER_hh_fech_in!H22/SER_summary!H$27)</f>
        <v>0</v>
      </c>
      <c r="I22" s="100">
        <f>IF(SER_hh_fech_in!I22=0,0,SER_hh_fech_in!I22/SER_summary!I$27)</f>
        <v>0</v>
      </c>
      <c r="J22" s="100">
        <f>IF(SER_hh_fech_in!J22=0,0,SER_hh_fech_in!J22/SER_summary!J$27)</f>
        <v>0</v>
      </c>
      <c r="K22" s="100">
        <f>IF(SER_hh_fech_in!K22=0,0,SER_hh_fech_in!K22/SER_summary!K$27)</f>
        <v>0</v>
      </c>
      <c r="L22" s="100">
        <f>IF(SER_hh_fech_in!L22=0,0,SER_hh_fech_in!L22/SER_summary!L$27)</f>
        <v>0</v>
      </c>
      <c r="M22" s="100">
        <f>IF(SER_hh_fech_in!M22=0,0,SER_hh_fech_in!M22/SER_summary!M$27)</f>
        <v>0</v>
      </c>
      <c r="N22" s="100">
        <f>IF(SER_hh_fech_in!N22=0,0,SER_hh_fech_in!N22/SER_summary!N$27)</f>
        <v>0</v>
      </c>
      <c r="O22" s="100">
        <f>IF(SER_hh_fech_in!O22=0,0,SER_hh_fech_in!O22/SER_summary!O$27)</f>
        <v>0</v>
      </c>
      <c r="P22" s="100">
        <f>IF(SER_hh_fech_in!P22=0,0,SER_hh_fech_in!P22/SER_summary!P$27)</f>
        <v>0</v>
      </c>
      <c r="Q22" s="100">
        <f>IF(SER_hh_fech_in!Q22=0,0,SER_hh_fech_in!Q22/SER_summary!Q$27)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24.043965190211775</v>
      </c>
      <c r="D23" s="100">
        <f>IF(SER_hh_fech_in!D23=0,0,SER_hh_fech_in!D23/SER_summary!D$27)</f>
        <v>24.095925832839082</v>
      </c>
      <c r="E23" s="100">
        <f>IF(SER_hh_fech_in!E23=0,0,SER_hh_fech_in!E23/SER_summary!E$27)</f>
        <v>23.567846553250821</v>
      </c>
      <c r="F23" s="100">
        <f>IF(SER_hh_fech_in!F23=0,0,SER_hh_fech_in!F23/SER_summary!F$27)</f>
        <v>23.645580344238954</v>
      </c>
      <c r="G23" s="100">
        <f>IF(SER_hh_fech_in!G23=0,0,SER_hh_fech_in!G23/SER_summary!G$27)</f>
        <v>23.077679226246122</v>
      </c>
      <c r="H23" s="100">
        <f>IF(SER_hh_fech_in!H23=0,0,SER_hh_fech_in!H23/SER_summary!H$27)</f>
        <v>23.01015611435302</v>
      </c>
      <c r="I23" s="100">
        <f>IF(SER_hh_fech_in!I23=0,0,SER_hh_fech_in!I23/SER_summary!I$27)</f>
        <v>22.777566998275159</v>
      </c>
      <c r="J23" s="100">
        <f>IF(SER_hh_fech_in!J23=0,0,SER_hh_fech_in!J23/SER_summary!J$27)</f>
        <v>22.670956808772445</v>
      </c>
      <c r="K23" s="100">
        <f>IF(SER_hh_fech_in!K23=0,0,SER_hh_fech_in!K23/SER_summary!K$27)</f>
        <v>23.402147132684842</v>
      </c>
      <c r="L23" s="100">
        <f>IF(SER_hh_fech_in!L23=0,0,SER_hh_fech_in!L23/SER_summary!L$27)</f>
        <v>19.858401549375483</v>
      </c>
      <c r="M23" s="100">
        <f>IF(SER_hh_fech_in!M23=0,0,SER_hh_fech_in!M23/SER_summary!M$27)</f>
        <v>21.173304883267143</v>
      </c>
      <c r="N23" s="100">
        <f>IF(SER_hh_fech_in!N23=0,0,SER_hh_fech_in!N23/SER_summary!N$27)</f>
        <v>22.622919193549343</v>
      </c>
      <c r="O23" s="100">
        <f>IF(SER_hh_fech_in!O23=0,0,SER_hh_fech_in!O23/SER_summary!O$27)</f>
        <v>21.499751260169418</v>
      </c>
      <c r="P23" s="100">
        <f>IF(SER_hh_fech_in!P23=0,0,SER_hh_fech_in!P23/SER_summary!P$27)</f>
        <v>21.649421085434177</v>
      </c>
      <c r="Q23" s="100">
        <f>IF(SER_hh_fech_in!Q23=0,0,SER_hh_fech_in!Q23/SER_summary!Q$27)</f>
        <v>22.391266803412751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18.906447341950177</v>
      </c>
      <c r="D25" s="100">
        <f>IF(SER_hh_fech_in!D25=0,0,SER_hh_fech_in!D25/SER_summary!D$27)</f>
        <v>19.038946963825424</v>
      </c>
      <c r="E25" s="100">
        <f>IF(SER_hh_fech_in!E25=0,0,SER_hh_fech_in!E25/SER_summary!E$27)</f>
        <v>18.68254584810304</v>
      </c>
      <c r="F25" s="100">
        <f>IF(SER_hh_fech_in!F25=0,0,SER_hh_fech_in!F25/SER_summary!F$27)</f>
        <v>18.804942233847189</v>
      </c>
      <c r="G25" s="100">
        <f>IF(SER_hh_fech_in!G25=0,0,SER_hh_fech_in!G25/SER_summary!G$27)</f>
        <v>11.818957504440109</v>
      </c>
      <c r="H25" s="100">
        <f>IF(SER_hh_fech_in!H25=0,0,SER_hh_fech_in!H25/SER_summary!H$27)</f>
        <v>0</v>
      </c>
      <c r="I25" s="100">
        <f>IF(SER_hh_fech_in!I25=0,0,SER_hh_fech_in!I25/SER_summary!I$27)</f>
        <v>18.094403846127371</v>
      </c>
      <c r="J25" s="100">
        <f>IF(SER_hh_fech_in!J25=0,0,SER_hh_fech_in!J25/SER_summary!J$27)</f>
        <v>17.976858147604052</v>
      </c>
      <c r="K25" s="100">
        <f>IF(SER_hh_fech_in!K25=0,0,SER_hh_fech_in!K25/SER_summary!K$27)</f>
        <v>18.485241446511264</v>
      </c>
      <c r="L25" s="100">
        <f>IF(SER_hh_fech_in!L25=0,0,SER_hh_fech_in!L25/SER_summary!L$27)</f>
        <v>13.598247716358845</v>
      </c>
      <c r="M25" s="100">
        <f>IF(SER_hh_fech_in!M25=0,0,SER_hh_fech_in!M25/SER_summary!M$27)</f>
        <v>16.441854630491118</v>
      </c>
      <c r="N25" s="100">
        <f>IF(SER_hh_fech_in!N25=0,0,SER_hh_fech_in!N25/SER_summary!N$27)</f>
        <v>17.723697166115901</v>
      </c>
      <c r="O25" s="100">
        <f>IF(SER_hh_fech_in!O25=0,0,SER_hh_fech_in!O25/SER_summary!O$27)</f>
        <v>0</v>
      </c>
      <c r="P25" s="100">
        <f>IF(SER_hh_fech_in!P25=0,0,SER_hh_fech_in!P25/SER_summary!P$27)</f>
        <v>16.712326678410484</v>
      </c>
      <c r="Q25" s="100">
        <f>IF(SER_hh_fech_in!Q25=0,0,SER_hh_fech_in!Q25/SER_summary!Q$27)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0</v>
      </c>
      <c r="D26" s="22">
        <f>IF(SER_hh_fech_in!D26=0,0,SER_hh_fech_in!D26/SER_summary!D$27)</f>
        <v>0</v>
      </c>
      <c r="E26" s="22">
        <f>IF(SER_hh_fech_in!E26=0,0,SER_hh_fech_in!E26/SER_summary!E$27)</f>
        <v>17.88454160425275</v>
      </c>
      <c r="F26" s="22">
        <f>IF(SER_hh_fech_in!F26=0,0,SER_hh_fech_in!F26/SER_summary!F$27)</f>
        <v>0</v>
      </c>
      <c r="G26" s="22">
        <f>IF(SER_hh_fech_in!G26=0,0,SER_hh_fech_in!G26/SER_summary!G$27)</f>
        <v>17.938740190237624</v>
      </c>
      <c r="H26" s="22">
        <f>IF(SER_hh_fech_in!H26=0,0,SER_hh_fech_in!H26/SER_summary!H$27)</f>
        <v>17.954460949727718</v>
      </c>
      <c r="I26" s="22">
        <f>IF(SER_hh_fech_in!I26=0,0,SER_hh_fech_in!I26/SER_summary!I$27)</f>
        <v>17.783477977891927</v>
      </c>
      <c r="J26" s="22">
        <f>IF(SER_hh_fech_in!J26=0,0,SER_hh_fech_in!J26/SER_summary!J$27)</f>
        <v>17.862367691358099</v>
      </c>
      <c r="K26" s="22">
        <f>IF(SER_hh_fech_in!K26=0,0,SER_hh_fech_in!K26/SER_summary!K$27)</f>
        <v>18.494909096737441</v>
      </c>
      <c r="L26" s="22">
        <f>IF(SER_hh_fech_in!L26=0,0,SER_hh_fech_in!L26/SER_summary!L$27)</f>
        <v>16.831573841690407</v>
      </c>
      <c r="M26" s="22">
        <f>IF(SER_hh_fech_in!M26=0,0,SER_hh_fech_in!M26/SER_summary!M$27)</f>
        <v>18.055753556276969</v>
      </c>
      <c r="N26" s="22">
        <f>IF(SER_hh_fech_in!N26=0,0,SER_hh_fech_in!N26/SER_summary!N$27)</f>
        <v>0</v>
      </c>
      <c r="O26" s="22">
        <f>IF(SER_hh_fech_in!O26=0,0,SER_hh_fech_in!O26/SER_summary!O$27)</f>
        <v>18.968711136663853</v>
      </c>
      <c r="P26" s="22">
        <f>IF(SER_hh_fech_in!P26=0,0,SER_hh_fech_in!P26/SER_summary!P$27)</f>
        <v>18.252254981938275</v>
      </c>
      <c r="Q26" s="22">
        <f>IF(SER_hh_fech_in!Q26=0,0,SER_hh_fech_in!Q26/SER_summary!Q$27)</f>
        <v>19.623785126416685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2.8420186922248781E-2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1.0719462660772625</v>
      </c>
      <c r="M27" s="116">
        <f>IF(SER_hh_fech_in!M27=0,0,SER_hh_fech_in!M27/SER_summary!M$27)</f>
        <v>0.26855659297814116</v>
      </c>
      <c r="N27" s="116">
        <f>IF(SER_hh_fech_in!N27=0,0,SER_hh_fech_in!N27/SER_summary!N$27)</f>
        <v>7.7613282490623228E-2</v>
      </c>
      <c r="O27" s="116">
        <f>IF(SER_hh_fech_in!O27=0,0,SER_hh_fech_in!O27/SER_summary!O$27)</f>
        <v>0.14904261940527608</v>
      </c>
      <c r="P27" s="116">
        <f>IF(SER_hh_fech_in!P27=0,0,SER_hh_fech_in!P27/SER_summary!P$27)</f>
        <v>0.56832852702572878</v>
      </c>
      <c r="Q27" s="116">
        <f>IF(SER_hh_fech_in!Q27=0,0,SER_hh_fech_in!Q27/SER_summary!Q$27)</f>
        <v>0.10842883163817105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4.992045288809897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4.4279047029379113</v>
      </c>
      <c r="M28" s="117">
        <f>IF(SER_hh_fech_in!M28=0,0,SER_hh_fech_in!M28/SER_summary!M$27)</f>
        <v>4.4309469641826302</v>
      </c>
      <c r="N28" s="117">
        <f>IF(SER_hh_fech_in!N28=0,0,SER_hh_fech_in!N28/SER_summary!N$27)</f>
        <v>4.4217248645841849</v>
      </c>
      <c r="O28" s="117">
        <f>IF(SER_hh_fech_in!O28=0,0,SER_hh_fech_in!O28/SER_summary!O$27)</f>
        <v>1.6711770473597092</v>
      </c>
      <c r="P28" s="117">
        <f>IF(SER_hh_fech_in!P28=0,0,SER_hh_fech_in!P28/SER_summary!P$27)</f>
        <v>5.4700509396129924</v>
      </c>
      <c r="Q28" s="117">
        <f>IF(SER_hh_fech_in!Q28=0,0,SER_hh_fech_in!Q28/SER_summary!Q$27)</f>
        <v>3.7786675541757941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26.853985020171731</v>
      </c>
      <c r="D29" s="101">
        <f>IF(SER_hh_fech_in!D29=0,0,SER_hh_fech_in!D29/SER_summary!D$27)</f>
        <v>27.240959936212761</v>
      </c>
      <c r="E29" s="101">
        <f>IF(SER_hh_fech_in!E29=0,0,SER_hh_fech_in!E29/SER_summary!E$27)</f>
        <v>21.288695730812343</v>
      </c>
      <c r="F29" s="101">
        <f>IF(SER_hh_fech_in!F29=0,0,SER_hh_fech_in!F29/SER_summary!F$27)</f>
        <v>20.692977709051991</v>
      </c>
      <c r="G29" s="101">
        <f>IF(SER_hh_fech_in!G29=0,0,SER_hh_fech_in!G29/SER_summary!G$27)</f>
        <v>22.697724252273847</v>
      </c>
      <c r="H29" s="101">
        <f>IF(SER_hh_fech_in!H29=0,0,SER_hh_fech_in!H29/SER_summary!H$27)</f>
        <v>21.108973720829884</v>
      </c>
      <c r="I29" s="101">
        <f>IF(SER_hh_fech_in!I29=0,0,SER_hh_fech_in!I29/SER_summary!I$27)</f>
        <v>19.38684441542555</v>
      </c>
      <c r="J29" s="101">
        <f>IF(SER_hh_fech_in!J29=0,0,SER_hh_fech_in!J29/SER_summary!J$27)</f>
        <v>19.141986947132608</v>
      </c>
      <c r="K29" s="101">
        <f>IF(SER_hh_fech_in!K29=0,0,SER_hh_fech_in!K29/SER_summary!K$27)</f>
        <v>26.457943347229925</v>
      </c>
      <c r="L29" s="101">
        <f>IF(SER_hh_fech_in!L29=0,0,SER_hh_fech_in!L29/SER_summary!L$27)</f>
        <v>24.952345971678099</v>
      </c>
      <c r="M29" s="101">
        <f>IF(SER_hh_fech_in!M29=0,0,SER_hh_fech_in!M29/SER_summary!M$27)</f>
        <v>17.997408816883322</v>
      </c>
      <c r="N29" s="101">
        <f>IF(SER_hh_fech_in!N29=0,0,SER_hh_fech_in!N29/SER_summary!N$27)</f>
        <v>26.213300891529848</v>
      </c>
      <c r="O29" s="101">
        <f>IF(SER_hh_fech_in!O29=0,0,SER_hh_fech_in!O29/SER_summary!O$27)</f>
        <v>24.574965373917404</v>
      </c>
      <c r="P29" s="101">
        <f>IF(SER_hh_fech_in!P29=0,0,SER_hh_fech_in!P29/SER_summary!P$27)</f>
        <v>23.676038197128577</v>
      </c>
      <c r="Q29" s="101">
        <f>IF(SER_hh_fech_in!Q29=0,0,SER_hh_fech_in!Q29/SER_summary!Q$27)</f>
        <v>25.556911729800067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27.227144200687942</v>
      </c>
      <c r="D30" s="100">
        <f>IF(SER_hh_fech_in!D30=0,0,SER_hh_fech_in!D30/SER_summary!D$27)</f>
        <v>27.561711431611197</v>
      </c>
      <c r="E30" s="100">
        <f>IF(SER_hh_fech_in!E30=0,0,SER_hh_fech_in!E30/SER_summary!E$27)</f>
        <v>27.707345452630069</v>
      </c>
      <c r="F30" s="100">
        <f>IF(SER_hh_fech_in!F30=0,0,SER_hh_fech_in!F30/SER_summary!F$27)</f>
        <v>28.160557399667066</v>
      </c>
      <c r="G30" s="100">
        <f>IF(SER_hh_fech_in!G30=0,0,SER_hh_fech_in!G30/SER_summary!G$27)</f>
        <v>0</v>
      </c>
      <c r="H30" s="100">
        <f>IF(SER_hh_fech_in!H30=0,0,SER_hh_fech_in!H30/SER_summary!H$27)</f>
        <v>0</v>
      </c>
      <c r="I30" s="100">
        <f>IF(SER_hh_fech_in!I30=0,0,SER_hh_fech_in!I30/SER_summary!I$27)</f>
        <v>0</v>
      </c>
      <c r="J30" s="100">
        <f>IF(SER_hh_fech_in!J30=0,0,SER_hh_fech_in!J30/SER_summary!J$27)</f>
        <v>0</v>
      </c>
      <c r="K30" s="100">
        <f>IF(SER_hh_fech_in!K30=0,0,SER_hh_fech_in!K30/SER_summary!K$27)</f>
        <v>26.991452012210576</v>
      </c>
      <c r="L30" s="100">
        <f>IF(SER_hh_fech_in!L30=0,0,SER_hh_fech_in!L30/SER_summary!L$27)</f>
        <v>27.023136644359894</v>
      </c>
      <c r="M30" s="100">
        <f>IF(SER_hh_fech_in!M30=0,0,SER_hh_fech_in!M30/SER_summary!M$27)</f>
        <v>0</v>
      </c>
      <c r="N30" s="100">
        <f>IF(SER_hh_fech_in!N30=0,0,SER_hh_fech_in!N30/SER_summary!N$27)</f>
        <v>27.511754978982033</v>
      </c>
      <c r="O30" s="100">
        <f>IF(SER_hh_fech_in!O30=0,0,SER_hh_fech_in!O30/SER_summary!O$27)</f>
        <v>0</v>
      </c>
      <c r="P30" s="100">
        <f>IF(SER_hh_fech_in!P30=0,0,SER_hh_fech_in!P30/SER_summary!P$27)</f>
        <v>26.849570842851001</v>
      </c>
      <c r="Q30" s="100">
        <f>IF(SER_hh_fech_in!Q30=0,0,SER_hh_fech_in!Q30/SER_summary!Q$27)</f>
        <v>26.877764338747241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24.599259801261404</v>
      </c>
      <c r="D31" s="100">
        <f>IF(SER_hh_fech_in!D31=0,0,SER_hh_fech_in!D31/SER_summary!D$27)</f>
        <v>24.636773544343843</v>
      </c>
      <c r="E31" s="100">
        <f>IF(SER_hh_fech_in!E31=0,0,SER_hh_fech_in!E31/SER_summary!E$27)</f>
        <v>24.70851017965758</v>
      </c>
      <c r="F31" s="100">
        <f>IF(SER_hh_fech_in!F31=0,0,SER_hh_fech_in!F31/SER_summary!F$27)</f>
        <v>0</v>
      </c>
      <c r="G31" s="100">
        <f>IF(SER_hh_fech_in!G31=0,0,SER_hh_fech_in!G31/SER_summary!G$27)</f>
        <v>24.901991160407139</v>
      </c>
      <c r="H31" s="100">
        <f>IF(SER_hh_fech_in!H31=0,0,SER_hh_fech_in!H31/SER_summary!H$27)</f>
        <v>24.507243802020206</v>
      </c>
      <c r="I31" s="100">
        <f>IF(SER_hh_fech_in!I31=0,0,SER_hh_fech_in!I31/SER_summary!I$27)</f>
        <v>24.061574651357905</v>
      </c>
      <c r="J31" s="100">
        <f>IF(SER_hh_fech_in!J31=0,0,SER_hh_fech_in!J31/SER_summary!J$27)</f>
        <v>23.939727601908583</v>
      </c>
      <c r="K31" s="100">
        <f>IF(SER_hh_fech_in!K31=0,0,SER_hh_fech_in!K31/SER_summary!K$27)</f>
        <v>24.174535739952809</v>
      </c>
      <c r="L31" s="100">
        <f>IF(SER_hh_fech_in!L31=0,0,SER_hh_fech_in!L31/SER_summary!L$27)</f>
        <v>24.228881784270708</v>
      </c>
      <c r="M31" s="100">
        <f>IF(SER_hh_fech_in!M31=0,0,SER_hh_fech_in!M31/SER_summary!M$27)</f>
        <v>0</v>
      </c>
      <c r="N31" s="100">
        <f>IF(SER_hh_fech_in!N31=0,0,SER_hh_fech_in!N31/SER_summary!N$27)</f>
        <v>24.933465746294459</v>
      </c>
      <c r="O31" s="100">
        <f>IF(SER_hh_fech_in!O31=0,0,SER_hh_fech_in!O31/SER_summary!O$27)</f>
        <v>24.574965373917404</v>
      </c>
      <c r="P31" s="100">
        <f>IF(SER_hh_fech_in!P31=0,0,SER_hh_fech_in!P31/SER_summary!P$27)</f>
        <v>24.45421408400701</v>
      </c>
      <c r="Q31" s="100">
        <f>IF(SER_hh_fech_in!Q31=0,0,SER_hh_fech_in!Q31/SER_summary!Q$27)</f>
        <v>24.52172729376235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18.090994139010839</v>
      </c>
      <c r="D33" s="18">
        <f>IF(SER_hh_fech_in!D33=0,0,SER_hh_fech_in!D33/SER_summary!D$27)</f>
        <v>0</v>
      </c>
      <c r="E33" s="18">
        <f>IF(SER_hh_fech_in!E33=0,0,SER_hh_fech_in!E33/SER_summary!E$27)</f>
        <v>18.313472683231332</v>
      </c>
      <c r="F33" s="18">
        <f>IF(SER_hh_fech_in!F33=0,0,SER_hh_fech_in!F33/SER_summary!F$27)</f>
        <v>18.846548948597892</v>
      </c>
      <c r="G33" s="18">
        <f>IF(SER_hh_fech_in!G33=0,0,SER_hh_fech_in!G33/SER_summary!G$27)</f>
        <v>18.352773913794444</v>
      </c>
      <c r="H33" s="18">
        <f>IF(SER_hh_fech_in!H33=0,0,SER_hh_fech_in!H33/SER_summary!H$27)</f>
        <v>18.01091799986343</v>
      </c>
      <c r="I33" s="18">
        <f>IF(SER_hh_fech_in!I33=0,0,SER_hh_fech_in!I33/SER_summary!I$27)</f>
        <v>17.818891553570712</v>
      </c>
      <c r="J33" s="18">
        <f>IF(SER_hh_fech_in!J33=0,0,SER_hh_fech_in!J33/SER_summary!J$27)</f>
        <v>17.762513713490605</v>
      </c>
      <c r="K33" s="18">
        <f>IF(SER_hh_fech_in!K33=0,0,SER_hh_fech_in!K33/SER_summary!K$27)</f>
        <v>0</v>
      </c>
      <c r="L33" s="18">
        <f>IF(SER_hh_fech_in!L33=0,0,SER_hh_fech_in!L33/SER_summary!L$27)</f>
        <v>17.499628305992669</v>
      </c>
      <c r="M33" s="18">
        <f>IF(SER_hh_fech_in!M33=0,0,SER_hh_fech_in!M33/SER_summary!M$27)</f>
        <v>17.997408816883322</v>
      </c>
      <c r="N33" s="18">
        <f>IF(SER_hh_fech_in!N33=0,0,SER_hh_fech_in!N33/SER_summary!N$27)</f>
        <v>0</v>
      </c>
      <c r="O33" s="18">
        <f>IF(SER_hh_fech_in!O33=0,0,SER_hh_fech_in!O33/SER_summary!O$27)</f>
        <v>0</v>
      </c>
      <c r="P33" s="18">
        <f>IF(SER_hh_fech_in!P33=0,0,SER_hh_fech_in!P33/SER_summary!P$27)</f>
        <v>17.67931059953856</v>
      </c>
      <c r="Q33" s="18">
        <f>IF(SER_hh_fech_in!Q33=0,0,SER_hh_fech_in!Q33/SER_summary!Q$27)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201.26579814604278</v>
      </c>
      <c r="D3" s="106">
        <f>IF(SER_hh_tesh_in!D3=0,0,SER_hh_tesh_in!D3/SER_summary!D$27)</f>
        <v>178.57893464926414</v>
      </c>
      <c r="E3" s="106">
        <f>IF(SER_hh_tesh_in!E3=0,0,SER_hh_tesh_in!E3/SER_summary!E$27)</f>
        <v>148.71290893120724</v>
      </c>
      <c r="F3" s="106">
        <f>IF(SER_hh_tesh_in!F3=0,0,SER_hh_tesh_in!F3/SER_summary!F$27)</f>
        <v>161.22474611561432</v>
      </c>
      <c r="G3" s="106">
        <f>IF(SER_hh_tesh_in!G3=0,0,SER_hh_tesh_in!G3/SER_summary!G$27)</f>
        <v>189.80862358630912</v>
      </c>
      <c r="H3" s="106">
        <f>IF(SER_hh_tesh_in!H3=0,0,SER_hh_tesh_in!H3/SER_summary!H$27)</f>
        <v>199.19736008636846</v>
      </c>
      <c r="I3" s="106">
        <f>IF(SER_hh_tesh_in!I3=0,0,SER_hh_tesh_in!I3/SER_summary!I$27)</f>
        <v>185.61091987227039</v>
      </c>
      <c r="J3" s="106">
        <f>IF(SER_hh_tesh_in!J3=0,0,SER_hh_tesh_in!J3/SER_summary!J$27)</f>
        <v>185.38981645364251</v>
      </c>
      <c r="K3" s="106">
        <f>IF(SER_hh_tesh_in!K3=0,0,SER_hh_tesh_in!K3/SER_summary!K$27)</f>
        <v>216.65144732766603</v>
      </c>
      <c r="L3" s="106">
        <f>IF(SER_hh_tesh_in!L3=0,0,SER_hh_tesh_in!L3/SER_summary!L$27)</f>
        <v>190.0353540442307</v>
      </c>
      <c r="M3" s="106">
        <f>IF(SER_hh_tesh_in!M3=0,0,SER_hh_tesh_in!M3/SER_summary!M$27)</f>
        <v>138.13808764390322</v>
      </c>
      <c r="N3" s="106">
        <f>IF(SER_hh_tesh_in!N3=0,0,SER_hh_tesh_in!N3/SER_summary!N$27)</f>
        <v>135.99938248873394</v>
      </c>
      <c r="O3" s="106">
        <f>IF(SER_hh_tesh_in!O3=0,0,SER_hh_tesh_in!O3/SER_summary!O$27)</f>
        <v>152.09712987144914</v>
      </c>
      <c r="P3" s="106">
        <f>IF(SER_hh_tesh_in!P3=0,0,SER_hh_tesh_in!P3/SER_summary!P$27)</f>
        <v>101.20673672174624</v>
      </c>
      <c r="Q3" s="106">
        <f>IF(SER_hh_tesh_in!Q3=0,0,SER_hh_tesh_in!Q3/SER_summary!Q$27)</f>
        <v>112.70618667519321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167.02116708425936</v>
      </c>
      <c r="D4" s="101">
        <f>IF(SER_hh_tesh_in!D4=0,0,SER_hh_tesh_in!D4/SER_summary!D$27)</f>
        <v>142.30864520740317</v>
      </c>
      <c r="E4" s="101">
        <f>IF(SER_hh_tesh_in!E4=0,0,SER_hh_tesh_in!E4/SER_summary!E$27)</f>
        <v>112.36546561169469</v>
      </c>
      <c r="F4" s="101">
        <f>IF(SER_hh_tesh_in!F4=0,0,SER_hh_tesh_in!F4/SER_summary!F$27)</f>
        <v>130.69113218010355</v>
      </c>
      <c r="G4" s="101">
        <f>IF(SER_hh_tesh_in!G4=0,0,SER_hh_tesh_in!G4/SER_summary!G$27)</f>
        <v>160.52401829808116</v>
      </c>
      <c r="H4" s="101">
        <f>IF(SER_hh_tesh_in!H4=0,0,SER_hh_tesh_in!H4/SER_summary!H$27)</f>
        <v>164.84493446417304</v>
      </c>
      <c r="I4" s="101">
        <f>IF(SER_hh_tesh_in!I4=0,0,SER_hh_tesh_in!I4/SER_summary!I$27)</f>
        <v>149.27262973004858</v>
      </c>
      <c r="J4" s="101">
        <f>IF(SER_hh_tesh_in!J4=0,0,SER_hh_tesh_in!J4/SER_summary!J$27)</f>
        <v>150.15246964101522</v>
      </c>
      <c r="K4" s="101">
        <f>IF(SER_hh_tesh_in!K4=0,0,SER_hh_tesh_in!K4/SER_summary!K$27)</f>
        <v>183.49589621547375</v>
      </c>
      <c r="L4" s="101">
        <f>IF(SER_hh_tesh_in!L4=0,0,SER_hh_tesh_in!L4/SER_summary!L$27)</f>
        <v>161.75258698887518</v>
      </c>
      <c r="M4" s="101">
        <f>IF(SER_hh_tesh_in!M4=0,0,SER_hh_tesh_in!M4/SER_summary!M$27)</f>
        <v>107.38308104518177</v>
      </c>
      <c r="N4" s="101">
        <f>IF(SER_hh_tesh_in!N4=0,0,SER_hh_tesh_in!N4/SER_summary!N$27)</f>
        <v>102.73490578778417</v>
      </c>
      <c r="O4" s="101">
        <f>IF(SER_hh_tesh_in!O4=0,0,SER_hh_tesh_in!O4/SER_summary!O$27)</f>
        <v>119.29565768816248</v>
      </c>
      <c r="P4" s="101">
        <f>IF(SER_hh_tesh_in!P4=0,0,SER_hh_tesh_in!P4/SER_summary!P$27)</f>
        <v>67.960657890582013</v>
      </c>
      <c r="Q4" s="101">
        <f>IF(SER_hh_tesh_in!Q4=0,0,SER_hh_tesh_in!Q4/SER_summary!Q$27)</f>
        <v>75.711522817440525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161.4038639757004</v>
      </c>
      <c r="D5" s="100">
        <f>IF(SER_hh_tesh_in!D5=0,0,SER_hh_tesh_in!D5/SER_summary!D$27)</f>
        <v>207.59828049315345</v>
      </c>
      <c r="E5" s="100">
        <f>IF(SER_hh_tesh_in!E5=0,0,SER_hh_tesh_in!E5/SER_summary!E$27)</f>
        <v>0</v>
      </c>
      <c r="F5" s="100">
        <f>IF(SER_hh_tesh_in!F5=0,0,SER_hh_tesh_in!F5/SER_summary!F$27)</f>
        <v>205.88844854245394</v>
      </c>
      <c r="G5" s="100">
        <f>IF(SER_hh_tesh_in!G5=0,0,SER_hh_tesh_in!G5/SER_summary!G$27)</f>
        <v>0</v>
      </c>
      <c r="H5" s="100">
        <f>IF(SER_hh_tesh_in!H5=0,0,SER_hh_tesh_in!H5/SER_summary!H$27)</f>
        <v>157.72856126978087</v>
      </c>
      <c r="I5" s="100">
        <f>IF(SER_hh_tesh_in!I5=0,0,SER_hh_tesh_in!I5/SER_summary!I$27)</f>
        <v>146.38632002149711</v>
      </c>
      <c r="J5" s="100">
        <f>IF(SER_hh_tesh_in!J5=0,0,SER_hh_tesh_in!J5/SER_summary!J$27)</f>
        <v>145.78988540380206</v>
      </c>
      <c r="K5" s="100">
        <f>IF(SER_hh_tesh_in!K5=0,0,SER_hh_tesh_in!K5/SER_summary!K$27)</f>
        <v>244.7688521684635</v>
      </c>
      <c r="L5" s="100">
        <f>IF(SER_hh_tesh_in!L5=0,0,SER_hh_tesh_in!L5/SER_summary!L$27)</f>
        <v>0</v>
      </c>
      <c r="M5" s="100">
        <f>IF(SER_hh_tesh_in!M5=0,0,SER_hh_tesh_in!M5/SER_summary!M$27)</f>
        <v>0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164.09551737471239</v>
      </c>
      <c r="D7" s="100">
        <f>IF(SER_hh_tesh_in!D7=0,0,SER_hh_tesh_in!D7/SER_summary!D$27)</f>
        <v>0</v>
      </c>
      <c r="E7" s="100">
        <f>IF(SER_hh_tesh_in!E7=0,0,SER_hh_tesh_in!E7/SER_summary!E$27)</f>
        <v>0</v>
      </c>
      <c r="F7" s="100">
        <f>IF(SER_hh_tesh_in!F7=0,0,SER_hh_tesh_in!F7/SER_summary!F$27)</f>
        <v>0</v>
      </c>
      <c r="G7" s="100">
        <f>IF(SER_hh_tesh_in!G7=0,0,SER_hh_tesh_in!G7/SER_summary!G$27)</f>
        <v>0</v>
      </c>
      <c r="H7" s="100">
        <f>IF(SER_hh_tesh_in!H7=0,0,SER_hh_tesh_in!H7/SER_summary!H$27)</f>
        <v>0</v>
      </c>
      <c r="I7" s="100">
        <f>IF(SER_hh_tesh_in!I7=0,0,SER_hh_tesh_in!I7/SER_summary!I$27)</f>
        <v>0</v>
      </c>
      <c r="J7" s="100">
        <f>IF(SER_hh_tesh_in!J7=0,0,SER_hh_tesh_in!J7/SER_summary!J$27)</f>
        <v>0</v>
      </c>
      <c r="K7" s="100">
        <f>IF(SER_hh_tesh_in!K7=0,0,SER_hh_tesh_in!K7/SER_summary!K$27)</f>
        <v>0</v>
      </c>
      <c r="L7" s="100">
        <f>IF(SER_hh_tesh_in!L7=0,0,SER_hh_tesh_in!L7/SER_summary!L$27)</f>
        <v>0</v>
      </c>
      <c r="M7" s="100">
        <f>IF(SER_hh_tesh_in!M7=0,0,SER_hh_tesh_in!M7/SER_summary!M$27)</f>
        <v>0</v>
      </c>
      <c r="N7" s="100">
        <f>IF(SER_hh_tesh_in!N7=0,0,SER_hh_tesh_in!N7/SER_summary!N$27)</f>
        <v>0</v>
      </c>
      <c r="O7" s="100">
        <f>IF(SER_hh_tesh_in!O7=0,0,SER_hh_tesh_in!O7/SER_summary!O$27)</f>
        <v>129.04542606205808</v>
      </c>
      <c r="P7" s="100">
        <f>IF(SER_hh_tesh_in!P7=0,0,SER_hh_tesh_in!P7/SER_summary!P$27)</f>
        <v>70.366476318287127</v>
      </c>
      <c r="Q7" s="100">
        <f>IF(SER_hh_tesh_in!Q7=0,0,SER_hh_tesh_in!Q7/SER_summary!Q$27)</f>
        <v>78.824760416093525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162.8207228938742</v>
      </c>
      <c r="D8" s="100">
        <f>IF(SER_hh_tesh_in!D8=0,0,SER_hh_tesh_in!D8/SER_summary!D$27)</f>
        <v>139.15723311524516</v>
      </c>
      <c r="E8" s="100">
        <f>IF(SER_hh_tesh_in!E8=0,0,SER_hh_tesh_in!E8/SER_summary!E$27)</f>
        <v>105.63690154283127</v>
      </c>
      <c r="F8" s="100">
        <f>IF(SER_hh_tesh_in!F8=0,0,SER_hh_tesh_in!F8/SER_summary!F$27)</f>
        <v>119.86955903843425</v>
      </c>
      <c r="G8" s="100">
        <f>IF(SER_hh_tesh_in!G8=0,0,SER_hh_tesh_in!G8/SER_summary!G$27)</f>
        <v>151.78893961686833</v>
      </c>
      <c r="H8" s="100">
        <f>IF(SER_hh_tesh_in!H8=0,0,SER_hh_tesh_in!H8/SER_summary!H$27)</f>
        <v>156.08234014755379</v>
      </c>
      <c r="I8" s="100">
        <f>IF(SER_hh_tesh_in!I8=0,0,SER_hh_tesh_in!I8/SER_summary!I$27)</f>
        <v>143.14502622484915</v>
      </c>
      <c r="J8" s="100">
        <f>IF(SER_hh_tesh_in!J8=0,0,SER_hh_tesh_in!J8/SER_summary!J$27)</f>
        <v>141.79865005405745</v>
      </c>
      <c r="K8" s="100">
        <f>IF(SER_hh_tesh_in!K8=0,0,SER_hh_tesh_in!K8/SER_summary!K$27)</f>
        <v>138.12966035762099</v>
      </c>
      <c r="L8" s="100">
        <f>IF(SER_hh_tesh_in!L8=0,0,SER_hh_tesh_in!L8/SER_summary!L$27)</f>
        <v>158.42072662865775</v>
      </c>
      <c r="M8" s="100">
        <f>IF(SER_hh_tesh_in!M8=0,0,SER_hh_tesh_in!M8/SER_summary!M$27)</f>
        <v>104.18908339997903</v>
      </c>
      <c r="N8" s="100">
        <f>IF(SER_hh_tesh_in!N8=0,0,SER_hh_tesh_in!N8/SER_summary!N$27)</f>
        <v>87.473703287750482</v>
      </c>
      <c r="O8" s="100">
        <f>IF(SER_hh_tesh_in!O8=0,0,SER_hh_tesh_in!O8/SER_summary!O$27)</f>
        <v>114.96174664741694</v>
      </c>
      <c r="P8" s="100">
        <f>IF(SER_hh_tesh_in!P8=0,0,SER_hh_tesh_in!P8/SER_summary!P$27)</f>
        <v>61.450505405159682</v>
      </c>
      <c r="Q8" s="100">
        <f>IF(SER_hh_tesh_in!Q8=0,0,SER_hh_tesh_in!Q8/SER_summary!Q$27)</f>
        <v>69.184091118546618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0</v>
      </c>
      <c r="D9" s="100">
        <f>IF(SER_hh_tesh_in!D9=0,0,SER_hh_tesh_in!D9/SER_summary!D$27)</f>
        <v>0</v>
      </c>
      <c r="E9" s="100">
        <f>IF(SER_hh_tesh_in!E9=0,0,SER_hh_tesh_in!E9/SER_summary!E$27)</f>
        <v>112.22620282880425</v>
      </c>
      <c r="F9" s="100">
        <f>IF(SER_hh_tesh_in!F9=0,0,SER_hh_tesh_in!F9/SER_summary!F$27)</f>
        <v>0</v>
      </c>
      <c r="G9" s="100">
        <f>IF(SER_hh_tesh_in!G9=0,0,SER_hh_tesh_in!G9/SER_summary!G$27)</f>
        <v>157.44204940645145</v>
      </c>
      <c r="H9" s="100">
        <f>IF(SER_hh_tesh_in!H9=0,0,SER_hh_tesh_in!H9/SER_summary!H$27)</f>
        <v>163.2580305993242</v>
      </c>
      <c r="I9" s="100">
        <f>IF(SER_hh_tesh_in!I9=0,0,SER_hh_tesh_in!I9/SER_summary!I$27)</f>
        <v>151.22251789785389</v>
      </c>
      <c r="J9" s="100">
        <f>IF(SER_hh_tesh_in!J9=0,0,SER_hh_tesh_in!J9/SER_summary!J$27)</f>
        <v>150.3522098445988</v>
      </c>
      <c r="K9" s="100">
        <f>IF(SER_hh_tesh_in!K9=0,0,SER_hh_tesh_in!K9/SER_summary!K$27)</f>
        <v>0</v>
      </c>
      <c r="L9" s="100">
        <f>IF(SER_hh_tesh_in!L9=0,0,SER_hh_tesh_in!L9/SER_summary!L$27)</f>
        <v>0</v>
      </c>
      <c r="M9" s="100">
        <f>IF(SER_hh_tesh_in!M9=0,0,SER_hh_tesh_in!M9/SER_summary!M$27)</f>
        <v>0</v>
      </c>
      <c r="N9" s="100">
        <f>IF(SER_hh_tesh_in!N9=0,0,SER_hh_tesh_in!N9/SER_summary!N$27)</f>
        <v>100.82539678730939</v>
      </c>
      <c r="O9" s="100">
        <f>IF(SER_hh_tesh_in!O9=0,0,SER_hh_tesh_in!O9/SER_summary!O$27)</f>
        <v>0</v>
      </c>
      <c r="P9" s="100">
        <f>IF(SER_hh_tesh_in!P9=0,0,SER_hh_tesh_in!P9/SER_summary!P$27)</f>
        <v>62.896687636292619</v>
      </c>
      <c r="Q9" s="100">
        <f>IF(SER_hh_tesh_in!Q9=0,0,SER_hh_tesh_in!Q9/SER_summary!Q$27)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179.33856915567472</v>
      </c>
      <c r="D10" s="100">
        <f>IF(SER_hh_tesh_in!D10=0,0,SER_hh_tesh_in!D10/SER_summary!D$27)</f>
        <v>0</v>
      </c>
      <c r="E10" s="100">
        <f>IF(SER_hh_tesh_in!E10=0,0,SER_hh_tesh_in!E10/SER_summary!E$27)</f>
        <v>0</v>
      </c>
      <c r="F10" s="100">
        <f>IF(SER_hh_tesh_in!F10=0,0,SER_hh_tesh_in!F10/SER_summary!F$27)</f>
        <v>185.14999955380767</v>
      </c>
      <c r="G10" s="100">
        <f>IF(SER_hh_tesh_in!G10=0,0,SER_hh_tesh_in!G10/SER_summary!G$27)</f>
        <v>0</v>
      </c>
      <c r="H10" s="100">
        <f>IF(SER_hh_tesh_in!H10=0,0,SER_hh_tesh_in!H10/SER_summary!H$27)</f>
        <v>0</v>
      </c>
      <c r="I10" s="100">
        <f>IF(SER_hh_tesh_in!I10=0,0,SER_hh_tesh_in!I10/SER_summary!I$27)</f>
        <v>0</v>
      </c>
      <c r="J10" s="100">
        <f>IF(SER_hh_tesh_in!J10=0,0,SER_hh_tesh_in!J10/SER_summary!J$27)</f>
        <v>158.61907831981489</v>
      </c>
      <c r="K10" s="100">
        <f>IF(SER_hh_tesh_in!K10=0,0,SER_hh_tesh_in!K10/SER_summary!K$27)</f>
        <v>153.91447506494291</v>
      </c>
      <c r="L10" s="100">
        <f>IF(SER_hh_tesh_in!L10=0,0,SER_hh_tesh_in!L10/SER_summary!L$27)</f>
        <v>153.96562391284206</v>
      </c>
      <c r="M10" s="100">
        <f>IF(SER_hh_tesh_in!M10=0,0,SER_hh_tesh_in!M10/SER_summary!M$27)</f>
        <v>89.08527950178798</v>
      </c>
      <c r="N10" s="100">
        <f>IF(SER_hh_tesh_in!N10=0,0,SER_hh_tesh_in!N10/SER_summary!N$27)</f>
        <v>94.496346489124477</v>
      </c>
      <c r="O10" s="100">
        <f>IF(SER_hh_tesh_in!O10=0,0,SER_hh_tesh_in!O10/SER_summary!O$27)</f>
        <v>57.75963694591232</v>
      </c>
      <c r="P10" s="100">
        <f>IF(SER_hh_tesh_in!P10=0,0,SER_hh_tesh_in!P10/SER_summary!P$27)</f>
        <v>100.40890177910326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177.01925016727392</v>
      </c>
      <c r="D11" s="100">
        <f>IF(SER_hh_tesh_in!D11=0,0,SER_hh_tesh_in!D11/SER_summary!D$27)</f>
        <v>149.78741681089585</v>
      </c>
      <c r="E11" s="100">
        <f>IF(SER_hh_tesh_in!E11=0,0,SER_hh_tesh_in!E11/SER_summary!E$27)</f>
        <v>125.52031920101537</v>
      </c>
      <c r="F11" s="100">
        <f>IF(SER_hh_tesh_in!F11=0,0,SER_hh_tesh_in!F11/SER_summary!F$27)</f>
        <v>113.55350234330302</v>
      </c>
      <c r="G11" s="100">
        <f>IF(SER_hh_tesh_in!G11=0,0,SER_hh_tesh_in!G11/SER_summary!G$27)</f>
        <v>134.22812656831141</v>
      </c>
      <c r="H11" s="100">
        <f>IF(SER_hh_tesh_in!H11=0,0,SER_hh_tesh_in!H11/SER_summary!H$27)</f>
        <v>164.61487979144331</v>
      </c>
      <c r="I11" s="100">
        <f>IF(SER_hh_tesh_in!I11=0,0,SER_hh_tesh_in!I11/SER_summary!I$27)</f>
        <v>151.20402846762735</v>
      </c>
      <c r="J11" s="100">
        <f>IF(SER_hh_tesh_in!J11=0,0,SER_hh_tesh_in!J11/SER_summary!J$27)</f>
        <v>154.8017417834312</v>
      </c>
      <c r="K11" s="100">
        <f>IF(SER_hh_tesh_in!K11=0,0,SER_hh_tesh_in!K11/SER_summary!K$27)</f>
        <v>140.517303482101</v>
      </c>
      <c r="L11" s="100">
        <f>IF(SER_hh_tesh_in!L11=0,0,SER_hh_tesh_in!L11/SER_summary!L$27)</f>
        <v>146.2350643349576</v>
      </c>
      <c r="M11" s="100">
        <f>IF(SER_hh_tesh_in!M11=0,0,SER_hh_tesh_in!M11/SER_summary!M$27)</f>
        <v>114.04385117551257</v>
      </c>
      <c r="N11" s="100">
        <f>IF(SER_hh_tesh_in!N11=0,0,SER_hh_tesh_in!N11/SER_summary!N$27)</f>
        <v>90.471511344364984</v>
      </c>
      <c r="O11" s="100">
        <f>IF(SER_hh_tesh_in!O11=0,0,SER_hh_tesh_in!O11/SER_summary!O$27)</f>
        <v>102.70998589016983</v>
      </c>
      <c r="P11" s="100">
        <f>IF(SER_hh_tesh_in!P11=0,0,SER_hh_tesh_in!P11/SER_summary!P$27)</f>
        <v>69.002258744912268</v>
      </c>
      <c r="Q11" s="100">
        <f>IF(SER_hh_tesh_in!Q11=0,0,SER_hh_tesh_in!Q11/SER_summary!Q$27)</f>
        <v>69.941898853518623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162.50191635261831</v>
      </c>
      <c r="D12" s="100">
        <f>IF(SER_hh_tesh_in!D12=0,0,SER_hh_tesh_in!D12/SER_summary!D$27)</f>
        <v>139.30355605170374</v>
      </c>
      <c r="E12" s="100">
        <f>IF(SER_hh_tesh_in!E12=0,0,SER_hh_tesh_in!E12/SER_summary!E$27)</f>
        <v>105.07395195851863</v>
      </c>
      <c r="F12" s="100">
        <f>IF(SER_hh_tesh_in!F12=0,0,SER_hh_tesh_in!F12/SER_summary!F$27)</f>
        <v>135.84838651245343</v>
      </c>
      <c r="G12" s="100">
        <f>IF(SER_hh_tesh_in!G12=0,0,SER_hh_tesh_in!G12/SER_summary!G$27)</f>
        <v>0</v>
      </c>
      <c r="H12" s="100">
        <f>IF(SER_hh_tesh_in!H12=0,0,SER_hh_tesh_in!H12/SER_summary!H$27)</f>
        <v>0</v>
      </c>
      <c r="I12" s="100">
        <f>IF(SER_hh_tesh_in!I12=0,0,SER_hh_tesh_in!I12/SER_summary!I$27)</f>
        <v>142.96057101567453</v>
      </c>
      <c r="J12" s="100">
        <f>IF(SER_hh_tesh_in!J12=0,0,SER_hh_tesh_in!J12/SER_summary!J$27)</f>
        <v>141.54792710434734</v>
      </c>
      <c r="K12" s="100">
        <f>IF(SER_hh_tesh_in!K12=0,0,SER_hh_tesh_in!K12/SER_summary!K$27)</f>
        <v>138.13914876939634</v>
      </c>
      <c r="L12" s="100">
        <f>IF(SER_hh_tesh_in!L12=0,0,SER_hh_tesh_in!L12/SER_summary!L$27)</f>
        <v>147.7951418618778</v>
      </c>
      <c r="M12" s="100">
        <f>IF(SER_hh_tesh_in!M12=0,0,SER_hh_tesh_in!M12/SER_summary!M$27)</f>
        <v>103.27308611229927</v>
      </c>
      <c r="N12" s="100">
        <f>IF(SER_hh_tesh_in!N12=0,0,SER_hh_tesh_in!N12/SER_summary!N$27)</f>
        <v>0</v>
      </c>
      <c r="O12" s="100">
        <f>IF(SER_hh_tesh_in!O12=0,0,SER_hh_tesh_in!O12/SER_summary!O$27)</f>
        <v>0</v>
      </c>
      <c r="P12" s="100">
        <f>IF(SER_hh_tesh_in!P12=0,0,SER_hh_tesh_in!P12/SER_summary!P$27)</f>
        <v>0</v>
      </c>
      <c r="Q12" s="100">
        <f>IF(SER_hh_tesh_in!Q12=0,0,SER_hh_tesh_in!Q12/SER_summary!Q$27)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168.7885505062529</v>
      </c>
      <c r="D13" s="100">
        <f>IF(SER_hh_tesh_in!D13=0,0,SER_hh_tesh_in!D13/SER_summary!D$27)</f>
        <v>143.12560707613358</v>
      </c>
      <c r="E13" s="100">
        <f>IF(SER_hh_tesh_in!E13=0,0,SER_hh_tesh_in!E13/SER_summary!E$27)</f>
        <v>107.46377689608927</v>
      </c>
      <c r="F13" s="100">
        <f>IF(SER_hh_tesh_in!F13=0,0,SER_hh_tesh_in!F13/SER_summary!F$27)</f>
        <v>121.25034458164926</v>
      </c>
      <c r="G13" s="100">
        <f>IF(SER_hh_tesh_in!G13=0,0,SER_hh_tesh_in!G13/SER_summary!G$27)</f>
        <v>152.73150611099078</v>
      </c>
      <c r="H13" s="100">
        <f>IF(SER_hh_tesh_in!H13=0,0,SER_hh_tesh_in!H13/SER_summary!H$27)</f>
        <v>156.30993110014529</v>
      </c>
      <c r="I13" s="100">
        <f>IF(SER_hh_tesh_in!I13=0,0,SER_hh_tesh_in!I13/SER_summary!I$27)</f>
        <v>143.27976851491641</v>
      </c>
      <c r="J13" s="100">
        <f>IF(SER_hh_tesh_in!J13=0,0,SER_hh_tesh_in!J13/SER_summary!J$27)</f>
        <v>141.69796041243416</v>
      </c>
      <c r="K13" s="100">
        <f>IF(SER_hh_tesh_in!K13=0,0,SER_hh_tesh_in!K13/SER_summary!K$27)</f>
        <v>137.32393749419703</v>
      </c>
      <c r="L13" s="100">
        <f>IF(SER_hh_tesh_in!L13=0,0,SER_hh_tesh_in!L13/SER_summary!L$27)</f>
        <v>179.1836999310687</v>
      </c>
      <c r="M13" s="100">
        <f>IF(SER_hh_tesh_in!M13=0,0,SER_hh_tesh_in!M13/SER_summary!M$27)</f>
        <v>119.30434958387646</v>
      </c>
      <c r="N13" s="100">
        <f>IF(SER_hh_tesh_in!N13=0,0,SER_hh_tesh_in!N13/SER_summary!N$27)</f>
        <v>103.60585783699983</v>
      </c>
      <c r="O13" s="100">
        <f>IF(SER_hh_tesh_in!O13=0,0,SER_hh_tesh_in!O13/SER_summary!O$27)</f>
        <v>134.48551350690627</v>
      </c>
      <c r="P13" s="100">
        <f>IF(SER_hh_tesh_in!P13=0,0,SER_hh_tesh_in!P13/SER_summary!P$27)</f>
        <v>72.201873663860027</v>
      </c>
      <c r="Q13" s="100">
        <f>IF(SER_hh_tesh_in!Q13=0,0,SER_hh_tesh_in!Q13/SER_summary!Q$27)</f>
        <v>81.663217546970444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167.24751826411142</v>
      </c>
      <c r="D14" s="22">
        <f>IF(SER_hh_tesh_in!D14=0,0,SER_hh_tesh_in!D14/SER_summary!D$27)</f>
        <v>141.83752892380937</v>
      </c>
      <c r="E14" s="22">
        <f>IF(SER_hh_tesh_in!E14=0,0,SER_hh_tesh_in!E14/SER_summary!E$27)</f>
        <v>0</v>
      </c>
      <c r="F14" s="22">
        <f>IF(SER_hh_tesh_in!F14=0,0,SER_hh_tesh_in!F14/SER_summary!F$27)</f>
        <v>120.90248231852566</v>
      </c>
      <c r="G14" s="22">
        <f>IF(SER_hh_tesh_in!G14=0,0,SER_hh_tesh_in!G14/SER_summary!G$27)</f>
        <v>0</v>
      </c>
      <c r="H14" s="22">
        <f>IF(SER_hh_tesh_in!H14=0,0,SER_hh_tesh_in!H14/SER_summary!H$27)</f>
        <v>0</v>
      </c>
      <c r="I14" s="22">
        <f>IF(SER_hh_tesh_in!I14=0,0,SER_hh_tesh_in!I14/SER_summary!I$27)</f>
        <v>145.52189327662779</v>
      </c>
      <c r="J14" s="22">
        <f>IF(SER_hh_tesh_in!J14=0,0,SER_hh_tesh_in!J14/SER_summary!J$27)</f>
        <v>0</v>
      </c>
      <c r="K14" s="22">
        <f>IF(SER_hh_tesh_in!K14=0,0,SER_hh_tesh_in!K14/SER_summary!K$27)</f>
        <v>141.67207817608769</v>
      </c>
      <c r="L14" s="22">
        <f>IF(SER_hh_tesh_in!L14=0,0,SER_hh_tesh_in!L14/SER_summary!L$27)</f>
        <v>162.9438066020744</v>
      </c>
      <c r="M14" s="22">
        <f>IF(SER_hh_tesh_in!M14=0,0,SER_hh_tesh_in!M14/SER_summary!M$27)</f>
        <v>106.8226953089081</v>
      </c>
      <c r="N14" s="22">
        <f>IF(SER_hh_tesh_in!N14=0,0,SER_hh_tesh_in!N14/SER_summary!N$27)</f>
        <v>0</v>
      </c>
      <c r="O14" s="22">
        <f>IF(SER_hh_tesh_in!O14=0,0,SER_hh_tesh_in!O14/SER_summary!O$27)</f>
        <v>118.96468258005029</v>
      </c>
      <c r="P14" s="22">
        <f>IF(SER_hh_tesh_in!P14=0,0,SER_hh_tesh_in!P14/SER_summary!P$27)</f>
        <v>0</v>
      </c>
      <c r="Q14" s="22">
        <f>IF(SER_hh_tesh_in!Q14=0,0,SER_hh_tesh_in!Q14/SER_summary!Q$27)</f>
        <v>72.273221039654658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1.9954377538996961</v>
      </c>
      <c r="D15" s="104">
        <f>IF(SER_hh_tesh_in!D15=0,0,SER_hh_tesh_in!D15/SER_summary!D$27)</f>
        <v>0.77369771071572602</v>
      </c>
      <c r="E15" s="104">
        <f>IF(SER_hh_tesh_in!E15=0,0,SER_hh_tesh_in!E15/SER_summary!E$27)</f>
        <v>1.8610977909931001</v>
      </c>
      <c r="F15" s="104">
        <f>IF(SER_hh_tesh_in!F15=0,0,SER_hh_tesh_in!F15/SER_summary!F$27)</f>
        <v>0.76130847452613049</v>
      </c>
      <c r="G15" s="104">
        <f>IF(SER_hh_tesh_in!G15=0,0,SER_hh_tesh_in!G15/SER_summary!G$27)</f>
        <v>3.0921297902708238</v>
      </c>
      <c r="H15" s="104">
        <f>IF(SER_hh_tesh_in!H15=0,0,SER_hh_tesh_in!H15/SER_summary!H$27)</f>
        <v>2.8394763364410918</v>
      </c>
      <c r="I15" s="104">
        <f>IF(SER_hh_tesh_in!I15=0,0,SER_hh_tesh_in!I15/SER_summary!I$27)</f>
        <v>2.0562122762928237</v>
      </c>
      <c r="J15" s="104">
        <f>IF(SER_hh_tesh_in!J15=0,0,SER_hh_tesh_in!J15/SER_summary!J$27)</f>
        <v>1.9945947500397334</v>
      </c>
      <c r="K15" s="104">
        <f>IF(SER_hh_tesh_in!K15=0,0,SER_hh_tesh_in!K15/SER_summary!K$27)</f>
        <v>1.7037013891812791</v>
      </c>
      <c r="L15" s="104">
        <f>IF(SER_hh_tesh_in!L15=0,0,SER_hh_tesh_in!L15/SER_summary!L$27)</f>
        <v>0.76553473799292182</v>
      </c>
      <c r="M15" s="104">
        <f>IF(SER_hh_tesh_in!M15=0,0,SER_hh_tesh_in!M15/SER_summary!M$27)</f>
        <v>0.51893220955031949</v>
      </c>
      <c r="N15" s="104">
        <f>IF(SER_hh_tesh_in!N15=0,0,SER_hh_tesh_in!N15/SER_summary!N$27)</f>
        <v>1.9606162802522462</v>
      </c>
      <c r="O15" s="104">
        <f>IF(SER_hh_tesh_in!O15=0,0,SER_hh_tesh_in!O15/SER_summary!O$27)</f>
        <v>1.5260297097966569</v>
      </c>
      <c r="P15" s="104">
        <f>IF(SER_hh_tesh_in!P15=0,0,SER_hh_tesh_in!P15/SER_summary!P$27)</f>
        <v>1.2246880185972184</v>
      </c>
      <c r="Q15" s="104">
        <f>IF(SER_hh_tesh_in!Q15=0,0,SER_hh_tesh_in!Q15/SER_summary!Q$27)</f>
        <v>1.0876156986837242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22.610716252536758</v>
      </c>
      <c r="D16" s="101">
        <f>IF(SER_hh_tesh_in!D16=0,0,SER_hh_tesh_in!D16/SER_summary!D$27)</f>
        <v>23.501647069499136</v>
      </c>
      <c r="E16" s="101">
        <f>IF(SER_hh_tesh_in!E16=0,0,SER_hh_tesh_in!E16/SER_summary!E$27)</f>
        <v>23.631163043703996</v>
      </c>
      <c r="F16" s="101">
        <f>IF(SER_hh_tesh_in!F16=0,0,SER_hh_tesh_in!F16/SER_summary!F$27)</f>
        <v>21.557799563270553</v>
      </c>
      <c r="G16" s="101">
        <f>IF(SER_hh_tesh_in!G16=0,0,SER_hh_tesh_in!G16/SER_summary!G$27)</f>
        <v>22.140685176352349</v>
      </c>
      <c r="H16" s="101">
        <f>IF(SER_hh_tesh_in!H16=0,0,SER_hh_tesh_in!H16/SER_summary!H$27)</f>
        <v>23.972888114810115</v>
      </c>
      <c r="I16" s="101">
        <f>IF(SER_hh_tesh_in!I16=0,0,SER_hh_tesh_in!I16/SER_summary!I$27)</f>
        <v>24.457829749729925</v>
      </c>
      <c r="J16" s="101">
        <f>IF(SER_hh_tesh_in!J16=0,0,SER_hh_tesh_in!J16/SER_summary!J$27)</f>
        <v>24.560764253703752</v>
      </c>
      <c r="K16" s="101">
        <f>IF(SER_hh_tesh_in!K16=0,0,SER_hh_tesh_in!K16/SER_summary!K$27)</f>
        <v>24.253014085882736</v>
      </c>
      <c r="L16" s="101">
        <f>IF(SER_hh_tesh_in!L16=0,0,SER_hh_tesh_in!L16/SER_summary!L$27)</f>
        <v>21.757691730951155</v>
      </c>
      <c r="M16" s="101">
        <f>IF(SER_hh_tesh_in!M16=0,0,SER_hh_tesh_in!M16/SER_summary!M$27)</f>
        <v>24.343505504926114</v>
      </c>
      <c r="N16" s="101">
        <f>IF(SER_hh_tesh_in!N16=0,0,SER_hh_tesh_in!N16/SER_summary!N$27)</f>
        <v>24.658621332103984</v>
      </c>
      <c r="O16" s="101">
        <f>IF(SER_hh_tesh_in!O16=0,0,SER_hh_tesh_in!O16/SER_summary!O$27)</f>
        <v>24.71243746888829</v>
      </c>
      <c r="P16" s="101">
        <f>IF(SER_hh_tesh_in!P16=0,0,SER_hh_tesh_in!P16/SER_summary!P$27)</f>
        <v>24.877457982800429</v>
      </c>
      <c r="Q16" s="101">
        <f>IF(SER_hh_tesh_in!Q16=0,0,SER_hh_tesh_in!Q16/SER_summary!Q$27)</f>
        <v>25.340552755714473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4.6732123414293181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6.0200346882488995</v>
      </c>
      <c r="G17" s="103">
        <f>IF(SER_hh_tesh_in!G17=0,0,SER_hh_tesh_in!G17/SER_summary!G$27)</f>
        <v>6.0260913512491392</v>
      </c>
      <c r="H17" s="103">
        <f>IF(SER_hh_tesh_in!H17=0,0,SER_hh_tesh_in!H17/SER_summary!H$27)</f>
        <v>6.4356186805926994</v>
      </c>
      <c r="I17" s="103">
        <f>IF(SER_hh_tesh_in!I17=0,0,SER_hh_tesh_in!I17/SER_summary!I$27)</f>
        <v>6.9899021881702952</v>
      </c>
      <c r="J17" s="103">
        <f>IF(SER_hh_tesh_in!J17=0,0,SER_hh_tesh_in!J17/SER_summary!J$27)</f>
        <v>7.3359358283878784</v>
      </c>
      <c r="K17" s="103">
        <f>IF(SER_hh_tesh_in!K17=0,0,SER_hh_tesh_in!K17/SER_summary!K$27)</f>
        <v>7.3596097877184903</v>
      </c>
      <c r="L17" s="103">
        <f>IF(SER_hh_tesh_in!L17=0,0,SER_hh_tesh_in!L17/SER_summary!L$27)</f>
        <v>7.3138684054628396</v>
      </c>
      <c r="M17" s="103">
        <f>IF(SER_hh_tesh_in!M17=0,0,SER_hh_tesh_in!M17/SER_summary!M$27)</f>
        <v>7.6575986694608114</v>
      </c>
      <c r="N17" s="103">
        <f>IF(SER_hh_tesh_in!N17=0,0,SER_hh_tesh_in!N17/SER_summary!N$27)</f>
        <v>8.0303364438918337</v>
      </c>
      <c r="O17" s="103">
        <f>IF(SER_hh_tesh_in!O17=0,0,SER_hh_tesh_in!O17/SER_summary!O$27)</f>
        <v>8.617406583796491</v>
      </c>
      <c r="P17" s="103">
        <f>IF(SER_hh_tesh_in!P17=0,0,SER_hh_tesh_in!P17/SER_summary!P$27)</f>
        <v>10.126230722428172</v>
      </c>
      <c r="Q17" s="103">
        <f>IF(SER_hh_tesh_in!Q17=0,0,SER_hh_tesh_in!Q17/SER_summary!Q$27)</f>
        <v>12.238574284935909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23.400668419257567</v>
      </c>
      <c r="D18" s="103">
        <f>IF(SER_hh_tesh_in!D18=0,0,SER_hh_tesh_in!D18/SER_summary!D$27)</f>
        <v>23.501647069499136</v>
      </c>
      <c r="E18" s="103">
        <f>IF(SER_hh_tesh_in!E18=0,0,SER_hh_tesh_in!E18/SER_summary!E$27)</f>
        <v>23.631163043703996</v>
      </c>
      <c r="F18" s="103">
        <f>IF(SER_hh_tesh_in!F18=0,0,SER_hh_tesh_in!F18/SER_summary!F$27)</f>
        <v>23.700936784025835</v>
      </c>
      <c r="G18" s="103">
        <f>IF(SER_hh_tesh_in!G18=0,0,SER_hh_tesh_in!G18/SER_summary!G$27)</f>
        <v>23.868213864033553</v>
      </c>
      <c r="H18" s="103">
        <f>IF(SER_hh_tesh_in!H18=0,0,SER_hh_tesh_in!H18/SER_summary!H$27)</f>
        <v>24.198204396950302</v>
      </c>
      <c r="I18" s="103">
        <f>IF(SER_hh_tesh_in!I18=0,0,SER_hh_tesh_in!I18/SER_summary!I$27)</f>
        <v>24.465473503702533</v>
      </c>
      <c r="J18" s="103">
        <f>IF(SER_hh_tesh_in!J18=0,0,SER_hh_tesh_in!J18/SER_summary!J$27)</f>
        <v>24.63793898759711</v>
      </c>
      <c r="K18" s="103">
        <f>IF(SER_hh_tesh_in!K18=0,0,SER_hh_tesh_in!K18/SER_summary!K$27)</f>
        <v>24.317731109982013</v>
      </c>
      <c r="L18" s="103">
        <f>IF(SER_hh_tesh_in!L18=0,0,SER_hh_tesh_in!L18/SER_summary!L$27)</f>
        <v>24.439757487513884</v>
      </c>
      <c r="M18" s="103">
        <f>IF(SER_hh_tesh_in!M18=0,0,SER_hh_tesh_in!M18/SER_summary!M$27)</f>
        <v>24.921904024862588</v>
      </c>
      <c r="N18" s="103">
        <f>IF(SER_hh_tesh_in!N18=0,0,SER_hh_tesh_in!N18/SER_summary!N$27)</f>
        <v>25.398515731816218</v>
      </c>
      <c r="O18" s="103">
        <f>IF(SER_hh_tesh_in!O18=0,0,SER_hh_tesh_in!O18/SER_summary!O$27)</f>
        <v>26.244844001820216</v>
      </c>
      <c r="P18" s="103">
        <f>IF(SER_hh_tesh_in!P18=0,0,SER_hh_tesh_in!P18/SER_summary!P$27)</f>
        <v>26.819750980964265</v>
      </c>
      <c r="Q18" s="103">
        <f>IF(SER_hh_tesh_in!Q18=0,0,SER_hh_tesh_in!Q18/SER_summary!Q$27)</f>
        <v>27.028155158098112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13.77712766762583</v>
      </c>
      <c r="D19" s="101">
        <f>IF(SER_hh_tesh_in!D19=0,0,SER_hh_tesh_in!D19/SER_summary!D$27)</f>
        <v>13.711664887677941</v>
      </c>
      <c r="E19" s="101">
        <f>IF(SER_hh_tesh_in!E19=0,0,SER_hh_tesh_in!E19/SER_summary!E$27)</f>
        <v>13.246570737104896</v>
      </c>
      <c r="F19" s="101">
        <f>IF(SER_hh_tesh_in!F19=0,0,SER_hh_tesh_in!F19/SER_summary!F$27)</f>
        <v>13.654531433694052</v>
      </c>
      <c r="G19" s="101">
        <f>IF(SER_hh_tesh_in!G19=0,0,SER_hh_tesh_in!G19/SER_summary!G$27)</f>
        <v>13.383679496286993</v>
      </c>
      <c r="H19" s="101">
        <f>IF(SER_hh_tesh_in!H19=0,0,SER_hh_tesh_in!H19/SER_summary!H$27)</f>
        <v>13.562415035986151</v>
      </c>
      <c r="I19" s="101">
        <f>IF(SER_hh_tesh_in!I19=0,0,SER_hh_tesh_in!I19/SER_summary!I$27)</f>
        <v>13.690473098468081</v>
      </c>
      <c r="J19" s="101">
        <f>IF(SER_hh_tesh_in!J19=0,0,SER_hh_tesh_in!J19/SER_summary!J$27)</f>
        <v>13.725400311334051</v>
      </c>
      <c r="K19" s="101">
        <f>IF(SER_hh_tesh_in!K19=0,0,SER_hh_tesh_in!K19/SER_summary!K$27)</f>
        <v>14.296153898158115</v>
      </c>
      <c r="L19" s="101">
        <f>IF(SER_hh_tesh_in!L19=0,0,SER_hh_tesh_in!L19/SER_summary!L$27)</f>
        <v>13.836350145334285</v>
      </c>
      <c r="M19" s="101">
        <f>IF(SER_hh_tesh_in!M19=0,0,SER_hh_tesh_in!M19/SER_summary!M$27)</f>
        <v>14.144370835811529</v>
      </c>
      <c r="N19" s="101">
        <f>IF(SER_hh_tesh_in!N19=0,0,SER_hh_tesh_in!N19/SER_summary!N$27)</f>
        <v>14.159967522851842</v>
      </c>
      <c r="O19" s="101">
        <f>IF(SER_hh_tesh_in!O19=0,0,SER_hh_tesh_in!O19/SER_summary!O$27)</f>
        <v>14.742697134450959</v>
      </c>
      <c r="P19" s="101">
        <f>IF(SER_hh_tesh_in!P19=0,0,SER_hh_tesh_in!P19/SER_summary!P$27)</f>
        <v>14.382829268576694</v>
      </c>
      <c r="Q19" s="101">
        <f>IF(SER_hh_tesh_in!Q19=0,0,SER_hh_tesh_in!Q19/SER_summary!Q$27)</f>
        <v>15.159558890885098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8.1361023379268715</v>
      </c>
      <c r="H20" s="100">
        <f>IF(SER_hh_tesh_in!H20=0,0,SER_hh_tesh_in!H20/SER_summary!H$27)</f>
        <v>13.611739564189051</v>
      </c>
      <c r="I20" s="100">
        <f>IF(SER_hh_tesh_in!I20=0,0,SER_hh_tesh_in!I20/SER_summary!I$27)</f>
        <v>13.787712003532532</v>
      </c>
      <c r="J20" s="100">
        <f>IF(SER_hh_tesh_in!J20=0,0,SER_hh_tesh_in!J20/SER_summary!J$27)</f>
        <v>13.90149211084363</v>
      </c>
      <c r="K20" s="100">
        <f>IF(SER_hh_tesh_in!K20=0,0,SER_hh_tesh_in!K20/SER_summary!K$27)</f>
        <v>14.364792778857828</v>
      </c>
      <c r="L20" s="100">
        <f>IF(SER_hh_tesh_in!L20=0,0,SER_hh_tesh_in!L20/SER_summary!L$27)</f>
        <v>12.619500145038744</v>
      </c>
      <c r="M20" s="100">
        <f>IF(SER_hh_tesh_in!M20=0,0,SER_hh_tesh_in!M20/SER_summary!M$27)</f>
        <v>13.580889917243285</v>
      </c>
      <c r="N20" s="100">
        <f>IF(SER_hh_tesh_in!N20=0,0,SER_hh_tesh_in!N20/SER_summary!N$27)</f>
        <v>13.922369652738775</v>
      </c>
      <c r="O20" s="100">
        <f>IF(SER_hh_tesh_in!O20=0,0,SER_hh_tesh_in!O20/SER_summary!O$27)</f>
        <v>13.720165739281198</v>
      </c>
      <c r="P20" s="100">
        <f>IF(SER_hh_tesh_in!P20=0,0,SER_hh_tesh_in!P20/SER_summary!P$27)</f>
        <v>13.598998792109946</v>
      </c>
      <c r="Q20" s="100">
        <f>IF(SER_hh_tesh_in!Q20=0,0,SER_hh_tesh_in!Q20/SER_summary!Q$27)</f>
        <v>14.027168409454235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0</v>
      </c>
      <c r="D22" s="100">
        <f>IF(SER_hh_tesh_in!D22=0,0,SER_hh_tesh_in!D22/SER_summary!D$27)</f>
        <v>0</v>
      </c>
      <c r="E22" s="100">
        <f>IF(SER_hh_tesh_in!E22=0,0,SER_hh_tesh_in!E22/SER_summary!E$27)</f>
        <v>0</v>
      </c>
      <c r="F22" s="100">
        <f>IF(SER_hh_tesh_in!F22=0,0,SER_hh_tesh_in!F22/SER_summary!F$27)</f>
        <v>0</v>
      </c>
      <c r="G22" s="100">
        <f>IF(SER_hh_tesh_in!G22=0,0,SER_hh_tesh_in!G22/SER_summary!G$27)</f>
        <v>0</v>
      </c>
      <c r="H22" s="100">
        <f>IF(SER_hh_tesh_in!H22=0,0,SER_hh_tesh_in!H22/SER_summary!H$27)</f>
        <v>0</v>
      </c>
      <c r="I22" s="100">
        <f>IF(SER_hh_tesh_in!I22=0,0,SER_hh_tesh_in!I22/SER_summary!I$27)</f>
        <v>0</v>
      </c>
      <c r="J22" s="100">
        <f>IF(SER_hh_tesh_in!J22=0,0,SER_hh_tesh_in!J22/SER_summary!J$27)</f>
        <v>0</v>
      </c>
      <c r="K22" s="100">
        <f>IF(SER_hh_tesh_in!K22=0,0,SER_hh_tesh_in!K22/SER_summary!K$27)</f>
        <v>0</v>
      </c>
      <c r="L22" s="100">
        <f>IF(SER_hh_tesh_in!L22=0,0,SER_hh_tesh_in!L22/SER_summary!L$27)</f>
        <v>0</v>
      </c>
      <c r="M22" s="100">
        <f>IF(SER_hh_tesh_in!M22=0,0,SER_hh_tesh_in!M22/SER_summary!M$27)</f>
        <v>0</v>
      </c>
      <c r="N22" s="100">
        <f>IF(SER_hh_tesh_in!N22=0,0,SER_hh_tesh_in!N22/SER_summary!N$27)</f>
        <v>0</v>
      </c>
      <c r="O22" s="100">
        <f>IF(SER_hh_tesh_in!O22=0,0,SER_hh_tesh_in!O22/SER_summary!O$27)</f>
        <v>0</v>
      </c>
      <c r="P22" s="100">
        <f>IF(SER_hh_tesh_in!P22=0,0,SER_hh_tesh_in!P22/SER_summary!P$27)</f>
        <v>0</v>
      </c>
      <c r="Q22" s="100">
        <f>IF(SER_hh_tesh_in!Q22=0,0,SER_hh_tesh_in!Q22/SER_summary!Q$27)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13.926486619138583</v>
      </c>
      <c r="D23" s="100">
        <f>IF(SER_hh_tesh_in!D23=0,0,SER_hh_tesh_in!D23/SER_summary!D$27)</f>
        <v>14.054158875039743</v>
      </c>
      <c r="E23" s="100">
        <f>IF(SER_hh_tesh_in!E23=0,0,SER_hh_tesh_in!E23/SER_summary!E$27)</f>
        <v>13.84426835036755</v>
      </c>
      <c r="F23" s="100">
        <f>IF(SER_hh_tesh_in!F23=0,0,SER_hh_tesh_in!F23/SER_summary!F$27)</f>
        <v>13.990724225731638</v>
      </c>
      <c r="G23" s="100">
        <f>IF(SER_hh_tesh_in!G23=0,0,SER_hh_tesh_in!G23/SER_summary!G$27)</f>
        <v>13.768287953534996</v>
      </c>
      <c r="H23" s="100">
        <f>IF(SER_hh_tesh_in!H23=0,0,SER_hh_tesh_in!H23/SER_summary!H$27)</f>
        <v>13.858495272036317</v>
      </c>
      <c r="I23" s="100">
        <f>IF(SER_hh_tesh_in!I23=0,0,SER_hh_tesh_in!I23/SER_summary!I$27)</f>
        <v>13.865330475387658</v>
      </c>
      <c r="J23" s="100">
        <f>IF(SER_hh_tesh_in!J23=0,0,SER_hh_tesh_in!J23/SER_summary!J$27)</f>
        <v>13.911407866905215</v>
      </c>
      <c r="K23" s="100">
        <f>IF(SER_hh_tesh_in!K23=0,0,SER_hh_tesh_in!K23/SER_summary!K$27)</f>
        <v>14.423658911336121</v>
      </c>
      <c r="L23" s="100">
        <f>IF(SER_hh_tesh_in!L23=0,0,SER_hh_tesh_in!L23/SER_summary!L$27)</f>
        <v>12.318215200270817</v>
      </c>
      <c r="M23" s="100">
        <f>IF(SER_hh_tesh_in!M23=0,0,SER_hh_tesh_in!M23/SER_summary!M$27)</f>
        <v>13.180467958306322</v>
      </c>
      <c r="N23" s="100">
        <f>IF(SER_hh_tesh_in!N23=0,0,SER_hh_tesh_in!N23/SER_summary!N$27)</f>
        <v>14.111501384282231</v>
      </c>
      <c r="O23" s="100">
        <f>IF(SER_hh_tesh_in!O23=0,0,SER_hh_tesh_in!O23/SER_summary!O$27)</f>
        <v>13.413299051426968</v>
      </c>
      <c r="P23" s="100">
        <f>IF(SER_hh_tesh_in!P23=0,0,SER_hh_tesh_in!P23/SER_summary!P$27)</f>
        <v>13.517827256240039</v>
      </c>
      <c r="Q23" s="100">
        <f>IF(SER_hh_tesh_in!Q23=0,0,SER_hh_tesh_in!Q23/SER_summary!Q$27)</f>
        <v>13.983108161071877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13.304344290011514</v>
      </c>
      <c r="D25" s="100">
        <f>IF(SER_hh_tesh_in!D25=0,0,SER_hh_tesh_in!D25/SER_summary!D$27)</f>
        <v>13.496227367882234</v>
      </c>
      <c r="E25" s="100">
        <f>IF(SER_hh_tesh_in!E25=0,0,SER_hh_tesh_in!E25/SER_summary!E$27)</f>
        <v>13.339563393703756</v>
      </c>
      <c r="F25" s="100">
        <f>IF(SER_hh_tesh_in!F25=0,0,SER_hh_tesh_in!F25/SER_summary!F$27)</f>
        <v>13.525734035454033</v>
      </c>
      <c r="G25" s="100">
        <f>IF(SER_hh_tesh_in!G25=0,0,SER_hh_tesh_in!G25/SER_summary!G$27)</f>
        <v>8.5671115155693087</v>
      </c>
      <c r="H25" s="100">
        <f>IF(SER_hh_tesh_in!H25=0,0,SER_hh_tesh_in!H25/SER_summary!H$27)</f>
        <v>0</v>
      </c>
      <c r="I25" s="100">
        <f>IF(SER_hh_tesh_in!I25=0,0,SER_hh_tesh_in!I25/SER_summary!I$27)</f>
        <v>13.38124831575341</v>
      </c>
      <c r="J25" s="100">
        <f>IF(SER_hh_tesh_in!J25=0,0,SER_hh_tesh_in!J25/SER_summary!J$27)</f>
        <v>13.402241738407666</v>
      </c>
      <c r="K25" s="100">
        <f>IF(SER_hh_tesh_in!K25=0,0,SER_hh_tesh_in!K25/SER_summary!K$27)</f>
        <v>13.842649490899372</v>
      </c>
      <c r="L25" s="100">
        <f>IF(SER_hh_tesh_in!L25=0,0,SER_hh_tesh_in!L25/SER_summary!L$27)</f>
        <v>10.25152529359482</v>
      </c>
      <c r="M25" s="100">
        <f>IF(SER_hh_tesh_in!M25=0,0,SER_hh_tesh_in!M25/SER_summary!M$27)</f>
        <v>12.438987810869953</v>
      </c>
      <c r="N25" s="100">
        <f>IF(SER_hh_tesh_in!N25=0,0,SER_hh_tesh_in!N25/SER_summary!N$27)</f>
        <v>13.433364487683772</v>
      </c>
      <c r="O25" s="100">
        <f>IF(SER_hh_tesh_in!O25=0,0,SER_hh_tesh_in!O25/SER_summary!O$27)</f>
        <v>0</v>
      </c>
      <c r="P25" s="100">
        <f>IF(SER_hh_tesh_in!P25=0,0,SER_hh_tesh_in!P25/SER_summary!P$27)</f>
        <v>12.683362752140379</v>
      </c>
      <c r="Q25" s="100">
        <f>IF(SER_hh_tesh_in!Q25=0,0,SER_hh_tesh_in!Q25/SER_summary!Q$27)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0</v>
      </c>
      <c r="D26" s="22">
        <f>IF(SER_hh_tesh_in!D26=0,0,SER_hh_tesh_in!D26/SER_summary!D$27)</f>
        <v>0</v>
      </c>
      <c r="E26" s="22">
        <f>IF(SER_hh_tesh_in!E26=0,0,SER_hh_tesh_in!E26/SER_summary!E$27)</f>
        <v>13.05486454975054</v>
      </c>
      <c r="F26" s="22">
        <f>IF(SER_hh_tesh_in!F26=0,0,SER_hh_tesh_in!F26/SER_summary!F$27)</f>
        <v>0</v>
      </c>
      <c r="G26" s="22">
        <f>IF(SER_hh_tesh_in!G26=0,0,SER_hh_tesh_in!G26/SER_summary!G$27)</f>
        <v>13.332373458042996</v>
      </c>
      <c r="H26" s="22">
        <f>IF(SER_hh_tesh_in!H26=0,0,SER_hh_tesh_in!H26/SER_summary!H$27)</f>
        <v>13.480098898945949</v>
      </c>
      <c r="I26" s="22">
        <f>IF(SER_hh_tesh_in!I26=0,0,SER_hh_tesh_in!I26/SER_summary!I$27)</f>
        <v>13.497416026282512</v>
      </c>
      <c r="J26" s="22">
        <f>IF(SER_hh_tesh_in!J26=0,0,SER_hh_tesh_in!J26/SER_summary!J$27)</f>
        <v>13.670189886448433</v>
      </c>
      <c r="K26" s="22">
        <f>IF(SER_hh_tesh_in!K26=0,0,SER_hh_tesh_in!K26/SER_summary!K$27)</f>
        <v>14.21584391010254</v>
      </c>
      <c r="L26" s="22">
        <f>IF(SER_hh_tesh_in!L26=0,0,SER_hh_tesh_in!L26/SER_summary!L$27)</f>
        <v>13.01638300066181</v>
      </c>
      <c r="M26" s="22">
        <f>IF(SER_hh_tesh_in!M26=0,0,SER_hh_tesh_in!M26/SER_summary!M$27)</f>
        <v>14.012277102213519</v>
      </c>
      <c r="N26" s="22">
        <f>IF(SER_hh_tesh_in!N26=0,0,SER_hh_tesh_in!N26/SER_summary!N$27)</f>
        <v>0</v>
      </c>
      <c r="O26" s="22">
        <f>IF(SER_hh_tesh_in!O26=0,0,SER_hh_tesh_in!O26/SER_summary!O$27)</f>
        <v>14.706583172453795</v>
      </c>
      <c r="P26" s="22">
        <f>IF(SER_hh_tesh_in!P26=0,0,SER_hh_tesh_in!P26/SER_summary!P$27)</f>
        <v>14.155882422490569</v>
      </c>
      <c r="Q26" s="22">
        <f>IF(SER_hh_tesh_in!Q26=0,0,SER_hh_tesh_in!Q26/SER_summary!Q$27)</f>
        <v>15.222655748223065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2.8420186922248781E-2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1.0719462660772625</v>
      </c>
      <c r="M27" s="116">
        <f>IF(SER_hh_tesh_in!M27=0,0,SER_hh_tesh_in!M27/SER_summary!M$27)</f>
        <v>0.26931383025589223</v>
      </c>
      <c r="N27" s="116">
        <f>IF(SER_hh_tesh_in!N27=0,0,SER_hh_tesh_in!N27/SER_summary!N$27)</f>
        <v>7.7859829897268348E-2</v>
      </c>
      <c r="O27" s="116">
        <f>IF(SER_hh_tesh_in!O27=0,0,SER_hh_tesh_in!O27/SER_summary!O$27)</f>
        <v>0.14953125532759137</v>
      </c>
      <c r="P27" s="116">
        <f>IF(SER_hh_tesh_in!P27=0,0,SER_hh_tesh_in!P27/SER_summary!P$27)</f>
        <v>0.57009796139359237</v>
      </c>
      <c r="Q27" s="116">
        <f>IF(SER_hh_tesh_in!Q27=0,0,SER_hh_tesh_in!Q27/SER_summary!Q$27)</f>
        <v>0.10875949656579596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4.992045288809897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4.4279047029379113</v>
      </c>
      <c r="M28" s="117">
        <f>IF(SER_hh_tesh_in!M28=0,0,SER_hh_tesh_in!M28/SER_summary!M$27)</f>
        <v>4.4434407115146506</v>
      </c>
      <c r="N28" s="117">
        <f>IF(SER_hh_tesh_in!N28=0,0,SER_hh_tesh_in!N28/SER_summary!N$27)</f>
        <v>4.4357709758073929</v>
      </c>
      <c r="O28" s="117">
        <f>IF(SER_hh_tesh_in!O28=0,0,SER_hh_tesh_in!O28/SER_summary!O$27)</f>
        <v>1.6766559978850506</v>
      </c>
      <c r="P28" s="117">
        <f>IF(SER_hh_tesh_in!P28=0,0,SER_hh_tesh_in!P28/SER_summary!P$27)</f>
        <v>5.4870813994021024</v>
      </c>
      <c r="Q28" s="117">
        <f>IF(SER_hh_tesh_in!Q28=0,0,SER_hh_tesh_in!Q28/SER_summary!Q$27)</f>
        <v>3.7901909913874912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12.896602455058256</v>
      </c>
      <c r="D29" s="101">
        <f>IF(SER_hh_tesh_in!D29=0,0,SER_hh_tesh_in!D29/SER_summary!D$27)</f>
        <v>13.141175544715617</v>
      </c>
      <c r="E29" s="101">
        <f>IF(SER_hh_tesh_in!E29=0,0,SER_hh_tesh_in!E29/SER_summary!E$27)</f>
        <v>13.069966716228262</v>
      </c>
      <c r="F29" s="101">
        <f>IF(SER_hh_tesh_in!F29=0,0,SER_hh_tesh_in!F29/SER_summary!F$27)</f>
        <v>13.468772866657861</v>
      </c>
      <c r="G29" s="101">
        <f>IF(SER_hh_tesh_in!G29=0,0,SER_hh_tesh_in!G29/SER_summary!G$27)</f>
        <v>13.178731670889194</v>
      </c>
      <c r="H29" s="101">
        <f>IF(SER_hh_tesh_in!H29=0,0,SER_hh_tesh_in!H29/SER_summary!H$27)</f>
        <v>13.075142503688367</v>
      </c>
      <c r="I29" s="101">
        <f>IF(SER_hh_tesh_in!I29=0,0,SER_hh_tesh_in!I29/SER_summary!I$27)</f>
        <v>13.040387192104536</v>
      </c>
      <c r="J29" s="101">
        <f>IF(SER_hh_tesh_in!J29=0,0,SER_hh_tesh_in!J29/SER_summary!J$27)</f>
        <v>13.098244125912766</v>
      </c>
      <c r="K29" s="101">
        <f>IF(SER_hh_tesh_in!K29=0,0,SER_hh_tesh_in!K29/SER_summary!K$27)</f>
        <v>13.568779654413698</v>
      </c>
      <c r="L29" s="101">
        <f>IF(SER_hh_tesh_in!L29=0,0,SER_hh_tesh_in!L29/SER_summary!L$27)</f>
        <v>13.568603142232528</v>
      </c>
      <c r="M29" s="101">
        <f>IF(SER_hh_tesh_in!M29=0,0,SER_hh_tesh_in!M29/SER_summary!M$27)</f>
        <v>13.476490035214853</v>
      </c>
      <c r="N29" s="101">
        <f>IF(SER_hh_tesh_in!N29=0,0,SER_hh_tesh_in!N29/SER_summary!N$27)</f>
        <v>13.927560883571358</v>
      </c>
      <c r="O29" s="101">
        <f>IF(SER_hh_tesh_in!O29=0,0,SER_hh_tesh_in!O29/SER_summary!O$27)</f>
        <v>13.593341498490352</v>
      </c>
      <c r="P29" s="101">
        <f>IF(SER_hh_tesh_in!P29=0,0,SER_hh_tesh_in!P29/SER_summary!P$27)</f>
        <v>13.533042772417778</v>
      </c>
      <c r="Q29" s="101">
        <f>IF(SER_hh_tesh_in!Q29=0,0,SER_hh_tesh_in!Q29/SER_summary!Q$27)</f>
        <v>13.661061302466107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12.940128995033135</v>
      </c>
      <c r="D30" s="100">
        <f>IF(SER_hh_tesh_in!D30=0,0,SER_hh_tesh_in!D30/SER_summary!D$27)</f>
        <v>13.191818066684085</v>
      </c>
      <c r="E30" s="100">
        <f>IF(SER_hh_tesh_in!E30=0,0,SER_hh_tesh_in!E30/SER_summary!E$27)</f>
        <v>13.356824335806133</v>
      </c>
      <c r="F30" s="100">
        <f>IF(SER_hh_tesh_in!F30=0,0,SER_hh_tesh_in!F30/SER_summary!F$27)</f>
        <v>13.67461592899557</v>
      </c>
      <c r="G30" s="100">
        <f>IF(SER_hh_tesh_in!G30=0,0,SER_hh_tesh_in!G30/SER_summary!G$27)</f>
        <v>0</v>
      </c>
      <c r="H30" s="100">
        <f>IF(SER_hh_tesh_in!H30=0,0,SER_hh_tesh_in!H30/SER_summary!H$27)</f>
        <v>0</v>
      </c>
      <c r="I30" s="100">
        <f>IF(SER_hh_tesh_in!I30=0,0,SER_hh_tesh_in!I30/SER_summary!I$27)</f>
        <v>0</v>
      </c>
      <c r="J30" s="100">
        <f>IF(SER_hh_tesh_in!J30=0,0,SER_hh_tesh_in!J30/SER_summary!J$27)</f>
        <v>0</v>
      </c>
      <c r="K30" s="100">
        <f>IF(SER_hh_tesh_in!K30=0,0,SER_hh_tesh_in!K30/SER_summary!K$27)</f>
        <v>13.651802142165844</v>
      </c>
      <c r="L30" s="100">
        <f>IF(SER_hh_tesh_in!L30=0,0,SER_hh_tesh_in!L30/SER_summary!L$27)</f>
        <v>13.759338767504993</v>
      </c>
      <c r="M30" s="100">
        <f>IF(SER_hh_tesh_in!M30=0,0,SER_hh_tesh_in!M30/SER_summary!M$27)</f>
        <v>0</v>
      </c>
      <c r="N30" s="100">
        <f>IF(SER_hh_tesh_in!N30=0,0,SER_hh_tesh_in!N30/SER_summary!N$27)</f>
        <v>14.077867908802396</v>
      </c>
      <c r="O30" s="100">
        <f>IF(SER_hh_tesh_in!O30=0,0,SER_hh_tesh_in!O30/SER_summary!O$27)</f>
        <v>0</v>
      </c>
      <c r="P30" s="100">
        <f>IF(SER_hh_tesh_in!P30=0,0,SER_hh_tesh_in!P30/SER_summary!P$27)</f>
        <v>13.756564536914986</v>
      </c>
      <c r="Q30" s="100">
        <f>IF(SER_hh_tesh_in!Q30=0,0,SER_hh_tesh_in!Q30/SER_summary!Q$27)</f>
        <v>13.773939168367795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12.618936287528596</v>
      </c>
      <c r="D31" s="100">
        <f>IF(SER_hh_tesh_in!D31=0,0,SER_hh_tesh_in!D31/SER_summary!D$27)</f>
        <v>12.73000811930304</v>
      </c>
      <c r="E31" s="100">
        <f>IF(SER_hh_tesh_in!E31=0,0,SER_hh_tesh_in!E31/SER_summary!E$27)</f>
        <v>12.859269346267258</v>
      </c>
      <c r="F31" s="100">
        <f>IF(SER_hh_tesh_in!F31=0,0,SER_hh_tesh_in!F31/SER_summary!F$27)</f>
        <v>0</v>
      </c>
      <c r="G31" s="100">
        <f>IF(SER_hh_tesh_in!G31=0,0,SER_hh_tesh_in!G31/SER_summary!G$27)</f>
        <v>13.179172746722038</v>
      </c>
      <c r="H31" s="100">
        <f>IF(SER_hh_tesh_in!H31=0,0,SER_hh_tesh_in!H31/SER_summary!H$27)</f>
        <v>13.09548472839306</v>
      </c>
      <c r="I31" s="100">
        <f>IF(SER_hh_tesh_in!I31=0,0,SER_hh_tesh_in!I31/SER_summary!I$27)</f>
        <v>12.994258739535507</v>
      </c>
      <c r="J31" s="100">
        <f>IF(SER_hh_tesh_in!J31=0,0,SER_hh_tesh_in!J31/SER_summary!J$27)</f>
        <v>13.031139921088622</v>
      </c>
      <c r="K31" s="100">
        <f>IF(SER_hh_tesh_in!K31=0,0,SER_hh_tesh_in!K31/SER_summary!K$27)</f>
        <v>13.213444881893757</v>
      </c>
      <c r="L31" s="100">
        <f>IF(SER_hh_tesh_in!L31=0,0,SER_hh_tesh_in!L31/SER_summary!L$27)</f>
        <v>13.328506471727108</v>
      </c>
      <c r="M31" s="100">
        <f>IF(SER_hh_tesh_in!M31=0,0,SER_hh_tesh_in!M31/SER_summary!M$27)</f>
        <v>0</v>
      </c>
      <c r="N31" s="100">
        <f>IF(SER_hh_tesh_in!N31=0,0,SER_hh_tesh_in!N31/SER_summary!N$27)</f>
        <v>13.779409158126894</v>
      </c>
      <c r="O31" s="100">
        <f>IF(SER_hh_tesh_in!O31=0,0,SER_hh_tesh_in!O31/SER_summary!O$27)</f>
        <v>13.593341498490352</v>
      </c>
      <c r="P31" s="100">
        <f>IF(SER_hh_tesh_in!P31=0,0,SER_hh_tesh_in!P31/SER_summary!P$27)</f>
        <v>13.532352552212076</v>
      </c>
      <c r="Q31" s="100">
        <f>IF(SER_hh_tesh_in!Q31=0,0,SER_hh_tesh_in!Q31/SER_summary!Q$27)</f>
        <v>13.572596163234781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12.593301120393132</v>
      </c>
      <c r="D33" s="18">
        <f>IF(SER_hh_tesh_in!D33=0,0,SER_hh_tesh_in!D33/SER_summary!D$27)</f>
        <v>0</v>
      </c>
      <c r="E33" s="18">
        <f>IF(SER_hh_tesh_in!E33=0,0,SER_hh_tesh_in!E33/SER_summary!E$27)</f>
        <v>12.937976566322549</v>
      </c>
      <c r="F33" s="18">
        <f>IF(SER_hh_tesh_in!F33=0,0,SER_hh_tesh_in!F33/SER_summary!F$27)</f>
        <v>13.417876248719125</v>
      </c>
      <c r="G33" s="18">
        <f>IF(SER_hh_tesh_in!G33=0,0,SER_hh_tesh_in!G33/SER_summary!G$27)</f>
        <v>13.177862242335806</v>
      </c>
      <c r="H33" s="18">
        <f>IF(SER_hh_tesh_in!H33=0,0,SER_hh_tesh_in!H33/SER_summary!H$27)</f>
        <v>13.056597378045646</v>
      </c>
      <c r="I33" s="18">
        <f>IF(SER_hh_tesh_in!I33=0,0,SER_hh_tesh_in!I33/SER_summary!I$27)</f>
        <v>13.055859152103979</v>
      </c>
      <c r="J33" s="18">
        <f>IF(SER_hh_tesh_in!J33=0,0,SER_hh_tesh_in!J33/SER_summary!J$27)</f>
        <v>13.117538302292971</v>
      </c>
      <c r="K33" s="18">
        <f>IF(SER_hh_tesh_in!K33=0,0,SER_hh_tesh_in!K33/SER_summary!K$27)</f>
        <v>0</v>
      </c>
      <c r="L33" s="18">
        <f>IF(SER_hh_tesh_in!L33=0,0,SER_hh_tesh_in!L33/SER_summary!L$27)</f>
        <v>13.060558529427595</v>
      </c>
      <c r="M33" s="18">
        <f>IF(SER_hh_tesh_in!M33=0,0,SER_hh_tesh_in!M33/SER_summary!M$27)</f>
        <v>13.476490035214853</v>
      </c>
      <c r="N33" s="18">
        <f>IF(SER_hh_tesh_in!N33=0,0,SER_hh_tesh_in!N33/SER_summary!N$27)</f>
        <v>0</v>
      </c>
      <c r="O33" s="18">
        <f>IF(SER_hh_tesh_in!O33=0,0,SER_hh_tesh_in!O33/SER_summary!O$27)</f>
        <v>0</v>
      </c>
      <c r="P33" s="18">
        <f>IF(SER_hh_tesh_in!P33=0,0,SER_hh_tesh_in!P33/SER_summary!P$27)</f>
        <v>13.274451353695996</v>
      </c>
      <c r="Q33" s="18">
        <f>IF(SER_hh_tesh_in!Q33=0,0,SER_hh_tesh_in!Q33/SER_summary!Q$27)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27.492497355140426</v>
      </c>
      <c r="D3" s="106">
        <f>IF(SER_hh_emih_in!D3=0,0,SER_hh_emih_in!D3/SER_summary!D$27)</f>
        <v>11.140830162736858</v>
      </c>
      <c r="E3" s="106">
        <f>IF(SER_hh_emih_in!E3=0,0,SER_hh_emih_in!E3/SER_summary!E$27)</f>
        <v>27.143712409742953</v>
      </c>
      <c r="F3" s="106">
        <f>IF(SER_hh_emih_in!F3=0,0,SER_hh_emih_in!F3/SER_summary!F$27)</f>
        <v>5.9418051669635146</v>
      </c>
      <c r="G3" s="106">
        <f>IF(SER_hh_emih_in!G3=0,0,SER_hh_emih_in!G3/SER_summary!G$27)</f>
        <v>48.644664455610474</v>
      </c>
      <c r="H3" s="106">
        <f>IF(SER_hh_emih_in!H3=0,0,SER_hh_emih_in!H3/SER_summary!H$27)</f>
        <v>63.332824588118207</v>
      </c>
      <c r="I3" s="106">
        <f>IF(SER_hh_emih_in!I3=0,0,SER_hh_emih_in!I3/SER_summary!I$27)</f>
        <v>62.72548408657125</v>
      </c>
      <c r="J3" s="106">
        <f>IF(SER_hh_emih_in!J3=0,0,SER_hh_emih_in!J3/SER_summary!J$27)</f>
        <v>67.890123489777523</v>
      </c>
      <c r="K3" s="106">
        <f>IF(SER_hh_emih_in!K3=0,0,SER_hh_emih_in!K3/SER_summary!K$27)</f>
        <v>73.115449770576703</v>
      </c>
      <c r="L3" s="106">
        <f>IF(SER_hh_emih_in!L3=0,0,SER_hh_emih_in!L3/SER_summary!L$27)</f>
        <v>6.3714942140247883</v>
      </c>
      <c r="M3" s="106">
        <f>IF(SER_hh_emih_in!M3=0,0,SER_hh_emih_in!M3/SER_summary!M$27)</f>
        <v>0.89813385570791759</v>
      </c>
      <c r="N3" s="106">
        <f>IF(SER_hh_emih_in!N3=0,0,SER_hh_emih_in!N3/SER_summary!N$27)</f>
        <v>36.324688207367799</v>
      </c>
      <c r="O3" s="106">
        <f>IF(SER_hh_emih_in!O3=0,0,SER_hh_emih_in!O3/SER_summary!O$27)</f>
        <v>6.1859029718360592</v>
      </c>
      <c r="P3" s="106">
        <f>IF(SER_hh_emih_in!P3=0,0,SER_hh_emih_in!P3/SER_summary!P$27)</f>
        <v>26.331212798014018</v>
      </c>
      <c r="Q3" s="106">
        <f>IF(SER_hh_emih_in!Q3=0,0,SER_hh_emih_in!Q3/SER_summary!Q$27)</f>
        <v>6.5946064577120369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17.818020625788268</v>
      </c>
      <c r="D4" s="101">
        <f>IF(SER_hh_emih_in!D4=0,0,SER_hh_emih_in!D4/SER_summary!D$27)</f>
        <v>3.1537639380919136</v>
      </c>
      <c r="E4" s="101">
        <f>IF(SER_hh_emih_in!E4=0,0,SER_hh_emih_in!E4/SER_summary!E$27)</f>
        <v>24.636506963936821</v>
      </c>
      <c r="F4" s="101">
        <f>IF(SER_hh_emih_in!F4=0,0,SER_hh_emih_in!F4/SER_summary!F$27)</f>
        <v>3.3576653266540104</v>
      </c>
      <c r="G4" s="101">
        <f>IF(SER_hh_emih_in!G4=0,0,SER_hh_emih_in!G4/SER_summary!G$27)</f>
        <v>45.003785342112636</v>
      </c>
      <c r="H4" s="101">
        <f>IF(SER_hh_emih_in!H4=0,0,SER_hh_emih_in!H4/SER_summary!H$27)</f>
        <v>58.734037867126219</v>
      </c>
      <c r="I4" s="101">
        <f>IF(SER_hh_emih_in!I4=0,0,SER_hh_emih_in!I4/SER_summary!I$27)</f>
        <v>57.542939315386128</v>
      </c>
      <c r="J4" s="101">
        <f>IF(SER_hh_emih_in!J4=0,0,SER_hh_emih_in!J4/SER_summary!J$27)</f>
        <v>64.619067474566137</v>
      </c>
      <c r="K4" s="101">
        <f>IF(SER_hh_emih_in!K4=0,0,SER_hh_emih_in!K4/SER_summary!K$27)</f>
        <v>63.922379926925927</v>
      </c>
      <c r="L4" s="101">
        <f>IF(SER_hh_emih_in!L4=0,0,SER_hh_emih_in!L4/SER_summary!L$27)</f>
        <v>0.37281608876263167</v>
      </c>
      <c r="M4" s="101">
        <f>IF(SER_hh_emih_in!M4=0,0,SER_hh_emih_in!M4/SER_summary!M$27)</f>
        <v>4.7538495253977249E-2</v>
      </c>
      <c r="N4" s="101">
        <f>IF(SER_hh_emih_in!N4=0,0,SER_hh_emih_in!N4/SER_summary!N$27)</f>
        <v>26.219199703040015</v>
      </c>
      <c r="O4" s="101">
        <f>IF(SER_hh_emih_in!O4=0,0,SER_hh_emih_in!O4/SER_summary!O$27)</f>
        <v>0.66601528524134412</v>
      </c>
      <c r="P4" s="101">
        <f>IF(SER_hh_emih_in!P4=0,0,SER_hh_emih_in!P4/SER_summary!P$27)</f>
        <v>19.632842221878445</v>
      </c>
      <c r="Q4" s="101">
        <f>IF(SER_hh_emih_in!Q4=0,0,SER_hh_emih_in!Q4/SER_summary!Q$27)</f>
        <v>0.19146769010865625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112.23655648596002</v>
      </c>
      <c r="D5" s="100">
        <f>IF(SER_hh_emih_in!D5=0,0,SER_hh_emih_in!D5/SER_summary!D$27)</f>
        <v>146.12958267688754</v>
      </c>
      <c r="E5" s="100">
        <f>IF(SER_hh_emih_in!E5=0,0,SER_hh_emih_in!E5/SER_summary!E$27)</f>
        <v>0</v>
      </c>
      <c r="F5" s="100">
        <f>IF(SER_hh_emih_in!F5=0,0,SER_hh_emih_in!F5/SER_summary!F$27)</f>
        <v>143.37482181374591</v>
      </c>
      <c r="G5" s="100">
        <f>IF(SER_hh_emih_in!G5=0,0,SER_hh_emih_in!G5/SER_summary!G$27)</f>
        <v>0</v>
      </c>
      <c r="H5" s="100">
        <f>IF(SER_hh_emih_in!H5=0,0,SER_hh_emih_in!H5/SER_summary!H$27)</f>
        <v>104.2709846624474</v>
      </c>
      <c r="I5" s="100">
        <f>IF(SER_hh_emih_in!I5=0,0,SER_hh_emih_in!I5/SER_summary!I$27)</f>
        <v>93.861179522496485</v>
      </c>
      <c r="J5" s="100">
        <f>IF(SER_hh_emih_in!J5=0,0,SER_hh_emih_in!J5/SER_summary!J$27)</f>
        <v>92.018306425446198</v>
      </c>
      <c r="K5" s="100">
        <f>IF(SER_hh_emih_in!K5=0,0,SER_hh_emih_in!K5/SER_summary!K$27)</f>
        <v>156.13888576282082</v>
      </c>
      <c r="L5" s="100">
        <f>IF(SER_hh_emih_in!L5=0,0,SER_hh_emih_in!L5/SER_summary!L$27)</f>
        <v>0</v>
      </c>
      <c r="M5" s="100">
        <f>IF(SER_hh_emih_in!M5=0,0,SER_hh_emih_in!M5/SER_summary!M$27)</f>
        <v>0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73.889155739533052</v>
      </c>
      <c r="D7" s="100">
        <f>IF(SER_hh_emih_in!D7=0,0,SER_hh_emih_in!D7/SER_summary!D$27)</f>
        <v>0</v>
      </c>
      <c r="E7" s="100">
        <f>IF(SER_hh_emih_in!E7=0,0,SER_hh_emih_in!E7/SER_summary!E$27)</f>
        <v>0</v>
      </c>
      <c r="F7" s="100">
        <f>IF(SER_hh_emih_in!F7=0,0,SER_hh_emih_in!F7/SER_summary!F$27)</f>
        <v>0</v>
      </c>
      <c r="G7" s="100">
        <f>IF(SER_hh_emih_in!G7=0,0,SER_hh_emih_in!G7/SER_summary!G$27)</f>
        <v>0</v>
      </c>
      <c r="H7" s="100">
        <f>IF(SER_hh_emih_in!H7=0,0,SER_hh_emih_in!H7/SER_summary!H$27)</f>
        <v>0</v>
      </c>
      <c r="I7" s="100">
        <f>IF(SER_hh_emih_in!I7=0,0,SER_hh_emih_in!I7/SER_summary!I$27)</f>
        <v>0</v>
      </c>
      <c r="J7" s="100">
        <f>IF(SER_hh_emih_in!J7=0,0,SER_hh_emih_in!J7/SER_summary!J$27)</f>
        <v>0</v>
      </c>
      <c r="K7" s="100">
        <f>IF(SER_hh_emih_in!K7=0,0,SER_hh_emih_in!K7/SER_summary!K$27)</f>
        <v>0</v>
      </c>
      <c r="L7" s="100">
        <f>IF(SER_hh_emih_in!L7=0,0,SER_hh_emih_in!L7/SER_summary!L$27)</f>
        <v>0</v>
      </c>
      <c r="M7" s="100">
        <f>IF(SER_hh_emih_in!M7=0,0,SER_hh_emih_in!M7/SER_summary!M$27)</f>
        <v>0</v>
      </c>
      <c r="N7" s="100">
        <f>IF(SER_hh_emih_in!N7=0,0,SER_hh_emih_in!N7/SER_summary!N$27)</f>
        <v>0</v>
      </c>
      <c r="O7" s="100">
        <f>IF(SER_hh_emih_in!O7=0,0,SER_hh_emih_in!O7/SER_summary!O$27)</f>
        <v>48.008447286575233</v>
      </c>
      <c r="P7" s="100">
        <f>IF(SER_hh_emih_in!P7=0,0,SER_hh_emih_in!P7/SER_summary!P$27)</f>
        <v>25.542228984316854</v>
      </c>
      <c r="Q7" s="100">
        <f>IF(SER_hh_emih_in!Q7=0,0,SER_hh_emih_in!Q7/SER_summary!Q$27)</f>
        <v>27.986500156620746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33.818778288839674</v>
      </c>
      <c r="D8" s="100">
        <f>IF(SER_hh_emih_in!D8=0,0,SER_hh_emih_in!D8/SER_summary!D$27)</f>
        <v>28.738100284376898</v>
      </c>
      <c r="E8" s="100">
        <f>IF(SER_hh_emih_in!E8=0,0,SER_hh_emih_in!E8/SER_summary!E$27)</f>
        <v>21.699363265966596</v>
      </c>
      <c r="F8" s="100">
        <f>IF(SER_hh_emih_in!F8=0,0,SER_hh_emih_in!F8/SER_summary!F$27)</f>
        <v>24.180909580260703</v>
      </c>
      <c r="G8" s="100">
        <f>IF(SER_hh_emih_in!G8=0,0,SER_hh_emih_in!G8/SER_summary!G$27)</f>
        <v>30.786026696421011</v>
      </c>
      <c r="H8" s="100">
        <f>IF(SER_hh_emih_in!H8=0,0,SER_hh_emih_in!H8/SER_summary!H$27)</f>
        <v>31.240288451335328</v>
      </c>
      <c r="I8" s="100">
        <f>IF(SER_hh_emih_in!I8=0,0,SER_hh_emih_in!I8/SER_summary!I$27)</f>
        <v>28.417355928922223</v>
      </c>
      <c r="J8" s="100">
        <f>IF(SER_hh_emih_in!J8=0,0,SER_hh_emih_in!J8/SER_summary!J$27)</f>
        <v>27.899180193895639</v>
      </c>
      <c r="K8" s="100">
        <f>IF(SER_hh_emih_in!K8=0,0,SER_hh_emih_in!K8/SER_summary!K$27)</f>
        <v>26.757127315181233</v>
      </c>
      <c r="L8" s="100">
        <f>IF(SER_hh_emih_in!L8=0,0,SER_hh_emih_in!L8/SER_summary!L$27)</f>
        <v>30.743137153268552</v>
      </c>
      <c r="M8" s="100">
        <f>IF(SER_hh_emih_in!M8=0,0,SER_hh_emih_in!M8/SER_summary!M$27)</f>
        <v>19.657555091313348</v>
      </c>
      <c r="N8" s="100">
        <f>IF(SER_hh_emih_in!N8=0,0,SER_hh_emih_in!N8/SER_summary!N$27)</f>
        <v>16.409785555907682</v>
      </c>
      <c r="O8" s="100">
        <f>IF(SER_hh_emih_in!O8=0,0,SER_hh_emih_in!O8/SER_summary!O$27)</f>
        <v>21.540246958070654</v>
      </c>
      <c r="P8" s="100">
        <f>IF(SER_hh_emih_in!P8=0,0,SER_hh_emih_in!P8/SER_summary!P$27)</f>
        <v>11.256316603392522</v>
      </c>
      <c r="Q8" s="100">
        <f>IF(SER_hh_emih_in!Q8=0,0,SER_hh_emih_in!Q8/SER_summary!Q$27)</f>
        <v>12.107003288694598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0</v>
      </c>
      <c r="D9" s="100">
        <f>IF(SER_hh_emih_in!D9=0,0,SER_hh_emih_in!D9/SER_summary!D$27)</f>
        <v>0</v>
      </c>
      <c r="E9" s="100">
        <f>IF(SER_hh_emih_in!E9=0,0,SER_hh_emih_in!E9/SER_summary!E$27)</f>
        <v>32.682465666589444</v>
      </c>
      <c r="F9" s="100">
        <f>IF(SER_hh_emih_in!F9=0,0,SER_hh_emih_in!F9/SER_summary!F$27)</f>
        <v>0</v>
      </c>
      <c r="G9" s="100">
        <f>IF(SER_hh_emih_in!G9=0,0,SER_hh_emih_in!G9/SER_summary!G$27)</f>
        <v>45.054797026016985</v>
      </c>
      <c r="H9" s="100">
        <f>IF(SER_hh_emih_in!H9=0,0,SER_hh_emih_in!H9/SER_summary!H$27)</f>
        <v>46.100301023749303</v>
      </c>
      <c r="I9" s="100">
        <f>IF(SER_hh_emih_in!I9=0,0,SER_hh_emih_in!I9/SER_summary!I$27)</f>
        <v>42.357866977243361</v>
      </c>
      <c r="J9" s="100">
        <f>IF(SER_hh_emih_in!J9=0,0,SER_hh_emih_in!J9/SER_summary!J$27)</f>
        <v>41.747989478315617</v>
      </c>
      <c r="K9" s="100">
        <f>IF(SER_hh_emih_in!K9=0,0,SER_hh_emih_in!K9/SER_summary!K$27)</f>
        <v>0</v>
      </c>
      <c r="L9" s="100">
        <f>IF(SER_hh_emih_in!L9=0,0,SER_hh_emih_in!L9/SER_summary!L$27)</f>
        <v>0</v>
      </c>
      <c r="M9" s="100">
        <f>IF(SER_hh_emih_in!M9=0,0,SER_hh_emih_in!M9/SER_summary!M$27)</f>
        <v>0</v>
      </c>
      <c r="N9" s="100">
        <f>IF(SER_hh_emih_in!N9=0,0,SER_hh_emih_in!N9/SER_summary!N$27)</f>
        <v>26.90190232694971</v>
      </c>
      <c r="O9" s="100">
        <f>IF(SER_hh_emih_in!O9=0,0,SER_hh_emih_in!O9/SER_summary!O$27)</f>
        <v>0</v>
      </c>
      <c r="P9" s="100">
        <f>IF(SER_hh_emih_in!P9=0,0,SER_hh_emih_in!P9/SER_summary!P$27)</f>
        <v>16.719918167855628</v>
      </c>
      <c r="Q9" s="100">
        <f>IF(SER_hh_emih_in!Q9=0,0,SER_hh_emih_in!Q9/SER_summary!Q$27)</f>
        <v>0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40.627790369034265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35.56386013983181</v>
      </c>
      <c r="K10" s="100">
        <f>IF(SER_hh_emih_in!K10=0,0,SER_hh_emih_in!K10/SER_summary!K$27)</f>
        <v>40.311080794462889</v>
      </c>
      <c r="L10" s="100">
        <f>IF(SER_hh_emih_in!L10=0,0,SER_hh_emih_in!L10/SER_summary!L$27)</f>
        <v>41.332977383749252</v>
      </c>
      <c r="M10" s="100">
        <f>IF(SER_hh_emih_in!M10=0,0,SER_hh_emih_in!M10/SER_summary!M$27)</f>
        <v>27.47429861779576</v>
      </c>
      <c r="N10" s="100">
        <f>IF(SER_hh_emih_in!N10=0,0,SER_hh_emih_in!N10/SER_summary!N$27)</f>
        <v>37.319063449305681</v>
      </c>
      <c r="O10" s="100">
        <f>IF(SER_hh_emih_in!O10=0,0,SER_hh_emih_in!O10/SER_summary!O$27)</f>
        <v>8.8468113237397095</v>
      </c>
      <c r="P10" s="100">
        <f>IF(SER_hh_emih_in!P10=0,0,SER_hh_emih_in!P10/SER_summary!P$27)</f>
        <v>51.312010256947261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2.0604588018987329E-2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7.3975963592942021E-2</v>
      </c>
      <c r="G16" s="101">
        <f>IF(SER_hh_emih_in!G16=0,0,SER_hh_emih_in!G16/SER_summary!G$27)</f>
        <v>5.9180639536309587E-2</v>
      </c>
      <c r="H16" s="101">
        <f>IF(SER_hh_emih_in!H16=0,0,SER_hh_emih_in!H16/SER_summary!H$27)</f>
        <v>8.1201420137703515E-3</v>
      </c>
      <c r="I16" s="101">
        <f>IF(SER_hh_emih_in!I16=0,0,SER_hh_emih_in!I16/SER_summary!I$27)</f>
        <v>2.9920851250639011E-4</v>
      </c>
      <c r="J16" s="101">
        <f>IF(SER_hh_emih_in!J16=0,0,SER_hh_emih_in!J16/SER_summary!J$27)</f>
        <v>3.1293841363331247E-3</v>
      </c>
      <c r="K16" s="101">
        <f>IF(SER_hh_emih_in!K16=0,0,SER_hh_emih_in!K16/SER_summary!K$27)</f>
        <v>2.5883580674484416E-3</v>
      </c>
      <c r="L16" s="101">
        <f>IF(SER_hh_emih_in!L16=0,0,SER_hh_emih_in!L16/SER_summary!L$27)</f>
        <v>0.10319656044855852</v>
      </c>
      <c r="M16" s="101">
        <f>IF(SER_hh_emih_in!M16=0,0,SER_hh_emih_in!M16/SER_summary!M$27)</f>
        <v>2.1771043413287807E-2</v>
      </c>
      <c r="N16" s="101">
        <f>IF(SER_hh_emih_in!N16=0,0,SER_hh_emih_in!N16/SER_summary!N$27)</f>
        <v>2.7700017937226606E-2</v>
      </c>
      <c r="O16" s="101">
        <f>IF(SER_hh_emih_in!O16=0,0,SER_hh_emih_in!O16/SER_summary!O$27)</f>
        <v>5.7320409279428247E-2</v>
      </c>
      <c r="P16" s="101">
        <f>IF(SER_hh_emih_in!P16=0,0,SER_hh_emih_in!P16/SER_summary!P$27)</f>
        <v>8.1814901707492227E-2</v>
      </c>
      <c r="Q16" s="101">
        <f>IF(SER_hh_emih_in!Q16=0,0,SER_hh_emih_in!Q16/SER_summary!Q$27)</f>
        <v>8.5447674336470422E-2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0.48847453476725122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0.61030239084113225</v>
      </c>
      <c r="G17" s="103">
        <f>IF(SER_hh_emih_in!G17=0,0,SER_hh_emih_in!G17/SER_summary!G$27)</f>
        <v>0.61122470991151767</v>
      </c>
      <c r="H17" s="103">
        <f>IF(SER_hh_emih_in!H17=0,0,SER_hh_emih_in!H17/SER_summary!H$27)</f>
        <v>0.640143345072827</v>
      </c>
      <c r="I17" s="103">
        <f>IF(SER_hh_emih_in!I17=0,0,SER_hh_emih_in!I17/SER_summary!I$27)</f>
        <v>0.68406698034228219</v>
      </c>
      <c r="J17" s="103">
        <f>IF(SER_hh_emih_in!J17=0,0,SER_hh_emih_in!J17/SER_summary!J$27)</f>
        <v>0.70158472186030774</v>
      </c>
      <c r="K17" s="103">
        <f>IF(SER_hh_emih_in!K17=0,0,SER_hh_emih_in!K17/SER_summary!K$27)</f>
        <v>0.6782402427206019</v>
      </c>
      <c r="L17" s="103">
        <f>IF(SER_hh_emih_in!L17=0,0,SER_hh_emih_in!L17/SER_summary!L$27)</f>
        <v>0.65894463756778376</v>
      </c>
      <c r="M17" s="103">
        <f>IF(SER_hh_emih_in!M17=0,0,SER_hh_emih_in!M17/SER_summary!M$27)</f>
        <v>0.6498321286057045</v>
      </c>
      <c r="N17" s="103">
        <f>IF(SER_hh_emih_in!N17=0,0,SER_hh_emih_in!N17/SER_summary!N$27)</f>
        <v>0.65022640798414677</v>
      </c>
      <c r="O17" s="103">
        <f>IF(SER_hh_emih_in!O17=0,0,SER_hh_emih_in!O17/SER_summary!O$27)</f>
        <v>0.65936284245370635</v>
      </c>
      <c r="P17" s="103">
        <f>IF(SER_hh_emih_in!P17=0,0,SER_hh_emih_in!P17/SER_summary!P$27)</f>
        <v>0.70317852167274075</v>
      </c>
      <c r="Q17" s="103">
        <f>IF(SER_hh_emih_in!Q17=0,0,SER_hh_emih_in!Q17/SER_summary!Q$27)</f>
        <v>0.74883473040681858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3.6643776098049137</v>
      </c>
      <c r="D19" s="101">
        <f>IF(SER_hh_emih_in!D19=0,0,SER_hh_emih_in!D19/SER_summary!D$27)</f>
        <v>1.8690164206075695</v>
      </c>
      <c r="E19" s="101">
        <f>IF(SER_hh_emih_in!E19=0,0,SER_hh_emih_in!E19/SER_summary!E$27)</f>
        <v>0.51215303201765672</v>
      </c>
      <c r="F19" s="101">
        <f>IF(SER_hh_emih_in!F19=0,0,SER_hh_emih_in!F19/SER_summary!F$27)</f>
        <v>1.3040636821281266</v>
      </c>
      <c r="G19" s="101">
        <f>IF(SER_hh_emih_in!G19=0,0,SER_hh_emih_in!G19/SER_summary!G$27)</f>
        <v>0.29859644195299395</v>
      </c>
      <c r="H19" s="101">
        <f>IF(SER_hh_emih_in!H19=0,0,SER_hh_emih_in!H19/SER_summary!H$27)</f>
        <v>2.2457513187704103</v>
      </c>
      <c r="I19" s="101">
        <f>IF(SER_hh_emih_in!I19=0,0,SER_hh_emih_in!I19/SER_summary!I$27)</f>
        <v>3.9641758940451837</v>
      </c>
      <c r="J19" s="101">
        <f>IF(SER_hh_emih_in!J19=0,0,SER_hh_emih_in!J19/SER_summary!J$27)</f>
        <v>2.1932876912661965</v>
      </c>
      <c r="K19" s="101">
        <f>IF(SER_hh_emih_in!K19=0,0,SER_hh_emih_in!K19/SER_summary!K$27)</f>
        <v>3.3094956532798623</v>
      </c>
      <c r="L19" s="101">
        <f>IF(SER_hh_emih_in!L19=0,0,SER_hh_emih_in!L19/SER_summary!L$27)</f>
        <v>1.0987301143311416</v>
      </c>
      <c r="M19" s="101">
        <f>IF(SER_hh_emih_in!M19=0,0,SER_hh_emih_in!M19/SER_summary!M$27)</f>
        <v>0.84779241070262346</v>
      </c>
      <c r="N19" s="101">
        <f>IF(SER_hh_emih_in!N19=0,0,SER_hh_emih_in!N19/SER_summary!N$27)</f>
        <v>4.5067249894567434</v>
      </c>
      <c r="O19" s="101">
        <f>IF(SER_hh_emih_in!O19=0,0,SER_hh_emih_in!O19/SER_summary!O$27)</f>
        <v>0.56673570020230601</v>
      </c>
      <c r="P19" s="101">
        <f>IF(SER_hh_emih_in!P19=0,0,SER_hh_emih_in!P19/SER_summary!P$27)</f>
        <v>2.4628732518827103</v>
      </c>
      <c r="Q19" s="101">
        <f>IF(SER_hh_emih_in!Q19=0,0,SER_hh_emih_in!Q19/SER_summary!Q$27)</f>
        <v>0.99022639285990344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6.2101853867484085</v>
      </c>
      <c r="H20" s="100">
        <f>IF(SER_hh_emih_in!H20=0,0,SER_hh_emih_in!H20/SER_summary!H$27)</f>
        <v>10.10642906414572</v>
      </c>
      <c r="I20" s="100">
        <f>IF(SER_hh_emih_in!I20=0,0,SER_hh_emih_in!I20/SER_summary!I$27)</f>
        <v>9.9364955833694211</v>
      </c>
      <c r="J20" s="100">
        <f>IF(SER_hh_emih_in!J20=0,0,SER_hh_emih_in!J20/SER_summary!J$27)</f>
        <v>9.8657024081005478</v>
      </c>
      <c r="K20" s="100">
        <f>IF(SER_hh_emih_in!K20=0,0,SER_hh_emih_in!K20/SER_summary!K$27)</f>
        <v>10.303004219746962</v>
      </c>
      <c r="L20" s="100">
        <f>IF(SER_hh_emih_in!L20=0,0,SER_hh_emih_in!L20/SER_summary!L$27)</f>
        <v>8.8015929609680725</v>
      </c>
      <c r="M20" s="100">
        <f>IF(SER_hh_emih_in!M20=0,0,SER_hh_emih_in!M20/SER_summary!M$27)</f>
        <v>9.820782385845364</v>
      </c>
      <c r="N20" s="100">
        <f>IF(SER_hh_emih_in!N20=0,0,SER_hh_emih_in!N20/SER_summary!N$27)</f>
        <v>9.6930064784423262</v>
      </c>
      <c r="O20" s="100">
        <f>IF(SER_hh_emih_in!O20=0,0,SER_hh_emih_in!O20/SER_summary!O$27)</f>
        <v>9.4940589217417628</v>
      </c>
      <c r="P20" s="100">
        <f>IF(SER_hh_emih_in!P20=0,0,SER_hh_emih_in!P20/SER_summary!P$27)</f>
        <v>9.4781811427605795</v>
      </c>
      <c r="Q20" s="100">
        <f>IF(SER_hh_emih_in!Q20=0,0,SER_hh_emih_in!Q20/SER_summary!Q$27)</f>
        <v>10.138598817950284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0</v>
      </c>
      <c r="D22" s="100">
        <f>IF(SER_hh_emih_in!D22=0,0,SER_hh_emih_in!D22/SER_summary!D$27)</f>
        <v>0</v>
      </c>
      <c r="E22" s="100">
        <f>IF(SER_hh_emih_in!E22=0,0,SER_hh_emih_in!E22/SER_summary!E$27)</f>
        <v>0</v>
      </c>
      <c r="F22" s="100">
        <f>IF(SER_hh_emih_in!F22=0,0,SER_hh_emih_in!F22/SER_summary!F$27)</f>
        <v>0</v>
      </c>
      <c r="G22" s="100">
        <f>IF(SER_hh_emih_in!G22=0,0,SER_hh_emih_in!G22/SER_summary!G$27)</f>
        <v>0</v>
      </c>
      <c r="H22" s="100">
        <f>IF(SER_hh_emih_in!H22=0,0,SER_hh_emih_in!H22/SER_summary!H$27)</f>
        <v>0</v>
      </c>
      <c r="I22" s="100">
        <f>IF(SER_hh_emih_in!I22=0,0,SER_hh_emih_in!I22/SER_summary!I$27)</f>
        <v>0</v>
      </c>
      <c r="J22" s="100">
        <f>IF(SER_hh_emih_in!J22=0,0,SER_hh_emih_in!J22/SER_summary!J$27)</f>
        <v>0</v>
      </c>
      <c r="K22" s="100">
        <f>IF(SER_hh_emih_in!K22=0,0,SER_hh_emih_in!K22/SER_summary!K$27)</f>
        <v>0</v>
      </c>
      <c r="L22" s="100">
        <f>IF(SER_hh_emih_in!L22=0,0,SER_hh_emih_in!L22/SER_summary!L$27)</f>
        <v>0</v>
      </c>
      <c r="M22" s="100">
        <f>IF(SER_hh_emih_in!M22=0,0,SER_hh_emih_in!M22/SER_summary!M$27)</f>
        <v>0</v>
      </c>
      <c r="N22" s="100">
        <f>IF(SER_hh_emih_in!N22=0,0,SER_hh_emih_in!N22/SER_summary!N$27)</f>
        <v>0</v>
      </c>
      <c r="O22" s="100">
        <f>IF(SER_hh_emih_in!O22=0,0,SER_hh_emih_in!O22/SER_summary!O$27)</f>
        <v>0</v>
      </c>
      <c r="P22" s="100">
        <f>IF(SER_hh_emih_in!P22=0,0,SER_hh_emih_in!P22/SER_summary!P$27)</f>
        <v>0</v>
      </c>
      <c r="Q22" s="100">
        <f>IF(SER_hh_emih_in!Q22=0,0,SER_hh_emih_in!Q22/SER_summary!Q$27)</f>
        <v>0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4.8220062906376011</v>
      </c>
      <c r="D23" s="100">
        <f>IF(SER_hh_emih_in!D23=0,0,SER_hh_emih_in!D23/SER_summary!D$27)</f>
        <v>4.8403042768062967</v>
      </c>
      <c r="E23" s="100">
        <f>IF(SER_hh_emih_in!E23=0,0,SER_hh_emih_in!E23/SER_summary!E$27)</f>
        <v>4.7434805482699085</v>
      </c>
      <c r="F23" s="100">
        <f>IF(SER_hh_emih_in!F23=0,0,SER_hh_emih_in!F23/SER_summary!F$27)</f>
        <v>4.7079896641767931</v>
      </c>
      <c r="G23" s="100">
        <f>IF(SER_hh_emih_in!G23=0,0,SER_hh_emih_in!G23/SER_summary!G$27)</f>
        <v>4.6586417241817051</v>
      </c>
      <c r="H23" s="100">
        <f>IF(SER_hh_emih_in!H23=0,0,SER_hh_emih_in!H23/SER_summary!H$27)</f>
        <v>4.627533256443237</v>
      </c>
      <c r="I23" s="100">
        <f>IF(SER_hh_emih_in!I23=0,0,SER_hh_emih_in!I23/SER_summary!I$27)</f>
        <v>4.5915410698172341</v>
      </c>
      <c r="J23" s="100">
        <f>IF(SER_hh_emih_in!J23=0,0,SER_hh_emih_in!J23/SER_summary!J$27)</f>
        <v>4.5658666889473798</v>
      </c>
      <c r="K23" s="100">
        <f>IF(SER_hh_emih_in!K23=0,0,SER_hh_emih_in!K23/SER_summary!K$27)</f>
        <v>4.6614220445540573</v>
      </c>
      <c r="L23" s="100">
        <f>IF(SER_hh_emih_in!L23=0,0,SER_hh_emih_in!L23/SER_summary!L$27)</f>
        <v>3.9904083861135211</v>
      </c>
      <c r="M23" s="100">
        <f>IF(SER_hh_emih_in!M23=0,0,SER_hh_emih_in!M23/SER_summary!M$27)</f>
        <v>4.174377665460125</v>
      </c>
      <c r="N23" s="100">
        <f>IF(SER_hh_emih_in!N23=0,0,SER_hh_emih_in!N23/SER_summary!N$27)</f>
        <v>4.4864209246774518</v>
      </c>
      <c r="O23" s="100">
        <f>IF(SER_hh_emih_in!O23=0,0,SER_hh_emih_in!O23/SER_summary!O$27)</f>
        <v>4.3242726549566628</v>
      </c>
      <c r="P23" s="100">
        <f>IF(SER_hh_emih_in!P23=0,0,SER_hh_emih_in!P23/SER_summary!P$27)</f>
        <v>4.3411618168725363</v>
      </c>
      <c r="Q23" s="100">
        <f>IF(SER_hh_emih_in!Q23=0,0,SER_hh_emih_in!Q23/SER_summary!Q$27)</f>
        <v>4.4012792960209195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6.0031999442606061</v>
      </c>
      <c r="D29" s="101">
        <f>IF(SER_hh_emih_in!D29=0,0,SER_hh_emih_in!D29/SER_summary!D$27)</f>
        <v>6.1180498040373772</v>
      </c>
      <c r="E29" s="101">
        <f>IF(SER_hh_emih_in!E29=0,0,SER_hh_emih_in!E29/SER_summary!E$27)</f>
        <v>1.9950524137884791</v>
      </c>
      <c r="F29" s="101">
        <f>IF(SER_hh_emih_in!F29=0,0,SER_hh_emih_in!F29/SER_summary!F$27)</f>
        <v>1.2683736214419143</v>
      </c>
      <c r="G29" s="101">
        <f>IF(SER_hh_emih_in!G29=0,0,SER_hh_emih_in!G29/SER_summary!G$27)</f>
        <v>3.3350064202571175</v>
      </c>
      <c r="H29" s="101">
        <f>IF(SER_hh_emih_in!H29=0,0,SER_hh_emih_in!H29/SER_summary!H$27)</f>
        <v>2.3504222075097951</v>
      </c>
      <c r="I29" s="101">
        <f>IF(SER_hh_emih_in!I29=0,0,SER_hh_emih_in!I29/SER_summary!I$27)</f>
        <v>1.2182513432121795</v>
      </c>
      <c r="J29" s="101">
        <f>IF(SER_hh_emih_in!J29=0,0,SER_hh_emih_in!J29/SER_summary!J$27)</f>
        <v>1.0766963008407904</v>
      </c>
      <c r="K29" s="101">
        <f>IF(SER_hh_emih_in!K29=0,0,SER_hh_emih_in!K29/SER_summary!K$27)</f>
        <v>5.8830095589979283</v>
      </c>
      <c r="L29" s="101">
        <f>IF(SER_hh_emih_in!L29=0,0,SER_hh_emih_in!L29/SER_summary!L$27)</f>
        <v>4.8957845471467909</v>
      </c>
      <c r="M29" s="101">
        <f>IF(SER_hh_emih_in!M29=0,0,SER_hh_emih_in!M29/SER_summary!M$27)</f>
        <v>0</v>
      </c>
      <c r="N29" s="101">
        <f>IF(SER_hh_emih_in!N29=0,0,SER_hh_emih_in!N29/SER_summary!N$27)</f>
        <v>5.5929480413014918</v>
      </c>
      <c r="O29" s="101">
        <f>IF(SER_hh_emih_in!O29=0,0,SER_hh_emih_in!O29/SER_summary!O$27)</f>
        <v>4.9427944294319461</v>
      </c>
      <c r="P29" s="101">
        <f>IF(SER_hh_emih_in!P29=0,0,SER_hh_emih_in!P29/SER_summary!P$27)</f>
        <v>4.2179677862703295</v>
      </c>
      <c r="Q29" s="101">
        <f>IF(SER_hh_emih_in!Q29=0,0,SER_hh_emih_in!Q29/SER_summary!Q$27)</f>
        <v>5.3853497154841818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6.1860313618820664</v>
      </c>
      <c r="D30" s="100">
        <f>IF(SER_hh_emih_in!D30=0,0,SER_hh_emih_in!D30/SER_summary!D$27)</f>
        <v>6.2620453341111846</v>
      </c>
      <c r="E30" s="100">
        <f>IF(SER_hh_emih_in!E30=0,0,SER_hh_emih_in!E30/SER_summary!E$27)</f>
        <v>6.2951335131261921</v>
      </c>
      <c r="F30" s="100">
        <f>IF(SER_hh_emih_in!F30=0,0,SER_hh_emih_in!F30/SER_summary!F$27)</f>
        <v>6.3981036703077754</v>
      </c>
      <c r="G30" s="100">
        <f>IF(SER_hh_emih_in!G30=0,0,SER_hh_emih_in!G30/SER_summary!G$27)</f>
        <v>0</v>
      </c>
      <c r="H30" s="100">
        <f>IF(SER_hh_emih_in!H30=0,0,SER_hh_emih_in!H30/SER_summary!H$27)</f>
        <v>0</v>
      </c>
      <c r="I30" s="100">
        <f>IF(SER_hh_emih_in!I30=0,0,SER_hh_emih_in!I30/SER_summary!I$27)</f>
        <v>0</v>
      </c>
      <c r="J30" s="100">
        <f>IF(SER_hh_emih_in!J30=0,0,SER_hh_emih_in!J30/SER_summary!J$27)</f>
        <v>0</v>
      </c>
      <c r="K30" s="100">
        <f>IF(SER_hh_emih_in!K30=0,0,SER_hh_emih_in!K30/SER_summary!K$27)</f>
        <v>6.1324818871767928</v>
      </c>
      <c r="L30" s="100">
        <f>IF(SER_hh_emih_in!L30=0,0,SER_hh_emih_in!L30/SER_summary!L$27)</f>
        <v>6.1396806637624195</v>
      </c>
      <c r="M30" s="100">
        <f>IF(SER_hh_emih_in!M30=0,0,SER_hh_emih_in!M30/SER_summary!M$27)</f>
        <v>0</v>
      </c>
      <c r="N30" s="100">
        <f>IF(SER_hh_emih_in!N30=0,0,SER_hh_emih_in!N30/SER_summary!N$27)</f>
        <v>6.2506951836725451</v>
      </c>
      <c r="O30" s="100">
        <f>IF(SER_hh_emih_in!O30=0,0,SER_hh_emih_in!O30/SER_summary!O$27)</f>
        <v>0</v>
      </c>
      <c r="P30" s="100">
        <f>IF(SER_hh_emih_in!P30=0,0,SER_hh_emih_in!P30/SER_summary!P$27)</f>
        <v>6.1002463593943146</v>
      </c>
      <c r="Q30" s="100">
        <f>IF(SER_hh_emih_in!Q30=0,0,SER_hh_emih_in!Q30/SER_summary!Q$27)</f>
        <v>6.1066519467203193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4.9333703724958005</v>
      </c>
      <c r="D31" s="100">
        <f>IF(SER_hh_emih_in!D31=0,0,SER_hh_emih_in!D31/SER_summary!D$27)</f>
        <v>4.9489478503821092</v>
      </c>
      <c r="E31" s="100">
        <f>IF(SER_hh_emih_in!E31=0,0,SER_hh_emih_in!E31/SER_summary!E$27)</f>
        <v>4.9730609518826947</v>
      </c>
      <c r="F31" s="100">
        <f>IF(SER_hh_emih_in!F31=0,0,SER_hh_emih_in!F31/SER_summary!F$27)</f>
        <v>0</v>
      </c>
      <c r="G31" s="100">
        <f>IF(SER_hh_emih_in!G31=0,0,SER_hh_emih_in!G31/SER_summary!G$27)</f>
        <v>5.0269116706995289</v>
      </c>
      <c r="H31" s="100">
        <f>IF(SER_hh_emih_in!H31=0,0,SER_hh_emih_in!H31/SER_summary!H$27)</f>
        <v>4.9286100082941413</v>
      </c>
      <c r="I31" s="100">
        <f>IF(SER_hh_emih_in!I31=0,0,SER_hh_emih_in!I31/SER_summary!I$27)</f>
        <v>4.8503735374611896</v>
      </c>
      <c r="J31" s="100">
        <f>IF(SER_hh_emih_in!J31=0,0,SER_hh_emih_in!J31/SER_summary!J$27)</f>
        <v>4.8213935442606948</v>
      </c>
      <c r="K31" s="100">
        <f>IF(SER_hh_emih_in!K31=0,0,SER_hh_emih_in!K31/SER_summary!K$27)</f>
        <v>4.8152724267633342</v>
      </c>
      <c r="L31" s="100">
        <f>IF(SER_hh_emih_in!L31=0,0,SER_hh_emih_in!L31/SER_summary!L$27)</f>
        <v>4.8686261488728704</v>
      </c>
      <c r="M31" s="100">
        <f>IF(SER_hh_emih_in!M31=0,0,SER_hh_emih_in!M31/SER_summary!M$27)</f>
        <v>0</v>
      </c>
      <c r="N31" s="100">
        <f>IF(SER_hh_emih_in!N31=0,0,SER_hh_emih_in!N31/SER_summary!N$27)</f>
        <v>4.9446325424174304</v>
      </c>
      <c r="O31" s="100">
        <f>IF(SER_hh_emih_in!O31=0,0,SER_hh_emih_in!O31/SER_summary!O$27)</f>
        <v>4.9427944294319461</v>
      </c>
      <c r="P31" s="100">
        <f>IF(SER_hh_emih_in!P31=0,0,SER_hh_emih_in!P31/SER_summary!P$27)</f>
        <v>4.9035814871993288</v>
      </c>
      <c r="Q31" s="100">
        <f>IF(SER_hh_emih_in!Q31=0,0,SER_hh_emih_in!Q31/SER_summary!Q$27)</f>
        <v>4.8200475474776479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253.78015356853686</v>
      </c>
      <c r="C3" s="129">
        <f t="shared" ref="C3" si="1">SUM(C4:C9)</f>
        <v>260.71690243524051</v>
      </c>
      <c r="D3" s="129">
        <f t="shared" ref="D3:Q3" si="2">SUM(D4:D9)</f>
        <v>267.77491314887686</v>
      </c>
      <c r="E3" s="129">
        <f t="shared" si="2"/>
        <v>275.0118718067904</v>
      </c>
      <c r="F3" s="129">
        <f t="shared" si="2"/>
        <v>282.34741849352866</v>
      </c>
      <c r="G3" s="129">
        <f t="shared" si="2"/>
        <v>293.80013288290178</v>
      </c>
      <c r="H3" s="129">
        <f t="shared" si="2"/>
        <v>308.18888381446294</v>
      </c>
      <c r="I3" s="129">
        <f t="shared" si="2"/>
        <v>326.1523757412005</v>
      </c>
      <c r="J3" s="129">
        <f t="shared" si="2"/>
        <v>337.86458392570819</v>
      </c>
      <c r="K3" s="129">
        <f t="shared" si="2"/>
        <v>339.90927909980712</v>
      </c>
      <c r="L3" s="129">
        <f t="shared" si="2"/>
        <v>346.8658703152679</v>
      </c>
      <c r="M3" s="129">
        <f t="shared" si="2"/>
        <v>348.9468930925845</v>
      </c>
      <c r="N3" s="129">
        <f t="shared" si="2"/>
        <v>351.48344577415685</v>
      </c>
      <c r="O3" s="129">
        <f t="shared" si="2"/>
        <v>353.18222078093061</v>
      </c>
      <c r="P3" s="129">
        <f t="shared" si="2"/>
        <v>354.91469135825463</v>
      </c>
      <c r="Q3" s="129">
        <f t="shared" si="2"/>
        <v>356.29746742352023</v>
      </c>
    </row>
    <row r="4" spans="1:17" ht="12" customHeight="1" x14ac:dyDescent="0.25">
      <c r="A4" s="88" t="s">
        <v>9</v>
      </c>
      <c r="B4" s="128">
        <v>38.809513554840045</v>
      </c>
      <c r="C4" s="128">
        <v>39.391357088963666</v>
      </c>
      <c r="D4" s="128">
        <v>40.318535288885606</v>
      </c>
      <c r="E4" s="128">
        <v>41.256858303257523</v>
      </c>
      <c r="F4" s="128">
        <v>42.220972294203143</v>
      </c>
      <c r="G4" s="128">
        <v>43.584322938924082</v>
      </c>
      <c r="H4" s="128">
        <v>45.651426995013111</v>
      </c>
      <c r="I4" s="128">
        <v>48.193887390288936</v>
      </c>
      <c r="J4" s="128">
        <v>49.85711760440654</v>
      </c>
      <c r="K4" s="128">
        <v>49.897164247552126</v>
      </c>
      <c r="L4" s="128">
        <v>51.328686948387883</v>
      </c>
      <c r="M4" s="128">
        <v>52.234910007546773</v>
      </c>
      <c r="N4" s="128">
        <v>53.16707822554811</v>
      </c>
      <c r="O4" s="128">
        <v>54.274301617564731</v>
      </c>
      <c r="P4" s="128">
        <v>55.378282051306918</v>
      </c>
      <c r="Q4" s="128">
        <v>56.532824838970065</v>
      </c>
    </row>
    <row r="5" spans="1:17" ht="12" customHeight="1" x14ac:dyDescent="0.25">
      <c r="A5" s="88" t="s">
        <v>8</v>
      </c>
      <c r="B5" s="128">
        <v>24.178052728128204</v>
      </c>
      <c r="C5" s="128">
        <v>24.633008899809553</v>
      </c>
      <c r="D5" s="128">
        <v>25.030885933646694</v>
      </c>
      <c r="E5" s="128">
        <v>25.569315351950166</v>
      </c>
      <c r="F5" s="128">
        <v>25.721734932993638</v>
      </c>
      <c r="G5" s="128">
        <v>26.169776086089499</v>
      </c>
      <c r="H5" s="128">
        <v>26.610102435329136</v>
      </c>
      <c r="I5" s="128">
        <v>26.866472119833986</v>
      </c>
      <c r="J5" s="128">
        <v>27.046464139186117</v>
      </c>
      <c r="K5" s="128">
        <v>27.384589906492376</v>
      </c>
      <c r="L5" s="128">
        <v>27.625648081164911</v>
      </c>
      <c r="M5" s="128">
        <v>27.579835333157163</v>
      </c>
      <c r="N5" s="128">
        <v>27.67591592097525</v>
      </c>
      <c r="O5" s="128">
        <v>27.558021698976606</v>
      </c>
      <c r="P5" s="128">
        <v>27.291351986997604</v>
      </c>
      <c r="Q5" s="128">
        <v>26.90663231835531</v>
      </c>
    </row>
    <row r="6" spans="1:17" ht="12" customHeight="1" x14ac:dyDescent="0.25">
      <c r="A6" s="88" t="s">
        <v>7</v>
      </c>
      <c r="B6" s="128">
        <v>116.16859598926057</v>
      </c>
      <c r="C6" s="128">
        <v>118.44971943604571</v>
      </c>
      <c r="D6" s="128">
        <v>120.55977971870811</v>
      </c>
      <c r="E6" s="128">
        <v>122.46922412627788</v>
      </c>
      <c r="F6" s="128">
        <v>123.64942220348637</v>
      </c>
      <c r="G6" s="128">
        <v>126.82478130645832</v>
      </c>
      <c r="H6" s="128">
        <v>131.88868472436545</v>
      </c>
      <c r="I6" s="128">
        <v>137.97343473425175</v>
      </c>
      <c r="J6" s="128">
        <v>142.14893715476595</v>
      </c>
      <c r="K6" s="128">
        <v>141.25086730750255</v>
      </c>
      <c r="L6" s="128">
        <v>144.15815659130013</v>
      </c>
      <c r="M6" s="128">
        <v>144.25151331945</v>
      </c>
      <c r="N6" s="128">
        <v>144.45746546077601</v>
      </c>
      <c r="O6" s="128">
        <v>143.9788933496902</v>
      </c>
      <c r="P6" s="128">
        <v>143.65191451926719</v>
      </c>
      <c r="Q6" s="128">
        <v>142.87612341194514</v>
      </c>
    </row>
    <row r="7" spans="1:17" ht="12" customHeight="1" x14ac:dyDescent="0.25">
      <c r="A7" s="88" t="s">
        <v>39</v>
      </c>
      <c r="B7" s="128">
        <v>41.836171767674962</v>
      </c>
      <c r="C7" s="128">
        <v>42.92032251872687</v>
      </c>
      <c r="D7" s="128">
        <v>43.968135484049931</v>
      </c>
      <c r="E7" s="128">
        <v>44.642507594486588</v>
      </c>
      <c r="F7" s="128">
        <v>45.153811041279795</v>
      </c>
      <c r="G7" s="128">
        <v>45.618549568639452</v>
      </c>
      <c r="H7" s="128">
        <v>46.081559160348043</v>
      </c>
      <c r="I7" s="128">
        <v>46.509759781122533</v>
      </c>
      <c r="J7" s="128">
        <v>46.671881247072619</v>
      </c>
      <c r="K7" s="128">
        <v>46.668402118614338</v>
      </c>
      <c r="L7" s="128">
        <v>46.666617176981283</v>
      </c>
      <c r="M7" s="128">
        <v>46.766946799378026</v>
      </c>
      <c r="N7" s="128">
        <v>46.952560246476082</v>
      </c>
      <c r="O7" s="128">
        <v>47.091601084972176</v>
      </c>
      <c r="P7" s="128">
        <v>47.218356929842678</v>
      </c>
      <c r="Q7" s="128">
        <v>47.347505541148514</v>
      </c>
    </row>
    <row r="8" spans="1:17" ht="12" customHeight="1" x14ac:dyDescent="0.25">
      <c r="A8" s="51" t="s">
        <v>6</v>
      </c>
      <c r="B8" s="50">
        <v>17.392535327156963</v>
      </c>
      <c r="C8" s="50">
        <v>19.104896932999196</v>
      </c>
      <c r="D8" s="50">
        <v>21.248156792128214</v>
      </c>
      <c r="E8" s="50">
        <v>23.686333865762474</v>
      </c>
      <c r="F8" s="50">
        <v>26.425742366600801</v>
      </c>
      <c r="G8" s="50">
        <v>29.434876991029402</v>
      </c>
      <c r="H8" s="50">
        <v>32.695893567433245</v>
      </c>
      <c r="I8" s="50">
        <v>35.976844641315154</v>
      </c>
      <c r="J8" s="50">
        <v>38.396217142796417</v>
      </c>
      <c r="K8" s="50">
        <v>39.343966706622865</v>
      </c>
      <c r="L8" s="50">
        <v>40.9357584659857</v>
      </c>
      <c r="M8" s="50">
        <v>41.922659901176857</v>
      </c>
      <c r="N8" s="50">
        <v>42.934069079499963</v>
      </c>
      <c r="O8" s="50">
        <v>43.914379257373611</v>
      </c>
      <c r="P8" s="50">
        <v>44.951185285981012</v>
      </c>
      <c r="Q8" s="50">
        <v>46.151000327405086</v>
      </c>
    </row>
    <row r="9" spans="1:17" ht="12" customHeight="1" x14ac:dyDescent="0.25">
      <c r="A9" s="49" t="s">
        <v>5</v>
      </c>
      <c r="B9" s="48">
        <v>15.395284201476143</v>
      </c>
      <c r="C9" s="48">
        <v>16.217597558695509</v>
      </c>
      <c r="D9" s="48">
        <v>16.649419931458329</v>
      </c>
      <c r="E9" s="48">
        <v>17.387632565055728</v>
      </c>
      <c r="F9" s="48">
        <v>19.175735654964928</v>
      </c>
      <c r="G9" s="48">
        <v>22.167825991761017</v>
      </c>
      <c r="H9" s="48">
        <v>25.261216931973927</v>
      </c>
      <c r="I9" s="48">
        <v>30.631977074388143</v>
      </c>
      <c r="J9" s="48">
        <v>33.743966637480547</v>
      </c>
      <c r="K9" s="48">
        <v>35.36428881302286</v>
      </c>
      <c r="L9" s="48">
        <v>36.151003051447937</v>
      </c>
      <c r="M9" s="48">
        <v>36.191027731875629</v>
      </c>
      <c r="N9" s="48">
        <v>36.296356840881451</v>
      </c>
      <c r="O9" s="48">
        <v>36.365023772353283</v>
      </c>
      <c r="P9" s="48">
        <v>36.423600584859209</v>
      </c>
      <c r="Q9" s="48">
        <v>36.483380985696101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1132.7865681086264</v>
      </c>
      <c r="C11" s="129">
        <f t="shared" ref="C11" si="4">SUM(C12:C17)</f>
        <v>1167.594335368163</v>
      </c>
      <c r="D11" s="129">
        <f t="shared" ref="D11" si="5">SUM(D12:D17)</f>
        <v>1204.2398787929426</v>
      </c>
      <c r="E11" s="129">
        <f t="shared" ref="E11" si="6">SUM(E12:E17)</f>
        <v>1245.0265656556867</v>
      </c>
      <c r="F11" s="129">
        <f t="shared" ref="F11" si="7">SUM(F12:F17)</f>
        <v>1291.4789889097594</v>
      </c>
      <c r="G11" s="129">
        <f t="shared" ref="G11" si="8">SUM(G12:G17)</f>
        <v>1360.1377823099785</v>
      </c>
      <c r="H11" s="129">
        <f t="shared" ref="H11" si="9">SUM(H12:H17)</f>
        <v>1442.6835497960085</v>
      </c>
      <c r="I11" s="129">
        <f t="shared" ref="I11" si="10">SUM(I12:I17)</f>
        <v>1544.6165087741363</v>
      </c>
      <c r="J11" s="129">
        <f t="shared" ref="J11" si="11">SUM(J12:J17)</f>
        <v>1608.5503102698051</v>
      </c>
      <c r="K11" s="129">
        <f t="shared" ref="K11" si="12">SUM(K12:K17)</f>
        <v>1619.9798674019971</v>
      </c>
      <c r="L11" s="129">
        <f t="shared" ref="L11" si="13">SUM(L12:L17)</f>
        <v>1651.9148277446116</v>
      </c>
      <c r="M11" s="129">
        <f t="shared" ref="M11" si="14">SUM(M12:M17)</f>
        <v>1658.3847996655145</v>
      </c>
      <c r="N11" s="129">
        <f t="shared" ref="N11" si="15">SUM(N12:N17)</f>
        <v>1668.4288151960757</v>
      </c>
      <c r="O11" s="129">
        <f t="shared" ref="O11" si="16">SUM(O12:O17)</f>
        <v>1675.1765059277059</v>
      </c>
      <c r="P11" s="129">
        <f t="shared" ref="P11" si="17">SUM(P12:P17)</f>
        <v>1679.8026620907108</v>
      </c>
      <c r="Q11" s="129">
        <f t="shared" ref="Q11" si="18">SUM(Q12:Q17)</f>
        <v>1684.6232317461051</v>
      </c>
    </row>
    <row r="12" spans="1:17" ht="12" customHeight="1" x14ac:dyDescent="0.25">
      <c r="A12" s="88" t="s">
        <v>9</v>
      </c>
      <c r="B12" s="128">
        <v>51.515229843421558</v>
      </c>
      <c r="C12" s="128">
        <v>52.287561177874693</v>
      </c>
      <c r="D12" s="128">
        <v>53.518285134445179</v>
      </c>
      <c r="E12" s="128">
        <v>54.76380256883499</v>
      </c>
      <c r="F12" s="128">
        <v>56.043554600991783</v>
      </c>
      <c r="G12" s="128">
        <v>57.853248034039616</v>
      </c>
      <c r="H12" s="128">
        <v>60.597094344022928</v>
      </c>
      <c r="I12" s="128">
        <v>63.971922308443425</v>
      </c>
      <c r="J12" s="128">
        <v>66.179671875871492</v>
      </c>
      <c r="K12" s="128">
        <v>66.232829255007076</v>
      </c>
      <c r="L12" s="128">
        <v>68.133013364643588</v>
      </c>
      <c r="M12" s="128">
        <v>69.335921747301143</v>
      </c>
      <c r="N12" s="128">
        <v>70.57326938720945</v>
      </c>
      <c r="O12" s="128">
        <v>72.042982926575249</v>
      </c>
      <c r="P12" s="128">
        <v>73.50839180644968</v>
      </c>
      <c r="Q12" s="128">
        <v>75.040916479465437</v>
      </c>
    </row>
    <row r="13" spans="1:17" ht="12" customHeight="1" x14ac:dyDescent="0.25">
      <c r="A13" s="88" t="s">
        <v>8</v>
      </c>
      <c r="B13" s="128">
        <v>72.454061347612168</v>
      </c>
      <c r="C13" s="128">
        <v>73.710927814536248</v>
      </c>
      <c r="D13" s="128">
        <v>74.85783700685576</v>
      </c>
      <c r="E13" s="128">
        <v>76.404459545150189</v>
      </c>
      <c r="F13" s="128">
        <v>76.805874830820585</v>
      </c>
      <c r="G13" s="128">
        <v>78.044656526932954</v>
      </c>
      <c r="H13" s="128">
        <v>79.274776074029674</v>
      </c>
      <c r="I13" s="128">
        <v>79.969118235528271</v>
      </c>
      <c r="J13" s="128">
        <v>80.296479058380413</v>
      </c>
      <c r="K13" s="128">
        <v>81.094967721374047</v>
      </c>
      <c r="L13" s="128">
        <v>81.691022243287506</v>
      </c>
      <c r="M13" s="128">
        <v>81.829774772144503</v>
      </c>
      <c r="N13" s="128">
        <v>82.476198375610949</v>
      </c>
      <c r="O13" s="128">
        <v>82.576570130970651</v>
      </c>
      <c r="P13" s="128">
        <v>82.332528134435279</v>
      </c>
      <c r="Q13" s="128">
        <v>81.71435637342671</v>
      </c>
    </row>
    <row r="14" spans="1:17" ht="12" customHeight="1" x14ac:dyDescent="0.25">
      <c r="A14" s="88" t="s">
        <v>7</v>
      </c>
      <c r="B14" s="128">
        <v>619.34604456183092</v>
      </c>
      <c r="C14" s="128">
        <v>625.60068299479076</v>
      </c>
      <c r="D14" s="128">
        <v>631.41806435045669</v>
      </c>
      <c r="E14" s="128">
        <v>636.04493225432839</v>
      </c>
      <c r="F14" s="128">
        <v>636.8952522257913</v>
      </c>
      <c r="G14" s="128">
        <v>647.46172173430557</v>
      </c>
      <c r="H14" s="128">
        <v>667.64159342453718</v>
      </c>
      <c r="I14" s="128">
        <v>692.02565682419004</v>
      </c>
      <c r="J14" s="128">
        <v>706.53235005527483</v>
      </c>
      <c r="K14" s="128">
        <v>698.15817972398236</v>
      </c>
      <c r="L14" s="128">
        <v>707.08392181189413</v>
      </c>
      <c r="M14" s="128">
        <v>703.89063885613155</v>
      </c>
      <c r="N14" s="128">
        <v>701.96878849713789</v>
      </c>
      <c r="O14" s="128">
        <v>697.99740779099534</v>
      </c>
      <c r="P14" s="128">
        <v>691.83753345763125</v>
      </c>
      <c r="Q14" s="128">
        <v>684.18612423171567</v>
      </c>
    </row>
    <row r="15" spans="1:17" ht="12" customHeight="1" x14ac:dyDescent="0.25">
      <c r="A15" s="88" t="s">
        <v>39</v>
      </c>
      <c r="B15" s="128">
        <v>55.532775522558907</v>
      </c>
      <c r="C15" s="128">
        <v>56.971862746531393</v>
      </c>
      <c r="D15" s="128">
        <v>58.362715679157283</v>
      </c>
      <c r="E15" s="128">
        <v>59.257868209735875</v>
      </c>
      <c r="F15" s="128">
        <v>59.936565574598887</v>
      </c>
      <c r="G15" s="128">
        <v>60.55345328745814</v>
      </c>
      <c r="H15" s="128">
        <v>61.168046034230699</v>
      </c>
      <c r="I15" s="128">
        <v>61.736433817992136</v>
      </c>
      <c r="J15" s="128">
        <v>61.951631686142896</v>
      </c>
      <c r="K15" s="128">
        <v>61.947013537504461</v>
      </c>
      <c r="L15" s="128">
        <v>61.944644229825428</v>
      </c>
      <c r="M15" s="128">
        <v>62.077820430309572</v>
      </c>
      <c r="N15" s="128">
        <v>62.32420124041105</v>
      </c>
      <c r="O15" s="128">
        <v>62.508762192009378</v>
      </c>
      <c r="P15" s="128">
        <v>62.677016207182099</v>
      </c>
      <c r="Q15" s="128">
        <v>62.848446348556514</v>
      </c>
    </row>
    <row r="16" spans="1:17" ht="12" customHeight="1" x14ac:dyDescent="0.25">
      <c r="A16" s="51" t="s">
        <v>6</v>
      </c>
      <c r="B16" s="50">
        <v>219.93449870797693</v>
      </c>
      <c r="C16" s="50">
        <v>240.4393406777171</v>
      </c>
      <c r="D16" s="50">
        <v>266.25186813399029</v>
      </c>
      <c r="E16" s="50">
        <v>295.61818240733049</v>
      </c>
      <c r="F16" s="50">
        <v>328.58766661194215</v>
      </c>
      <c r="G16" s="50">
        <v>364.74397421549548</v>
      </c>
      <c r="H16" s="50">
        <v>403.84775725729781</v>
      </c>
      <c r="I16" s="50">
        <v>443.02791138334919</v>
      </c>
      <c r="J16" s="50">
        <v>471.4713178329111</v>
      </c>
      <c r="K16" s="50">
        <v>481.80458370405336</v>
      </c>
      <c r="L16" s="50">
        <v>500.01358650533331</v>
      </c>
      <c r="M16" s="50">
        <v>511.23606532483745</v>
      </c>
      <c r="N16" s="50">
        <v>522.75868679710265</v>
      </c>
      <c r="O16" s="50">
        <v>533.9031100401736</v>
      </c>
      <c r="P16" s="50">
        <v>545.73365435709093</v>
      </c>
      <c r="Q16" s="50">
        <v>559.53820956725099</v>
      </c>
    </row>
    <row r="17" spans="1:17" ht="12" customHeight="1" x14ac:dyDescent="0.25">
      <c r="A17" s="49" t="s">
        <v>5</v>
      </c>
      <c r="B17" s="48">
        <v>114.00395812522585</v>
      </c>
      <c r="C17" s="48">
        <v>118.58395995671283</v>
      </c>
      <c r="D17" s="48">
        <v>119.83110848803753</v>
      </c>
      <c r="E17" s="48">
        <v>122.93732067030658</v>
      </c>
      <c r="F17" s="48">
        <v>133.21007506561483</v>
      </c>
      <c r="G17" s="48">
        <v>151.48072851174672</v>
      </c>
      <c r="H17" s="48">
        <v>170.15428266189014</v>
      </c>
      <c r="I17" s="48">
        <v>203.88546620463302</v>
      </c>
      <c r="J17" s="48">
        <v>222.11885976122429</v>
      </c>
      <c r="K17" s="48">
        <v>230.74229346007598</v>
      </c>
      <c r="L17" s="48">
        <v>233.04863958962784</v>
      </c>
      <c r="M17" s="48">
        <v>230.01457853479047</v>
      </c>
      <c r="N17" s="48">
        <v>228.32767089860369</v>
      </c>
      <c r="O17" s="48">
        <v>226.14767284698161</v>
      </c>
      <c r="P17" s="48">
        <v>223.71353812792148</v>
      </c>
      <c r="Q17" s="48">
        <v>221.29517874568981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22.188731152789902</v>
      </c>
      <c r="C20" s="140">
        <v>22.719847675729397</v>
      </c>
      <c r="D20" s="140">
        <v>23.486477439605842</v>
      </c>
      <c r="E20" s="140">
        <v>24.275137866959248</v>
      </c>
      <c r="F20" s="140">
        <v>25.097319031174365</v>
      </c>
      <c r="G20" s="140">
        <v>26.202259743515249</v>
      </c>
      <c r="H20" s="140">
        <v>27.795023612722648</v>
      </c>
      <c r="I20" s="140">
        <v>29.735778803797203</v>
      </c>
      <c r="J20" s="140">
        <v>31.112101281415882</v>
      </c>
      <c r="K20" s="140">
        <v>31.412156947337422</v>
      </c>
      <c r="L20" s="140">
        <v>32.69179488613841</v>
      </c>
      <c r="M20" s="140">
        <v>33.63407793016713</v>
      </c>
      <c r="N20" s="140">
        <v>34.627512813242816</v>
      </c>
      <c r="O20" s="140">
        <v>35.786810457706615</v>
      </c>
      <c r="P20" s="140">
        <v>37.00212894232763</v>
      </c>
      <c r="Q20" s="140">
        <v>38.320019386167608</v>
      </c>
    </row>
    <row r="21" spans="1:17" ht="12" customHeight="1" x14ac:dyDescent="0.25">
      <c r="A21" s="88" t="s">
        <v>135</v>
      </c>
      <c r="B21" s="140">
        <v>344.44875843208246</v>
      </c>
      <c r="C21" s="140">
        <v>356.93565376999192</v>
      </c>
      <c r="D21" s="140">
        <v>371.11050221020815</v>
      </c>
      <c r="E21" s="140">
        <v>390.14735593887326</v>
      </c>
      <c r="F21" s="140">
        <v>406.11338139556995</v>
      </c>
      <c r="G21" s="140">
        <v>422.35277579133111</v>
      </c>
      <c r="H21" s="140">
        <v>439.89238580727459</v>
      </c>
      <c r="I21" s="140">
        <v>455.64375824261907</v>
      </c>
      <c r="J21" s="140">
        <v>468.82397616462595</v>
      </c>
      <c r="K21" s="140">
        <v>486.40894384820996</v>
      </c>
      <c r="L21" s="140">
        <v>503.95575907895039</v>
      </c>
      <c r="M21" s="140">
        <v>521.20609537180667</v>
      </c>
      <c r="N21" s="140">
        <v>545.24885052636159</v>
      </c>
      <c r="O21" s="140">
        <v>569.951231056898</v>
      </c>
      <c r="P21" s="140">
        <v>598.74692869164403</v>
      </c>
      <c r="Q21" s="140">
        <v>631.92579466608879</v>
      </c>
    </row>
    <row r="22" spans="1:17" ht="12" customHeight="1" x14ac:dyDescent="0.25">
      <c r="A22" s="88" t="s">
        <v>183</v>
      </c>
      <c r="B22" s="140">
        <v>12.026185561674321</v>
      </c>
      <c r="C22" s="140">
        <v>12.360651849239503</v>
      </c>
      <c r="D22" s="140">
        <v>12.84365174955461</v>
      </c>
      <c r="E22" s="140">
        <v>13.434043197843462</v>
      </c>
      <c r="F22" s="140">
        <v>14.065859590406362</v>
      </c>
      <c r="G22" s="140">
        <v>14.852306951176635</v>
      </c>
      <c r="H22" s="140">
        <v>15.87997801758867</v>
      </c>
      <c r="I22" s="140">
        <v>17.102555465713611</v>
      </c>
      <c r="J22" s="140">
        <v>18.12781465780246</v>
      </c>
      <c r="K22" s="140">
        <v>18.59913563590186</v>
      </c>
      <c r="L22" s="140">
        <v>19.681882470929242</v>
      </c>
      <c r="M22" s="140">
        <v>20.569243891493677</v>
      </c>
      <c r="N22" s="140">
        <v>21.578329081620371</v>
      </c>
      <c r="O22" s="140">
        <v>22.597669111151305</v>
      </c>
      <c r="P22" s="140">
        <v>24.051615676381079</v>
      </c>
      <c r="Q22" s="140">
        <v>25.713056985380913</v>
      </c>
    </row>
    <row r="23" spans="1:17" ht="12" customHeight="1" x14ac:dyDescent="0.25">
      <c r="A23" s="88" t="s">
        <v>188</v>
      </c>
      <c r="B23" s="140">
        <v>77.474821956977408</v>
      </c>
      <c r="C23" s="140">
        <v>80.355432027081363</v>
      </c>
      <c r="D23" s="140">
        <v>83.464205481967596</v>
      </c>
      <c r="E23" s="140">
        <v>85.958303734438857</v>
      </c>
      <c r="F23" s="140">
        <v>88.267430355514293</v>
      </c>
      <c r="G23" s="140">
        <v>90.645062720092213</v>
      </c>
      <c r="H23" s="140">
        <v>93.261784900373968</v>
      </c>
      <c r="I23" s="140">
        <v>96.077190526845584</v>
      </c>
      <c r="J23" s="140">
        <v>98.597150358907257</v>
      </c>
      <c r="K23" s="140">
        <v>101.05930213410828</v>
      </c>
      <c r="L23" s="140">
        <v>103.88202290260956</v>
      </c>
      <c r="M23" s="140">
        <v>106.28599768030465</v>
      </c>
      <c r="N23" s="140">
        <v>109.16857905561866</v>
      </c>
      <c r="O23" s="140">
        <v>112.25966126765526</v>
      </c>
      <c r="P23" s="140">
        <v>115.91644332467688</v>
      </c>
      <c r="Q23" s="140">
        <v>120.50585086751347</v>
      </c>
    </row>
    <row r="24" spans="1:17" ht="12" customHeight="1" x14ac:dyDescent="0.25">
      <c r="A24" s="51" t="s">
        <v>134</v>
      </c>
      <c r="B24" s="139">
        <v>3.9727972450142435</v>
      </c>
      <c r="C24" s="139">
        <v>4.3848745677792236</v>
      </c>
      <c r="D24" s="139">
        <v>4.9075168686063826</v>
      </c>
      <c r="E24" s="139">
        <v>5.5068474002928776</v>
      </c>
      <c r="F24" s="139">
        <v>6.1877716070417002</v>
      </c>
      <c r="G24" s="139">
        <v>6.9470008157446212</v>
      </c>
      <c r="H24" s="139">
        <v>7.7829637737486337</v>
      </c>
      <c r="I24" s="139">
        <v>8.6383098250567603</v>
      </c>
      <c r="J24" s="139">
        <v>9.2887165682611048</v>
      </c>
      <c r="K24" s="139">
        <v>9.5649292898664235</v>
      </c>
      <c r="L24" s="139">
        <v>10.027625363840462</v>
      </c>
      <c r="M24" s="139">
        <v>10.351208324119058</v>
      </c>
      <c r="N24" s="139">
        <v>10.69732758401994</v>
      </c>
      <c r="O24" s="139">
        <v>11.049967653782801</v>
      </c>
      <c r="P24" s="139">
        <v>11.436811496165467</v>
      </c>
      <c r="Q24" s="139">
        <v>11.890066961249484</v>
      </c>
    </row>
    <row r="25" spans="1:17" ht="12" customHeight="1" x14ac:dyDescent="0.25">
      <c r="A25" s="49" t="s">
        <v>133</v>
      </c>
      <c r="B25" s="138">
        <v>291.01685801864534</v>
      </c>
      <c r="C25" s="138">
        <v>307.42920746259279</v>
      </c>
      <c r="D25" s="138">
        <v>316.47512106313508</v>
      </c>
      <c r="E25" s="138">
        <v>333.22656163828145</v>
      </c>
      <c r="F25" s="138">
        <v>374.84958999390454</v>
      </c>
      <c r="G25" s="138">
        <v>446.2459452892906</v>
      </c>
      <c r="H25" s="138">
        <v>520.2109101585296</v>
      </c>
      <c r="I25" s="138">
        <v>649.76407792886846</v>
      </c>
      <c r="J25" s="138">
        <v>735.51565080192336</v>
      </c>
      <c r="K25" s="138">
        <v>800.04856450420391</v>
      </c>
      <c r="L25" s="138">
        <v>857.97760157238042</v>
      </c>
      <c r="M25" s="138">
        <v>906.28355244754187</v>
      </c>
      <c r="N25" s="138">
        <v>999.60847854082681</v>
      </c>
      <c r="O25" s="138">
        <v>1088.86748576279</v>
      </c>
      <c r="P25" s="138">
        <v>1203.2273124712174</v>
      </c>
      <c r="Q25" s="138">
        <v>1371.4569627941257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1.9179122199888659</v>
      </c>
      <c r="D28" s="137">
        <v>2.153425460925817</v>
      </c>
      <c r="E28" s="137">
        <v>2.1754561244027717</v>
      </c>
      <c r="F28" s="137">
        <v>2.208976861264484</v>
      </c>
      <c r="G28" s="137">
        <v>2.4917364093902536</v>
      </c>
      <c r="H28" s="137">
        <v>2.9795595662567722</v>
      </c>
      <c r="I28" s="137">
        <v>3.327550888123922</v>
      </c>
      <c r="J28" s="137">
        <v>2.7631181746680484</v>
      </c>
      <c r="K28" s="137">
        <v>1.6868513629709014</v>
      </c>
      <c r="L28" s="137">
        <v>2.6664336358503529</v>
      </c>
      <c r="M28" s="137">
        <v>2.329078741078094</v>
      </c>
      <c r="N28" s="137">
        <v>2.3802305801250552</v>
      </c>
      <c r="O28" s="137">
        <v>2.5460933415131657</v>
      </c>
      <c r="P28" s="137">
        <v>2.6021141816703892</v>
      </c>
      <c r="Q28" s="137">
        <v>2.7046861408893457</v>
      </c>
    </row>
    <row r="29" spans="1:17" ht="12" customHeight="1" x14ac:dyDescent="0.25">
      <c r="A29" s="88" t="s">
        <v>135</v>
      </c>
      <c r="B29" s="137"/>
      <c r="C29" s="137">
        <v>94.819464286356194</v>
      </c>
      <c r="D29" s="137">
        <v>98.977394457116247</v>
      </c>
      <c r="E29" s="137">
        <v>106.38347612607205</v>
      </c>
      <c r="F29" s="137">
        <v>105.93304652602606</v>
      </c>
      <c r="G29" s="137">
        <v>111.05885868211733</v>
      </c>
      <c r="H29" s="137">
        <v>116.5170044730598</v>
      </c>
      <c r="I29" s="137">
        <v>122.13484856141636</v>
      </c>
      <c r="J29" s="137">
        <v>119.11326444803292</v>
      </c>
      <c r="K29" s="137">
        <v>128.64382636570136</v>
      </c>
      <c r="L29" s="137">
        <v>134.06381970380031</v>
      </c>
      <c r="M29" s="137">
        <v>139.38518485427261</v>
      </c>
      <c r="N29" s="137">
        <v>143.15601960258795</v>
      </c>
      <c r="O29" s="137">
        <v>153.3462068962377</v>
      </c>
      <c r="P29" s="137">
        <v>162.85951733854634</v>
      </c>
      <c r="Q29" s="137">
        <v>172.56405082871743</v>
      </c>
    </row>
    <row r="30" spans="1:17" ht="12" customHeight="1" x14ac:dyDescent="0.25">
      <c r="A30" s="88" t="s">
        <v>183</v>
      </c>
      <c r="B30" s="137"/>
      <c r="C30" s="137">
        <v>3.2523045588598665</v>
      </c>
      <c r="D30" s="137">
        <v>3.4591949370356816</v>
      </c>
      <c r="E30" s="137">
        <v>3.6261103857438397</v>
      </c>
      <c r="F30" s="137">
        <v>3.728249708766985</v>
      </c>
      <c r="G30" s="137">
        <v>4.0387519196301414</v>
      </c>
      <c r="H30" s="137">
        <v>4.4868660034477177</v>
      </c>
      <c r="I30" s="137">
        <v>4.8486878338687811</v>
      </c>
      <c r="J30" s="137">
        <v>4.753508900855838</v>
      </c>
      <c r="K30" s="137">
        <v>4.5100728977295379</v>
      </c>
      <c r="L30" s="137">
        <v>5.5696128384750994</v>
      </c>
      <c r="M30" s="137">
        <v>5.7360492544332171</v>
      </c>
      <c r="N30" s="137">
        <v>5.7625940909825299</v>
      </c>
      <c r="O30" s="137">
        <v>5.529412927260478</v>
      </c>
      <c r="P30" s="137">
        <v>7.0235594037048701</v>
      </c>
      <c r="Q30" s="137">
        <v>7.3974905634330534</v>
      </c>
    </row>
    <row r="31" spans="1:17" ht="12" customHeight="1" x14ac:dyDescent="0.25">
      <c r="A31" s="88" t="s">
        <v>188</v>
      </c>
      <c r="B31" s="137"/>
      <c r="C31" s="137">
        <v>9.4846698689993065</v>
      </c>
      <c r="D31" s="137">
        <v>9.9439753467429366</v>
      </c>
      <c r="E31" s="137">
        <v>9.5685322105429016</v>
      </c>
      <c r="F31" s="137">
        <v>9.6311657676796507</v>
      </c>
      <c r="G31" s="137">
        <v>9.9559428813132609</v>
      </c>
      <c r="H31" s="137">
        <v>10.460273565102829</v>
      </c>
      <c r="I31" s="137">
        <v>10.933481309761415</v>
      </c>
      <c r="J31" s="137">
        <v>10.922168164266607</v>
      </c>
      <c r="K31" s="137">
        <v>11.158437399033145</v>
      </c>
      <c r="L31" s="137">
        <v>11.823376389167537</v>
      </c>
      <c r="M31" s="137">
        <v>11.888644646694395</v>
      </c>
      <c r="N31" s="137">
        <v>12.826556722056962</v>
      </c>
      <c r="O31" s="137">
        <v>12.659614422579475</v>
      </c>
      <c r="P31" s="137">
        <v>13.287947824701265</v>
      </c>
      <c r="Q31" s="137">
        <v>14.545350424149861</v>
      </c>
    </row>
    <row r="32" spans="1:17" ht="12" customHeight="1" x14ac:dyDescent="0.25">
      <c r="A32" s="51" t="s">
        <v>134</v>
      </c>
      <c r="B32" s="136"/>
      <c r="C32" s="136">
        <v>0.6769304724325963</v>
      </c>
      <c r="D32" s="136">
        <v>0.78749545049477654</v>
      </c>
      <c r="E32" s="136">
        <v>0.86418368135411061</v>
      </c>
      <c r="F32" s="136">
        <v>0.94577735641643834</v>
      </c>
      <c r="G32" s="136">
        <v>1.0240823583705363</v>
      </c>
      <c r="H32" s="136">
        <v>1.1008161076716299</v>
      </c>
      <c r="I32" s="136">
        <v>1.1201992009757444</v>
      </c>
      <c r="J32" s="136">
        <v>0.91525989287195908</v>
      </c>
      <c r="K32" s="136">
        <v>0.54106587127293559</v>
      </c>
      <c r="L32" s="136">
        <v>0.72754922364165331</v>
      </c>
      <c r="M32" s="136">
        <v>0.5884361099462142</v>
      </c>
      <c r="N32" s="136">
        <v>0.61097240956849896</v>
      </c>
      <c r="O32" s="136">
        <v>0.61749321943047586</v>
      </c>
      <c r="P32" s="136">
        <v>0.65169699205028264</v>
      </c>
      <c r="Q32" s="136">
        <v>0.71810861475163179</v>
      </c>
    </row>
    <row r="33" spans="1:17" ht="12" customHeight="1" x14ac:dyDescent="0.25">
      <c r="A33" s="49" t="s">
        <v>133</v>
      </c>
      <c r="B33" s="135"/>
      <c r="C33" s="135">
        <v>69.079066575794755</v>
      </c>
      <c r="D33" s="135">
        <v>64.345966588981824</v>
      </c>
      <c r="E33" s="135">
        <v>74.816496213007937</v>
      </c>
      <c r="F33" s="135">
        <v>102.59133677537767</v>
      </c>
      <c r="G33" s="135">
        <v>135.41307913612857</v>
      </c>
      <c r="H33" s="135">
        <v>143.04403144503388</v>
      </c>
      <c r="I33" s="135">
        <v>193.89913435932047</v>
      </c>
      <c r="J33" s="135">
        <v>160.56806908606296</v>
      </c>
      <c r="K33" s="135">
        <v>167.12425047765799</v>
      </c>
      <c r="L33" s="135">
        <v>193.34211620430506</v>
      </c>
      <c r="M33" s="135">
        <v>191.34998232019501</v>
      </c>
      <c r="N33" s="135">
        <v>287.22406045260567</v>
      </c>
      <c r="O33" s="135">
        <v>249.82707630802653</v>
      </c>
      <c r="P33" s="135">
        <v>281.48407718608507</v>
      </c>
      <c r="Q33" s="135">
        <v>361.57176652721341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1.3867956970493722</v>
      </c>
      <c r="D36" s="137">
        <f t="shared" ref="D36:D41" si="20">C20+D28-D20</f>
        <v>1.3867956970493722</v>
      </c>
      <c r="E36" s="137">
        <f t="shared" ref="E36:E41" si="21">D20+E28-E20</f>
        <v>1.3867956970493651</v>
      </c>
      <c r="F36" s="137">
        <f t="shared" ref="F36:F41" si="22">E20+F28-F20</f>
        <v>1.3867956970493687</v>
      </c>
      <c r="G36" s="137">
        <f t="shared" ref="G36:G41" si="23">F20+G28-G20</f>
        <v>1.3867956970493687</v>
      </c>
      <c r="H36" s="137">
        <f t="shared" ref="H36:H41" si="24">G20+H28-H20</f>
        <v>1.3867956970493722</v>
      </c>
      <c r="I36" s="137">
        <f t="shared" ref="I36:I41" si="25">H20+I28-I20</f>
        <v>1.3867956970493687</v>
      </c>
      <c r="J36" s="137">
        <f t="shared" ref="J36:J41" si="26">I20+J28-J20</f>
        <v>1.3867956970493722</v>
      </c>
      <c r="K36" s="137">
        <f t="shared" ref="K36:K41" si="27">J20+K28-K20</f>
        <v>1.386795697049358</v>
      </c>
      <c r="L36" s="137">
        <f t="shared" ref="L36:L41" si="28">K20+L28-L20</f>
        <v>1.3867956970493651</v>
      </c>
      <c r="M36" s="137">
        <f t="shared" ref="M36:M41" si="29">L20+M28-M20</f>
        <v>1.3867956970493722</v>
      </c>
      <c r="N36" s="137">
        <f t="shared" ref="N36:N41" si="30">M20+N28-N20</f>
        <v>1.3867956970493722</v>
      </c>
      <c r="O36" s="137">
        <f t="shared" ref="O36:O41" si="31">N20+O28-O20</f>
        <v>1.3867956970493651</v>
      </c>
      <c r="P36" s="137">
        <f t="shared" ref="P36:P41" si="32">O20+P28-P20</f>
        <v>1.3867956970493722</v>
      </c>
      <c r="Q36" s="137">
        <f t="shared" ref="Q36:Q41" si="33">P20+Q28-Q20</f>
        <v>1.3867956970493651</v>
      </c>
    </row>
    <row r="37" spans="1:17" ht="12" customHeight="1" x14ac:dyDescent="0.25">
      <c r="A37" s="88" t="s">
        <v>135</v>
      </c>
      <c r="B37" s="137"/>
      <c r="C37" s="137">
        <f t="shared" si="19"/>
        <v>82.332568948446749</v>
      </c>
      <c r="D37" s="137">
        <f t="shared" si="20"/>
        <v>84.80254601690001</v>
      </c>
      <c r="E37" s="137">
        <f t="shared" si="21"/>
        <v>87.346622397406918</v>
      </c>
      <c r="F37" s="137">
        <f t="shared" si="22"/>
        <v>89.967021069329348</v>
      </c>
      <c r="G37" s="137">
        <f t="shared" si="23"/>
        <v>94.819464286356208</v>
      </c>
      <c r="H37" s="137">
        <f t="shared" si="24"/>
        <v>98.977394457116304</v>
      </c>
      <c r="I37" s="137">
        <f t="shared" si="25"/>
        <v>106.38347612607191</v>
      </c>
      <c r="J37" s="137">
        <f t="shared" si="26"/>
        <v>105.93304652602603</v>
      </c>
      <c r="K37" s="137">
        <f t="shared" si="27"/>
        <v>111.05885868211732</v>
      </c>
      <c r="L37" s="137">
        <f t="shared" si="28"/>
        <v>116.5170044730599</v>
      </c>
      <c r="M37" s="137">
        <f t="shared" si="29"/>
        <v>122.13484856141633</v>
      </c>
      <c r="N37" s="137">
        <f t="shared" si="30"/>
        <v>119.11326444803308</v>
      </c>
      <c r="O37" s="137">
        <f t="shared" si="31"/>
        <v>128.64382636570133</v>
      </c>
      <c r="P37" s="137">
        <f t="shared" si="32"/>
        <v>134.06381970380028</v>
      </c>
      <c r="Q37" s="137">
        <f t="shared" si="33"/>
        <v>139.38518485427267</v>
      </c>
    </row>
    <row r="38" spans="1:17" ht="12" customHeight="1" x14ac:dyDescent="0.25">
      <c r="A38" s="88" t="s">
        <v>183</v>
      </c>
      <c r="B38" s="137"/>
      <c r="C38" s="137">
        <f t="shared" si="19"/>
        <v>2.9178382712946842</v>
      </c>
      <c r="D38" s="137">
        <f t="shared" si="20"/>
        <v>2.9761950367205738</v>
      </c>
      <c r="E38" s="137">
        <f t="shared" si="21"/>
        <v>3.0357189374549876</v>
      </c>
      <c r="F38" s="137">
        <f t="shared" si="22"/>
        <v>3.0964333162040845</v>
      </c>
      <c r="G38" s="137">
        <f t="shared" si="23"/>
        <v>3.2523045588598674</v>
      </c>
      <c r="H38" s="137">
        <f t="shared" si="24"/>
        <v>3.4591949370356829</v>
      </c>
      <c r="I38" s="137">
        <f t="shared" si="25"/>
        <v>3.6261103857438393</v>
      </c>
      <c r="J38" s="137">
        <f t="shared" si="26"/>
        <v>3.7282497087669881</v>
      </c>
      <c r="K38" s="137">
        <f t="shared" si="27"/>
        <v>4.0387519196301369</v>
      </c>
      <c r="L38" s="137">
        <f t="shared" si="28"/>
        <v>4.4868660034477159</v>
      </c>
      <c r="M38" s="137">
        <f t="shared" si="29"/>
        <v>4.8486878338687802</v>
      </c>
      <c r="N38" s="137">
        <f t="shared" si="30"/>
        <v>4.753508900855838</v>
      </c>
      <c r="O38" s="137">
        <f t="shared" si="31"/>
        <v>4.5100728977295432</v>
      </c>
      <c r="P38" s="137">
        <f t="shared" si="32"/>
        <v>5.5696128384750949</v>
      </c>
      <c r="Q38" s="137">
        <f t="shared" si="33"/>
        <v>5.7360492544332189</v>
      </c>
    </row>
    <row r="39" spans="1:17" ht="12" customHeight="1" x14ac:dyDescent="0.25">
      <c r="A39" s="88" t="s">
        <v>188</v>
      </c>
      <c r="B39" s="137"/>
      <c r="C39" s="137">
        <f t="shared" si="19"/>
        <v>6.6040597988953493</v>
      </c>
      <c r="D39" s="137">
        <f t="shared" si="20"/>
        <v>6.8352018918566984</v>
      </c>
      <c r="E39" s="137">
        <f t="shared" si="21"/>
        <v>7.0744339580716371</v>
      </c>
      <c r="F39" s="137">
        <f t="shared" si="22"/>
        <v>7.3220391466042116</v>
      </c>
      <c r="G39" s="137">
        <f t="shared" si="23"/>
        <v>7.5783105167353426</v>
      </c>
      <c r="H39" s="137">
        <f t="shared" si="24"/>
        <v>7.843551384821069</v>
      </c>
      <c r="I39" s="137">
        <f t="shared" si="25"/>
        <v>8.1180756832898027</v>
      </c>
      <c r="J39" s="137">
        <f t="shared" si="26"/>
        <v>8.4022083322049355</v>
      </c>
      <c r="K39" s="137">
        <f t="shared" si="27"/>
        <v>8.6962856238321251</v>
      </c>
      <c r="L39" s="137">
        <f t="shared" si="28"/>
        <v>9.0006556206662509</v>
      </c>
      <c r="M39" s="137">
        <f t="shared" si="29"/>
        <v>9.484669868999319</v>
      </c>
      <c r="N39" s="137">
        <f t="shared" si="30"/>
        <v>9.9439753467429455</v>
      </c>
      <c r="O39" s="137">
        <f t="shared" si="31"/>
        <v>9.5685322105428838</v>
      </c>
      <c r="P39" s="137">
        <f t="shared" si="32"/>
        <v>9.6311657676796472</v>
      </c>
      <c r="Q39" s="137">
        <f t="shared" si="33"/>
        <v>9.9559428813132769</v>
      </c>
    </row>
    <row r="40" spans="1:17" ht="12" customHeight="1" x14ac:dyDescent="0.25">
      <c r="A40" s="51" t="s">
        <v>134</v>
      </c>
      <c r="B40" s="136"/>
      <c r="C40" s="136">
        <f t="shared" si="19"/>
        <v>0.26485314966761653</v>
      </c>
      <c r="D40" s="136">
        <f t="shared" si="20"/>
        <v>0.26485314966761742</v>
      </c>
      <c r="E40" s="136">
        <f t="shared" si="21"/>
        <v>0.26485314966761564</v>
      </c>
      <c r="F40" s="136">
        <f t="shared" si="22"/>
        <v>0.26485314966761564</v>
      </c>
      <c r="G40" s="136">
        <f t="shared" si="23"/>
        <v>0.26485314966761564</v>
      </c>
      <c r="H40" s="136">
        <f t="shared" si="24"/>
        <v>0.26485314966761742</v>
      </c>
      <c r="I40" s="136">
        <f t="shared" si="25"/>
        <v>0.26485314966761742</v>
      </c>
      <c r="J40" s="136">
        <f t="shared" si="26"/>
        <v>0.26485314966761386</v>
      </c>
      <c r="K40" s="136">
        <f t="shared" si="27"/>
        <v>0.26485314966761742</v>
      </c>
      <c r="L40" s="136">
        <f t="shared" si="28"/>
        <v>0.26485314966761386</v>
      </c>
      <c r="M40" s="136">
        <f t="shared" si="29"/>
        <v>0.26485314966761742</v>
      </c>
      <c r="N40" s="136">
        <f t="shared" si="30"/>
        <v>0.26485314966761742</v>
      </c>
      <c r="O40" s="136">
        <f t="shared" si="31"/>
        <v>0.26485314966761386</v>
      </c>
      <c r="P40" s="136">
        <f t="shared" si="32"/>
        <v>0.26485314966761742</v>
      </c>
      <c r="Q40" s="136">
        <f t="shared" si="33"/>
        <v>0.26485314966761386</v>
      </c>
    </row>
    <row r="41" spans="1:17" ht="12" customHeight="1" x14ac:dyDescent="0.25">
      <c r="A41" s="49" t="s">
        <v>133</v>
      </c>
      <c r="B41" s="135"/>
      <c r="C41" s="135">
        <f t="shared" si="19"/>
        <v>52.666717131847292</v>
      </c>
      <c r="D41" s="135">
        <f t="shared" si="20"/>
        <v>55.300052988439518</v>
      </c>
      <c r="E41" s="135">
        <f t="shared" si="21"/>
        <v>58.065055637861576</v>
      </c>
      <c r="F41" s="135">
        <f t="shared" si="22"/>
        <v>60.968308419754578</v>
      </c>
      <c r="G41" s="135">
        <f t="shared" si="23"/>
        <v>64.016723840742543</v>
      </c>
      <c r="H41" s="135">
        <f t="shared" si="24"/>
        <v>69.079066575794855</v>
      </c>
      <c r="I41" s="135">
        <f t="shared" si="25"/>
        <v>64.345966588981582</v>
      </c>
      <c r="J41" s="135">
        <f t="shared" si="26"/>
        <v>74.816496213008122</v>
      </c>
      <c r="K41" s="135">
        <f t="shared" si="27"/>
        <v>102.5913367753775</v>
      </c>
      <c r="L41" s="135">
        <f t="shared" si="28"/>
        <v>135.41307913612854</v>
      </c>
      <c r="M41" s="135">
        <f t="shared" si="29"/>
        <v>143.04403144503351</v>
      </c>
      <c r="N41" s="135">
        <f t="shared" si="30"/>
        <v>193.89913435932067</v>
      </c>
      <c r="O41" s="135">
        <f t="shared" si="31"/>
        <v>160.56806908606336</v>
      </c>
      <c r="P41" s="135">
        <f t="shared" si="32"/>
        <v>167.12425047765782</v>
      </c>
      <c r="Q41" s="135">
        <f t="shared" si="33"/>
        <v>193.34211620430506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8760</v>
      </c>
      <c r="D44" s="133">
        <v>8759.9999999999982</v>
      </c>
      <c r="E44" s="133">
        <v>8760.0000000000018</v>
      </c>
      <c r="F44" s="133">
        <v>8759.9999999999964</v>
      </c>
      <c r="G44" s="133">
        <v>8760</v>
      </c>
      <c r="H44" s="133">
        <v>8760</v>
      </c>
      <c r="I44" s="133">
        <v>8760</v>
      </c>
      <c r="J44" s="133">
        <v>8760</v>
      </c>
      <c r="K44" s="133">
        <v>8760.0000000000018</v>
      </c>
      <c r="L44" s="133">
        <v>8759.9999999999982</v>
      </c>
      <c r="M44" s="133">
        <v>8760</v>
      </c>
      <c r="N44" s="133">
        <v>8760</v>
      </c>
      <c r="O44" s="133">
        <v>8760</v>
      </c>
      <c r="P44" s="133">
        <v>8759.9999999999982</v>
      </c>
      <c r="Q44" s="133">
        <v>8759.9999999999982</v>
      </c>
    </row>
    <row r="45" spans="1:17" ht="12" customHeight="1" x14ac:dyDescent="0.25">
      <c r="A45" s="88" t="s">
        <v>8</v>
      </c>
      <c r="B45" s="133">
        <v>3880.2538156234937</v>
      </c>
      <c r="C45" s="133">
        <v>3885.8598655138799</v>
      </c>
      <c r="D45" s="133">
        <v>3888.1274802968492</v>
      </c>
      <c r="E45" s="133">
        <v>3891.3647467896521</v>
      </c>
      <c r="F45" s="133">
        <v>3894.1023943822443</v>
      </c>
      <c r="G45" s="133">
        <v>3899.0462060174546</v>
      </c>
      <c r="H45" s="133">
        <v>3903.1304922349277</v>
      </c>
      <c r="I45" s="133">
        <v>3906.5184848309227</v>
      </c>
      <c r="J45" s="133">
        <v>3916.6570284065342</v>
      </c>
      <c r="K45" s="133">
        <v>3926.5748908492915</v>
      </c>
      <c r="L45" s="133">
        <v>3932.2370713319392</v>
      </c>
      <c r="M45" s="133">
        <v>3919.0595425791321</v>
      </c>
      <c r="N45" s="133">
        <v>3901.8890560365226</v>
      </c>
      <c r="O45" s="133">
        <v>3880.5451990868632</v>
      </c>
      <c r="P45" s="133">
        <v>3854.3854945912194</v>
      </c>
      <c r="Q45" s="133">
        <v>3828.7986535134501</v>
      </c>
    </row>
    <row r="46" spans="1:17" ht="12" customHeight="1" x14ac:dyDescent="0.25">
      <c r="A46" s="88" t="s">
        <v>7</v>
      </c>
      <c r="B46" s="133">
        <v>2181.0063043798868</v>
      </c>
      <c r="C46" s="133">
        <v>2201.5997687701633</v>
      </c>
      <c r="D46" s="133">
        <v>2220.1738956391873</v>
      </c>
      <c r="E46" s="133">
        <v>2238.9310462817589</v>
      </c>
      <c r="F46" s="133">
        <v>2257.4889262961333</v>
      </c>
      <c r="G46" s="133">
        <v>2277.6740460072911</v>
      </c>
      <c r="H46" s="133">
        <v>2297.0248893479152</v>
      </c>
      <c r="I46" s="133">
        <v>2318.3277217124191</v>
      </c>
      <c r="J46" s="133">
        <v>2339.4464782106038</v>
      </c>
      <c r="K46" s="133">
        <v>2352.5498850209297</v>
      </c>
      <c r="L46" s="133">
        <v>2370.6629200211055</v>
      </c>
      <c r="M46" s="133">
        <v>2382.9599166980433</v>
      </c>
      <c r="N46" s="133">
        <v>2392.8955218512378</v>
      </c>
      <c r="O46" s="133">
        <v>2398.5378166133187</v>
      </c>
      <c r="P46" s="133">
        <v>2414.3979161019915</v>
      </c>
      <c r="Q46" s="133">
        <v>2428.2139221947527</v>
      </c>
    </row>
    <row r="47" spans="1:17" ht="12" customHeight="1" x14ac:dyDescent="0.25">
      <c r="A47" s="88" t="s">
        <v>39</v>
      </c>
      <c r="B47" s="133">
        <v>8759.9999999999982</v>
      </c>
      <c r="C47" s="133">
        <v>8759.9999999999982</v>
      </c>
      <c r="D47" s="133">
        <v>8760</v>
      </c>
      <c r="E47" s="133">
        <v>8759.9999999999945</v>
      </c>
      <c r="F47" s="133">
        <v>8759.9999999999964</v>
      </c>
      <c r="G47" s="133">
        <v>8759.9999999999982</v>
      </c>
      <c r="H47" s="133">
        <v>8760.0000000000018</v>
      </c>
      <c r="I47" s="133">
        <v>8759.9999999999964</v>
      </c>
      <c r="J47" s="133">
        <v>8760.0000000000036</v>
      </c>
      <c r="K47" s="133">
        <v>8759.9999999999964</v>
      </c>
      <c r="L47" s="133">
        <v>8760</v>
      </c>
      <c r="M47" s="133">
        <v>8760.0000000000018</v>
      </c>
      <c r="N47" s="133">
        <v>8760.0000000000036</v>
      </c>
      <c r="O47" s="133">
        <v>8759.9999999999982</v>
      </c>
      <c r="P47" s="133">
        <v>8759.9999999999964</v>
      </c>
      <c r="Q47" s="133">
        <v>8759.9999999999982</v>
      </c>
    </row>
    <row r="48" spans="1:17" ht="12" customHeight="1" x14ac:dyDescent="0.25">
      <c r="A48" s="51" t="s">
        <v>6</v>
      </c>
      <c r="B48" s="132">
        <v>919.54097270772138</v>
      </c>
      <c r="C48" s="132">
        <v>923.93351150870092</v>
      </c>
      <c r="D48" s="132">
        <v>927.96190440926478</v>
      </c>
      <c r="E48" s="132">
        <v>931.68317512922351</v>
      </c>
      <c r="F48" s="132">
        <v>935.14183657151989</v>
      </c>
      <c r="G48" s="132">
        <v>938.37331311574326</v>
      </c>
      <c r="H48" s="132">
        <v>941.40626533533191</v>
      </c>
      <c r="I48" s="132">
        <v>944.26421463998292</v>
      </c>
      <c r="J48" s="132">
        <v>946.96670679240526</v>
      </c>
      <c r="K48" s="132">
        <v>949.53016312883665</v>
      </c>
      <c r="L48" s="132">
        <v>951.96851507928557</v>
      </c>
      <c r="M48" s="132">
        <v>953.5179980677417</v>
      </c>
      <c r="N48" s="132">
        <v>954.99773413292121</v>
      </c>
      <c r="O48" s="132">
        <v>956.41382742232418</v>
      </c>
      <c r="P48" s="132">
        <v>957.77161043062176</v>
      </c>
      <c r="Q48" s="132">
        <v>959.07576911645742</v>
      </c>
    </row>
    <row r="49" spans="1:17" ht="12" customHeight="1" x14ac:dyDescent="0.25">
      <c r="A49" s="49" t="s">
        <v>5</v>
      </c>
      <c r="B49" s="131">
        <v>1570.2519063300231</v>
      </c>
      <c r="C49" s="131">
        <v>1590.237970359751</v>
      </c>
      <c r="D49" s="131">
        <v>1615.5897130758369</v>
      </c>
      <c r="E49" s="131">
        <v>1644.5923248521674</v>
      </c>
      <c r="F49" s="131">
        <v>1673.8498968395568</v>
      </c>
      <c r="G49" s="131">
        <v>1701.6383604787086</v>
      </c>
      <c r="H49" s="131">
        <v>1726.2867323064829</v>
      </c>
      <c r="I49" s="131">
        <v>1746.9895552891162</v>
      </c>
      <c r="J49" s="131">
        <v>1766.4943242945651</v>
      </c>
      <c r="K49" s="131">
        <v>1782.1295543623201</v>
      </c>
      <c r="L49" s="131">
        <v>1803.7457817322554</v>
      </c>
      <c r="M49" s="131">
        <v>1829.5618762067625</v>
      </c>
      <c r="N49" s="131">
        <v>1848.4428947199631</v>
      </c>
      <c r="O49" s="131">
        <v>1869.7920182363653</v>
      </c>
      <c r="P49" s="131">
        <v>1893.1810873092961</v>
      </c>
      <c r="Q49" s="131">
        <v>1917.0113090728803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2.3216843490820467</v>
      </c>
      <c r="C52" s="130">
        <f t="shared" ref="C52:Q52" si="35">IF(C12=0,0,C12/C20)</f>
        <v>2.3014045659175419</v>
      </c>
      <c r="D52" s="130">
        <f t="shared" si="35"/>
        <v>2.2786850549242406</v>
      </c>
      <c r="E52" s="130">
        <f t="shared" si="35"/>
        <v>2.2559625765657829</v>
      </c>
      <c r="F52" s="130">
        <f t="shared" si="35"/>
        <v>2.2330494556561153</v>
      </c>
      <c r="G52" s="130">
        <f t="shared" si="35"/>
        <v>2.2079488029026817</v>
      </c>
      <c r="H52" s="130">
        <f t="shared" si="35"/>
        <v>2.1801418551875504</v>
      </c>
      <c r="I52" s="130">
        <f t="shared" si="35"/>
        <v>2.1513451095578615</v>
      </c>
      <c r="J52" s="130">
        <f t="shared" si="35"/>
        <v>2.1271360387156633</v>
      </c>
      <c r="K52" s="130">
        <f t="shared" si="35"/>
        <v>2.1085094336580141</v>
      </c>
      <c r="L52" s="130">
        <f t="shared" si="35"/>
        <v>2.0841013349662409</v>
      </c>
      <c r="M52" s="130">
        <f t="shared" si="35"/>
        <v>2.0614782986249867</v>
      </c>
      <c r="N52" s="130">
        <f t="shared" si="35"/>
        <v>2.0380692591995713</v>
      </c>
      <c r="O52" s="130">
        <f t="shared" si="35"/>
        <v>2.013115502755316</v>
      </c>
      <c r="P52" s="130">
        <f t="shared" si="35"/>
        <v>1.9865989851832999</v>
      </c>
      <c r="Q52" s="130">
        <f t="shared" si="35"/>
        <v>1.9582692723415736</v>
      </c>
    </row>
    <row r="53" spans="1:17" ht="12" customHeight="1" x14ac:dyDescent="0.25">
      <c r="A53" s="88" t="s">
        <v>128</v>
      </c>
      <c r="B53" s="130">
        <f t="shared" ref="B53" si="36">IF(B13=0,0,B13/B21*1000)</f>
        <v>210.3478661889225</v>
      </c>
      <c r="C53" s="130">
        <f t="shared" ref="C53:Q53" si="37">IF(C13=0,0,C13/C21*1000)</f>
        <v>206.51040890982358</v>
      </c>
      <c r="D53" s="130">
        <f t="shared" si="37"/>
        <v>201.71306541051223</v>
      </c>
      <c r="E53" s="130">
        <f t="shared" si="37"/>
        <v>195.83487721270353</v>
      </c>
      <c r="F53" s="130">
        <f t="shared" si="37"/>
        <v>189.12421591941768</v>
      </c>
      <c r="G53" s="130">
        <f t="shared" si="37"/>
        <v>184.78547082046865</v>
      </c>
      <c r="H53" s="130">
        <f t="shared" si="37"/>
        <v>180.21402195572782</v>
      </c>
      <c r="I53" s="130">
        <f t="shared" si="37"/>
        <v>175.50798576493762</v>
      </c>
      <c r="J53" s="130">
        <f t="shared" si="37"/>
        <v>171.27212587392199</v>
      </c>
      <c r="K53" s="130">
        <f t="shared" si="37"/>
        <v>166.72178574635905</v>
      </c>
      <c r="L53" s="130">
        <f t="shared" si="37"/>
        <v>162.09959063190243</v>
      </c>
      <c r="M53" s="130">
        <f t="shared" si="37"/>
        <v>157.00080159993249</v>
      </c>
      <c r="N53" s="130">
        <f t="shared" si="37"/>
        <v>151.26340623367054</v>
      </c>
      <c r="O53" s="130">
        <f t="shared" si="37"/>
        <v>144.88357184147753</v>
      </c>
      <c r="P53" s="130">
        <f t="shared" si="37"/>
        <v>137.50805923020729</v>
      </c>
      <c r="Q53" s="130">
        <f t="shared" si="37"/>
        <v>129.31005042546931</v>
      </c>
    </row>
    <row r="54" spans="1:17" ht="12" customHeight="1" x14ac:dyDescent="0.25">
      <c r="A54" s="88" t="s">
        <v>184</v>
      </c>
      <c r="B54" s="130">
        <f t="shared" ref="B54" si="38">IF(B14=0,0,B14/B22)</f>
        <v>51.49979113374031</v>
      </c>
      <c r="C54" s="130">
        <f t="shared" ref="C54:Q54" si="39">IF(C14=0,0,C14/C22)</f>
        <v>50.612272768873531</v>
      </c>
      <c r="D54" s="130">
        <f t="shared" si="39"/>
        <v>49.161879865853017</v>
      </c>
      <c r="E54" s="130">
        <f t="shared" si="39"/>
        <v>47.345756068168022</v>
      </c>
      <c r="F54" s="130">
        <f t="shared" si="39"/>
        <v>45.279511581374422</v>
      </c>
      <c r="G54" s="130">
        <f t="shared" si="39"/>
        <v>43.593343704966465</v>
      </c>
      <c r="H54" s="130">
        <f t="shared" si="39"/>
        <v>42.042979699660613</v>
      </c>
      <c r="I54" s="130">
        <f t="shared" si="39"/>
        <v>40.463289723663237</v>
      </c>
      <c r="J54" s="130">
        <f t="shared" si="39"/>
        <v>38.975042683988036</v>
      </c>
      <c r="K54" s="130">
        <f t="shared" si="39"/>
        <v>37.537130401712304</v>
      </c>
      <c r="L54" s="130">
        <f t="shared" si="39"/>
        <v>35.925624637596492</v>
      </c>
      <c r="M54" s="130">
        <f t="shared" si="39"/>
        <v>34.220540267268767</v>
      </c>
      <c r="N54" s="130">
        <f t="shared" si="39"/>
        <v>32.531193024350024</v>
      </c>
      <c r="O54" s="130">
        <f t="shared" si="39"/>
        <v>30.888026741065676</v>
      </c>
      <c r="P54" s="130">
        <f t="shared" si="39"/>
        <v>28.764700998320976</v>
      </c>
      <c r="Q54" s="130">
        <f t="shared" si="39"/>
        <v>26.60850962297901</v>
      </c>
    </row>
    <row r="55" spans="1:17" ht="12" customHeight="1" x14ac:dyDescent="0.25">
      <c r="A55" s="88" t="s">
        <v>189</v>
      </c>
      <c r="B55" s="130">
        <f t="shared" ref="B55" si="40">IF(B15=0,0,B15/B23*1000)</f>
        <v>716.78480982372378</v>
      </c>
      <c r="C55" s="130">
        <f t="shared" ref="C55:Q55" si="41">IF(C15=0,0,C15/C23*1000)</f>
        <v>708.99827565273688</v>
      </c>
      <c r="D55" s="130">
        <f t="shared" si="41"/>
        <v>699.25443298883999</v>
      </c>
      <c r="E55" s="130">
        <f t="shared" si="41"/>
        <v>689.37921800793333</v>
      </c>
      <c r="F55" s="130">
        <f t="shared" si="41"/>
        <v>679.03376515202353</v>
      </c>
      <c r="G55" s="130">
        <f t="shared" si="41"/>
        <v>668.02814704254138</v>
      </c>
      <c r="H55" s="130">
        <f t="shared" si="41"/>
        <v>655.87470902012967</v>
      </c>
      <c r="I55" s="130">
        <f t="shared" si="41"/>
        <v>642.57118135382962</v>
      </c>
      <c r="J55" s="130">
        <f t="shared" si="41"/>
        <v>628.33085399152401</v>
      </c>
      <c r="K55" s="130">
        <f t="shared" si="41"/>
        <v>612.97685843208376</v>
      </c>
      <c r="L55" s="130">
        <f t="shared" si="41"/>
        <v>596.29801672132578</v>
      </c>
      <c r="M55" s="130">
        <f t="shared" si="41"/>
        <v>584.06395748414673</v>
      </c>
      <c r="N55" s="130">
        <f t="shared" si="41"/>
        <v>570.8987126108733</v>
      </c>
      <c r="O55" s="130">
        <f t="shared" si="41"/>
        <v>556.82300735767205</v>
      </c>
      <c r="P55" s="130">
        <f t="shared" si="41"/>
        <v>540.70858637049901</v>
      </c>
      <c r="Q55" s="130">
        <f t="shared" si="41"/>
        <v>521.53854685158274</v>
      </c>
    </row>
    <row r="56" spans="1:17" ht="12" customHeight="1" x14ac:dyDescent="0.25">
      <c r="A56" s="51" t="s">
        <v>127</v>
      </c>
      <c r="B56" s="68">
        <f t="shared" ref="B56" si="42">IF(B16=0,0,B16/B24)</f>
        <v>55.360111564713996</v>
      </c>
      <c r="C56" s="68">
        <f t="shared" ref="C56:Q56" si="43">IF(C16=0,0,C16/C24)</f>
        <v>54.833801277807297</v>
      </c>
      <c r="D56" s="68">
        <f t="shared" si="43"/>
        <v>54.253887508205231</v>
      </c>
      <c r="E56" s="68">
        <f t="shared" si="43"/>
        <v>53.681927411245908</v>
      </c>
      <c r="F56" s="68">
        <f t="shared" si="43"/>
        <v>53.102746429426794</v>
      </c>
      <c r="G56" s="68">
        <f t="shared" si="43"/>
        <v>52.503804719418341</v>
      </c>
      <c r="H56" s="68">
        <f t="shared" si="43"/>
        <v>51.888685210054128</v>
      </c>
      <c r="I56" s="68">
        <f t="shared" si="43"/>
        <v>51.286411387824721</v>
      </c>
      <c r="J56" s="68">
        <f t="shared" si="43"/>
        <v>50.75742319922815</v>
      </c>
      <c r="K56" s="68">
        <f t="shared" si="43"/>
        <v>50.371996394631147</v>
      </c>
      <c r="L56" s="68">
        <f t="shared" si="43"/>
        <v>49.863608617487678</v>
      </c>
      <c r="M56" s="68">
        <f t="shared" si="43"/>
        <v>49.389022934995978</v>
      </c>
      <c r="N56" s="68">
        <f t="shared" si="43"/>
        <v>48.868157274908434</v>
      </c>
      <c r="O56" s="68">
        <f t="shared" si="43"/>
        <v>48.317164969926353</v>
      </c>
      <c r="P56" s="68">
        <f t="shared" si="43"/>
        <v>47.717290307710719</v>
      </c>
      <c r="Q56" s="68">
        <f t="shared" si="43"/>
        <v>47.059298437159612</v>
      </c>
    </row>
    <row r="57" spans="1:17" ht="12" customHeight="1" x14ac:dyDescent="0.25">
      <c r="A57" s="49" t="s">
        <v>126</v>
      </c>
      <c r="B57" s="57">
        <f t="shared" ref="B57" si="44">IF(B17=0,0,B17/B25*1000)</f>
        <v>391.74348490121372</v>
      </c>
      <c r="C57" s="57">
        <f t="shared" ref="C57:Q57" si="45">IF(C17=0,0,C17/C25*1000)</f>
        <v>385.72769625716785</v>
      </c>
      <c r="D57" s="57">
        <f t="shared" si="45"/>
        <v>378.64306074199072</v>
      </c>
      <c r="E57" s="57">
        <f t="shared" si="45"/>
        <v>368.93013589881662</v>
      </c>
      <c r="F57" s="57">
        <f t="shared" si="45"/>
        <v>355.36940314588838</v>
      </c>
      <c r="G57" s="57">
        <f t="shared" si="45"/>
        <v>339.45569726923878</v>
      </c>
      <c r="H57" s="57">
        <f t="shared" si="45"/>
        <v>327.08710897669783</v>
      </c>
      <c r="I57" s="57">
        <f t="shared" si="45"/>
        <v>313.78383805783881</v>
      </c>
      <c r="J57" s="57">
        <f t="shared" si="45"/>
        <v>301.99066399069943</v>
      </c>
      <c r="K57" s="57">
        <f t="shared" si="45"/>
        <v>288.41035869249856</v>
      </c>
      <c r="L57" s="57">
        <f t="shared" si="45"/>
        <v>271.62555195208961</v>
      </c>
      <c r="M57" s="57">
        <f t="shared" si="45"/>
        <v>253.79979357851619</v>
      </c>
      <c r="N57" s="57">
        <f t="shared" si="45"/>
        <v>228.41710109532465</v>
      </c>
      <c r="O57" s="57">
        <f t="shared" si="45"/>
        <v>207.69072068357079</v>
      </c>
      <c r="P57" s="57">
        <f t="shared" si="45"/>
        <v>185.92790889067604</v>
      </c>
      <c r="Q57" s="57">
        <f t="shared" si="45"/>
        <v>161.35772740169404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2.0814472936045956</v>
      </c>
      <c r="D60" s="128">
        <v>2.0666727976137911</v>
      </c>
      <c r="E60" s="128">
        <v>2.0525439467686315</v>
      </c>
      <c r="F60" s="128">
        <v>2.0368949880240068</v>
      </c>
      <c r="G60" s="128">
        <v>2.0184299106872259</v>
      </c>
      <c r="H60" s="128">
        <v>2.0014864756300832</v>
      </c>
      <c r="I60" s="128">
        <v>1.9817968383805409</v>
      </c>
      <c r="J60" s="128">
        <v>1.9642487543240716</v>
      </c>
      <c r="K60" s="128">
        <v>1.940217920911091</v>
      </c>
      <c r="L60" s="128">
        <v>1.9201250336828812</v>
      </c>
      <c r="M60" s="128">
        <v>1.8988667793276277</v>
      </c>
      <c r="N60" s="128">
        <v>1.8725284610401038</v>
      </c>
      <c r="O60" s="128">
        <v>1.8418081254604288</v>
      </c>
      <c r="P60" s="128">
        <v>1.8005015990807673</v>
      </c>
      <c r="Q60" s="128">
        <v>1.7570343805832331</v>
      </c>
    </row>
    <row r="61" spans="1:17" ht="12" customHeight="1" x14ac:dyDescent="0.25">
      <c r="A61" s="88" t="s">
        <v>128</v>
      </c>
      <c r="B61" s="128"/>
      <c r="C61" s="128">
        <v>195.90225280101106</v>
      </c>
      <c r="D61" s="128">
        <v>191.81090690953593</v>
      </c>
      <c r="E61" s="128">
        <v>187.24522739595506</v>
      </c>
      <c r="F61" s="128">
        <v>182.43396965110065</v>
      </c>
      <c r="G61" s="128">
        <v>178.41105693250751</v>
      </c>
      <c r="H61" s="128">
        <v>173.4945335479602</v>
      </c>
      <c r="I61" s="128">
        <v>168.78180619785257</v>
      </c>
      <c r="J61" s="128">
        <v>164.99545293214709</v>
      </c>
      <c r="K61" s="128">
        <v>160.23012999933491</v>
      </c>
      <c r="L61" s="128">
        <v>155.23291749670054</v>
      </c>
      <c r="M61" s="128">
        <v>148.88879969884331</v>
      </c>
      <c r="N61" s="128">
        <v>141.80032860406052</v>
      </c>
      <c r="O61" s="128">
        <v>135.07336892632347</v>
      </c>
      <c r="P61" s="128">
        <v>126.28722105373252</v>
      </c>
      <c r="Q61" s="128">
        <v>116.67969667523995</v>
      </c>
    </row>
    <row r="62" spans="1:17" ht="12" customHeight="1" x14ac:dyDescent="0.25">
      <c r="A62" s="88" t="s">
        <v>184</v>
      </c>
      <c r="B62" s="128"/>
      <c r="C62" s="128">
        <v>48.126704351925966</v>
      </c>
      <c r="D62" s="128">
        <v>45.990702176611457</v>
      </c>
      <c r="E62" s="128">
        <v>44.390749866960888</v>
      </c>
      <c r="F62" s="128">
        <v>43.000335690644597</v>
      </c>
      <c r="G62" s="128">
        <v>41.371486241344911</v>
      </c>
      <c r="H62" s="128">
        <v>39.954541916903757</v>
      </c>
      <c r="I62" s="128">
        <v>38.226800502292846</v>
      </c>
      <c r="J62" s="128">
        <v>36.777607004193882</v>
      </c>
      <c r="K62" s="128">
        <v>35.191227002958378</v>
      </c>
      <c r="L62" s="128">
        <v>33.789856378907778</v>
      </c>
      <c r="M62" s="128">
        <v>31.756446203220921</v>
      </c>
      <c r="N62" s="128">
        <v>30.003992847280326</v>
      </c>
      <c r="O62" s="128">
        <v>27.985542131398564</v>
      </c>
      <c r="P62" s="128">
        <v>25.917990167322777</v>
      </c>
      <c r="Q62" s="128">
        <v>23.589773970665711</v>
      </c>
    </row>
    <row r="63" spans="1:17" ht="12" customHeight="1" x14ac:dyDescent="0.25">
      <c r="A63" s="88" t="s">
        <v>189</v>
      </c>
      <c r="B63" s="128"/>
      <c r="C63" s="128">
        <v>650.81621777516511</v>
      </c>
      <c r="D63" s="128">
        <v>632.56611178621677</v>
      </c>
      <c r="E63" s="128">
        <v>623.50203756976691</v>
      </c>
      <c r="F63" s="128">
        <v>615.40045567209472</v>
      </c>
      <c r="G63" s="128">
        <v>607.56732410909751</v>
      </c>
      <c r="H63" s="128">
        <v>596.23022243805565</v>
      </c>
      <c r="I63" s="128">
        <v>584.19646383264137</v>
      </c>
      <c r="J63" s="128">
        <v>571.11125518625272</v>
      </c>
      <c r="K63" s="128">
        <v>558.2096368576241</v>
      </c>
      <c r="L63" s="128">
        <v>545.45873423920989</v>
      </c>
      <c r="M63" s="128">
        <v>530.41817287605443</v>
      </c>
      <c r="N63" s="128">
        <v>509.61476041719834</v>
      </c>
      <c r="O63" s="128">
        <v>485.84104350395575</v>
      </c>
      <c r="P63" s="128">
        <v>458.7072358852584</v>
      </c>
      <c r="Q63" s="128">
        <v>427.65114179918442</v>
      </c>
    </row>
    <row r="64" spans="1:17" ht="12" customHeight="1" x14ac:dyDescent="0.25">
      <c r="A64" s="51" t="s">
        <v>127</v>
      </c>
      <c r="B64" s="50"/>
      <c r="C64" s="50">
        <v>51.950892027699226</v>
      </c>
      <c r="D64" s="50">
        <v>51.396903111895377</v>
      </c>
      <c r="E64" s="50">
        <v>50.948212905635721</v>
      </c>
      <c r="F64" s="50">
        <v>50.362576134148583</v>
      </c>
      <c r="G64" s="50">
        <v>49.623555275650361</v>
      </c>
      <c r="H64" s="50">
        <v>48.842020552724129</v>
      </c>
      <c r="I64" s="50">
        <v>48.065070920437343</v>
      </c>
      <c r="J64" s="50">
        <v>47.096684449011484</v>
      </c>
      <c r="K64" s="50">
        <v>46.196899697632013</v>
      </c>
      <c r="L64" s="50">
        <v>45.180864259069423</v>
      </c>
      <c r="M64" s="50">
        <v>43.989106541634996</v>
      </c>
      <c r="N64" s="50">
        <v>42.857780443185035</v>
      </c>
      <c r="O64" s="50">
        <v>41.792723134252988</v>
      </c>
      <c r="P64" s="50">
        <v>40.652089167135792</v>
      </c>
      <c r="Q64" s="50">
        <v>39.641433815510631</v>
      </c>
    </row>
    <row r="65" spans="1:17" ht="12" customHeight="1" x14ac:dyDescent="0.25">
      <c r="A65" s="49" t="s">
        <v>126</v>
      </c>
      <c r="B65" s="48"/>
      <c r="C65" s="48">
        <v>364.97084266997774</v>
      </c>
      <c r="D65" s="48">
        <v>356.05314860808693</v>
      </c>
      <c r="E65" s="48">
        <v>345.54972148419085</v>
      </c>
      <c r="F65" s="48">
        <v>332.93934047258278</v>
      </c>
      <c r="G65" s="48">
        <v>320.12260715144885</v>
      </c>
      <c r="H65" s="48">
        <v>306.79643775301588</v>
      </c>
      <c r="I65" s="48">
        <v>292.11975460404057</v>
      </c>
      <c r="J65" s="48">
        <v>274.56401036864571</v>
      </c>
      <c r="K65" s="48">
        <v>255.97796597906358</v>
      </c>
      <c r="L65" s="48">
        <v>236.13651780231393</v>
      </c>
      <c r="M65" s="48">
        <v>213.49015943973728</v>
      </c>
      <c r="N65" s="48">
        <v>191.33097632627388</v>
      </c>
      <c r="O65" s="48">
        <v>167.74088522786272</v>
      </c>
      <c r="P65" s="48">
        <v>143.33311989549682</v>
      </c>
      <c r="Q65" s="48">
        <v>119.58006317268416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184.45698957137827</v>
      </c>
      <c r="C68" s="125">
        <f>1000000*C20/SER_summary!C$8</f>
        <v>185.29045247682856</v>
      </c>
      <c r="D68" s="125">
        <f>1000000*D20/SER_summary!D$8</f>
        <v>186.89827536867122</v>
      </c>
      <c r="E68" s="125">
        <f>1000000*E20/SER_summary!E$8</f>
        <v>188.40844798459949</v>
      </c>
      <c r="F68" s="125">
        <f>1000000*F20/SER_summary!F$8</f>
        <v>189.80249725875044</v>
      </c>
      <c r="G68" s="125">
        <f>1000000*G20/SER_summary!G$8</f>
        <v>191.31077817411528</v>
      </c>
      <c r="H68" s="125">
        <f>1000000*H20/SER_summary!H$8</f>
        <v>194.08354195465492</v>
      </c>
      <c r="I68" s="125">
        <f>1000000*I20/SER_summary!I$8</f>
        <v>196.70944064960369</v>
      </c>
      <c r="J68" s="125">
        <f>1000000*J20/SER_summary!J$8</f>
        <v>199.23901056270628</v>
      </c>
      <c r="K68" s="125">
        <f>1000000*K20/SER_summary!K$8</f>
        <v>201.49320801415411</v>
      </c>
      <c r="L68" s="125">
        <f>1000000*L20/SER_summary!L$8</f>
        <v>205.19859685395502</v>
      </c>
      <c r="M68" s="125">
        <f>1000000*M20/SER_summary!M$8</f>
        <v>209.0535560717903</v>
      </c>
      <c r="N68" s="125">
        <f>1000000*N20/SER_summary!N$8</f>
        <v>213.11295816473222</v>
      </c>
      <c r="O68" s="125">
        <f>1000000*O20/SER_summary!O$8</f>
        <v>218.35379618688643</v>
      </c>
      <c r="P68" s="125">
        <f>1000000*P20/SER_summary!P$8</f>
        <v>223.65417461029921</v>
      </c>
      <c r="Q68" s="125">
        <f>1000000*Q20/SER_summary!Q$8</f>
        <v>228.75617708847292</v>
      </c>
    </row>
    <row r="69" spans="1:17" ht="12" customHeight="1" x14ac:dyDescent="0.25">
      <c r="A69" s="88" t="s">
        <v>123</v>
      </c>
      <c r="B69" s="125">
        <f>1000*B21/SER_summary!B$3</f>
        <v>6.3802675078650575E-2</v>
      </c>
      <c r="C69" s="125">
        <f>1000*C21/SER_summary!C$3</f>
        <v>6.6359928216102398E-2</v>
      </c>
      <c r="D69" s="125">
        <f>1000*D21/SER_summary!D$3</f>
        <v>6.8993099622994922E-2</v>
      </c>
      <c r="E69" s="125">
        <f>1000*E21/SER_summary!E$3</f>
        <v>7.2587269678534405E-2</v>
      </c>
      <c r="F69" s="125">
        <f>1000*F21/SER_summary!F$3</f>
        <v>7.5599931382537747E-2</v>
      </c>
      <c r="G69" s="125">
        <f>1000*G21/SER_summary!G$3</f>
        <v>7.86111182381493E-2</v>
      </c>
      <c r="H69" s="125">
        <f>1000*H21/SER_summary!H$3</f>
        <v>8.1872004576885191E-2</v>
      </c>
      <c r="I69" s="125">
        <f>1000*I21/SER_summary!I$3</f>
        <v>8.4799645320391095E-2</v>
      </c>
      <c r="J69" s="125">
        <f>1000*J21/SER_summary!J$3</f>
        <v>8.7205802640114766E-2</v>
      </c>
      <c r="K69" s="125">
        <f>1000*K21/SER_summary!K$3</f>
        <v>9.0370253693139918E-2</v>
      </c>
      <c r="L69" s="125">
        <f>1000*L21/SER_summary!L$3</f>
        <v>9.3491173969874344E-2</v>
      </c>
      <c r="M69" s="125">
        <f>1000*M21/SER_summary!M$3</f>
        <v>9.665485669616472E-2</v>
      </c>
      <c r="N69" s="125">
        <f>1000*N21/SER_summary!N$3</f>
        <v>0.10089125898241474</v>
      </c>
      <c r="O69" s="125">
        <f>1000*O21/SER_summary!O$3</f>
        <v>0.10533515173198707</v>
      </c>
      <c r="P69" s="125">
        <f>1000*P21/SER_summary!P$3</f>
        <v>0.11055254188908425</v>
      </c>
      <c r="Q69" s="125">
        <f>1000*Q21/SER_summary!Q$3</f>
        <v>0.1165624634507184</v>
      </c>
    </row>
    <row r="70" spans="1:17" ht="12" customHeight="1" x14ac:dyDescent="0.25">
      <c r="A70" s="88" t="s">
        <v>185</v>
      </c>
      <c r="B70" s="125">
        <f>1000000*B22/SER_summary!B$8</f>
        <v>99.974801148298212</v>
      </c>
      <c r="C70" s="125">
        <f>1000000*C22/SER_summary!C$8</f>
        <v>100.80660780577205</v>
      </c>
      <c r="D70" s="125">
        <f>1000000*D22/SER_summary!D$8</f>
        <v>102.20589135174536</v>
      </c>
      <c r="E70" s="125">
        <f>1000000*E22/SER_summary!E$8</f>
        <v>104.26664692639299</v>
      </c>
      <c r="F70" s="125">
        <f>1000000*F22/SER_summary!F$8</f>
        <v>106.37531734102312</v>
      </c>
      <c r="G70" s="125">
        <f>1000000*G22/SER_summary!G$8</f>
        <v>108.44127294072941</v>
      </c>
      <c r="H70" s="125">
        <f>1000000*H22/SER_summary!H$8</f>
        <v>110.88468291154543</v>
      </c>
      <c r="I70" s="125">
        <f>1000000*I22/SER_summary!I$8</f>
        <v>113.13758222164809</v>
      </c>
      <c r="J70" s="125">
        <f>1000000*J22/SER_summary!J$8</f>
        <v>116.08884348297281</v>
      </c>
      <c r="K70" s="125">
        <f>1000000*K22/SER_summary!K$8</f>
        <v>119.30411247629705</v>
      </c>
      <c r="L70" s="125">
        <f>1000000*L22/SER_summary!L$8</f>
        <v>123.53848054367838</v>
      </c>
      <c r="M70" s="125">
        <f>1000000*M22/SER_summary!M$8</f>
        <v>127.84871314601656</v>
      </c>
      <c r="N70" s="125">
        <f>1000000*N22/SER_summary!N$8</f>
        <v>132.80253674695075</v>
      </c>
      <c r="O70" s="125">
        <f>1000000*O22/SER_summary!O$8</f>
        <v>137.88003938564026</v>
      </c>
      <c r="P70" s="125">
        <f>1000000*P22/SER_summary!P$8</f>
        <v>145.37661496529986</v>
      </c>
      <c r="Q70" s="125">
        <f>1000000*Q22/SER_summary!Q$8</f>
        <v>153.49732884939581</v>
      </c>
    </row>
    <row r="71" spans="1:17" ht="12" customHeight="1" x14ac:dyDescent="0.25">
      <c r="A71" s="88" t="s">
        <v>190</v>
      </c>
      <c r="B71" s="125">
        <f>1000*B23/SER_summary!B$3</f>
        <v>1.435075833804174E-2</v>
      </c>
      <c r="C71" s="125">
        <f>1000*C23/SER_summary!C$3</f>
        <v>1.4939333307754071E-2</v>
      </c>
      <c r="D71" s="125">
        <f>1000*D23/SER_summary!D$3</f>
        <v>1.5516818331672401E-2</v>
      </c>
      <c r="E71" s="125">
        <f>1000*E23/SER_summary!E$3</f>
        <v>1.5992620427392211E-2</v>
      </c>
      <c r="F71" s="125">
        <f>1000*F23/SER_summary!F$3</f>
        <v>1.6431400647914238E-2</v>
      </c>
      <c r="G71" s="125">
        <f>1000*G23/SER_summary!G$3</f>
        <v>1.6871464215767761E-2</v>
      </c>
      <c r="H71" s="125">
        <f>1000*H23/SER_summary!H$3</f>
        <v>1.7357720948498467E-2</v>
      </c>
      <c r="I71" s="125">
        <f>1000*I23/SER_summary!I$3</f>
        <v>1.7880880693899252E-2</v>
      </c>
      <c r="J71" s="125">
        <f>1000*J23/SER_summary!J$3</f>
        <v>1.8340025408720442E-2</v>
      </c>
      <c r="K71" s="125">
        <f>1000*K23/SER_summary!K$3</f>
        <v>1.8775877556151666E-2</v>
      </c>
      <c r="L71" s="125">
        <f>1000*L23/SER_summary!L$3</f>
        <v>1.9271636647789234E-2</v>
      </c>
      <c r="M71" s="125">
        <f>1000*M23/SER_summary!M$3</f>
        <v>1.9710164493126986E-2</v>
      </c>
      <c r="N71" s="125">
        <f>1000*N23/SER_summary!N$3</f>
        <v>2.0200235858562586E-2</v>
      </c>
      <c r="O71" s="125">
        <f>1000*O23/SER_summary!O$3</f>
        <v>2.0747193459135567E-2</v>
      </c>
      <c r="P71" s="125">
        <f>1000*P23/SER_summary!P$3</f>
        <v>2.140279447326348E-2</v>
      </c>
      <c r="Q71" s="125">
        <f>1000*Q23/SER_summary!Q$3</f>
        <v>2.2228019422382415E-2</v>
      </c>
    </row>
    <row r="72" spans="1:17" ht="12" customHeight="1" x14ac:dyDescent="0.25">
      <c r="A72" s="51" t="s">
        <v>122</v>
      </c>
      <c r="B72" s="124">
        <f>1000000*B24/SER_summary!B$8</f>
        <v>33.026233674504304</v>
      </c>
      <c r="C72" s="124">
        <f>1000000*C24/SER_summary!C$8</f>
        <v>35.760600348825477</v>
      </c>
      <c r="D72" s="124">
        <f>1000000*D24/SER_summary!D$8</f>
        <v>39.052533162699248</v>
      </c>
      <c r="E72" s="124">
        <f>1000000*E24/SER_summary!E$8</f>
        <v>42.740707701165832</v>
      </c>
      <c r="F72" s="124">
        <f>1000000*F24/SER_summary!F$8</f>
        <v>46.796014427854622</v>
      </c>
      <c r="G72" s="124">
        <f>1000000*G24/SER_summary!G$8</f>
        <v>50.722195148272966</v>
      </c>
      <c r="H72" s="124">
        <f>1000000*H24/SER_summary!H$8</f>
        <v>54.345885693814587</v>
      </c>
      <c r="I72" s="124">
        <f>1000000*I24/SER_summary!I$8</f>
        <v>57.144529660945075</v>
      </c>
      <c r="J72" s="124">
        <f>1000000*J24/SER_summary!J$8</f>
        <v>59.484079256428053</v>
      </c>
      <c r="K72" s="124">
        <f>1000000*K24/SER_summary!K$8</f>
        <v>61.354216785393042</v>
      </c>
      <c r="L72" s="124">
        <f>1000000*L24/SER_summary!L$8</f>
        <v>62.941012006338504</v>
      </c>
      <c r="M72" s="124">
        <f>1000000*M24/SER_summary!M$8</f>
        <v>64.338226078025073</v>
      </c>
      <c r="N72" s="124">
        <f>1000000*N24/SER_summary!N$8</f>
        <v>65.836063311362707</v>
      </c>
      <c r="O72" s="124">
        <f>1000000*O24/SER_summary!O$8</f>
        <v>67.421554312510281</v>
      </c>
      <c r="P72" s="124">
        <f>1000000*P24/SER_summary!P$8</f>
        <v>69.128201767397101</v>
      </c>
      <c r="Q72" s="124">
        <f>1000000*Q24/SER_summary!Q$8</f>
        <v>70.97925071413718</v>
      </c>
    </row>
    <row r="73" spans="1:17" ht="12" customHeight="1" x14ac:dyDescent="0.25">
      <c r="A73" s="49" t="s">
        <v>121</v>
      </c>
      <c r="B73" s="123">
        <f>1000*B25/SER_summary!B$3</f>
        <v>5.3905417221106158E-2</v>
      </c>
      <c r="C73" s="123">
        <f>1000*C25/SER_summary!C$3</f>
        <v>5.7155904497837674E-2</v>
      </c>
      <c r="D73" s="123">
        <f>1000*D25/SER_summary!D$3</f>
        <v>5.8835843840766552E-2</v>
      </c>
      <c r="E73" s="123">
        <f>1000*E25/SER_summary!E$3</f>
        <v>6.1997104236375715E-2</v>
      </c>
      <c r="F73" s="123">
        <f>1000*F25/SER_summary!F$3</f>
        <v>6.9780028387463319E-2</v>
      </c>
      <c r="G73" s="123">
        <f>1000*G25/SER_summary!G$3</f>
        <v>8.3058274454819267E-2</v>
      </c>
      <c r="H73" s="123">
        <f>1000*H25/SER_summary!H$3</f>
        <v>9.6820748418465608E-2</v>
      </c>
      <c r="I73" s="123">
        <f>1000*I25/SER_summary!I$3</f>
        <v>0.12092728662149202</v>
      </c>
      <c r="J73" s="123">
        <f>1000*J25/SER_summary!J$3</f>
        <v>0.13681303846120943</v>
      </c>
      <c r="K73" s="123">
        <f>1000*K25/SER_summary!K$3</f>
        <v>0.1486415754798284</v>
      </c>
      <c r="L73" s="123">
        <f>1000*L25/SER_summary!L$3</f>
        <v>0.15916741056290346</v>
      </c>
      <c r="M73" s="123">
        <f>1000*M25/SER_summary!M$3</f>
        <v>0.168065392300181</v>
      </c>
      <c r="N73" s="123">
        <f>1000*N25/SER_summary!N$3</f>
        <v>0.18496464099304719</v>
      </c>
      <c r="O73" s="123">
        <f>1000*O25/SER_summary!O$3</f>
        <v>0.2012383087868104</v>
      </c>
      <c r="P73" s="123">
        <f>1000*P25/SER_summary!P$3</f>
        <v>0.22216370805397492</v>
      </c>
      <c r="Q73" s="123">
        <f>1000*Q25/SER_summary!Q$3</f>
        <v>0.25297337669906989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38.809513554840045</v>
      </c>
      <c r="C3" s="154">
        <v>39.391357088963666</v>
      </c>
      <c r="D3" s="154">
        <v>40.318535288885606</v>
      </c>
      <c r="E3" s="154">
        <v>41.256858303257523</v>
      </c>
      <c r="F3" s="154">
        <v>42.220972294203143</v>
      </c>
      <c r="G3" s="154">
        <v>43.584322938924082</v>
      </c>
      <c r="H3" s="154">
        <v>45.651426995013111</v>
      </c>
      <c r="I3" s="154">
        <v>48.193887390288936</v>
      </c>
      <c r="J3" s="154">
        <v>49.85711760440654</v>
      </c>
      <c r="K3" s="154">
        <v>49.897164247552126</v>
      </c>
      <c r="L3" s="154">
        <v>51.328686948387883</v>
      </c>
      <c r="M3" s="154">
        <v>52.234910007546773</v>
      </c>
      <c r="N3" s="154">
        <v>53.16707822554811</v>
      </c>
      <c r="O3" s="154">
        <v>54.274301617564731</v>
      </c>
      <c r="P3" s="154">
        <v>55.378282051306918</v>
      </c>
      <c r="Q3" s="154">
        <v>56.532824838970065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51.515229843421558</v>
      </c>
      <c r="C5" s="143">
        <v>52.287561177874693</v>
      </c>
      <c r="D5" s="143">
        <v>53.518285134445179</v>
      </c>
      <c r="E5" s="143">
        <v>54.76380256883499</v>
      </c>
      <c r="F5" s="143">
        <v>56.043554600991783</v>
      </c>
      <c r="G5" s="143">
        <v>57.853248034039616</v>
      </c>
      <c r="H5" s="143">
        <v>60.597094344022928</v>
      </c>
      <c r="I5" s="143">
        <v>63.971922308443425</v>
      </c>
      <c r="J5" s="143">
        <v>66.179671875871492</v>
      </c>
      <c r="K5" s="143">
        <v>66.232829255007076</v>
      </c>
      <c r="L5" s="143">
        <v>68.133013364643588</v>
      </c>
      <c r="M5" s="143">
        <v>69.335921747301143</v>
      </c>
      <c r="N5" s="143">
        <v>70.57326938720945</v>
      </c>
      <c r="O5" s="143">
        <v>72.042982926575249</v>
      </c>
      <c r="P5" s="143">
        <v>73.50839180644968</v>
      </c>
      <c r="Q5" s="143">
        <v>75.040916479465437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184.45698957137827</v>
      </c>
      <c r="C6" s="152">
        <f>1000000*C8/SER_summary!C$8</f>
        <v>185.29045247682856</v>
      </c>
      <c r="D6" s="152">
        <f>1000000*D8/SER_summary!D$8</f>
        <v>186.89827536867122</v>
      </c>
      <c r="E6" s="152">
        <f>1000000*E8/SER_summary!E$8</f>
        <v>188.40844798459949</v>
      </c>
      <c r="F6" s="152">
        <f>1000000*F8/SER_summary!F$8</f>
        <v>189.80249725875044</v>
      </c>
      <c r="G6" s="152">
        <f>1000000*G8/SER_summary!G$8</f>
        <v>191.31077817411528</v>
      </c>
      <c r="H6" s="152">
        <f>1000000*H8/SER_summary!H$8</f>
        <v>194.08354195465492</v>
      </c>
      <c r="I6" s="152">
        <f>1000000*I8/SER_summary!I$8</f>
        <v>196.70944064960369</v>
      </c>
      <c r="J6" s="152">
        <f>1000000*J8/SER_summary!J$8</f>
        <v>199.23901056270628</v>
      </c>
      <c r="K6" s="152">
        <f>1000000*K8/SER_summary!K$8</f>
        <v>201.49320801415411</v>
      </c>
      <c r="L6" s="152">
        <f>1000000*L8/SER_summary!L$8</f>
        <v>205.19859685395502</v>
      </c>
      <c r="M6" s="152">
        <f>1000000*M8/SER_summary!M$8</f>
        <v>209.0535560717903</v>
      </c>
      <c r="N6" s="152">
        <f>1000000*N8/SER_summary!N$8</f>
        <v>213.11295816473222</v>
      </c>
      <c r="O6" s="152">
        <f>1000000*O8/SER_summary!O$8</f>
        <v>218.35379618688643</v>
      </c>
      <c r="P6" s="152">
        <f>1000000*P8/SER_summary!P$8</f>
        <v>223.65417461029921</v>
      </c>
      <c r="Q6" s="152">
        <f>1000000*Q8/SER_summary!Q$8</f>
        <v>228.75617708847292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22.188731152789902</v>
      </c>
      <c r="C8" s="62">
        <v>22.719847675729397</v>
      </c>
      <c r="D8" s="62">
        <v>23.486477439605842</v>
      </c>
      <c r="E8" s="62">
        <v>24.275137866959248</v>
      </c>
      <c r="F8" s="62">
        <v>25.097319031174365</v>
      </c>
      <c r="G8" s="62">
        <v>26.202259743515249</v>
      </c>
      <c r="H8" s="62">
        <v>27.795023612722648</v>
      </c>
      <c r="I8" s="62">
        <v>29.735778803797203</v>
      </c>
      <c r="J8" s="62">
        <v>31.112101281415882</v>
      </c>
      <c r="K8" s="62">
        <v>31.412156947337422</v>
      </c>
      <c r="L8" s="62">
        <v>32.69179488613841</v>
      </c>
      <c r="M8" s="62">
        <v>33.63407793016713</v>
      </c>
      <c r="N8" s="62">
        <v>34.627512813242816</v>
      </c>
      <c r="O8" s="62">
        <v>35.786810457706615</v>
      </c>
      <c r="P8" s="62">
        <v>37.00212894232763</v>
      </c>
      <c r="Q8" s="62">
        <v>38.320019386167608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1.9179122199888659</v>
      </c>
      <c r="D9" s="150">
        <v>2.153425460925817</v>
      </c>
      <c r="E9" s="150">
        <v>2.1754561244027717</v>
      </c>
      <c r="F9" s="150">
        <v>2.208976861264484</v>
      </c>
      <c r="G9" s="150">
        <v>2.4917364093902536</v>
      </c>
      <c r="H9" s="150">
        <v>2.9795595662567722</v>
      </c>
      <c r="I9" s="150">
        <v>3.327550888123922</v>
      </c>
      <c r="J9" s="150">
        <v>2.7631181746680484</v>
      </c>
      <c r="K9" s="150">
        <v>1.6868513629709014</v>
      </c>
      <c r="L9" s="150">
        <v>2.6664336358503529</v>
      </c>
      <c r="M9" s="150">
        <v>2.329078741078094</v>
      </c>
      <c r="N9" s="150">
        <v>2.3802305801250552</v>
      </c>
      <c r="O9" s="150">
        <v>2.5460933415131657</v>
      </c>
      <c r="P9" s="150">
        <v>2.6021141816703892</v>
      </c>
      <c r="Q9" s="150">
        <v>2.7046861408893457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1.3867956970493722</v>
      </c>
      <c r="D10" s="149">
        <f t="shared" ref="D10:Q10" si="0">C8+D9-D8</f>
        <v>1.3867956970493722</v>
      </c>
      <c r="E10" s="149">
        <f t="shared" si="0"/>
        <v>1.3867956970493651</v>
      </c>
      <c r="F10" s="149">
        <f t="shared" si="0"/>
        <v>1.3867956970493687</v>
      </c>
      <c r="G10" s="149">
        <f t="shared" si="0"/>
        <v>1.3867956970493687</v>
      </c>
      <c r="H10" s="149">
        <f t="shared" si="0"/>
        <v>1.3867956970493722</v>
      </c>
      <c r="I10" s="149">
        <f t="shared" si="0"/>
        <v>1.3867956970493687</v>
      </c>
      <c r="J10" s="149">
        <f t="shared" si="0"/>
        <v>1.3867956970493722</v>
      </c>
      <c r="K10" s="149">
        <f t="shared" si="0"/>
        <v>1.386795697049358</v>
      </c>
      <c r="L10" s="149">
        <f t="shared" si="0"/>
        <v>1.3867956970493651</v>
      </c>
      <c r="M10" s="149">
        <f t="shared" si="0"/>
        <v>1.3867956970493722</v>
      </c>
      <c r="N10" s="149">
        <f t="shared" si="0"/>
        <v>1.3867956970493722</v>
      </c>
      <c r="O10" s="149">
        <f t="shared" si="0"/>
        <v>1.3867956970493651</v>
      </c>
      <c r="P10" s="149">
        <f t="shared" si="0"/>
        <v>1.3867956970493722</v>
      </c>
      <c r="Q10" s="149">
        <f t="shared" si="0"/>
        <v>1.3867956970493651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8760</v>
      </c>
      <c r="D12" s="146">
        <v>8759.9999999999982</v>
      </c>
      <c r="E12" s="146">
        <v>8760.0000000000018</v>
      </c>
      <c r="F12" s="146">
        <v>8759.9999999999964</v>
      </c>
      <c r="G12" s="146">
        <v>8760</v>
      </c>
      <c r="H12" s="146">
        <v>8760</v>
      </c>
      <c r="I12" s="146">
        <v>8760</v>
      </c>
      <c r="J12" s="146">
        <v>8760</v>
      </c>
      <c r="K12" s="146">
        <v>8760.0000000000018</v>
      </c>
      <c r="L12" s="146">
        <v>8759.9999999999982</v>
      </c>
      <c r="M12" s="146">
        <v>8760</v>
      </c>
      <c r="N12" s="146">
        <v>8760</v>
      </c>
      <c r="O12" s="146">
        <v>8760</v>
      </c>
      <c r="P12" s="146">
        <v>8759.9999999999982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2.3216843490820467</v>
      </c>
      <c r="C14" s="143">
        <f>IF(C5=0,0,C5/C8)</f>
        <v>2.3014045659175419</v>
      </c>
      <c r="D14" s="143">
        <f t="shared" ref="D14:Q14" si="1">IF(D5=0,0,D5/D8)</f>
        <v>2.2786850549242406</v>
      </c>
      <c r="E14" s="143">
        <f t="shared" si="1"/>
        <v>2.2559625765657829</v>
      </c>
      <c r="F14" s="143">
        <f t="shared" si="1"/>
        <v>2.2330494556561153</v>
      </c>
      <c r="G14" s="143">
        <f t="shared" si="1"/>
        <v>2.2079488029026817</v>
      </c>
      <c r="H14" s="143">
        <f t="shared" si="1"/>
        <v>2.1801418551875504</v>
      </c>
      <c r="I14" s="143">
        <f t="shared" si="1"/>
        <v>2.1513451095578615</v>
      </c>
      <c r="J14" s="143">
        <f t="shared" si="1"/>
        <v>2.1271360387156633</v>
      </c>
      <c r="K14" s="143">
        <f t="shared" si="1"/>
        <v>2.1085094336580141</v>
      </c>
      <c r="L14" s="143">
        <f t="shared" si="1"/>
        <v>2.0841013349662409</v>
      </c>
      <c r="M14" s="143">
        <f t="shared" si="1"/>
        <v>2.0614782986249867</v>
      </c>
      <c r="N14" s="143">
        <f t="shared" si="1"/>
        <v>2.0380692591995713</v>
      </c>
      <c r="O14" s="143">
        <f t="shared" si="1"/>
        <v>2.013115502755316</v>
      </c>
      <c r="P14" s="143">
        <f t="shared" si="1"/>
        <v>1.9865989851832999</v>
      </c>
      <c r="Q14" s="143">
        <f t="shared" si="1"/>
        <v>1.9582692723415736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2.0814472936045956</v>
      </c>
      <c r="D15" s="141">
        <v>2.0666727976137911</v>
      </c>
      <c r="E15" s="141">
        <v>2.0525439467686315</v>
      </c>
      <c r="F15" s="141">
        <v>2.0368949880240068</v>
      </c>
      <c r="G15" s="141">
        <v>2.0184299106872259</v>
      </c>
      <c r="H15" s="141">
        <v>2.0014864756300832</v>
      </c>
      <c r="I15" s="141">
        <v>1.9817968383805409</v>
      </c>
      <c r="J15" s="141">
        <v>1.9642487543240716</v>
      </c>
      <c r="K15" s="141">
        <v>1.940217920911091</v>
      </c>
      <c r="L15" s="141">
        <v>1.9201250336828812</v>
      </c>
      <c r="M15" s="141">
        <v>1.8988667793276277</v>
      </c>
      <c r="N15" s="141">
        <v>1.8725284610401038</v>
      </c>
      <c r="O15" s="141">
        <v>1.8418081254604288</v>
      </c>
      <c r="P15" s="141">
        <v>1.8005015990807673</v>
      </c>
      <c r="Q15" s="141">
        <v>1.7570343805832331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24.178052728128204</v>
      </c>
      <c r="C3" s="154">
        <v>24.633008899809553</v>
      </c>
      <c r="D3" s="154">
        <v>25.030885933646694</v>
      </c>
      <c r="E3" s="154">
        <v>25.569315351950166</v>
      </c>
      <c r="F3" s="154">
        <v>25.721734932993638</v>
      </c>
      <c r="G3" s="154">
        <v>26.169776086089499</v>
      </c>
      <c r="H3" s="154">
        <v>26.610102435329136</v>
      </c>
      <c r="I3" s="154">
        <v>26.866472119833986</v>
      </c>
      <c r="J3" s="154">
        <v>27.046464139186117</v>
      </c>
      <c r="K3" s="154">
        <v>27.384589906492376</v>
      </c>
      <c r="L3" s="154">
        <v>27.625648081164911</v>
      </c>
      <c r="M3" s="154">
        <v>27.579835333157163</v>
      </c>
      <c r="N3" s="154">
        <v>27.67591592097525</v>
      </c>
      <c r="O3" s="154">
        <v>27.558021698976606</v>
      </c>
      <c r="P3" s="154">
        <v>27.291351986997604</v>
      </c>
      <c r="Q3" s="154">
        <v>26.90663231835531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72.454061347612168</v>
      </c>
      <c r="C5" s="143">
        <v>73.710927814536248</v>
      </c>
      <c r="D5" s="143">
        <v>74.85783700685576</v>
      </c>
      <c r="E5" s="143">
        <v>76.404459545150189</v>
      </c>
      <c r="F5" s="143">
        <v>76.805874830820585</v>
      </c>
      <c r="G5" s="143">
        <v>78.044656526932954</v>
      </c>
      <c r="H5" s="143">
        <v>79.274776074029674</v>
      </c>
      <c r="I5" s="143">
        <v>79.969118235528271</v>
      </c>
      <c r="J5" s="143">
        <v>80.296479058380413</v>
      </c>
      <c r="K5" s="143">
        <v>81.094967721374047</v>
      </c>
      <c r="L5" s="143">
        <v>81.691022243287506</v>
      </c>
      <c r="M5" s="143">
        <v>81.829774772144503</v>
      </c>
      <c r="N5" s="143">
        <v>82.476198375610949</v>
      </c>
      <c r="O5" s="143">
        <v>82.576570130970651</v>
      </c>
      <c r="P5" s="143">
        <v>82.332528134435279</v>
      </c>
      <c r="Q5" s="143">
        <v>81.71435637342671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6.3802675078650575E-2</v>
      </c>
      <c r="C6" s="152">
        <f>1000*C8/SER_summary!C$3</f>
        <v>6.6359928216102398E-2</v>
      </c>
      <c r="D6" s="152">
        <f>1000*D8/SER_summary!D$3</f>
        <v>6.8993099622994922E-2</v>
      </c>
      <c r="E6" s="152">
        <f>1000*E8/SER_summary!E$3</f>
        <v>7.2587269678534405E-2</v>
      </c>
      <c r="F6" s="152">
        <f>1000*F8/SER_summary!F$3</f>
        <v>7.5599931382537747E-2</v>
      </c>
      <c r="G6" s="152">
        <f>1000*G8/SER_summary!G$3</f>
        <v>7.86111182381493E-2</v>
      </c>
      <c r="H6" s="152">
        <f>1000*H8/SER_summary!H$3</f>
        <v>8.1872004576885191E-2</v>
      </c>
      <c r="I6" s="152">
        <f>1000*I8/SER_summary!I$3</f>
        <v>8.4799645320391095E-2</v>
      </c>
      <c r="J6" s="152">
        <f>1000*J8/SER_summary!J$3</f>
        <v>8.7205802640114766E-2</v>
      </c>
      <c r="K6" s="152">
        <f>1000*K8/SER_summary!K$3</f>
        <v>9.0370253693139918E-2</v>
      </c>
      <c r="L6" s="152">
        <f>1000*L8/SER_summary!L$3</f>
        <v>9.3491173969874344E-2</v>
      </c>
      <c r="M6" s="152">
        <f>1000*M8/SER_summary!M$3</f>
        <v>9.665485669616472E-2</v>
      </c>
      <c r="N6" s="152">
        <f>1000*N8/SER_summary!N$3</f>
        <v>0.10089125898241474</v>
      </c>
      <c r="O6" s="152">
        <f>1000*O8/SER_summary!O$3</f>
        <v>0.10533515173198707</v>
      </c>
      <c r="P6" s="152">
        <f>1000*P8/SER_summary!P$3</f>
        <v>0.11055254188908425</v>
      </c>
      <c r="Q6" s="152">
        <f>1000*Q8/SER_summary!Q$3</f>
        <v>0.1165624634507184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344.44875843208246</v>
      </c>
      <c r="C8" s="62">
        <v>356.93565376999192</v>
      </c>
      <c r="D8" s="62">
        <v>371.11050221020815</v>
      </c>
      <c r="E8" s="62">
        <v>390.14735593887326</v>
      </c>
      <c r="F8" s="62">
        <v>406.11338139556995</v>
      </c>
      <c r="G8" s="62">
        <v>422.35277579133111</v>
      </c>
      <c r="H8" s="62">
        <v>439.89238580727459</v>
      </c>
      <c r="I8" s="62">
        <v>455.64375824261907</v>
      </c>
      <c r="J8" s="62">
        <v>468.82397616462595</v>
      </c>
      <c r="K8" s="62">
        <v>486.40894384820996</v>
      </c>
      <c r="L8" s="62">
        <v>503.95575907895039</v>
      </c>
      <c r="M8" s="62">
        <v>521.20609537180667</v>
      </c>
      <c r="N8" s="62">
        <v>545.24885052636159</v>
      </c>
      <c r="O8" s="62">
        <v>569.951231056898</v>
      </c>
      <c r="P8" s="62">
        <v>598.74692869164403</v>
      </c>
      <c r="Q8" s="62">
        <v>631.92579466608879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94.819464286356194</v>
      </c>
      <c r="D9" s="150">
        <v>98.977394457116247</v>
      </c>
      <c r="E9" s="150">
        <v>106.38347612607205</v>
      </c>
      <c r="F9" s="150">
        <v>105.93304652602606</v>
      </c>
      <c r="G9" s="150">
        <v>111.05885868211733</v>
      </c>
      <c r="H9" s="150">
        <v>116.5170044730598</v>
      </c>
      <c r="I9" s="150">
        <v>122.13484856141636</v>
      </c>
      <c r="J9" s="150">
        <v>119.11326444803292</v>
      </c>
      <c r="K9" s="150">
        <v>128.64382636570136</v>
      </c>
      <c r="L9" s="150">
        <v>134.06381970380031</v>
      </c>
      <c r="M9" s="150">
        <v>139.38518485427261</v>
      </c>
      <c r="N9" s="150">
        <v>143.15601960258795</v>
      </c>
      <c r="O9" s="150">
        <v>153.3462068962377</v>
      </c>
      <c r="P9" s="150">
        <v>162.85951733854634</v>
      </c>
      <c r="Q9" s="150">
        <v>172.56405082871743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82.332568948446749</v>
      </c>
      <c r="D10" s="149">
        <f t="shared" ref="D10:Q10" si="0">C8+D9-D8</f>
        <v>84.80254601690001</v>
      </c>
      <c r="E10" s="149">
        <f t="shared" si="0"/>
        <v>87.346622397406918</v>
      </c>
      <c r="F10" s="149">
        <f t="shared" si="0"/>
        <v>89.967021069329348</v>
      </c>
      <c r="G10" s="149">
        <f t="shared" si="0"/>
        <v>94.819464286356208</v>
      </c>
      <c r="H10" s="149">
        <f t="shared" si="0"/>
        <v>98.977394457116304</v>
      </c>
      <c r="I10" s="149">
        <f t="shared" si="0"/>
        <v>106.38347612607191</v>
      </c>
      <c r="J10" s="149">
        <f t="shared" si="0"/>
        <v>105.93304652602603</v>
      </c>
      <c r="K10" s="149">
        <f t="shared" si="0"/>
        <v>111.05885868211732</v>
      </c>
      <c r="L10" s="149">
        <f t="shared" si="0"/>
        <v>116.5170044730599</v>
      </c>
      <c r="M10" s="149">
        <f t="shared" si="0"/>
        <v>122.13484856141633</v>
      </c>
      <c r="N10" s="149">
        <f t="shared" si="0"/>
        <v>119.11326444803308</v>
      </c>
      <c r="O10" s="149">
        <f t="shared" si="0"/>
        <v>128.64382636570133</v>
      </c>
      <c r="P10" s="149">
        <f t="shared" si="0"/>
        <v>134.06381970380028</v>
      </c>
      <c r="Q10" s="149">
        <f t="shared" si="0"/>
        <v>139.38518485427267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3880.2538156234937</v>
      </c>
      <c r="C12" s="146">
        <v>3885.8598655138799</v>
      </c>
      <c r="D12" s="146">
        <v>3888.1274802968492</v>
      </c>
      <c r="E12" s="146">
        <v>3891.3647467896521</v>
      </c>
      <c r="F12" s="146">
        <v>3894.1023943822443</v>
      </c>
      <c r="G12" s="146">
        <v>3899.0462060174546</v>
      </c>
      <c r="H12" s="146">
        <v>3903.1304922349277</v>
      </c>
      <c r="I12" s="146">
        <v>3906.5184848309227</v>
      </c>
      <c r="J12" s="146">
        <v>3916.6570284065342</v>
      </c>
      <c r="K12" s="146">
        <v>3926.5748908492915</v>
      </c>
      <c r="L12" s="146">
        <v>3932.2370713319392</v>
      </c>
      <c r="M12" s="146">
        <v>3919.0595425791321</v>
      </c>
      <c r="N12" s="146">
        <v>3901.8890560365226</v>
      </c>
      <c r="O12" s="146">
        <v>3880.5451990868632</v>
      </c>
      <c r="P12" s="146">
        <v>3854.3854945912194</v>
      </c>
      <c r="Q12" s="146">
        <v>3828.7986535134501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210.3478661889225</v>
      </c>
      <c r="C14" s="143">
        <f>IF(C5=0,0,C5/C8*1000)</f>
        <v>206.51040890982358</v>
      </c>
      <c r="D14" s="143">
        <f t="shared" ref="D14:Q14" si="1">IF(D5=0,0,D5/D8*1000)</f>
        <v>201.71306541051223</v>
      </c>
      <c r="E14" s="143">
        <f t="shared" si="1"/>
        <v>195.83487721270353</v>
      </c>
      <c r="F14" s="143">
        <f t="shared" si="1"/>
        <v>189.12421591941768</v>
      </c>
      <c r="G14" s="143">
        <f t="shared" si="1"/>
        <v>184.78547082046865</v>
      </c>
      <c r="H14" s="143">
        <f t="shared" si="1"/>
        <v>180.21402195572782</v>
      </c>
      <c r="I14" s="143">
        <f t="shared" si="1"/>
        <v>175.50798576493762</v>
      </c>
      <c r="J14" s="143">
        <f t="shared" si="1"/>
        <v>171.27212587392199</v>
      </c>
      <c r="K14" s="143">
        <f t="shared" si="1"/>
        <v>166.72178574635905</v>
      </c>
      <c r="L14" s="143">
        <f t="shared" si="1"/>
        <v>162.09959063190243</v>
      </c>
      <c r="M14" s="143">
        <f t="shared" si="1"/>
        <v>157.00080159993249</v>
      </c>
      <c r="N14" s="143">
        <f t="shared" si="1"/>
        <v>151.26340623367054</v>
      </c>
      <c r="O14" s="143">
        <f t="shared" si="1"/>
        <v>144.88357184147753</v>
      </c>
      <c r="P14" s="143">
        <f t="shared" si="1"/>
        <v>137.50805923020729</v>
      </c>
      <c r="Q14" s="143">
        <f t="shared" si="1"/>
        <v>129.31005042546931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195.90225280101106</v>
      </c>
      <c r="D15" s="141">
        <v>191.81090690953593</v>
      </c>
      <c r="E15" s="141">
        <v>187.24522739595506</v>
      </c>
      <c r="F15" s="141">
        <v>182.43396965110065</v>
      </c>
      <c r="G15" s="141">
        <v>178.41105693250751</v>
      </c>
      <c r="H15" s="141">
        <v>173.4945335479602</v>
      </c>
      <c r="I15" s="141">
        <v>168.78180619785257</v>
      </c>
      <c r="J15" s="141">
        <v>164.99545293214709</v>
      </c>
      <c r="K15" s="141">
        <v>160.23012999933491</v>
      </c>
      <c r="L15" s="141">
        <v>155.23291749670054</v>
      </c>
      <c r="M15" s="141">
        <v>148.88879969884331</v>
      </c>
      <c r="N15" s="141">
        <v>141.80032860406052</v>
      </c>
      <c r="O15" s="141">
        <v>135.07336892632347</v>
      </c>
      <c r="P15" s="141">
        <v>126.28722105373252</v>
      </c>
      <c r="Q15" s="141">
        <v>116.67969667523995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116.16859598926057</v>
      </c>
      <c r="C3" s="154">
        <v>118.44971943604571</v>
      </c>
      <c r="D3" s="154">
        <v>120.55977971870811</v>
      </c>
      <c r="E3" s="154">
        <v>122.46922412627788</v>
      </c>
      <c r="F3" s="154">
        <v>123.64942220348637</v>
      </c>
      <c r="G3" s="154">
        <v>126.82478130645832</v>
      </c>
      <c r="H3" s="154">
        <v>131.88868472436545</v>
      </c>
      <c r="I3" s="154">
        <v>137.97343473425175</v>
      </c>
      <c r="J3" s="154">
        <v>142.14893715476595</v>
      </c>
      <c r="K3" s="154">
        <v>141.25086730750255</v>
      </c>
      <c r="L3" s="154">
        <v>144.15815659130013</v>
      </c>
      <c r="M3" s="154">
        <v>144.25151331945</v>
      </c>
      <c r="N3" s="154">
        <v>144.45746546077601</v>
      </c>
      <c r="O3" s="154">
        <v>143.9788933496902</v>
      </c>
      <c r="P3" s="154">
        <v>143.65191451926719</v>
      </c>
      <c r="Q3" s="154">
        <v>142.87612341194514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619.34604456183092</v>
      </c>
      <c r="C5" s="143">
        <v>625.60068299479076</v>
      </c>
      <c r="D5" s="143">
        <v>631.41806435045669</v>
      </c>
      <c r="E5" s="143">
        <v>636.04493225432839</v>
      </c>
      <c r="F5" s="143">
        <v>636.8952522257913</v>
      </c>
      <c r="G5" s="143">
        <v>647.46172173430557</v>
      </c>
      <c r="H5" s="143">
        <v>667.64159342453718</v>
      </c>
      <c r="I5" s="143">
        <v>692.02565682419004</v>
      </c>
      <c r="J5" s="143">
        <v>706.53235005527483</v>
      </c>
      <c r="K5" s="143">
        <v>698.15817972398236</v>
      </c>
      <c r="L5" s="143">
        <v>707.08392181189413</v>
      </c>
      <c r="M5" s="143">
        <v>703.89063885613155</v>
      </c>
      <c r="N5" s="143">
        <v>701.96878849713789</v>
      </c>
      <c r="O5" s="143">
        <v>697.99740779099534</v>
      </c>
      <c r="P5" s="143">
        <v>691.83753345763125</v>
      </c>
      <c r="Q5" s="143">
        <v>684.18612423171567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99.974801148298212</v>
      </c>
      <c r="C6" s="152">
        <f>1000000*C8/SER_summary!C$8</f>
        <v>100.80660780577205</v>
      </c>
      <c r="D6" s="152">
        <f>1000000*D8/SER_summary!D$8</f>
        <v>102.20589135174536</v>
      </c>
      <c r="E6" s="152">
        <f>1000000*E8/SER_summary!E$8</f>
        <v>104.26664692639299</v>
      </c>
      <c r="F6" s="152">
        <f>1000000*F8/SER_summary!F$8</f>
        <v>106.37531734102312</v>
      </c>
      <c r="G6" s="152">
        <f>1000000*G8/SER_summary!G$8</f>
        <v>108.44127294072941</v>
      </c>
      <c r="H6" s="152">
        <f>1000000*H8/SER_summary!H$8</f>
        <v>110.88468291154543</v>
      </c>
      <c r="I6" s="152">
        <f>1000000*I8/SER_summary!I$8</f>
        <v>113.13758222164809</v>
      </c>
      <c r="J6" s="152">
        <f>1000000*J8/SER_summary!J$8</f>
        <v>116.08884348297281</v>
      </c>
      <c r="K6" s="152">
        <f>1000000*K8/SER_summary!K$8</f>
        <v>119.30411247629705</v>
      </c>
      <c r="L6" s="152">
        <f>1000000*L8/SER_summary!L$8</f>
        <v>123.53848054367838</v>
      </c>
      <c r="M6" s="152">
        <f>1000000*M8/SER_summary!M$8</f>
        <v>127.84871314601656</v>
      </c>
      <c r="N6" s="152">
        <f>1000000*N8/SER_summary!N$8</f>
        <v>132.80253674695075</v>
      </c>
      <c r="O6" s="152">
        <f>1000000*O8/SER_summary!O$8</f>
        <v>137.88003938564026</v>
      </c>
      <c r="P6" s="152">
        <f>1000000*P8/SER_summary!P$8</f>
        <v>145.37661496529986</v>
      </c>
      <c r="Q6" s="152">
        <f>1000000*Q8/SER_summary!Q$8</f>
        <v>153.49732884939581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12.026185561674321</v>
      </c>
      <c r="C8" s="62">
        <v>12.360651849239503</v>
      </c>
      <c r="D8" s="62">
        <v>12.84365174955461</v>
      </c>
      <c r="E8" s="62">
        <v>13.434043197843462</v>
      </c>
      <c r="F8" s="62">
        <v>14.065859590406362</v>
      </c>
      <c r="G8" s="62">
        <v>14.852306951176635</v>
      </c>
      <c r="H8" s="62">
        <v>15.87997801758867</v>
      </c>
      <c r="I8" s="62">
        <v>17.102555465713611</v>
      </c>
      <c r="J8" s="62">
        <v>18.12781465780246</v>
      </c>
      <c r="K8" s="62">
        <v>18.59913563590186</v>
      </c>
      <c r="L8" s="62">
        <v>19.681882470929242</v>
      </c>
      <c r="M8" s="62">
        <v>20.569243891493677</v>
      </c>
      <c r="N8" s="62">
        <v>21.578329081620371</v>
      </c>
      <c r="O8" s="62">
        <v>22.597669111151305</v>
      </c>
      <c r="P8" s="62">
        <v>24.051615676381079</v>
      </c>
      <c r="Q8" s="62">
        <v>25.713056985380913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3.2523045588598665</v>
      </c>
      <c r="D9" s="150">
        <v>3.4591949370356816</v>
      </c>
      <c r="E9" s="150">
        <v>3.6261103857438397</v>
      </c>
      <c r="F9" s="150">
        <v>3.728249708766985</v>
      </c>
      <c r="G9" s="150">
        <v>4.0387519196301414</v>
      </c>
      <c r="H9" s="150">
        <v>4.4868660034477177</v>
      </c>
      <c r="I9" s="150">
        <v>4.8486878338687811</v>
      </c>
      <c r="J9" s="150">
        <v>4.753508900855838</v>
      </c>
      <c r="K9" s="150">
        <v>4.5100728977295379</v>
      </c>
      <c r="L9" s="150">
        <v>5.5696128384750994</v>
      </c>
      <c r="M9" s="150">
        <v>5.7360492544332171</v>
      </c>
      <c r="N9" s="150">
        <v>5.7625940909825299</v>
      </c>
      <c r="O9" s="150">
        <v>5.529412927260478</v>
      </c>
      <c r="P9" s="150">
        <v>7.0235594037048701</v>
      </c>
      <c r="Q9" s="150">
        <v>7.3974905634330534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2.9178382712946842</v>
      </c>
      <c r="D10" s="149">
        <f t="shared" ref="D10:Q10" si="0">C8+D9-D8</f>
        <v>2.9761950367205738</v>
      </c>
      <c r="E10" s="149">
        <f t="shared" si="0"/>
        <v>3.0357189374549876</v>
      </c>
      <c r="F10" s="149">
        <f t="shared" si="0"/>
        <v>3.0964333162040845</v>
      </c>
      <c r="G10" s="149">
        <f t="shared" si="0"/>
        <v>3.2523045588598674</v>
      </c>
      <c r="H10" s="149">
        <f t="shared" si="0"/>
        <v>3.4591949370356829</v>
      </c>
      <c r="I10" s="149">
        <f t="shared" si="0"/>
        <v>3.6261103857438393</v>
      </c>
      <c r="J10" s="149">
        <f t="shared" si="0"/>
        <v>3.7282497087669881</v>
      </c>
      <c r="K10" s="149">
        <f t="shared" si="0"/>
        <v>4.0387519196301369</v>
      </c>
      <c r="L10" s="149">
        <f t="shared" si="0"/>
        <v>4.4868660034477159</v>
      </c>
      <c r="M10" s="149">
        <f t="shared" si="0"/>
        <v>4.8486878338687802</v>
      </c>
      <c r="N10" s="149">
        <f t="shared" si="0"/>
        <v>4.753508900855838</v>
      </c>
      <c r="O10" s="149">
        <f t="shared" si="0"/>
        <v>4.5100728977295432</v>
      </c>
      <c r="P10" s="149">
        <f t="shared" si="0"/>
        <v>5.5696128384750949</v>
      </c>
      <c r="Q10" s="149">
        <f t="shared" si="0"/>
        <v>5.7360492544332189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2181.0063043798868</v>
      </c>
      <c r="C12" s="146">
        <v>2201.5997687701633</v>
      </c>
      <c r="D12" s="146">
        <v>2220.1738956391873</v>
      </c>
      <c r="E12" s="146">
        <v>2238.9310462817589</v>
      </c>
      <c r="F12" s="146">
        <v>2257.4889262961333</v>
      </c>
      <c r="G12" s="146">
        <v>2277.6740460072911</v>
      </c>
      <c r="H12" s="146">
        <v>2297.0248893479152</v>
      </c>
      <c r="I12" s="146">
        <v>2318.3277217124191</v>
      </c>
      <c r="J12" s="146">
        <v>2339.4464782106038</v>
      </c>
      <c r="K12" s="146">
        <v>2352.5498850209297</v>
      </c>
      <c r="L12" s="146">
        <v>2370.6629200211055</v>
      </c>
      <c r="M12" s="146">
        <v>2382.9599166980433</v>
      </c>
      <c r="N12" s="146">
        <v>2392.8955218512378</v>
      </c>
      <c r="O12" s="146">
        <v>2398.5378166133187</v>
      </c>
      <c r="P12" s="146">
        <v>2414.3979161019915</v>
      </c>
      <c r="Q12" s="146">
        <v>2428.2139221947527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51.49979113374031</v>
      </c>
      <c r="C14" s="143">
        <f>IF(C5=0,0,C5/C8)</f>
        <v>50.612272768873531</v>
      </c>
      <c r="D14" s="143">
        <f t="shared" ref="D14:Q14" si="1">IF(D5=0,0,D5/D8)</f>
        <v>49.161879865853017</v>
      </c>
      <c r="E14" s="143">
        <f t="shared" si="1"/>
        <v>47.345756068168022</v>
      </c>
      <c r="F14" s="143">
        <f t="shared" si="1"/>
        <v>45.279511581374422</v>
      </c>
      <c r="G14" s="143">
        <f t="shared" si="1"/>
        <v>43.593343704966465</v>
      </c>
      <c r="H14" s="143">
        <f t="shared" si="1"/>
        <v>42.042979699660613</v>
      </c>
      <c r="I14" s="143">
        <f t="shared" si="1"/>
        <v>40.463289723663237</v>
      </c>
      <c r="J14" s="143">
        <f t="shared" si="1"/>
        <v>38.975042683988036</v>
      </c>
      <c r="K14" s="143">
        <f t="shared" si="1"/>
        <v>37.537130401712304</v>
      </c>
      <c r="L14" s="143">
        <f t="shared" si="1"/>
        <v>35.925624637596492</v>
      </c>
      <c r="M14" s="143">
        <f t="shared" si="1"/>
        <v>34.220540267268767</v>
      </c>
      <c r="N14" s="143">
        <f t="shared" si="1"/>
        <v>32.531193024350024</v>
      </c>
      <c r="O14" s="143">
        <f t="shared" si="1"/>
        <v>30.888026741065676</v>
      </c>
      <c r="P14" s="143">
        <f t="shared" si="1"/>
        <v>28.764700998320976</v>
      </c>
      <c r="Q14" s="143">
        <f t="shared" si="1"/>
        <v>26.60850962297901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48.126704351925966</v>
      </c>
      <c r="D15" s="141">
        <v>45.990702176611457</v>
      </c>
      <c r="E15" s="141">
        <v>44.390749866960888</v>
      </c>
      <c r="F15" s="141">
        <v>43.000335690644597</v>
      </c>
      <c r="G15" s="141">
        <v>41.371486241344911</v>
      </c>
      <c r="H15" s="141">
        <v>39.954541916903757</v>
      </c>
      <c r="I15" s="141">
        <v>38.226800502292846</v>
      </c>
      <c r="J15" s="141">
        <v>36.777607004193882</v>
      </c>
      <c r="K15" s="141">
        <v>35.191227002958378</v>
      </c>
      <c r="L15" s="141">
        <v>33.789856378907778</v>
      </c>
      <c r="M15" s="141">
        <v>31.756446203220921</v>
      </c>
      <c r="N15" s="141">
        <v>30.003992847280326</v>
      </c>
      <c r="O15" s="141">
        <v>27.985542131398564</v>
      </c>
      <c r="P15" s="141">
        <v>25.917990167322777</v>
      </c>
      <c r="Q15" s="141">
        <v>23.589773970665711</v>
      </c>
    </row>
    <row r="16" spans="1:17" ht="12.95" customHeight="1" x14ac:dyDescent="0.25">
      <c r="A16" s="142" t="s">
        <v>141</v>
      </c>
      <c r="B16" s="141">
        <v>533.19893945759054</v>
      </c>
      <c r="C16" s="141">
        <v>537.63524163078432</v>
      </c>
      <c r="D16" s="141">
        <v>545.09808720930857</v>
      </c>
      <c r="E16" s="141">
        <v>556.08878360742926</v>
      </c>
      <c r="F16" s="141">
        <v>567.33502581878997</v>
      </c>
      <c r="G16" s="141">
        <v>578.35345568389027</v>
      </c>
      <c r="H16" s="141">
        <v>591.38497552824219</v>
      </c>
      <c r="I16" s="141">
        <v>603.40043851545659</v>
      </c>
      <c r="J16" s="141">
        <v>619.14049857585508</v>
      </c>
      <c r="K16" s="141">
        <v>636.2885998735843</v>
      </c>
      <c r="L16" s="141">
        <v>658.87189623295126</v>
      </c>
      <c r="M16" s="141">
        <v>681.85980344542156</v>
      </c>
      <c r="N16" s="141">
        <v>708.28019598373737</v>
      </c>
      <c r="O16" s="141">
        <v>735.36021005674797</v>
      </c>
      <c r="P16" s="141">
        <v>775.34194648159951</v>
      </c>
      <c r="Q16" s="141">
        <v>818.65242053011093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5398657</v>
      </c>
      <c r="C3" s="75">
        <v>5378783</v>
      </c>
      <c r="D3" s="75">
        <v>5378951</v>
      </c>
      <c r="E3" s="75">
        <v>5374873</v>
      </c>
      <c r="F3" s="75">
        <v>5371875</v>
      </c>
      <c r="G3" s="75">
        <v>5372685</v>
      </c>
      <c r="H3" s="75">
        <v>5372928</v>
      </c>
      <c r="I3" s="75">
        <v>5373180</v>
      </c>
      <c r="J3" s="75">
        <v>5376064</v>
      </c>
      <c r="K3" s="75">
        <v>5382401</v>
      </c>
      <c r="L3" s="75">
        <v>5390410</v>
      </c>
      <c r="M3" s="75">
        <v>5392446</v>
      </c>
      <c r="N3" s="75">
        <v>5404322</v>
      </c>
      <c r="O3" s="75">
        <v>5410836</v>
      </c>
      <c r="P3" s="75">
        <v>5415949</v>
      </c>
      <c r="Q3" s="75">
        <v>5421349</v>
      </c>
    </row>
    <row r="4" spans="1:17" ht="12" customHeight="1" x14ac:dyDescent="0.25">
      <c r="A4" s="77" t="s">
        <v>96</v>
      </c>
      <c r="B4" s="74">
        <v>41894.227704767436</v>
      </c>
      <c r="C4" s="74">
        <v>43284.074631466334</v>
      </c>
      <c r="D4" s="74">
        <v>45241.379310344826</v>
      </c>
      <c r="E4" s="74">
        <v>47692.661569212221</v>
      </c>
      <c r="F4" s="74">
        <v>50201.516072100225</v>
      </c>
      <c r="G4" s="74">
        <v>53590.515362824146</v>
      </c>
      <c r="H4" s="74">
        <v>58120.197094641175</v>
      </c>
      <c r="I4" s="74">
        <v>64396.812311074471</v>
      </c>
      <c r="J4" s="74">
        <v>68022.384598736477</v>
      </c>
      <c r="K4" s="74">
        <v>64333.832410542927</v>
      </c>
      <c r="L4" s="74">
        <v>67577.3</v>
      </c>
      <c r="M4" s="74">
        <v>69482.134424681251</v>
      </c>
      <c r="N4" s="74">
        <v>70633.925969105214</v>
      </c>
      <c r="O4" s="74">
        <v>71686.673625608906</v>
      </c>
      <c r="P4" s="74">
        <v>73658.541307672946</v>
      </c>
      <c r="Q4" s="74">
        <v>76494.473531122741</v>
      </c>
    </row>
    <row r="5" spans="1:17" ht="12" customHeight="1" x14ac:dyDescent="0.25">
      <c r="A5" s="77" t="s">
        <v>95</v>
      </c>
      <c r="B5" s="74">
        <v>23223.466747256487</v>
      </c>
      <c r="C5" s="74">
        <v>24654.394711371646</v>
      </c>
      <c r="D5" s="74">
        <v>25859.823094464788</v>
      </c>
      <c r="E5" s="74">
        <v>26890.269151138717</v>
      </c>
      <c r="F5" s="74">
        <v>27760.664707670483</v>
      </c>
      <c r="G5" s="74">
        <v>29606.424501230758</v>
      </c>
      <c r="H5" s="74">
        <v>31276.446686282747</v>
      </c>
      <c r="I5" s="74">
        <v>34856.818988515748</v>
      </c>
      <c r="J5" s="74">
        <v>36901.420062243662</v>
      </c>
      <c r="K5" s="74">
        <v>37646.355433187979</v>
      </c>
      <c r="L5" s="74">
        <v>39178.499999999985</v>
      </c>
      <c r="M5" s="74">
        <v>39645.406106840215</v>
      </c>
      <c r="N5" s="74">
        <v>40592.818263847781</v>
      </c>
      <c r="O5" s="74">
        <v>42383.314673975983</v>
      </c>
      <c r="P5" s="74">
        <v>41891.747986369264</v>
      </c>
      <c r="Q5" s="74">
        <v>43883.0968567854</v>
      </c>
    </row>
    <row r="6" spans="1:17" ht="12" customHeight="1" x14ac:dyDescent="0.25">
      <c r="A6" s="80" t="s">
        <v>94</v>
      </c>
      <c r="B6" s="84">
        <v>1259870.0000000002</v>
      </c>
      <c r="C6" s="84">
        <v>1278920</v>
      </c>
      <c r="D6" s="84">
        <v>1292410</v>
      </c>
      <c r="E6" s="84">
        <v>1303020</v>
      </c>
      <c r="F6" s="84">
        <v>1310570</v>
      </c>
      <c r="G6" s="84">
        <v>1331730</v>
      </c>
      <c r="H6" s="84">
        <v>1367820.0000000002</v>
      </c>
      <c r="I6" s="84">
        <v>1401590</v>
      </c>
      <c r="J6" s="84">
        <v>1438659.9999999998</v>
      </c>
      <c r="K6" s="84">
        <v>1451090.0000000002</v>
      </c>
      <c r="L6" s="84">
        <v>1444199.9999999998</v>
      </c>
      <c r="M6" s="84">
        <v>1471120</v>
      </c>
      <c r="N6" s="84">
        <v>1483840.0000000002</v>
      </c>
      <c r="O6" s="84">
        <v>1477429.9999999998</v>
      </c>
      <c r="P6" s="84">
        <v>1500920</v>
      </c>
      <c r="Q6" s="84">
        <v>1534190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120292.16786173155</v>
      </c>
      <c r="C8" s="75">
        <f t="shared" ref="C8:Q8" si="0">1000*C9/C26</f>
        <v>122617.4763568599</v>
      </c>
      <c r="D8" s="75">
        <f t="shared" si="0"/>
        <v>125664.49526233968</v>
      </c>
      <c r="E8" s="75">
        <f t="shared" si="0"/>
        <v>128843.14969222345</v>
      </c>
      <c r="F8" s="75">
        <f t="shared" si="0"/>
        <v>132228.60285636893</v>
      </c>
      <c r="G8" s="75">
        <f t="shared" si="0"/>
        <v>136961.75402970822</v>
      </c>
      <c r="H8" s="75">
        <f t="shared" si="0"/>
        <v>143211.64655587639</v>
      </c>
      <c r="I8" s="75">
        <f t="shared" si="0"/>
        <v>151165.9974508555</v>
      </c>
      <c r="J8" s="75">
        <f t="shared" si="0"/>
        <v>156154.66666666669</v>
      </c>
      <c r="K8" s="75">
        <f t="shared" si="0"/>
        <v>155896.85258835545</v>
      </c>
      <c r="L8" s="75">
        <f t="shared" si="0"/>
        <v>159317.82861754156</v>
      </c>
      <c r="M8" s="75">
        <f t="shared" si="0"/>
        <v>160887.37528395344</v>
      </c>
      <c r="N8" s="75">
        <f t="shared" si="0"/>
        <v>162484.31400626712</v>
      </c>
      <c r="O8" s="75">
        <f t="shared" si="0"/>
        <v>163893.69492379748</v>
      </c>
      <c r="P8" s="75">
        <f t="shared" si="0"/>
        <v>165443.49778760489</v>
      </c>
      <c r="Q8" s="75">
        <f t="shared" si="0"/>
        <v>167514.68692076934</v>
      </c>
    </row>
    <row r="9" spans="1:17" ht="12" customHeight="1" x14ac:dyDescent="0.25">
      <c r="A9" s="83" t="s">
        <v>92</v>
      </c>
      <c r="B9" s="82">
        <v>54131.475537779195</v>
      </c>
      <c r="C9" s="82">
        <v>55177.864360586951</v>
      </c>
      <c r="D9" s="82">
        <v>56549.02286805286</v>
      </c>
      <c r="E9" s="82">
        <v>57979.417361500557</v>
      </c>
      <c r="F9" s="82">
        <v>59502.871285366018</v>
      </c>
      <c r="G9" s="82">
        <v>61632.789313368696</v>
      </c>
      <c r="H9" s="82">
        <v>64445.240950144384</v>
      </c>
      <c r="I9" s="82">
        <v>68024.698852884976</v>
      </c>
      <c r="J9" s="82">
        <v>70269.600000000006</v>
      </c>
      <c r="K9" s="82">
        <v>70153.58366475995</v>
      </c>
      <c r="L9" s="82">
        <v>71693.022877893702</v>
      </c>
      <c r="M9" s="82">
        <v>72399.318877779049</v>
      </c>
      <c r="N9" s="82">
        <v>73117.941302820196</v>
      </c>
      <c r="O9" s="82">
        <v>73752.162715708866</v>
      </c>
      <c r="P9" s="82">
        <v>74449.574004422204</v>
      </c>
      <c r="Q9" s="82">
        <v>75381.609114346211</v>
      </c>
    </row>
    <row r="10" spans="1:17" ht="12" customHeight="1" x14ac:dyDescent="0.25">
      <c r="A10" s="77" t="s">
        <v>21</v>
      </c>
      <c r="B10" s="81"/>
      <c r="C10" s="81">
        <f>1000*C11/C27</f>
        <v>5490.8918599107619</v>
      </c>
      <c r="D10" s="81">
        <f t="shared" ref="D10:Q10" si="1">1000*D11/D27</f>
        <v>6273.7945990813641</v>
      </c>
      <c r="E10" s="81">
        <f t="shared" si="1"/>
        <v>6485.6148315242826</v>
      </c>
      <c r="F10" s="81">
        <f t="shared" si="1"/>
        <v>6776.062366572407</v>
      </c>
      <c r="G10" s="81">
        <f t="shared" si="1"/>
        <v>8212.8512485068841</v>
      </c>
      <c r="H10" s="81">
        <f t="shared" si="1"/>
        <v>9854.1492111605185</v>
      </c>
      <c r="I10" s="81">
        <f t="shared" si="1"/>
        <v>11723.078435923229</v>
      </c>
      <c r="J10" s="81">
        <f t="shared" si="1"/>
        <v>8966.721780307369</v>
      </c>
      <c r="K10" s="81">
        <f t="shared" si="1"/>
        <v>4109.333333333333</v>
      </c>
      <c r="L10" s="81">
        <f t="shared" si="1"/>
        <v>7523.5247815112507</v>
      </c>
      <c r="M10" s="81">
        <f t="shared" si="1"/>
        <v>5762.121103715619</v>
      </c>
      <c r="N10" s="81">
        <f t="shared" si="1"/>
        <v>5830.81701925981</v>
      </c>
      <c r="O10" s="81">
        <f t="shared" si="1"/>
        <v>5685.2839176952939</v>
      </c>
      <c r="P10" s="81">
        <f t="shared" si="1"/>
        <v>5862.794835486282</v>
      </c>
      <c r="Q10" s="81">
        <f t="shared" si="1"/>
        <v>6424.9653907330166</v>
      </c>
    </row>
    <row r="11" spans="1:17" ht="12" customHeight="1" x14ac:dyDescent="0.25">
      <c r="A11" s="80" t="s">
        <v>91</v>
      </c>
      <c r="B11" s="79"/>
      <c r="C11" s="79">
        <v>2470.9013369598429</v>
      </c>
      <c r="D11" s="79">
        <v>2823.2075695866138</v>
      </c>
      <c r="E11" s="79">
        <v>2918.5266741859268</v>
      </c>
      <c r="F11" s="79">
        <v>3049.2280649575832</v>
      </c>
      <c r="G11" s="79">
        <v>3695.7830618280973</v>
      </c>
      <c r="H11" s="79">
        <v>4434.3671450222328</v>
      </c>
      <c r="I11" s="79">
        <v>5275.3852961654529</v>
      </c>
      <c r="J11" s="79">
        <v>4035.0248011383164</v>
      </c>
      <c r="K11" s="79">
        <v>1849.1999999999998</v>
      </c>
      <c r="L11" s="79">
        <v>3385.5861516800628</v>
      </c>
      <c r="M11" s="79">
        <v>2592.9544966720282</v>
      </c>
      <c r="N11" s="79">
        <v>2623.8676586669148</v>
      </c>
      <c r="O11" s="79">
        <v>2558.3777629628821</v>
      </c>
      <c r="P11" s="79">
        <v>2638.2576759688268</v>
      </c>
      <c r="Q11" s="79">
        <v>2891.2344258298576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3056.65</v>
      </c>
      <c r="C13" s="234">
        <v>3418.26</v>
      </c>
      <c r="D13" s="234">
        <v>3238.08</v>
      </c>
      <c r="E13" s="234">
        <v>3474.28</v>
      </c>
      <c r="F13" s="234">
        <v>3427.22</v>
      </c>
      <c r="G13" s="234">
        <v>3543.14</v>
      </c>
      <c r="H13" s="234">
        <v>3384.02</v>
      </c>
      <c r="I13" s="234">
        <v>3096.31</v>
      </c>
      <c r="J13" s="234">
        <v>3045.95</v>
      </c>
      <c r="K13" s="234">
        <v>3182.44</v>
      </c>
      <c r="L13" s="234">
        <v>3491.74</v>
      </c>
      <c r="M13" s="234">
        <v>3249.56</v>
      </c>
      <c r="N13" s="234">
        <v>3293.74</v>
      </c>
      <c r="O13" s="234">
        <v>3240.54</v>
      </c>
      <c r="P13" s="234">
        <v>2717.97</v>
      </c>
      <c r="Q13" s="234">
        <v>3055.59</v>
      </c>
    </row>
    <row r="14" spans="1:17" ht="12" customHeight="1" x14ac:dyDescent="0.25">
      <c r="A14" s="77" t="s">
        <v>89</v>
      </c>
      <c r="B14" s="235">
        <v>3386.4508333333329</v>
      </c>
      <c r="C14" s="235">
        <v>3386.4508333333329</v>
      </c>
      <c r="D14" s="235">
        <v>3386.4508333333329</v>
      </c>
      <c r="E14" s="235">
        <v>3386.4508333333329</v>
      </c>
      <c r="F14" s="235">
        <v>3386.4508333333329</v>
      </c>
      <c r="G14" s="235">
        <v>3386.4508333333329</v>
      </c>
      <c r="H14" s="235">
        <v>3386.4508333333329</v>
      </c>
      <c r="I14" s="235">
        <v>3386.4508333333329</v>
      </c>
      <c r="J14" s="235">
        <v>3386.4508333333329</v>
      </c>
      <c r="K14" s="235">
        <v>3386.4508333333329</v>
      </c>
      <c r="L14" s="235">
        <v>3386.4508333333329</v>
      </c>
      <c r="M14" s="235">
        <v>3386.4508333333329</v>
      </c>
      <c r="N14" s="235">
        <v>3386.4508333333329</v>
      </c>
      <c r="O14" s="235">
        <v>3386.4508333333329</v>
      </c>
      <c r="P14" s="235">
        <v>3386.4508333333329</v>
      </c>
      <c r="Q14" s="235">
        <v>3386.4508333333329</v>
      </c>
    </row>
    <row r="15" spans="1:17" ht="12" customHeight="1" x14ac:dyDescent="0.25">
      <c r="A15" s="76" t="s">
        <v>88</v>
      </c>
      <c r="B15" s="236">
        <f>IF(B13=0,0,B13/B14)</f>
        <v>0.90261165758349282</v>
      </c>
      <c r="C15" s="236">
        <f t="shared" ref="C15:Q15" si="2">IF(C13=0,0,C13/C14)</f>
        <v>1.0093930690956932</v>
      </c>
      <c r="D15" s="236">
        <f t="shared" si="2"/>
        <v>0.95618692234569092</v>
      </c>
      <c r="E15" s="236">
        <f t="shared" si="2"/>
        <v>1.0259354619302758</v>
      </c>
      <c r="F15" s="236">
        <f t="shared" si="2"/>
        <v>1.012038907007115</v>
      </c>
      <c r="G15" s="236">
        <f t="shared" si="2"/>
        <v>1.0462694349861372</v>
      </c>
      <c r="H15" s="236">
        <f t="shared" si="2"/>
        <v>0.99928218850561601</v>
      </c>
      <c r="I15" s="236">
        <f t="shared" si="2"/>
        <v>0.91432303387445224</v>
      </c>
      <c r="J15" s="236">
        <f t="shared" si="2"/>
        <v>0.8994520073990937</v>
      </c>
      <c r="K15" s="236">
        <f t="shared" si="2"/>
        <v>0.93975674138681586</v>
      </c>
      <c r="L15" s="236">
        <f t="shared" si="2"/>
        <v>1.0310913023246315</v>
      </c>
      <c r="M15" s="236">
        <f t="shared" si="2"/>
        <v>0.95957690216970037</v>
      </c>
      <c r="N15" s="236">
        <f t="shared" si="2"/>
        <v>0.97262300919276112</v>
      </c>
      <c r="O15" s="236">
        <f t="shared" si="2"/>
        <v>0.95691334659369298</v>
      </c>
      <c r="P15" s="236">
        <f t="shared" si="2"/>
        <v>0.80260134688701867</v>
      </c>
      <c r="Q15" s="236">
        <f t="shared" si="2"/>
        <v>0.90229864550915051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7760.1202863540757</v>
      </c>
      <c r="C19" s="75">
        <f t="shared" si="3"/>
        <v>8047.1873714679195</v>
      </c>
      <c r="D19" s="75">
        <f t="shared" si="3"/>
        <v>8410.8182636995261</v>
      </c>
      <c r="E19" s="75">
        <f t="shared" si="3"/>
        <v>8873.2629718343524</v>
      </c>
      <c r="F19" s="75">
        <f t="shared" si="3"/>
        <v>9345.2502286632189</v>
      </c>
      <c r="G19" s="75">
        <f t="shared" si="3"/>
        <v>9974.6244871650106</v>
      </c>
      <c r="H19" s="75">
        <f t="shared" si="3"/>
        <v>10817.229840906331</v>
      </c>
      <c r="I19" s="75">
        <f t="shared" si="3"/>
        <v>11984.860419914179</v>
      </c>
      <c r="J19" s="75">
        <f t="shared" si="3"/>
        <v>12652.822696816198</v>
      </c>
      <c r="K19" s="75">
        <f t="shared" si="3"/>
        <v>11952.627165932625</v>
      </c>
      <c r="L19" s="75">
        <f t="shared" si="3"/>
        <v>12536.578850217331</v>
      </c>
      <c r="M19" s="75">
        <f t="shared" si="3"/>
        <v>12885.086735162715</v>
      </c>
      <c r="N19" s="75">
        <f t="shared" si="3"/>
        <v>13069.895903520406</v>
      </c>
      <c r="O19" s="75">
        <f t="shared" si="3"/>
        <v>13248.724157525547</v>
      </c>
      <c r="P19" s="75">
        <f t="shared" si="3"/>
        <v>13600.301869104185</v>
      </c>
      <c r="Q19" s="75">
        <f t="shared" si="3"/>
        <v>14109.859655064218</v>
      </c>
    </row>
    <row r="20" spans="1:17" ht="12" customHeight="1" x14ac:dyDescent="0.25">
      <c r="A20" s="69" t="s">
        <v>85</v>
      </c>
      <c r="B20" s="74">
        <f t="shared" ref="B20:Q20" si="4">B5*1000000/B6</f>
        <v>18433.224655922026</v>
      </c>
      <c r="C20" s="74">
        <f t="shared" si="4"/>
        <v>19277.511268391805</v>
      </c>
      <c r="D20" s="74">
        <f t="shared" si="4"/>
        <v>20008.993349219509</v>
      </c>
      <c r="E20" s="74">
        <f t="shared" si="4"/>
        <v>20636.881361098614</v>
      </c>
      <c r="F20" s="74">
        <f t="shared" si="4"/>
        <v>21182.130452910173</v>
      </c>
      <c r="G20" s="74">
        <f t="shared" si="4"/>
        <v>22231.551816982992</v>
      </c>
      <c r="H20" s="74">
        <f t="shared" si="4"/>
        <v>22865.908296619979</v>
      </c>
      <c r="I20" s="74">
        <f t="shared" si="4"/>
        <v>24869.483221566756</v>
      </c>
      <c r="J20" s="74">
        <f t="shared" si="4"/>
        <v>25649.854769190544</v>
      </c>
      <c r="K20" s="74">
        <f t="shared" si="4"/>
        <v>25943.501390808273</v>
      </c>
      <c r="L20" s="74">
        <f t="shared" si="4"/>
        <v>27128.167843788942</v>
      </c>
      <c r="M20" s="74">
        <f t="shared" si="4"/>
        <v>26949.13134675636</v>
      </c>
      <c r="N20" s="74">
        <f t="shared" si="4"/>
        <v>27356.60061991035</v>
      </c>
      <c r="O20" s="74">
        <f t="shared" si="4"/>
        <v>28687.189696957546</v>
      </c>
      <c r="P20" s="74">
        <f t="shared" si="4"/>
        <v>27910.713420015232</v>
      </c>
      <c r="Q20" s="74">
        <f t="shared" si="4"/>
        <v>28603.430381364367</v>
      </c>
    </row>
    <row r="21" spans="1:17" ht="12" customHeight="1" x14ac:dyDescent="0.25">
      <c r="A21" s="69" t="s">
        <v>84</v>
      </c>
      <c r="B21" s="74">
        <f t="shared" ref="B21:Q21" si="5">B5*1000000/B3</f>
        <v>4301.7118419000299</v>
      </c>
      <c r="C21" s="74">
        <f t="shared" si="5"/>
        <v>4583.6381038929521</v>
      </c>
      <c r="D21" s="74">
        <f t="shared" si="5"/>
        <v>4807.5959595959857</v>
      </c>
      <c r="E21" s="74">
        <f t="shared" si="5"/>
        <v>5002.9589817543074</v>
      </c>
      <c r="F21" s="74">
        <f t="shared" si="5"/>
        <v>5167.779352213237</v>
      </c>
      <c r="G21" s="74">
        <f t="shared" si="5"/>
        <v>5510.5453793086244</v>
      </c>
      <c r="H21" s="74">
        <f t="shared" si="5"/>
        <v>5821.1177753140828</v>
      </c>
      <c r="I21" s="74">
        <f t="shared" si="5"/>
        <v>6487.1861706690916</v>
      </c>
      <c r="J21" s="74">
        <f t="shared" si="5"/>
        <v>6864.0217196528274</v>
      </c>
      <c r="K21" s="74">
        <f t="shared" si="5"/>
        <v>6994.342382365784</v>
      </c>
      <c r="L21" s="74">
        <f t="shared" si="5"/>
        <v>7268.1855369072082</v>
      </c>
      <c r="M21" s="74">
        <f t="shared" si="5"/>
        <v>7352.0265398745241</v>
      </c>
      <c r="N21" s="74">
        <f t="shared" si="5"/>
        <v>7511.1768439866792</v>
      </c>
      <c r="O21" s="74">
        <f t="shared" si="5"/>
        <v>7833.0436690330262</v>
      </c>
      <c r="P21" s="74">
        <f t="shared" si="5"/>
        <v>7734.8859796075003</v>
      </c>
      <c r="Q21" s="74">
        <f t="shared" si="5"/>
        <v>8094.4976714809172</v>
      </c>
    </row>
    <row r="22" spans="1:17" ht="12" customHeight="1" x14ac:dyDescent="0.25">
      <c r="A22" s="67" t="s">
        <v>83</v>
      </c>
      <c r="B22" s="73">
        <v>0.29476509799682876</v>
      </c>
      <c r="C22" s="73">
        <v>0.30581734873758931</v>
      </c>
      <c r="D22" s="73">
        <v>0.31433915654832317</v>
      </c>
      <c r="E22" s="73">
        <v>0.32195462538605396</v>
      </c>
      <c r="F22" s="73">
        <v>0.32497760490265193</v>
      </c>
      <c r="G22" s="73">
        <v>0.33921969170537797</v>
      </c>
      <c r="H22" s="73">
        <v>0.3489999702093029</v>
      </c>
      <c r="I22" s="73">
        <v>0.37745904975052763</v>
      </c>
      <c r="J22" s="73">
        <v>0.39524841867643751</v>
      </c>
      <c r="K22" s="73">
        <v>0.41307495488599288</v>
      </c>
      <c r="L22" s="73">
        <v>0.4234487180120623</v>
      </c>
      <c r="M22" s="73">
        <v>0.42155978439594832</v>
      </c>
      <c r="N22" s="73">
        <v>0.43138331674988795</v>
      </c>
      <c r="O22" s="73">
        <v>0.44840004990720561</v>
      </c>
      <c r="P22" s="73">
        <v>0.43552901876805078</v>
      </c>
      <c r="Q22" s="73">
        <v>0.44683105608220341</v>
      </c>
    </row>
    <row r="23" spans="1:17" ht="12" customHeight="1" x14ac:dyDescent="0.25">
      <c r="A23" s="72" t="s">
        <v>82</v>
      </c>
      <c r="B23" s="71">
        <f t="shared" ref="B23:Q23" si="6">B6/B8</f>
        <v>10.473416701976337</v>
      </c>
      <c r="C23" s="71">
        <f t="shared" si="6"/>
        <v>10.430160838393817</v>
      </c>
      <c r="D23" s="71">
        <f t="shared" si="6"/>
        <v>10.28460741677225</v>
      </c>
      <c r="E23" s="71">
        <f t="shared" si="6"/>
        <v>10.113226842968478</v>
      </c>
      <c r="F23" s="71">
        <f t="shared" si="6"/>
        <v>9.9113956563814281</v>
      </c>
      <c r="G23" s="71">
        <f t="shared" si="6"/>
        <v>9.7233713852053612</v>
      </c>
      <c r="H23" s="71">
        <f t="shared" si="6"/>
        <v>9.5510388498069716</v>
      </c>
      <c r="I23" s="71">
        <f t="shared" si="6"/>
        <v>9.2718602307087004</v>
      </c>
      <c r="J23" s="71">
        <f t="shared" si="6"/>
        <v>9.2130451859694631</v>
      </c>
      <c r="K23" s="71">
        <f t="shared" si="6"/>
        <v>9.3080134454772683</v>
      </c>
      <c r="L23" s="71">
        <f t="shared" si="6"/>
        <v>9.0648988410891977</v>
      </c>
      <c r="M23" s="71">
        <f t="shared" si="6"/>
        <v>9.1437876800686819</v>
      </c>
      <c r="N23" s="71">
        <f t="shared" si="6"/>
        <v>9.1322046012562641</v>
      </c>
      <c r="O23" s="71">
        <f t="shared" si="6"/>
        <v>9.0145627669626478</v>
      </c>
      <c r="P23" s="71">
        <f t="shared" si="6"/>
        <v>9.0721002642658686</v>
      </c>
      <c r="Q23" s="71">
        <f t="shared" si="6"/>
        <v>9.1585402342997977</v>
      </c>
    </row>
    <row r="24" spans="1:17" ht="12" customHeight="1" x14ac:dyDescent="0.25">
      <c r="A24" s="69" t="s">
        <v>81</v>
      </c>
      <c r="B24" s="70">
        <f t="shared" ref="B24:Q24" si="7">B9*1000/B3</f>
        <v>10.026841034312644</v>
      </c>
      <c r="C24" s="70">
        <f t="shared" si="7"/>
        <v>10.258429157782894</v>
      </c>
      <c r="D24" s="70">
        <f t="shared" si="7"/>
        <v>10.513020636933273</v>
      </c>
      <c r="E24" s="70">
        <f t="shared" si="7"/>
        <v>10.787123223469756</v>
      </c>
      <c r="F24" s="70">
        <f t="shared" si="7"/>
        <v>11.076741600533524</v>
      </c>
      <c r="G24" s="70">
        <f t="shared" si="7"/>
        <v>11.47150620469443</v>
      </c>
      <c r="H24" s="70">
        <f t="shared" si="7"/>
        <v>11.994435985396487</v>
      </c>
      <c r="I24" s="70">
        <f t="shared" si="7"/>
        <v>12.660044676129402</v>
      </c>
      <c r="J24" s="70">
        <f t="shared" si="7"/>
        <v>13.070826537779313</v>
      </c>
      <c r="K24" s="70">
        <f t="shared" si="7"/>
        <v>13.033882771789012</v>
      </c>
      <c r="L24" s="70">
        <f t="shared" si="7"/>
        <v>13.300105720695402</v>
      </c>
      <c r="M24" s="70">
        <f t="shared" si="7"/>
        <v>13.426062843796498</v>
      </c>
      <c r="N24" s="70">
        <f t="shared" si="7"/>
        <v>13.529530864892985</v>
      </c>
      <c r="O24" s="70">
        <f t="shared" si="7"/>
        <v>13.630456128352231</v>
      </c>
      <c r="P24" s="70">
        <f t="shared" si="7"/>
        <v>13.746358025975171</v>
      </c>
      <c r="Q24" s="70">
        <f t="shared" si="7"/>
        <v>13.904585208284175</v>
      </c>
    </row>
    <row r="25" spans="1:17" ht="12" customHeight="1" x14ac:dyDescent="0.25">
      <c r="A25" s="69" t="s">
        <v>80</v>
      </c>
      <c r="B25" s="70">
        <f t="shared" ref="B25:Q25" si="8">B9*1000/B6</f>
        <v>42.965921513949205</v>
      </c>
      <c r="C25" s="70">
        <f t="shared" si="8"/>
        <v>43.144109373992862</v>
      </c>
      <c r="D25" s="70">
        <f t="shared" si="8"/>
        <v>43.754708542995537</v>
      </c>
      <c r="E25" s="70">
        <f t="shared" si="8"/>
        <v>44.496183758883632</v>
      </c>
      <c r="F25" s="70">
        <f t="shared" si="8"/>
        <v>45.402283956878321</v>
      </c>
      <c r="G25" s="70">
        <f t="shared" si="8"/>
        <v>46.28024397841056</v>
      </c>
      <c r="H25" s="70">
        <f t="shared" si="8"/>
        <v>47.115293642543882</v>
      </c>
      <c r="I25" s="70">
        <f t="shared" si="8"/>
        <v>48.533949908949822</v>
      </c>
      <c r="J25" s="70">
        <f t="shared" si="8"/>
        <v>48.843785188995327</v>
      </c>
      <c r="K25" s="70">
        <f t="shared" si="8"/>
        <v>48.345439404006598</v>
      </c>
      <c r="L25" s="70">
        <f t="shared" si="8"/>
        <v>49.642032182449597</v>
      </c>
      <c r="M25" s="70">
        <f t="shared" si="8"/>
        <v>49.213741148090605</v>
      </c>
      <c r="N25" s="70">
        <f t="shared" si="8"/>
        <v>49.276162728340104</v>
      </c>
      <c r="O25" s="70">
        <f t="shared" si="8"/>
        <v>49.919226437603733</v>
      </c>
      <c r="P25" s="70">
        <f t="shared" si="8"/>
        <v>49.602626392094315</v>
      </c>
      <c r="Q25" s="70">
        <f t="shared" si="8"/>
        <v>49.134467774099825</v>
      </c>
    </row>
    <row r="26" spans="1:17" ht="12" customHeight="1" x14ac:dyDescent="0.25">
      <c r="A26" s="69" t="s">
        <v>79</v>
      </c>
      <c r="B26" s="68">
        <v>450</v>
      </c>
      <c r="C26" s="68">
        <v>449.99999999999994</v>
      </c>
      <c r="D26" s="68">
        <v>450.00000000000006</v>
      </c>
      <c r="E26" s="68">
        <v>450</v>
      </c>
      <c r="F26" s="68">
        <v>450</v>
      </c>
      <c r="G26" s="68">
        <v>449.99999999999994</v>
      </c>
      <c r="H26" s="68">
        <v>450.00000000000006</v>
      </c>
      <c r="I26" s="68">
        <v>450</v>
      </c>
      <c r="J26" s="68">
        <v>449.99999999999994</v>
      </c>
      <c r="K26" s="68">
        <v>449.99999999999994</v>
      </c>
      <c r="L26" s="68">
        <v>450</v>
      </c>
      <c r="M26" s="68">
        <v>450</v>
      </c>
      <c r="N26" s="68">
        <v>449.99999999999994</v>
      </c>
      <c r="O26" s="68">
        <v>450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450.00000000000006</v>
      </c>
      <c r="D27" s="65">
        <v>450</v>
      </c>
      <c r="E27" s="65">
        <v>450</v>
      </c>
      <c r="F27" s="65">
        <v>450</v>
      </c>
      <c r="G27" s="65">
        <v>449.99999999999994</v>
      </c>
      <c r="H27" s="65">
        <v>449.99999999999994</v>
      </c>
      <c r="I27" s="65">
        <v>450</v>
      </c>
      <c r="J27" s="65">
        <v>450</v>
      </c>
      <c r="K27" s="65">
        <v>450</v>
      </c>
      <c r="L27" s="65">
        <v>450</v>
      </c>
      <c r="M27" s="65">
        <v>449.99999999999994</v>
      </c>
      <c r="N27" s="65">
        <v>450.00000000000006</v>
      </c>
      <c r="O27" s="65">
        <v>449.99999999999994</v>
      </c>
      <c r="P27" s="65">
        <v>449.99999999999994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2200.4102565156336</v>
      </c>
      <c r="C39" s="55">
        <f t="shared" ref="C39:Q39" si="10">SUM(C40:C41,C44:C45,C51:C52)</f>
        <v>1706.1088999999997</v>
      </c>
      <c r="D39" s="55">
        <f t="shared" si="10"/>
        <v>1552.9173999999998</v>
      </c>
      <c r="E39" s="55">
        <f t="shared" si="10"/>
        <v>1300.7963699999996</v>
      </c>
      <c r="F39" s="55">
        <f t="shared" si="10"/>
        <v>1439.1704899999995</v>
      </c>
      <c r="G39" s="55">
        <f t="shared" si="10"/>
        <v>1751.0702180122421</v>
      </c>
      <c r="H39" s="55">
        <f t="shared" si="10"/>
        <v>1877.65067</v>
      </c>
      <c r="I39" s="55">
        <f t="shared" si="10"/>
        <v>1872.5083999999997</v>
      </c>
      <c r="J39" s="55">
        <f t="shared" si="10"/>
        <v>1939.0908799999993</v>
      </c>
      <c r="K39" s="55">
        <f t="shared" si="10"/>
        <v>1945.3291099999997</v>
      </c>
      <c r="L39" s="55">
        <f t="shared" si="10"/>
        <v>2104.3145505325238</v>
      </c>
      <c r="M39" s="55">
        <f t="shared" si="10"/>
        <v>1599.6479795820383</v>
      </c>
      <c r="N39" s="55">
        <f t="shared" si="10"/>
        <v>1448.3204202012298</v>
      </c>
      <c r="O39" s="55">
        <f t="shared" si="10"/>
        <v>1710.1076415285618</v>
      </c>
      <c r="P39" s="55">
        <f t="shared" si="10"/>
        <v>1231.4339540781557</v>
      </c>
      <c r="Q39" s="55">
        <f t="shared" si="10"/>
        <v>1296.7584246386291</v>
      </c>
    </row>
    <row r="40" spans="1:17" ht="12" customHeight="1" x14ac:dyDescent="0.25">
      <c r="A40" s="54" t="s">
        <v>38</v>
      </c>
      <c r="B40" s="53">
        <v>189.96748400109195</v>
      </c>
      <c r="C40" s="53">
        <v>154.20176999999998</v>
      </c>
      <c r="D40" s="53">
        <v>191.49211999999989</v>
      </c>
      <c r="E40" s="53">
        <v>36.01798999999999</v>
      </c>
      <c r="F40" s="53">
        <v>126.52368999999995</v>
      </c>
      <c r="G40" s="53">
        <v>30.432682026458824</v>
      </c>
      <c r="H40" s="53">
        <v>78.121379999999959</v>
      </c>
      <c r="I40" s="53">
        <v>152.51279000000002</v>
      </c>
      <c r="J40" s="53">
        <v>228.48912000000007</v>
      </c>
      <c r="K40" s="53">
        <v>492.31164000000001</v>
      </c>
      <c r="L40" s="53">
        <v>279.96994987142995</v>
      </c>
      <c r="M40" s="53">
        <v>314.89173135528011</v>
      </c>
      <c r="N40" s="53">
        <v>90.967261020185347</v>
      </c>
      <c r="O40" s="53">
        <v>168.53364045417501</v>
      </c>
      <c r="P40" s="53">
        <v>107.57110461210408</v>
      </c>
      <c r="Q40" s="53">
        <v>109.56626464795691</v>
      </c>
    </row>
    <row r="41" spans="1:17" ht="12" customHeight="1" x14ac:dyDescent="0.25">
      <c r="A41" s="51" t="s">
        <v>37</v>
      </c>
      <c r="B41" s="50">
        <f>SUM(B42:B43)</f>
        <v>12.539841528782592</v>
      </c>
      <c r="C41" s="50">
        <f t="shared" ref="C41:Q41" si="11">SUM(C42:C43)</f>
        <v>66.566649999999996</v>
      </c>
      <c r="D41" s="50">
        <f t="shared" si="11"/>
        <v>67.429089999999974</v>
      </c>
      <c r="E41" s="50">
        <f t="shared" si="11"/>
        <v>51.408629999999988</v>
      </c>
      <c r="F41" s="50">
        <f t="shared" si="11"/>
        <v>71.375220000000013</v>
      </c>
      <c r="G41" s="50">
        <f t="shared" si="11"/>
        <v>49.39395099150002</v>
      </c>
      <c r="H41" s="50">
        <f t="shared" si="11"/>
        <v>42.74510999999999</v>
      </c>
      <c r="I41" s="50">
        <f t="shared" si="11"/>
        <v>9.7904000000000035</v>
      </c>
      <c r="J41" s="50">
        <f t="shared" si="11"/>
        <v>6.2938900000000082</v>
      </c>
      <c r="K41" s="50">
        <f t="shared" si="11"/>
        <v>21.771180000000001</v>
      </c>
      <c r="L41" s="50">
        <f t="shared" si="11"/>
        <v>19.776059687458037</v>
      </c>
      <c r="M41" s="50">
        <f t="shared" si="11"/>
        <v>2.1973424570629154</v>
      </c>
      <c r="N41" s="50">
        <f t="shared" si="11"/>
        <v>12.085353444176997</v>
      </c>
      <c r="O41" s="50">
        <f t="shared" si="11"/>
        <v>11.989836080150653</v>
      </c>
      <c r="P41" s="50">
        <f t="shared" si="11"/>
        <v>14.901411477420197</v>
      </c>
      <c r="Q41" s="50">
        <f t="shared" si="11"/>
        <v>13.73240111180964</v>
      </c>
    </row>
    <row r="42" spans="1:17" ht="12" customHeight="1" x14ac:dyDescent="0.25">
      <c r="A42" s="52" t="s">
        <v>66</v>
      </c>
      <c r="B42" s="50">
        <v>6.5924143132601261</v>
      </c>
      <c r="C42" s="50">
        <v>17.595050000000001</v>
      </c>
      <c r="D42" s="50">
        <v>36.228059999999999</v>
      </c>
      <c r="E42" s="50">
        <v>40.609859999999998</v>
      </c>
      <c r="F42" s="50">
        <v>45.037000000000006</v>
      </c>
      <c r="G42" s="50">
        <v>31.862070041568604</v>
      </c>
      <c r="H42" s="50">
        <v>27.44408</v>
      </c>
      <c r="I42" s="50">
        <v>8.7912799999999987</v>
      </c>
      <c r="J42" s="50">
        <v>2.1965299999999996</v>
      </c>
      <c r="K42" s="50">
        <v>10.978169999999999</v>
      </c>
      <c r="L42" s="50">
        <v>19.776059687458037</v>
      </c>
      <c r="M42" s="50">
        <v>2.1973424570629154</v>
      </c>
      <c r="N42" s="50">
        <v>12.085353444176997</v>
      </c>
      <c r="O42" s="50">
        <v>10.986648735838529</v>
      </c>
      <c r="P42" s="50">
        <v>9.8880225621022664</v>
      </c>
      <c r="Q42" s="50">
        <v>7.690581763656775</v>
      </c>
    </row>
    <row r="43" spans="1:17" ht="12" customHeight="1" x14ac:dyDescent="0.25">
      <c r="A43" s="52" t="s">
        <v>65</v>
      </c>
      <c r="B43" s="50">
        <v>5.9474272155224659</v>
      </c>
      <c r="C43" s="50">
        <v>48.971599999999995</v>
      </c>
      <c r="D43" s="50">
        <v>31.201029999999982</v>
      </c>
      <c r="E43" s="50">
        <v>10.79876999999999</v>
      </c>
      <c r="F43" s="50">
        <v>26.33822</v>
      </c>
      <c r="G43" s="50">
        <v>17.531880949931416</v>
      </c>
      <c r="H43" s="50">
        <v>15.301029999999992</v>
      </c>
      <c r="I43" s="50">
        <v>0.99912000000000456</v>
      </c>
      <c r="J43" s="50">
        <v>4.0973600000000081</v>
      </c>
      <c r="K43" s="50">
        <v>10.793010000000001</v>
      </c>
      <c r="L43" s="50">
        <v>0</v>
      </c>
      <c r="M43" s="50">
        <v>0</v>
      </c>
      <c r="N43" s="50">
        <v>0</v>
      </c>
      <c r="O43" s="50">
        <v>1.003187344312124</v>
      </c>
      <c r="P43" s="50">
        <v>5.0133889153179316</v>
      </c>
      <c r="Q43" s="50">
        <v>6.0418193481528659</v>
      </c>
    </row>
    <row r="44" spans="1:17" ht="12" customHeight="1" x14ac:dyDescent="0.25">
      <c r="A44" s="51" t="s">
        <v>41</v>
      </c>
      <c r="B44" s="50">
        <v>1360.0710519519048</v>
      </c>
      <c r="C44" s="50">
        <v>679.20220999999992</v>
      </c>
      <c r="D44" s="50">
        <v>448.67711999999995</v>
      </c>
      <c r="E44" s="50">
        <v>470.50923999999981</v>
      </c>
      <c r="F44" s="50">
        <v>324.2056</v>
      </c>
      <c r="G44" s="50">
        <v>900.5678192601024</v>
      </c>
      <c r="H44" s="50">
        <v>996.10934000000009</v>
      </c>
      <c r="I44" s="50">
        <v>923.68136999999967</v>
      </c>
      <c r="J44" s="50">
        <v>907.78857999999968</v>
      </c>
      <c r="K44" s="50">
        <v>572.86995999999988</v>
      </c>
      <c r="L44" s="50">
        <v>842.97434406886555</v>
      </c>
      <c r="M44" s="50">
        <v>356.7966688138348</v>
      </c>
      <c r="N44" s="50">
        <v>644.23581257314868</v>
      </c>
      <c r="O44" s="50">
        <v>771.95025454313884</v>
      </c>
      <c r="P44" s="50">
        <v>493.40007958931989</v>
      </c>
      <c r="Q44" s="50">
        <v>526.09525008282276</v>
      </c>
    </row>
    <row r="45" spans="1:17" ht="12" customHeight="1" x14ac:dyDescent="0.25">
      <c r="A45" s="51" t="s">
        <v>64</v>
      </c>
      <c r="B45" s="50">
        <f>SUM(B46:B50)</f>
        <v>0.14330751440401326</v>
      </c>
      <c r="C45" s="50">
        <f t="shared" ref="C45:Q45" si="12">SUM(C46:C50)</f>
        <v>20.329809999999995</v>
      </c>
      <c r="D45" s="50">
        <f t="shared" si="12"/>
        <v>6.7651299999999992</v>
      </c>
      <c r="E45" s="50">
        <f t="shared" si="12"/>
        <v>5.9317499999999992</v>
      </c>
      <c r="F45" s="50">
        <f t="shared" si="12"/>
        <v>8.4616499999999988</v>
      </c>
      <c r="G45" s="50">
        <f t="shared" si="12"/>
        <v>2.2928673154772152</v>
      </c>
      <c r="H45" s="50">
        <f t="shared" si="12"/>
        <v>6.3157400000000008</v>
      </c>
      <c r="I45" s="50">
        <f t="shared" si="12"/>
        <v>3.6981199999999994</v>
      </c>
      <c r="J45" s="50">
        <f t="shared" si="12"/>
        <v>15.68131</v>
      </c>
      <c r="K45" s="50">
        <f t="shared" si="12"/>
        <v>25.870900000000002</v>
      </c>
      <c r="L45" s="50">
        <f t="shared" si="12"/>
        <v>23.502271643178936</v>
      </c>
      <c r="M45" s="50">
        <f t="shared" si="12"/>
        <v>20.397237952641326</v>
      </c>
      <c r="N45" s="50">
        <f t="shared" si="12"/>
        <v>26.558728124231244</v>
      </c>
      <c r="O45" s="50">
        <f t="shared" si="12"/>
        <v>12.85049915963933</v>
      </c>
      <c r="P45" s="50">
        <f t="shared" si="12"/>
        <v>30.548205399185619</v>
      </c>
      <c r="Q45" s="50">
        <f t="shared" si="12"/>
        <v>31.573579564406245</v>
      </c>
    </row>
    <row r="46" spans="1:17" ht="12" customHeight="1" x14ac:dyDescent="0.25">
      <c r="A46" s="52" t="s">
        <v>34</v>
      </c>
      <c r="B46" s="50">
        <v>0.14330751440401326</v>
      </c>
      <c r="C46" s="50">
        <v>14.813479999999993</v>
      </c>
      <c r="D46" s="50">
        <v>3.6584499999999989</v>
      </c>
      <c r="E46" s="50">
        <v>3.4905899999999996</v>
      </c>
      <c r="F46" s="50">
        <v>3.0595499999999989</v>
      </c>
      <c r="G46" s="50">
        <v>0.85984086707854712</v>
      </c>
      <c r="H46" s="50">
        <v>0.81197999999999992</v>
      </c>
      <c r="I46" s="50">
        <v>0.70032000000000005</v>
      </c>
      <c r="J46" s="50">
        <v>11.822260000000002</v>
      </c>
      <c r="K46" s="50">
        <v>16.700420000000001</v>
      </c>
      <c r="L46" s="50">
        <v>17.483501400923121</v>
      </c>
      <c r="M46" s="50">
        <v>10.127056208510108</v>
      </c>
      <c r="N46" s="50">
        <v>13.279750554443735</v>
      </c>
      <c r="O46" s="50">
        <v>8.3599981822264944</v>
      </c>
      <c r="P46" s="50">
        <v>25.126492945338907</v>
      </c>
      <c r="Q46" s="50">
        <v>15.524830710376076</v>
      </c>
    </row>
    <row r="47" spans="1:17" ht="12" customHeight="1" x14ac:dyDescent="0.25">
      <c r="A47" s="52" t="s">
        <v>63</v>
      </c>
      <c r="B47" s="50">
        <v>0</v>
      </c>
      <c r="C47" s="50">
        <v>4.8999100000000002</v>
      </c>
      <c r="D47" s="50">
        <v>2.5013899999999998</v>
      </c>
      <c r="E47" s="50">
        <v>1.6999799999999996</v>
      </c>
      <c r="F47" s="50">
        <v>4.7054900000000002</v>
      </c>
      <c r="G47" s="50">
        <v>0.57322787758471139</v>
      </c>
      <c r="H47" s="50">
        <v>4.3986400000000012</v>
      </c>
      <c r="I47" s="50">
        <v>1.8999299999999995</v>
      </c>
      <c r="J47" s="50">
        <v>2.7007599999999985</v>
      </c>
      <c r="K47" s="50">
        <v>8.0774999999999988</v>
      </c>
      <c r="L47" s="50">
        <v>4.4185712275973801</v>
      </c>
      <c r="M47" s="50">
        <v>8.7654888568576119</v>
      </c>
      <c r="N47" s="50">
        <v>11.965384032123987</v>
      </c>
      <c r="O47" s="50">
        <v>3.3201560839380959</v>
      </c>
      <c r="P47" s="50">
        <v>3.6304393731725777</v>
      </c>
      <c r="Q47" s="50">
        <v>14.544090460069949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2.3884589662749998E-2</v>
      </c>
      <c r="H49" s="50">
        <v>0</v>
      </c>
      <c r="I49" s="50">
        <v>0</v>
      </c>
      <c r="J49" s="50">
        <v>0</v>
      </c>
      <c r="K49" s="50">
        <v>0</v>
      </c>
      <c r="L49" s="50">
        <v>0.45380679381282751</v>
      </c>
      <c r="M49" s="50">
        <v>0.54935285569425352</v>
      </c>
      <c r="N49" s="50">
        <v>0.54933988140650436</v>
      </c>
      <c r="O49" s="50">
        <v>0.28661507595299995</v>
      </c>
      <c r="P49" s="50">
        <v>1.1464537607438712</v>
      </c>
      <c r="Q49" s="50">
        <v>0.81206334516816292</v>
      </c>
    </row>
    <row r="50" spans="1:17" ht="12" customHeight="1" x14ac:dyDescent="0.25">
      <c r="A50" s="52" t="s">
        <v>61</v>
      </c>
      <c r="B50" s="50">
        <v>0</v>
      </c>
      <c r="C50" s="50">
        <v>0.61641999999999975</v>
      </c>
      <c r="D50" s="50">
        <v>0.60529000000000011</v>
      </c>
      <c r="E50" s="50">
        <v>0.74117999999999984</v>
      </c>
      <c r="F50" s="50">
        <v>0.69660999999999995</v>
      </c>
      <c r="G50" s="50">
        <v>0.83591398115120663</v>
      </c>
      <c r="H50" s="50">
        <v>1.1051199999999994</v>
      </c>
      <c r="I50" s="50">
        <v>1.0978699999999999</v>
      </c>
      <c r="J50" s="50">
        <v>1.15829</v>
      </c>
      <c r="K50" s="50">
        <v>1.0929799999999998</v>
      </c>
      <c r="L50" s="50">
        <v>1.1463922208456101</v>
      </c>
      <c r="M50" s="50">
        <v>0.9553400315793531</v>
      </c>
      <c r="N50" s="50">
        <v>0.76425365625702024</v>
      </c>
      <c r="O50" s="50">
        <v>0.8837298175217394</v>
      </c>
      <c r="P50" s="50">
        <v>0.64481931993026287</v>
      </c>
      <c r="Q50" s="50">
        <v>0.69259504879205624</v>
      </c>
    </row>
    <row r="51" spans="1:17" ht="12" customHeight="1" x14ac:dyDescent="0.25">
      <c r="A51" s="51" t="s">
        <v>42</v>
      </c>
      <c r="B51" s="50">
        <v>184.72090301362476</v>
      </c>
      <c r="C51" s="50">
        <v>162.09553</v>
      </c>
      <c r="D51" s="50">
        <v>206.58837999999997</v>
      </c>
      <c r="E51" s="50">
        <v>180.50434999999999</v>
      </c>
      <c r="F51" s="50">
        <v>276.33672999999993</v>
      </c>
      <c r="G51" s="50">
        <v>239.49212580716758</v>
      </c>
      <c r="H51" s="50">
        <v>215.48901999999993</v>
      </c>
      <c r="I51" s="50">
        <v>194.31067999999996</v>
      </c>
      <c r="J51" s="50">
        <v>196.99851999999993</v>
      </c>
      <c r="K51" s="50">
        <v>223.80024000000003</v>
      </c>
      <c r="L51" s="50">
        <v>250.42953307355859</v>
      </c>
      <c r="M51" s="50">
        <v>200.7998446770431</v>
      </c>
      <c r="N51" s="50">
        <v>123.14810906905096</v>
      </c>
      <c r="O51" s="50">
        <v>96.517740412014248</v>
      </c>
      <c r="P51" s="50">
        <v>58.803409108000764</v>
      </c>
      <c r="Q51" s="50">
        <v>28.804310997995664</v>
      </c>
    </row>
    <row r="52" spans="1:17" ht="12" customHeight="1" x14ac:dyDescent="0.25">
      <c r="A52" s="49" t="s">
        <v>30</v>
      </c>
      <c r="B52" s="48">
        <v>452.96766850582549</v>
      </c>
      <c r="C52" s="48">
        <v>623.71293000000003</v>
      </c>
      <c r="D52" s="48">
        <v>631.96555999999998</v>
      </c>
      <c r="E52" s="48">
        <v>556.42440999999985</v>
      </c>
      <c r="F52" s="48">
        <v>632.26759999999967</v>
      </c>
      <c r="G52" s="48">
        <v>528.89077261153591</v>
      </c>
      <c r="H52" s="48">
        <v>538.87007999999992</v>
      </c>
      <c r="I52" s="48">
        <v>588.51504</v>
      </c>
      <c r="J52" s="48">
        <v>583.8394599999998</v>
      </c>
      <c r="K52" s="48">
        <v>608.70519000000002</v>
      </c>
      <c r="L52" s="48">
        <v>687.66239218803264</v>
      </c>
      <c r="M52" s="48">
        <v>704.56515432617607</v>
      </c>
      <c r="N52" s="48">
        <v>551.32515597043653</v>
      </c>
      <c r="O52" s="48">
        <v>648.26567087944386</v>
      </c>
      <c r="P52" s="48">
        <v>526.20974389212506</v>
      </c>
      <c r="Q52" s="48">
        <v>586.98661823363796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2200.4102565156331</v>
      </c>
      <c r="C54" s="26">
        <f t="shared" ref="C54:Q54" si="14">SUM(C55,C60)</f>
        <v>1706.1088999999997</v>
      </c>
      <c r="D54" s="26">
        <f t="shared" si="14"/>
        <v>1552.9173999999998</v>
      </c>
      <c r="E54" s="26">
        <f t="shared" si="14"/>
        <v>1300.7963699999998</v>
      </c>
      <c r="F54" s="26">
        <f t="shared" si="14"/>
        <v>1439.1704899999995</v>
      </c>
      <c r="G54" s="26">
        <f t="shared" si="14"/>
        <v>1751.0702180122419</v>
      </c>
      <c r="H54" s="26">
        <f t="shared" si="14"/>
        <v>1877.6506699999995</v>
      </c>
      <c r="I54" s="26">
        <f t="shared" si="14"/>
        <v>1872.5084000000002</v>
      </c>
      <c r="J54" s="26">
        <f t="shared" si="14"/>
        <v>1939.0908799999993</v>
      </c>
      <c r="K54" s="26">
        <f t="shared" si="14"/>
        <v>1945.3291099999994</v>
      </c>
      <c r="L54" s="26">
        <f t="shared" si="14"/>
        <v>2104.3145505325233</v>
      </c>
      <c r="M54" s="26">
        <f t="shared" si="14"/>
        <v>1599.6479795820383</v>
      </c>
      <c r="N54" s="26">
        <f t="shared" si="14"/>
        <v>1448.3204202012296</v>
      </c>
      <c r="O54" s="26">
        <f t="shared" si="14"/>
        <v>1710.1076415285618</v>
      </c>
      <c r="P54" s="26">
        <f t="shared" si="14"/>
        <v>1231.4339540781559</v>
      </c>
      <c r="Q54" s="26">
        <f t="shared" si="14"/>
        <v>1296.7584246386293</v>
      </c>
    </row>
    <row r="55" spans="1:17" ht="12" customHeight="1" x14ac:dyDescent="0.25">
      <c r="A55" s="25" t="s">
        <v>48</v>
      </c>
      <c r="B55" s="24">
        <f t="shared" ref="B55" si="15">SUM(B56:B59)</f>
        <v>1946.6301029470965</v>
      </c>
      <c r="C55" s="24">
        <f t="shared" ref="C55:Q55" si="16">SUM(C56:C59)</f>
        <v>1445.3919975647593</v>
      </c>
      <c r="D55" s="24">
        <f t="shared" si="16"/>
        <v>1285.1424868511231</v>
      </c>
      <c r="E55" s="24">
        <f t="shared" si="16"/>
        <v>1025.7844981932094</v>
      </c>
      <c r="F55" s="24">
        <f t="shared" si="16"/>
        <v>1156.8230715064708</v>
      </c>
      <c r="G55" s="24">
        <f t="shared" si="16"/>
        <v>1457.27008512934</v>
      </c>
      <c r="H55" s="24">
        <f t="shared" si="16"/>
        <v>1569.4617861855368</v>
      </c>
      <c r="I55" s="24">
        <f t="shared" si="16"/>
        <v>1546.3560242587996</v>
      </c>
      <c r="J55" s="24">
        <f t="shared" si="16"/>
        <v>1601.226296074291</v>
      </c>
      <c r="K55" s="24">
        <f t="shared" si="16"/>
        <v>1605.4198309001924</v>
      </c>
      <c r="L55" s="24">
        <f t="shared" si="16"/>
        <v>1757.4486802172555</v>
      </c>
      <c r="M55" s="24">
        <f t="shared" si="16"/>
        <v>1250.7010864894537</v>
      </c>
      <c r="N55" s="24">
        <f t="shared" si="16"/>
        <v>1096.8369744270726</v>
      </c>
      <c r="O55" s="24">
        <f t="shared" si="16"/>
        <v>1356.9254207476311</v>
      </c>
      <c r="P55" s="24">
        <f t="shared" si="16"/>
        <v>876.51926271990123</v>
      </c>
      <c r="Q55" s="24">
        <f t="shared" si="16"/>
        <v>940.46095721510915</v>
      </c>
    </row>
    <row r="56" spans="1:17" ht="12" customHeight="1" x14ac:dyDescent="0.25">
      <c r="A56" s="23" t="s">
        <v>44</v>
      </c>
      <c r="B56" s="22">
        <v>1738.5119492129927</v>
      </c>
      <c r="C56" s="22">
        <v>1226.9282897605426</v>
      </c>
      <c r="D56" s="22">
        <v>1054.114631998722</v>
      </c>
      <c r="E56" s="22">
        <v>789.7059608165622</v>
      </c>
      <c r="F56" s="22">
        <v>913.23309149046656</v>
      </c>
      <c r="G56" s="22">
        <v>1210.9609466203572</v>
      </c>
      <c r="H56" s="22">
        <v>1313.7290087795916</v>
      </c>
      <c r="I56" s="22">
        <v>1282.2054308289034</v>
      </c>
      <c r="J56" s="22">
        <v>1330.4218212868357</v>
      </c>
      <c r="K56" s="22">
        <v>1327.6612480097162</v>
      </c>
      <c r="L56" s="22">
        <v>1478.9387553688343</v>
      </c>
      <c r="M56" s="22">
        <v>974.12150148772116</v>
      </c>
      <c r="N56" s="22">
        <v>811.12395052159491</v>
      </c>
      <c r="O56" s="22">
        <v>1065.8595803776857</v>
      </c>
      <c r="P56" s="22">
        <v>586.0432412270269</v>
      </c>
      <c r="Q56" s="22">
        <v>640.87538052860623</v>
      </c>
    </row>
    <row r="57" spans="1:17" ht="12" customHeight="1" x14ac:dyDescent="0.25">
      <c r="A57" s="23" t="s">
        <v>43</v>
      </c>
      <c r="B57" s="30">
        <v>9.542395481691365</v>
      </c>
      <c r="C57" s="30">
        <v>10.271738130366206</v>
      </c>
      <c r="D57" s="30">
        <v>11.335444743619465</v>
      </c>
      <c r="E57" s="30">
        <v>12.515042480270719</v>
      </c>
      <c r="F57" s="30">
        <v>12.846081174483</v>
      </c>
      <c r="G57" s="30">
        <v>13.200954988526355</v>
      </c>
      <c r="H57" s="30">
        <v>14.648855470389261</v>
      </c>
      <c r="I57" s="30">
        <v>16.721882641007522</v>
      </c>
      <c r="J57" s="30">
        <v>18.013467507702099</v>
      </c>
      <c r="K57" s="30">
        <v>17.950082674198622</v>
      </c>
      <c r="L57" s="30">
        <v>17.91540794520974</v>
      </c>
      <c r="M57" s="30">
        <v>18.078399403940292</v>
      </c>
      <c r="N57" s="30">
        <v>18.157588004579583</v>
      </c>
      <c r="O57" s="30">
        <v>18.224320845593216</v>
      </c>
      <c r="P57" s="30">
        <v>18.476416835846088</v>
      </c>
      <c r="Q57" s="30">
        <v>18.51231308053983</v>
      </c>
    </row>
    <row r="58" spans="1:17" ht="12" customHeight="1" x14ac:dyDescent="0.25">
      <c r="A58" s="23" t="s">
        <v>47</v>
      </c>
      <c r="B58" s="22">
        <v>97.535142448768312</v>
      </c>
      <c r="C58" s="22">
        <v>100.36445592605536</v>
      </c>
      <c r="D58" s="22">
        <v>103.33349359410458</v>
      </c>
      <c r="E58" s="22">
        <v>103.40127031228467</v>
      </c>
      <c r="F58" s="22">
        <v>106.69857260109357</v>
      </c>
      <c r="G58" s="22">
        <v>108.92757605812412</v>
      </c>
      <c r="H58" s="22">
        <v>114.40669939021477</v>
      </c>
      <c r="I58" s="22">
        <v>121.58859741556371</v>
      </c>
      <c r="J58" s="22">
        <v>126.17845864377968</v>
      </c>
      <c r="K58" s="22">
        <v>130.57659142458479</v>
      </c>
      <c r="L58" s="22">
        <v>128.0871074090733</v>
      </c>
      <c r="M58" s="22">
        <v>130.31207558302123</v>
      </c>
      <c r="N58" s="22">
        <v>134.4693551804352</v>
      </c>
      <c r="O58" s="22">
        <v>135.98118506780287</v>
      </c>
      <c r="P58" s="22">
        <v>136.30554784098393</v>
      </c>
      <c r="Q58" s="22">
        <v>141.42457748243942</v>
      </c>
    </row>
    <row r="59" spans="1:17" ht="12" customHeight="1" x14ac:dyDescent="0.25">
      <c r="A59" s="21" t="s">
        <v>46</v>
      </c>
      <c r="B59" s="20">
        <v>101.04061580364426</v>
      </c>
      <c r="C59" s="20">
        <v>107.82751374779517</v>
      </c>
      <c r="D59" s="20">
        <v>116.35891651467698</v>
      </c>
      <c r="E59" s="20">
        <v>120.16222458409194</v>
      </c>
      <c r="F59" s="20">
        <v>124.04532624042771</v>
      </c>
      <c r="G59" s="20">
        <v>124.18060746233256</v>
      </c>
      <c r="H59" s="20">
        <v>126.67722254534117</v>
      </c>
      <c r="I59" s="20">
        <v>125.84011337332475</v>
      </c>
      <c r="J59" s="20">
        <v>126.61254863597352</v>
      </c>
      <c r="K59" s="20">
        <v>129.23190879169266</v>
      </c>
      <c r="L59" s="20">
        <v>132.50740949413816</v>
      </c>
      <c r="M59" s="20">
        <v>128.18911001477107</v>
      </c>
      <c r="N59" s="20">
        <v>133.08608072046306</v>
      </c>
      <c r="O59" s="20">
        <v>136.86033445654925</v>
      </c>
      <c r="P59" s="20">
        <v>135.69405681604434</v>
      </c>
      <c r="Q59" s="20">
        <v>139.64868612352373</v>
      </c>
    </row>
    <row r="60" spans="1:17" ht="12" customHeight="1" x14ac:dyDescent="0.25">
      <c r="A60" s="19" t="s">
        <v>45</v>
      </c>
      <c r="B60" s="18">
        <v>253.78015356853686</v>
      </c>
      <c r="C60" s="18">
        <v>260.71690243524051</v>
      </c>
      <c r="D60" s="18">
        <v>267.77491314887686</v>
      </c>
      <c r="E60" s="18">
        <v>275.0118718067904</v>
      </c>
      <c r="F60" s="18">
        <v>282.34741849352866</v>
      </c>
      <c r="G60" s="18">
        <v>293.80013288290178</v>
      </c>
      <c r="H60" s="18">
        <v>308.18888381446288</v>
      </c>
      <c r="I60" s="18">
        <v>326.1523757412005</v>
      </c>
      <c r="J60" s="18">
        <v>337.86458392570819</v>
      </c>
      <c r="K60" s="18">
        <v>339.90927909980707</v>
      </c>
      <c r="L60" s="18">
        <v>346.86587031526784</v>
      </c>
      <c r="M60" s="18">
        <v>348.94689309258445</v>
      </c>
      <c r="N60" s="18">
        <v>351.48344577415691</v>
      </c>
      <c r="O60" s="18">
        <v>353.18222078093066</v>
      </c>
      <c r="P60" s="18">
        <v>354.91469135825463</v>
      </c>
      <c r="Q60" s="18">
        <v>356.29746742352017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0.88466689208656957</v>
      </c>
      <c r="C63" s="41">
        <f t="shared" ref="C63:Q63" si="20">IF(C55=0,0,C55/C$54)</f>
        <v>0.84718624793807684</v>
      </c>
      <c r="D63" s="41">
        <f t="shared" si="20"/>
        <v>0.82756654465403201</v>
      </c>
      <c r="E63" s="41">
        <f t="shared" si="20"/>
        <v>0.78858191939235622</v>
      </c>
      <c r="F63" s="41">
        <f t="shared" si="20"/>
        <v>0.80381239022380957</v>
      </c>
      <c r="G63" s="41">
        <f t="shared" si="20"/>
        <v>0.83221681811457326</v>
      </c>
      <c r="H63" s="41">
        <f t="shared" si="20"/>
        <v>0.8358646319368539</v>
      </c>
      <c r="I63" s="41">
        <f t="shared" si="20"/>
        <v>0.82582060740491181</v>
      </c>
      <c r="J63" s="41">
        <f t="shared" si="20"/>
        <v>0.82576134651011901</v>
      </c>
      <c r="K63" s="41">
        <f t="shared" si="20"/>
        <v>0.82526901111359652</v>
      </c>
      <c r="L63" s="41">
        <f t="shared" si="20"/>
        <v>0.83516443859237255</v>
      </c>
      <c r="M63" s="41">
        <f t="shared" si="20"/>
        <v>0.78186019827702424</v>
      </c>
      <c r="N63" s="41">
        <f t="shared" si="20"/>
        <v>0.75731651582643444</v>
      </c>
      <c r="O63" s="41">
        <f t="shared" si="20"/>
        <v>0.79347369007412749</v>
      </c>
      <c r="P63" s="41">
        <f t="shared" si="20"/>
        <v>0.71178747330875602</v>
      </c>
      <c r="Q63" s="41">
        <f t="shared" si="20"/>
        <v>0.7252399054027272</v>
      </c>
    </row>
    <row r="64" spans="1:17" ht="12" customHeight="1" x14ac:dyDescent="0.25">
      <c r="A64" s="23" t="s">
        <v>44</v>
      </c>
      <c r="B64" s="45">
        <f t="shared" ref="B64" si="21">IF(B56=0,0,B56/B$54)</f>
        <v>0.79008536888295544</v>
      </c>
      <c r="C64" s="45">
        <f t="shared" ref="C64:Q64" si="22">IF(C56=0,0,C56/C$54)</f>
        <v>0.7191383209832285</v>
      </c>
      <c r="D64" s="45">
        <f t="shared" si="22"/>
        <v>0.6787963300551092</v>
      </c>
      <c r="E64" s="45">
        <f t="shared" si="22"/>
        <v>0.60709422245432798</v>
      </c>
      <c r="F64" s="45">
        <f t="shared" si="22"/>
        <v>0.63455518149935586</v>
      </c>
      <c r="G64" s="45">
        <f t="shared" si="22"/>
        <v>0.69155476129049853</v>
      </c>
      <c r="H64" s="45">
        <f t="shared" si="22"/>
        <v>0.69966635954684364</v>
      </c>
      <c r="I64" s="45">
        <f t="shared" si="22"/>
        <v>0.68475283252609354</v>
      </c>
      <c r="J64" s="45">
        <f t="shared" si="22"/>
        <v>0.68610596594979401</v>
      </c>
      <c r="K64" s="45">
        <f t="shared" si="22"/>
        <v>0.68248670170247783</v>
      </c>
      <c r="L64" s="45">
        <f t="shared" si="22"/>
        <v>0.70281258806796265</v>
      </c>
      <c r="M64" s="45">
        <f t="shared" si="22"/>
        <v>0.60895991738272515</v>
      </c>
      <c r="N64" s="45">
        <f t="shared" si="22"/>
        <v>0.56004454484519206</v>
      </c>
      <c r="O64" s="45">
        <f t="shared" si="22"/>
        <v>0.62327046233474415</v>
      </c>
      <c r="P64" s="45">
        <f t="shared" si="22"/>
        <v>0.47590310408952086</v>
      </c>
      <c r="Q64" s="45">
        <f t="shared" si="22"/>
        <v>0.49421339268121622</v>
      </c>
    </row>
    <row r="65" spans="1:17" ht="12" customHeight="1" x14ac:dyDescent="0.25">
      <c r="A65" s="23" t="s">
        <v>43</v>
      </c>
      <c r="B65" s="44">
        <f t="shared" ref="B65" si="23">IF(B57=0,0,B57/B$54)</f>
        <v>4.3366437933268966E-3</v>
      </c>
      <c r="C65" s="44">
        <f t="shared" ref="C65:Q65" si="24">IF(C57=0,0,C57/C$54)</f>
        <v>6.0205641799103253E-3</v>
      </c>
      <c r="D65" s="44">
        <f t="shared" si="24"/>
        <v>7.2994511772612415E-3</v>
      </c>
      <c r="E65" s="44">
        <f t="shared" si="24"/>
        <v>9.6210619655025028E-3</v>
      </c>
      <c r="F65" s="44">
        <f t="shared" si="24"/>
        <v>8.9260315325691564E-3</v>
      </c>
      <c r="G65" s="44">
        <f t="shared" si="24"/>
        <v>7.5387924783003003E-3</v>
      </c>
      <c r="H65" s="44">
        <f t="shared" si="24"/>
        <v>7.8016937359222764E-3</v>
      </c>
      <c r="I65" s="44">
        <f t="shared" si="24"/>
        <v>8.9302043403423556E-3</v>
      </c>
      <c r="J65" s="44">
        <f t="shared" si="24"/>
        <v>9.2896458301645491E-3</v>
      </c>
      <c r="K65" s="44">
        <f t="shared" si="24"/>
        <v>9.2272729493050286E-3</v>
      </c>
      <c r="L65" s="44">
        <f t="shared" si="24"/>
        <v>8.5136549289534773E-3</v>
      </c>
      <c r="M65" s="44">
        <f t="shared" si="24"/>
        <v>1.1301486098625199E-2</v>
      </c>
      <c r="N65" s="44">
        <f t="shared" si="24"/>
        <v>1.2536996476274752E-2</v>
      </c>
      <c r="O65" s="44">
        <f t="shared" si="24"/>
        <v>1.0656826741797141E-2</v>
      </c>
      <c r="P65" s="44">
        <f t="shared" si="24"/>
        <v>1.500398521143379E-2</v>
      </c>
      <c r="Q65" s="44">
        <f t="shared" si="24"/>
        <v>1.4275837911520567E-2</v>
      </c>
    </row>
    <row r="66" spans="1:17" ht="12" customHeight="1" x14ac:dyDescent="0.25">
      <c r="A66" s="23" t="s">
        <v>47</v>
      </c>
      <c r="B66" s="44">
        <f t="shared" ref="B66" si="25">IF(B58=0,0,B58/B$54)</f>
        <v>4.4325889756220267E-2</v>
      </c>
      <c r="C66" s="44">
        <f t="shared" ref="C66:Q66" si="26">IF(C58=0,0,C58/C$54)</f>
        <v>5.882652386729556E-2</v>
      </c>
      <c r="D66" s="44">
        <f t="shared" si="26"/>
        <v>6.6541526029719675E-2</v>
      </c>
      <c r="E66" s="44">
        <f t="shared" si="26"/>
        <v>7.9490743283888998E-2</v>
      </c>
      <c r="F66" s="44">
        <f t="shared" si="26"/>
        <v>7.4138938605594673E-2</v>
      </c>
      <c r="G66" s="44">
        <f t="shared" si="26"/>
        <v>6.2206286725483326E-2</v>
      </c>
      <c r="H66" s="44">
        <f t="shared" si="26"/>
        <v>6.0930769081884009E-2</v>
      </c>
      <c r="I66" s="44">
        <f t="shared" si="26"/>
        <v>6.4933539104851917E-2</v>
      </c>
      <c r="J66" s="44">
        <f t="shared" si="26"/>
        <v>6.5070936048020458E-2</v>
      </c>
      <c r="K66" s="44">
        <f t="shared" si="26"/>
        <v>6.7123136518830395E-2</v>
      </c>
      <c r="L66" s="44">
        <f t="shared" si="26"/>
        <v>6.0868802801681547E-2</v>
      </c>
      <c r="M66" s="44">
        <f t="shared" si="26"/>
        <v>8.1462970132384765E-2</v>
      </c>
      <c r="N66" s="44">
        <f t="shared" si="26"/>
        <v>9.2845031599949432E-2</v>
      </c>
      <c r="O66" s="44">
        <f t="shared" si="26"/>
        <v>7.9516155454552276E-2</v>
      </c>
      <c r="P66" s="44">
        <f t="shared" si="26"/>
        <v>0.11068847613757853</v>
      </c>
      <c r="Q66" s="44">
        <f t="shared" si="26"/>
        <v>0.10906007996196403</v>
      </c>
    </row>
    <row r="67" spans="1:17" ht="12" customHeight="1" x14ac:dyDescent="0.25">
      <c r="A67" s="23" t="s">
        <v>46</v>
      </c>
      <c r="B67" s="43">
        <f t="shared" ref="B67" si="27">IF(B59=0,0,B59/B$54)</f>
        <v>4.5918989654066995E-2</v>
      </c>
      <c r="C67" s="43">
        <f t="shared" ref="C67:Q67" si="28">IF(C59=0,0,C59/C$54)</f>
        <v>6.3200838907642526E-2</v>
      </c>
      <c r="D67" s="43">
        <f t="shared" si="28"/>
        <v>7.4929237391941766E-2</v>
      </c>
      <c r="E67" s="43">
        <f t="shared" si="28"/>
        <v>9.237589168863683E-2</v>
      </c>
      <c r="F67" s="43">
        <f t="shared" si="28"/>
        <v>8.619223858628991E-2</v>
      </c>
      <c r="G67" s="43">
        <f t="shared" si="28"/>
        <v>7.0916977620291186E-2</v>
      </c>
      <c r="H67" s="43">
        <f t="shared" si="28"/>
        <v>6.7465809572203966E-2</v>
      </c>
      <c r="I67" s="43">
        <f t="shared" si="28"/>
        <v>6.720403143362387E-2</v>
      </c>
      <c r="J67" s="43">
        <f t="shared" si="28"/>
        <v>6.5294798682139943E-2</v>
      </c>
      <c r="K67" s="43">
        <f t="shared" si="28"/>
        <v>6.6431899942983277E-2</v>
      </c>
      <c r="L67" s="43">
        <f t="shared" si="28"/>
        <v>6.2969392793774809E-2</v>
      </c>
      <c r="M67" s="43">
        <f t="shared" si="28"/>
        <v>8.0135824663289223E-2</v>
      </c>
      <c r="N67" s="43">
        <f t="shared" si="28"/>
        <v>9.1889942905018271E-2</v>
      </c>
      <c r="O67" s="43">
        <f t="shared" si="28"/>
        <v>8.0030245543033812E-2</v>
      </c>
      <c r="P67" s="43">
        <f t="shared" si="28"/>
        <v>0.1101919078702228</v>
      </c>
      <c r="Q67" s="43">
        <f t="shared" si="28"/>
        <v>0.1076905948480265</v>
      </c>
    </row>
    <row r="68" spans="1:17" ht="12" customHeight="1" x14ac:dyDescent="0.25">
      <c r="A68" s="42" t="s">
        <v>45</v>
      </c>
      <c r="B68" s="41">
        <f t="shared" ref="B68" si="29">IF(B60=0,0,B60/B$54)</f>
        <v>0.11533310791343053</v>
      </c>
      <c r="C68" s="41">
        <f t="shared" ref="C68:Q68" si="30">IF(C60=0,0,C60/C$54)</f>
        <v>0.15281375206192321</v>
      </c>
      <c r="D68" s="41">
        <f t="shared" si="30"/>
        <v>0.1724334553459681</v>
      </c>
      <c r="E68" s="41">
        <f t="shared" si="30"/>
        <v>0.2114180806076438</v>
      </c>
      <c r="F68" s="41">
        <f t="shared" si="30"/>
        <v>0.19618760977619043</v>
      </c>
      <c r="G68" s="41">
        <f t="shared" si="30"/>
        <v>0.16778318188542671</v>
      </c>
      <c r="H68" s="41">
        <f t="shared" si="30"/>
        <v>0.16413536806314613</v>
      </c>
      <c r="I68" s="41">
        <f t="shared" si="30"/>
        <v>0.17417939259508822</v>
      </c>
      <c r="J68" s="41">
        <f t="shared" si="30"/>
        <v>0.17423865348988093</v>
      </c>
      <c r="K68" s="41">
        <f t="shared" si="30"/>
        <v>0.17473098888640348</v>
      </c>
      <c r="L68" s="41">
        <f t="shared" si="30"/>
        <v>0.16483556140762751</v>
      </c>
      <c r="M68" s="41">
        <f t="shared" si="30"/>
        <v>0.21813980172297567</v>
      </c>
      <c r="N68" s="41">
        <f t="shared" si="30"/>
        <v>0.24268348417356556</v>
      </c>
      <c r="O68" s="41">
        <f t="shared" si="30"/>
        <v>0.20652630992587254</v>
      </c>
      <c r="P68" s="41">
        <f t="shared" si="30"/>
        <v>0.28821252669124398</v>
      </c>
      <c r="Q68" s="41">
        <f t="shared" si="30"/>
        <v>0.27476009459727274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4042.2124695605962</v>
      </c>
      <c r="C72" s="55">
        <f t="shared" ref="C72:Q72" si="31">SUM(C73:C74,C77:C78,C84:C85)</f>
        <v>2453.6138116870443</v>
      </c>
      <c r="D72" s="55">
        <f t="shared" si="31"/>
        <v>2055.7403702679958</v>
      </c>
      <c r="E72" s="55">
        <f t="shared" si="31"/>
        <v>1405.19017989846</v>
      </c>
      <c r="F72" s="55">
        <f t="shared" si="31"/>
        <v>1501.7904259390443</v>
      </c>
      <c r="G72" s="55">
        <f t="shared" si="31"/>
        <v>2382.0054446802615</v>
      </c>
      <c r="H72" s="55">
        <f t="shared" si="31"/>
        <v>2781.9432206377201</v>
      </c>
      <c r="I72" s="55">
        <f t="shared" si="31"/>
        <v>2811.3916278714846</v>
      </c>
      <c r="J72" s="55">
        <f t="shared" si="31"/>
        <v>3083.0569420602237</v>
      </c>
      <c r="K72" s="55">
        <f t="shared" si="31"/>
        <v>3438.9977438927522</v>
      </c>
      <c r="L72" s="55">
        <f t="shared" si="31"/>
        <v>3177.4834253411523</v>
      </c>
      <c r="M72" s="55">
        <f t="shared" si="31"/>
        <v>2168.457812182688</v>
      </c>
      <c r="N72" s="55">
        <f t="shared" si="31"/>
        <v>1943.2990190819612</v>
      </c>
      <c r="O72" s="55">
        <f t="shared" si="31"/>
        <v>2523.3564839959863</v>
      </c>
      <c r="P72" s="55">
        <f t="shared" si="31"/>
        <v>1717.1955531085109</v>
      </c>
      <c r="Q72" s="55">
        <f t="shared" si="31"/>
        <v>1780.1238389071484</v>
      </c>
    </row>
    <row r="73" spans="1:17" ht="12" customHeight="1" x14ac:dyDescent="0.25">
      <c r="A73" s="54" t="s">
        <v>38</v>
      </c>
      <c r="B73" s="53">
        <v>810.56285971540422</v>
      </c>
      <c r="C73" s="53">
        <v>639.35042224384779</v>
      </c>
      <c r="D73" s="53">
        <v>809.63675612812756</v>
      </c>
      <c r="E73" s="53">
        <v>159.49675266731995</v>
      </c>
      <c r="F73" s="53">
        <v>537.42608775144004</v>
      </c>
      <c r="G73" s="53">
        <v>127.45772923260776</v>
      </c>
      <c r="H73" s="53">
        <v>321.67440619599574</v>
      </c>
      <c r="I73" s="53">
        <v>615.52851456052815</v>
      </c>
      <c r="J73" s="53">
        <v>915.05634049414834</v>
      </c>
      <c r="K73" s="53">
        <v>2001.3981091143846</v>
      </c>
      <c r="L73" s="53">
        <v>1114.328275026324</v>
      </c>
      <c r="M73" s="53">
        <v>1303.9126465645231</v>
      </c>
      <c r="N73" s="53">
        <v>363.28383114690689</v>
      </c>
      <c r="O73" s="53">
        <v>669.51301540687564</v>
      </c>
      <c r="P73" s="53">
        <v>430.60890175037667</v>
      </c>
      <c r="Q73" s="53">
        <v>454.9372738795837</v>
      </c>
    </row>
    <row r="74" spans="1:17" ht="12" customHeight="1" x14ac:dyDescent="0.25">
      <c r="A74" s="51" t="s">
        <v>37</v>
      </c>
      <c r="B74" s="50">
        <f>SUM(B75:B76)</f>
        <v>36.263795531158664</v>
      </c>
      <c r="C74" s="50">
        <f t="shared" ref="C74:Q74" si="32">SUM(C75:C76)</f>
        <v>198.31720895701201</v>
      </c>
      <c r="D74" s="50">
        <f t="shared" si="32"/>
        <v>192.25312780489199</v>
      </c>
      <c r="E74" s="50">
        <f t="shared" si="32"/>
        <v>140.56377096718799</v>
      </c>
      <c r="F74" s="50">
        <f t="shared" si="32"/>
        <v>202.87191077672406</v>
      </c>
      <c r="G74" s="50">
        <f t="shared" si="32"/>
        <v>139.29870452218523</v>
      </c>
      <c r="H74" s="50">
        <f t="shared" si="32"/>
        <v>120.612376418292</v>
      </c>
      <c r="I74" s="50">
        <f t="shared" si="32"/>
        <v>26.325114598080017</v>
      </c>
      <c r="J74" s="50">
        <f t="shared" si="32"/>
        <v>18.514675162692029</v>
      </c>
      <c r="K74" s="50">
        <f t="shared" si="32"/>
        <v>63.412267507452015</v>
      </c>
      <c r="L74" s="50">
        <f t="shared" si="32"/>
        <v>52.245794627352524</v>
      </c>
      <c r="M74" s="50">
        <f t="shared" si="32"/>
        <v>5.8050948749147704</v>
      </c>
      <c r="N74" s="50">
        <f t="shared" si="32"/>
        <v>31.927942371850648</v>
      </c>
      <c r="O74" s="50">
        <f t="shared" si="32"/>
        <v>32.137613761984738</v>
      </c>
      <c r="P74" s="50">
        <f t="shared" si="32"/>
        <v>41.676510099153134</v>
      </c>
      <c r="Q74" s="50">
        <f t="shared" si="32"/>
        <v>39.06177732833055</v>
      </c>
    </row>
    <row r="75" spans="1:17" ht="12" customHeight="1" x14ac:dyDescent="0.25">
      <c r="A75" s="52" t="s">
        <v>66</v>
      </c>
      <c r="B75" s="50">
        <v>17.416306875703985</v>
      </c>
      <c r="C75" s="50">
        <v>46.483848819540007</v>
      </c>
      <c r="D75" s="50">
        <v>95.709853854648031</v>
      </c>
      <c r="E75" s="50">
        <v>107.28600332608801</v>
      </c>
      <c r="F75" s="50">
        <v>118.98193521960005</v>
      </c>
      <c r="G75" s="50">
        <v>84.175472470374913</v>
      </c>
      <c r="H75" s="50">
        <v>72.503713584864016</v>
      </c>
      <c r="I75" s="50">
        <v>23.225425926624002</v>
      </c>
      <c r="J75" s="50">
        <v>5.8029484683240007</v>
      </c>
      <c r="K75" s="50">
        <v>29.002906760436009</v>
      </c>
      <c r="L75" s="50">
        <v>52.245794627352524</v>
      </c>
      <c r="M75" s="50">
        <v>5.8050948749147704</v>
      </c>
      <c r="N75" s="50">
        <v>31.927942371850648</v>
      </c>
      <c r="O75" s="50">
        <v>29.025306485068732</v>
      </c>
      <c r="P75" s="50">
        <v>26.122878076559175</v>
      </c>
      <c r="Q75" s="50">
        <v>20.317523396417347</v>
      </c>
    </row>
    <row r="76" spans="1:17" ht="12" customHeight="1" x14ac:dyDescent="0.25">
      <c r="A76" s="52" t="s">
        <v>65</v>
      </c>
      <c r="B76" s="50">
        <v>18.847488655454683</v>
      </c>
      <c r="C76" s="50">
        <v>151.833360137472</v>
      </c>
      <c r="D76" s="50">
        <v>96.543273950243957</v>
      </c>
      <c r="E76" s="50">
        <v>33.277767641099985</v>
      </c>
      <c r="F76" s="50">
        <v>83.889975557124004</v>
      </c>
      <c r="G76" s="50">
        <v>55.123232051810312</v>
      </c>
      <c r="H76" s="50">
        <v>48.108662833427992</v>
      </c>
      <c r="I76" s="50">
        <v>3.0996886714560148</v>
      </c>
      <c r="J76" s="50">
        <v>12.711726694368027</v>
      </c>
      <c r="K76" s="50">
        <v>34.409360747016009</v>
      </c>
      <c r="L76" s="50">
        <v>0</v>
      </c>
      <c r="M76" s="50">
        <v>0</v>
      </c>
      <c r="N76" s="50">
        <v>0</v>
      </c>
      <c r="O76" s="50">
        <v>3.1123072769160069</v>
      </c>
      <c r="P76" s="50">
        <v>15.553632022593961</v>
      </c>
      <c r="Q76" s="50">
        <v>18.744253931913203</v>
      </c>
    </row>
    <row r="77" spans="1:17" ht="12" customHeight="1" x14ac:dyDescent="0.25">
      <c r="A77" s="51" t="s">
        <v>41</v>
      </c>
      <c r="B77" s="50">
        <v>3194.5278144551648</v>
      </c>
      <c r="C77" s="50">
        <v>1595.3066189965084</v>
      </c>
      <c r="D77" s="50">
        <v>1053.8504863349763</v>
      </c>
      <c r="E77" s="50">
        <v>1105.129656263952</v>
      </c>
      <c r="F77" s="50">
        <v>761.49242741088017</v>
      </c>
      <c r="G77" s="50">
        <v>2115.2490109254686</v>
      </c>
      <c r="H77" s="50">
        <v>2339.6564380234322</v>
      </c>
      <c r="I77" s="50">
        <v>2169.5379987128763</v>
      </c>
      <c r="J77" s="50">
        <v>2132.2090962033835</v>
      </c>
      <c r="K77" s="50">
        <v>1345.5539831242079</v>
      </c>
      <c r="L77" s="50">
        <v>1979.9737558823626</v>
      </c>
      <c r="M77" s="50">
        <v>838.04216036725768</v>
      </c>
      <c r="N77" s="50">
        <v>1513.1777265455867</v>
      </c>
      <c r="O77" s="50">
        <v>1813.1527437296013</v>
      </c>
      <c r="P77" s="50">
        <v>1158.8955412589812</v>
      </c>
      <c r="Q77" s="50">
        <v>1235.6897876992341</v>
      </c>
    </row>
    <row r="78" spans="1:17" ht="12" customHeight="1" x14ac:dyDescent="0.25">
      <c r="A78" s="51" t="s">
        <v>64</v>
      </c>
      <c r="B78" s="50">
        <f>SUM(B79:B83)</f>
        <v>0.85799985886861374</v>
      </c>
      <c r="C78" s="50">
        <f t="shared" ref="C78:Q78" si="33">SUM(C79:C83)</f>
        <v>20.639561489675998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17.276830200000006</v>
      </c>
      <c r="K78" s="50">
        <f t="shared" si="33"/>
        <v>28.633384146708011</v>
      </c>
      <c r="L78" s="50">
        <f t="shared" si="33"/>
        <v>30.935599805112954</v>
      </c>
      <c r="M78" s="50">
        <f t="shared" si="33"/>
        <v>20.69791037599245</v>
      </c>
      <c r="N78" s="50">
        <f t="shared" si="33"/>
        <v>34.909519017616866</v>
      </c>
      <c r="O78" s="50">
        <f t="shared" si="33"/>
        <v>8.5531110975245532</v>
      </c>
      <c r="P78" s="50">
        <f t="shared" si="33"/>
        <v>86.014599999999916</v>
      </c>
      <c r="Q78" s="50">
        <f t="shared" si="33"/>
        <v>50.435000000000102</v>
      </c>
    </row>
    <row r="79" spans="1:17" ht="12" customHeight="1" x14ac:dyDescent="0.25">
      <c r="A79" s="52" t="s">
        <v>34</v>
      </c>
      <c r="B79" s="50">
        <v>0.85799985886861374</v>
      </c>
      <c r="C79" s="50">
        <v>20.639561489675998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17.276830200000006</v>
      </c>
      <c r="K79" s="50">
        <v>28.633384146708011</v>
      </c>
      <c r="L79" s="50">
        <v>30.935599805112954</v>
      </c>
      <c r="M79" s="50">
        <v>20.69791037599245</v>
      </c>
      <c r="N79" s="50">
        <v>34.909519017616866</v>
      </c>
      <c r="O79" s="50">
        <v>8.5531110975245532</v>
      </c>
      <c r="P79" s="50">
        <v>86.014599999999916</v>
      </c>
      <c r="Q79" s="50">
        <v>50.435000000000102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4042.2124695605962</v>
      </c>
      <c r="C87" s="26">
        <f t="shared" si="34"/>
        <v>2453.6138116870443</v>
      </c>
      <c r="D87" s="26">
        <f t="shared" si="34"/>
        <v>2055.7403702679958</v>
      </c>
      <c r="E87" s="26">
        <f t="shared" si="34"/>
        <v>1405.19017989846</v>
      </c>
      <c r="F87" s="26">
        <f t="shared" si="34"/>
        <v>1501.7904259390443</v>
      </c>
      <c r="G87" s="26">
        <f t="shared" si="34"/>
        <v>2382.0054446802615</v>
      </c>
      <c r="H87" s="26">
        <f t="shared" si="34"/>
        <v>2781.9432206377201</v>
      </c>
      <c r="I87" s="26">
        <f t="shared" si="34"/>
        <v>2811.3916278714842</v>
      </c>
      <c r="J87" s="26">
        <f t="shared" si="34"/>
        <v>3083.0569420602242</v>
      </c>
      <c r="K87" s="26">
        <f t="shared" si="34"/>
        <v>3438.9977438927522</v>
      </c>
      <c r="L87" s="26">
        <f t="shared" si="34"/>
        <v>3177.4834253411523</v>
      </c>
      <c r="M87" s="26">
        <f t="shared" si="34"/>
        <v>2168.457812182688</v>
      </c>
      <c r="N87" s="26">
        <f t="shared" si="34"/>
        <v>1943.299019081961</v>
      </c>
      <c r="O87" s="26">
        <f t="shared" si="34"/>
        <v>2523.3564839959854</v>
      </c>
      <c r="P87" s="26">
        <f t="shared" si="34"/>
        <v>1717.1955531085114</v>
      </c>
      <c r="Q87" s="26">
        <f t="shared" si="34"/>
        <v>1780.1238389071484</v>
      </c>
    </row>
    <row r="88" spans="1:17" ht="12" customHeight="1" x14ac:dyDescent="0.25">
      <c r="A88" s="25" t="s">
        <v>48</v>
      </c>
      <c r="B88" s="24">
        <f t="shared" ref="B88:Q88" si="35">SUM(B89:B92)</f>
        <v>4042.2124695605962</v>
      </c>
      <c r="C88" s="24">
        <f t="shared" si="35"/>
        <v>2453.6138116870443</v>
      </c>
      <c r="D88" s="24">
        <f t="shared" si="35"/>
        <v>2055.7403702679958</v>
      </c>
      <c r="E88" s="24">
        <f t="shared" si="35"/>
        <v>1405.19017989846</v>
      </c>
      <c r="F88" s="24">
        <f t="shared" si="35"/>
        <v>1501.7904259390443</v>
      </c>
      <c r="G88" s="24">
        <f t="shared" si="35"/>
        <v>2382.0054446802615</v>
      </c>
      <c r="H88" s="24">
        <f t="shared" si="35"/>
        <v>2781.9432206377201</v>
      </c>
      <c r="I88" s="24">
        <f t="shared" si="35"/>
        <v>2811.3916278714842</v>
      </c>
      <c r="J88" s="24">
        <f t="shared" si="35"/>
        <v>3083.0569420602242</v>
      </c>
      <c r="K88" s="24">
        <f t="shared" si="35"/>
        <v>3438.9977438927522</v>
      </c>
      <c r="L88" s="24">
        <f t="shared" si="35"/>
        <v>3177.4834253411523</v>
      </c>
      <c r="M88" s="24">
        <f t="shared" si="35"/>
        <v>2168.457812182688</v>
      </c>
      <c r="N88" s="24">
        <f t="shared" si="35"/>
        <v>1943.299019081961</v>
      </c>
      <c r="O88" s="24">
        <f t="shared" si="35"/>
        <v>2523.3564839959854</v>
      </c>
      <c r="P88" s="24">
        <f t="shared" si="35"/>
        <v>1717.1955531085114</v>
      </c>
      <c r="Q88" s="24">
        <f t="shared" si="35"/>
        <v>1780.1238389071484</v>
      </c>
    </row>
    <row r="89" spans="1:17" ht="12" customHeight="1" x14ac:dyDescent="0.25">
      <c r="A89" s="23" t="s">
        <v>44</v>
      </c>
      <c r="B89" s="22">
        <v>3863.1515917424063</v>
      </c>
      <c r="C89" s="22">
        <v>2230.1450759634195</v>
      </c>
      <c r="D89" s="22">
        <v>1778.215604336174</v>
      </c>
      <c r="E89" s="22">
        <v>1131.6983163744492</v>
      </c>
      <c r="F89" s="22">
        <v>1234.308928432733</v>
      </c>
      <c r="G89" s="22">
        <v>2125.0624223449108</v>
      </c>
      <c r="H89" s="22">
        <v>2513.8546267964853</v>
      </c>
      <c r="I89" s="22">
        <v>2558.8780511518698</v>
      </c>
      <c r="J89" s="22">
        <v>2838.2867861863983</v>
      </c>
      <c r="K89" s="22">
        <v>3165.142583412116</v>
      </c>
      <c r="L89" s="22">
        <v>2885.7639960758488</v>
      </c>
      <c r="M89" s="22">
        <v>1936.8005973729553</v>
      </c>
      <c r="N89" s="22">
        <v>1635.1146560852358</v>
      </c>
      <c r="O89" s="22">
        <v>2190.5899792208247</v>
      </c>
      <c r="P89" s="22">
        <v>1374.3407231685851</v>
      </c>
      <c r="Q89" s="22">
        <v>1424.7775770458245</v>
      </c>
    </row>
    <row r="90" spans="1:17" ht="12" customHeight="1" x14ac:dyDescent="0.25">
      <c r="A90" s="23" t="s">
        <v>43</v>
      </c>
      <c r="B90" s="22">
        <v>3.4061961755113376E-2</v>
      </c>
      <c r="C90" s="22">
        <v>5.4341105777666925E-2</v>
      </c>
      <c r="D90" s="22">
        <v>4.8842343512216543E-2</v>
      </c>
      <c r="E90" s="22">
        <v>1.8946778661078318E-2</v>
      </c>
      <c r="F90" s="22">
        <v>5.4689464581551744E-2</v>
      </c>
      <c r="G90" s="22">
        <v>8.2206017366016917E-2</v>
      </c>
      <c r="H90" s="22">
        <v>9.8742778690139144E-2</v>
      </c>
      <c r="I90" s="22">
        <v>0.1076815858175138</v>
      </c>
      <c r="J90" s="22">
        <v>0.11674177130694537</v>
      </c>
      <c r="K90" s="22">
        <v>0.11636638364011796</v>
      </c>
      <c r="L90" s="22">
        <v>0.13000230303249233</v>
      </c>
      <c r="M90" s="22">
        <v>0.13836390680165678</v>
      </c>
      <c r="N90" s="22">
        <v>0.16075597488831878</v>
      </c>
      <c r="O90" s="22">
        <v>0.20045858845099032</v>
      </c>
      <c r="P90" s="22">
        <v>0.26339921234360636</v>
      </c>
      <c r="Q90" s="22">
        <v>0.35571377390110986</v>
      </c>
    </row>
    <row r="91" spans="1:17" ht="12" customHeight="1" x14ac:dyDescent="0.25">
      <c r="A91" s="23" t="s">
        <v>47</v>
      </c>
      <c r="B91" s="22">
        <v>44.660951426493341</v>
      </c>
      <c r="C91" s="22">
        <v>64.317186556857763</v>
      </c>
      <c r="D91" s="22">
        <v>72.866878519924853</v>
      </c>
      <c r="E91" s="22">
        <v>65.910763011840871</v>
      </c>
      <c r="F91" s="22">
        <v>69.340300170710634</v>
      </c>
      <c r="G91" s="22">
        <v>64.503507657110688</v>
      </c>
      <c r="H91" s="22">
        <v>78.029822105399532</v>
      </c>
      <c r="I91" s="22">
        <v>103.01570860098484</v>
      </c>
      <c r="J91" s="22">
        <v>112.78807628441491</v>
      </c>
      <c r="K91" s="22">
        <v>124.496912310761</v>
      </c>
      <c r="L91" s="22">
        <v>122.59258202881867</v>
      </c>
      <c r="M91" s="22">
        <v>123.68041693642866</v>
      </c>
      <c r="N91" s="22">
        <v>161.24320988761312</v>
      </c>
      <c r="O91" s="22">
        <v>164.33808115453945</v>
      </c>
      <c r="P91" s="22">
        <v>170.54263855509978</v>
      </c>
      <c r="Q91" s="22">
        <v>175.5364508080466</v>
      </c>
    </row>
    <row r="92" spans="1:17" ht="12" customHeight="1" x14ac:dyDescent="0.25">
      <c r="A92" s="21" t="s">
        <v>46</v>
      </c>
      <c r="B92" s="20">
        <v>134.36586442994167</v>
      </c>
      <c r="C92" s="20">
        <v>159.09720806098926</v>
      </c>
      <c r="D92" s="20">
        <v>204.60904506838475</v>
      </c>
      <c r="E92" s="20">
        <v>207.56215373350892</v>
      </c>
      <c r="F92" s="20">
        <v>198.08650787101911</v>
      </c>
      <c r="G92" s="20">
        <v>192.3573086608742</v>
      </c>
      <c r="H92" s="20">
        <v>189.96002895714537</v>
      </c>
      <c r="I92" s="20">
        <v>149.39018653281232</v>
      </c>
      <c r="J92" s="20">
        <v>131.86533781810434</v>
      </c>
      <c r="K92" s="20">
        <v>149.24188178623501</v>
      </c>
      <c r="L92" s="20">
        <v>168.99684493345259</v>
      </c>
      <c r="M92" s="20">
        <v>107.83843396650219</v>
      </c>
      <c r="N92" s="20">
        <v>146.78039713422379</v>
      </c>
      <c r="O92" s="20">
        <v>168.22796503217023</v>
      </c>
      <c r="P92" s="20">
        <v>172.04879217248299</v>
      </c>
      <c r="Q92" s="20">
        <v>179.45409727937633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0.95570225979792334</v>
      </c>
      <c r="C97" s="45">
        <f t="shared" si="38"/>
        <v>0.90892261257285101</v>
      </c>
      <c r="D97" s="45">
        <f t="shared" si="38"/>
        <v>0.86500008953190799</v>
      </c>
      <c r="E97" s="45">
        <f t="shared" si="38"/>
        <v>0.80537021434082789</v>
      </c>
      <c r="F97" s="45">
        <f t="shared" si="38"/>
        <v>0.82189159493471953</v>
      </c>
      <c r="G97" s="45">
        <f t="shared" si="38"/>
        <v>0.89213163936749929</v>
      </c>
      <c r="H97" s="45">
        <f t="shared" si="38"/>
        <v>0.90363261483827861</v>
      </c>
      <c r="I97" s="45">
        <f t="shared" si="38"/>
        <v>0.91018199875952777</v>
      </c>
      <c r="J97" s="45">
        <f t="shared" si="38"/>
        <v>0.92060796784691867</v>
      </c>
      <c r="K97" s="45">
        <f t="shared" si="38"/>
        <v>0.92036774058169413</v>
      </c>
      <c r="L97" s="45">
        <f t="shared" si="38"/>
        <v>0.90819167554462288</v>
      </c>
      <c r="M97" s="45">
        <f t="shared" si="38"/>
        <v>0.89316960029923054</v>
      </c>
      <c r="N97" s="45">
        <f t="shared" si="38"/>
        <v>0.84141176423671771</v>
      </c>
      <c r="O97" s="45">
        <f t="shared" si="38"/>
        <v>0.86812544843121342</v>
      </c>
      <c r="P97" s="45">
        <f t="shared" si="38"/>
        <v>0.80034025285047961</v>
      </c>
      <c r="Q97" s="45">
        <f t="shared" si="38"/>
        <v>0.8003811565831972</v>
      </c>
    </row>
    <row r="98" spans="1:17" ht="12" customHeight="1" x14ac:dyDescent="0.25">
      <c r="A98" s="23" t="s">
        <v>43</v>
      </c>
      <c r="B98" s="44">
        <f t="shared" ref="B98:Q98" si="39">IF(B90=0,0,B90/B$87)</f>
        <v>8.4265639205294019E-6</v>
      </c>
      <c r="C98" s="44">
        <f t="shared" si="39"/>
        <v>2.2147375238446072E-5</v>
      </c>
      <c r="D98" s="44">
        <f t="shared" si="39"/>
        <v>2.375900391830571E-5</v>
      </c>
      <c r="E98" s="44">
        <f t="shared" si="39"/>
        <v>1.3483426608096156E-5</v>
      </c>
      <c r="F98" s="44">
        <f t="shared" si="39"/>
        <v>3.6416176076868606E-5</v>
      </c>
      <c r="G98" s="44">
        <f t="shared" si="39"/>
        <v>3.4511263418649112E-5</v>
      </c>
      <c r="H98" s="44">
        <f t="shared" si="39"/>
        <v>3.5494174704077461E-5</v>
      </c>
      <c r="I98" s="44">
        <f t="shared" si="39"/>
        <v>3.8301880374823469E-5</v>
      </c>
      <c r="J98" s="44">
        <f t="shared" si="39"/>
        <v>3.7865590386706825E-5</v>
      </c>
      <c r="K98" s="44">
        <f t="shared" si="39"/>
        <v>3.3837295719885457E-5</v>
      </c>
      <c r="L98" s="44">
        <f t="shared" si="39"/>
        <v>4.0913605400958009E-5</v>
      </c>
      <c r="M98" s="44">
        <f t="shared" si="39"/>
        <v>6.3807516117818711E-5</v>
      </c>
      <c r="N98" s="44">
        <f t="shared" si="39"/>
        <v>8.2723231633319066E-5</v>
      </c>
      <c r="O98" s="44">
        <f t="shared" si="39"/>
        <v>7.944124808459257E-5</v>
      </c>
      <c r="P98" s="44">
        <f t="shared" si="39"/>
        <v>1.5338917682776104E-4</v>
      </c>
      <c r="Q98" s="44">
        <f t="shared" si="39"/>
        <v>1.998252964914448E-4</v>
      </c>
    </row>
    <row r="99" spans="1:17" ht="12" customHeight="1" x14ac:dyDescent="0.25">
      <c r="A99" s="23" t="s">
        <v>47</v>
      </c>
      <c r="B99" s="44">
        <f t="shared" ref="B99:Q99" si="40">IF(B91=0,0,B91/B$87)</f>
        <v>1.1048640258968909E-2</v>
      </c>
      <c r="C99" s="44">
        <f t="shared" si="40"/>
        <v>2.6213247680014831E-2</v>
      </c>
      <c r="D99" s="44">
        <f t="shared" si="40"/>
        <v>3.5445564806622733E-2</v>
      </c>
      <c r="E99" s="44">
        <f t="shared" si="40"/>
        <v>4.6905226036096856E-2</v>
      </c>
      <c r="F99" s="44">
        <f t="shared" si="40"/>
        <v>4.6171755374824229E-2</v>
      </c>
      <c r="G99" s="44">
        <f t="shared" si="40"/>
        <v>2.7079496313145098E-2</v>
      </c>
      <c r="H99" s="44">
        <f t="shared" si="40"/>
        <v>2.80486753024069E-2</v>
      </c>
      <c r="I99" s="44">
        <f t="shared" si="40"/>
        <v>3.6642247767870902E-2</v>
      </c>
      <c r="J99" s="44">
        <f t="shared" si="40"/>
        <v>3.6583195965574779E-2</v>
      </c>
      <c r="K99" s="44">
        <f t="shared" si="40"/>
        <v>3.6201510318479443E-2</v>
      </c>
      <c r="L99" s="44">
        <f t="shared" si="40"/>
        <v>3.8581659010748878E-2</v>
      </c>
      <c r="M99" s="44">
        <f t="shared" si="40"/>
        <v>5.7036118591551756E-2</v>
      </c>
      <c r="N99" s="44">
        <f t="shared" si="40"/>
        <v>8.2973957329421408E-2</v>
      </c>
      <c r="O99" s="44">
        <f t="shared" si="40"/>
        <v>6.512677942923617E-2</v>
      </c>
      <c r="P99" s="44">
        <f t="shared" si="40"/>
        <v>9.9314628579359604E-2</v>
      </c>
      <c r="Q99" s="44">
        <f t="shared" si="40"/>
        <v>9.8609123124721323E-2</v>
      </c>
    </row>
    <row r="100" spans="1:17" ht="12" customHeight="1" x14ac:dyDescent="0.25">
      <c r="A100" s="23" t="s">
        <v>46</v>
      </c>
      <c r="B100" s="43">
        <f t="shared" ref="B100:Q100" si="41">IF(B92=0,0,B92/B$87)</f>
        <v>3.3240673379187249E-2</v>
      </c>
      <c r="C100" s="43">
        <f t="shared" si="41"/>
        <v>6.4841992371895696E-2</v>
      </c>
      <c r="D100" s="43">
        <f t="shared" si="41"/>
        <v>9.9530586657551004E-2</v>
      </c>
      <c r="E100" s="43">
        <f t="shared" si="41"/>
        <v>0.14771107619646723</v>
      </c>
      <c r="F100" s="43">
        <f t="shared" si="41"/>
        <v>0.13190023351437929</v>
      </c>
      <c r="G100" s="43">
        <f t="shared" si="41"/>
        <v>8.0754353055937061E-2</v>
      </c>
      <c r="H100" s="43">
        <f t="shared" si="41"/>
        <v>6.8283215684610488E-2</v>
      </c>
      <c r="I100" s="43">
        <f t="shared" si="41"/>
        <v>5.3137451592226666E-2</v>
      </c>
      <c r="J100" s="43">
        <f t="shared" si="41"/>
        <v>4.2770970597119928E-2</v>
      </c>
      <c r="K100" s="43">
        <f t="shared" si="41"/>
        <v>4.3396911804106507E-2</v>
      </c>
      <c r="L100" s="43">
        <f t="shared" si="41"/>
        <v>5.3185751839227344E-2</v>
      </c>
      <c r="M100" s="43">
        <f t="shared" si="41"/>
        <v>4.973047359309983E-2</v>
      </c>
      <c r="N100" s="43">
        <f t="shared" si="41"/>
        <v>7.5531555202227554E-2</v>
      </c>
      <c r="O100" s="43">
        <f t="shared" si="41"/>
        <v>6.6668330891465857E-2</v>
      </c>
      <c r="P100" s="43">
        <f t="shared" si="41"/>
        <v>0.10019172939333314</v>
      </c>
      <c r="Q100" s="43">
        <f t="shared" si="41"/>
        <v>0.10080989499559007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212700.18013847189</v>
      </c>
      <c r="C105" s="26">
        <f t="shared" ref="C105:Q105" si="43">SUM(C106,C111)</f>
        <v>161791.58282183544</v>
      </c>
      <c r="D105" s="26">
        <f t="shared" si="43"/>
        <v>143693.56302327814</v>
      </c>
      <c r="E105" s="26">
        <f t="shared" si="43"/>
        <v>117394.98158945923</v>
      </c>
      <c r="F105" s="26">
        <f t="shared" si="43"/>
        <v>126557.64501703883</v>
      </c>
      <c r="G105" s="26">
        <f t="shared" si="43"/>
        <v>148663.99564638291</v>
      </c>
      <c r="H105" s="26">
        <f t="shared" si="43"/>
        <v>152453.71344196389</v>
      </c>
      <c r="I105" s="26">
        <f t="shared" si="43"/>
        <v>144036.05212508634</v>
      </c>
      <c r="J105" s="26">
        <f t="shared" si="43"/>
        <v>144392.53628086482</v>
      </c>
      <c r="K105" s="26">
        <f t="shared" si="43"/>
        <v>145096.61712004401</v>
      </c>
      <c r="L105" s="26">
        <f t="shared" si="43"/>
        <v>153584.65562659147</v>
      </c>
      <c r="M105" s="26">
        <f t="shared" si="43"/>
        <v>115612.29008359555</v>
      </c>
      <c r="N105" s="26">
        <f t="shared" si="43"/>
        <v>103646.52872257805</v>
      </c>
      <c r="O105" s="26">
        <f t="shared" si="43"/>
        <v>121328.4781038041</v>
      </c>
      <c r="P105" s="26">
        <f t="shared" si="43"/>
        <v>86549.182394630538</v>
      </c>
      <c r="Q105" s="26">
        <f t="shared" si="43"/>
        <v>90013.518278186268</v>
      </c>
    </row>
    <row r="106" spans="1:17" ht="12" customHeight="1" x14ac:dyDescent="0.25">
      <c r="A106" s="25" t="s">
        <v>48</v>
      </c>
      <c r="B106" s="24">
        <f>SUM(B107:B110)</f>
        <v>188168.80730935541</v>
      </c>
      <c r="C106" s="24">
        <f t="shared" ref="C106:Q106" si="44">SUM(C107:C110)</f>
        <v>137067.60399879338</v>
      </c>
      <c r="D106" s="24">
        <f t="shared" si="44"/>
        <v>118915.98544020065</v>
      </c>
      <c r="E106" s="24">
        <f t="shared" si="44"/>
        <v>92575.559908846088</v>
      </c>
      <c r="F106" s="24">
        <f t="shared" si="44"/>
        <v>101728.60314224238</v>
      </c>
      <c r="G106" s="24">
        <f t="shared" si="44"/>
        <v>123720.67742503158</v>
      </c>
      <c r="H106" s="24">
        <f t="shared" si="44"/>
        <v>127430.66707357374</v>
      </c>
      <c r="I106" s="24">
        <f t="shared" si="44"/>
        <v>118947.94005414433</v>
      </c>
      <c r="J106" s="24">
        <f t="shared" si="44"/>
        <v>119233.77518529815</v>
      </c>
      <c r="K106" s="24">
        <f t="shared" si="44"/>
        <v>119743.74172658687</v>
      </c>
      <c r="L106" s="24">
        <f t="shared" si="44"/>
        <v>128268.44269278512</v>
      </c>
      <c r="M106" s="24">
        <f t="shared" si="44"/>
        <v>90392.64804802087</v>
      </c>
      <c r="N106" s="24">
        <f t="shared" si="44"/>
        <v>78493.228009687271</v>
      </c>
      <c r="O106" s="24">
        <f t="shared" si="44"/>
        <v>96270.955232103413</v>
      </c>
      <c r="P106" s="24">
        <f t="shared" si="44"/>
        <v>61604.623853612735</v>
      </c>
      <c r="Q106" s="24">
        <f t="shared" si="44"/>
        <v>65281.395481038468</v>
      </c>
    </row>
    <row r="107" spans="1:17" ht="12" customHeight="1" x14ac:dyDescent="0.25">
      <c r="A107" s="23" t="s">
        <v>44</v>
      </c>
      <c r="B107" s="22">
        <v>168051.30028617562</v>
      </c>
      <c r="C107" s="22">
        <v>116350.52721971369</v>
      </c>
      <c r="D107" s="22">
        <v>97538.66323274374</v>
      </c>
      <c r="E107" s="22">
        <v>71269.815068092896</v>
      </c>
      <c r="F107" s="22">
        <v>80307.809403918116</v>
      </c>
      <c r="G107" s="22">
        <v>102809.29402172606</v>
      </c>
      <c r="H107" s="22">
        <v>106666.73468333657</v>
      </c>
      <c r="I107" s="22">
        <v>98629.094678528942</v>
      </c>
      <c r="J107" s="22">
        <v>99068.58058092343</v>
      </c>
      <c r="K107" s="22">
        <v>99026.511646446117</v>
      </c>
      <c r="L107" s="22">
        <v>107941.22930845153</v>
      </c>
      <c r="M107" s="22">
        <v>70403.250617733996</v>
      </c>
      <c r="N107" s="22">
        <v>58046.673003220334</v>
      </c>
      <c r="O107" s="22">
        <v>75620.456642128862</v>
      </c>
      <c r="P107" s="22">
        <v>41189.024558014782</v>
      </c>
      <c r="Q107" s="22">
        <v>44485.8862554351</v>
      </c>
    </row>
    <row r="108" spans="1:17" ht="12" customHeight="1" x14ac:dyDescent="0.25">
      <c r="A108" s="23" t="s">
        <v>43</v>
      </c>
      <c r="B108" s="22">
        <v>922.40491603701696</v>
      </c>
      <c r="C108" s="22">
        <v>974.07660814813721</v>
      </c>
      <c r="D108" s="22">
        <v>1048.8841477751298</v>
      </c>
      <c r="E108" s="22">
        <v>1129.4643923112126</v>
      </c>
      <c r="F108" s="22">
        <v>1129.6575301097823</v>
      </c>
      <c r="G108" s="22">
        <v>1120.7470121730203</v>
      </c>
      <c r="H108" s="22">
        <v>1189.3971811782592</v>
      </c>
      <c r="I108" s="22">
        <v>1286.2713778532241</v>
      </c>
      <c r="J108" s="22">
        <v>1341.355522568419</v>
      </c>
      <c r="K108" s="22">
        <v>1338.8460901874512</v>
      </c>
      <c r="L108" s="22">
        <v>1307.5667603869529</v>
      </c>
      <c r="M108" s="22">
        <v>1306.590689209979</v>
      </c>
      <c r="N108" s="22">
        <v>1299.4161653730705</v>
      </c>
      <c r="O108" s="22">
        <v>1292.9765699981685</v>
      </c>
      <c r="P108" s="22">
        <v>1298.5826527107222</v>
      </c>
      <c r="Q108" s="22">
        <v>1285.018396785081</v>
      </c>
    </row>
    <row r="109" spans="1:17" ht="12" customHeight="1" x14ac:dyDescent="0.25">
      <c r="A109" s="23" t="s">
        <v>47</v>
      </c>
      <c r="B109" s="22">
        <v>9428.1247359460958</v>
      </c>
      <c r="C109" s="22">
        <v>9517.6364083962289</v>
      </c>
      <c r="D109" s="22">
        <v>9561.5889642166258</v>
      </c>
      <c r="E109" s="22">
        <v>9331.814344344577</v>
      </c>
      <c r="F109" s="22">
        <v>9382.8494739868875</v>
      </c>
      <c r="G109" s="22">
        <v>9247.8351389349027</v>
      </c>
      <c r="H109" s="22">
        <v>9289.1220094080181</v>
      </c>
      <c r="I109" s="22">
        <v>9352.7706231727861</v>
      </c>
      <c r="J109" s="22">
        <v>9395.7574941436269</v>
      </c>
      <c r="K109" s="22">
        <v>9739.3400393691791</v>
      </c>
      <c r="L109" s="22">
        <v>9348.5141166991652</v>
      </c>
      <c r="M109" s="22">
        <v>9418.120534016547</v>
      </c>
      <c r="N109" s="22">
        <v>9623.0652344728223</v>
      </c>
      <c r="O109" s="22">
        <v>9647.5741259663282</v>
      </c>
      <c r="P109" s="22">
        <v>9579.9971102149939</v>
      </c>
      <c r="Q109" s="22">
        <v>9816.881501076703</v>
      </c>
    </row>
    <row r="110" spans="1:17" ht="12" customHeight="1" x14ac:dyDescent="0.25">
      <c r="A110" s="21" t="s">
        <v>46</v>
      </c>
      <c r="B110" s="20">
        <v>9766.9773711966754</v>
      </c>
      <c r="C110" s="20">
        <v>10225.363762535326</v>
      </c>
      <c r="D110" s="20">
        <v>10766.849095465152</v>
      </c>
      <c r="E110" s="20">
        <v>10844.466104097401</v>
      </c>
      <c r="F110" s="20">
        <v>10908.286734227595</v>
      </c>
      <c r="G110" s="20">
        <v>10542.801252197603</v>
      </c>
      <c r="H110" s="20">
        <v>10285.413199650888</v>
      </c>
      <c r="I110" s="20">
        <v>9679.8033745893918</v>
      </c>
      <c r="J110" s="20">
        <v>9428.081587662653</v>
      </c>
      <c r="K110" s="20">
        <v>9639.0439505841186</v>
      </c>
      <c r="L110" s="20">
        <v>9671.1325072474738</v>
      </c>
      <c r="M110" s="20">
        <v>9264.6862070603456</v>
      </c>
      <c r="N110" s="20">
        <v>9524.073606621032</v>
      </c>
      <c r="O110" s="20">
        <v>9709.9478940100453</v>
      </c>
      <c r="P110" s="20">
        <v>9537.0195326722387</v>
      </c>
      <c r="Q110" s="20">
        <v>9693.6093277415857</v>
      </c>
    </row>
    <row r="111" spans="1:17" ht="12" customHeight="1" x14ac:dyDescent="0.25">
      <c r="A111" s="19" t="s">
        <v>45</v>
      </c>
      <c r="B111" s="18">
        <v>24531.372829116488</v>
      </c>
      <c r="C111" s="18">
        <v>24723.978823042078</v>
      </c>
      <c r="D111" s="18">
        <v>24777.577583077484</v>
      </c>
      <c r="E111" s="18">
        <v>24819.421680613148</v>
      </c>
      <c r="F111" s="18">
        <v>24829.041874796443</v>
      </c>
      <c r="G111" s="18">
        <v>24943.31822135135</v>
      </c>
      <c r="H111" s="18">
        <v>25023.046368390154</v>
      </c>
      <c r="I111" s="18">
        <v>25088.112070942007</v>
      </c>
      <c r="J111" s="18">
        <v>25158.761095566664</v>
      </c>
      <c r="K111" s="18">
        <v>25352.875393457154</v>
      </c>
      <c r="L111" s="18">
        <v>25316.212933806342</v>
      </c>
      <c r="M111" s="18">
        <v>25219.642035574678</v>
      </c>
      <c r="N111" s="18">
        <v>25153.30071289077</v>
      </c>
      <c r="O111" s="18">
        <v>25057.522871700683</v>
      </c>
      <c r="P111" s="18">
        <v>24944.558541017799</v>
      </c>
      <c r="Q111" s="18">
        <v>24732.122797147797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116591.58192852217</v>
      </c>
      <c r="C113" s="31">
        <f t="shared" ref="C113:Q113" si="46">SUM(C114:C117)</f>
        <v>87038.704391199863</v>
      </c>
      <c r="D113" s="31">
        <f t="shared" si="46"/>
        <v>76319.182353651748</v>
      </c>
      <c r="E113" s="31">
        <f t="shared" si="46"/>
        <v>61639.062332770671</v>
      </c>
      <c r="F113" s="31">
        <f t="shared" si="46"/>
        <v>68213.094820278842</v>
      </c>
      <c r="G113" s="31">
        <f t="shared" si="46"/>
        <v>85306.858825740434</v>
      </c>
      <c r="H113" s="31">
        <f t="shared" si="46"/>
        <v>88070.537174637953</v>
      </c>
      <c r="I113" s="31">
        <f t="shared" si="46"/>
        <v>82512.491651671255</v>
      </c>
      <c r="J113" s="31">
        <f t="shared" si="46"/>
        <v>82498.831654506954</v>
      </c>
      <c r="K113" s="31">
        <f t="shared" si="46"/>
        <v>80656.800378383938</v>
      </c>
      <c r="L113" s="31">
        <f t="shared" si="46"/>
        <v>90413.455272080959</v>
      </c>
      <c r="M113" s="31">
        <f t="shared" si="46"/>
        <v>63925.795505209411</v>
      </c>
      <c r="N113" s="31">
        <f t="shared" si="46"/>
        <v>58832.842839751487</v>
      </c>
      <c r="O113" s="31">
        <f t="shared" si="46"/>
        <v>70666.957861330011</v>
      </c>
      <c r="P113" s="31">
        <f t="shared" si="46"/>
        <v>45222.005735013947</v>
      </c>
      <c r="Q113" s="31">
        <f t="shared" si="46"/>
        <v>49491.029444743421</v>
      </c>
    </row>
    <row r="114" spans="1:17" ht="12" customHeight="1" x14ac:dyDescent="0.25">
      <c r="A114" s="23" t="s">
        <v>44</v>
      </c>
      <c r="B114" s="22">
        <v>103556.44433409079</v>
      </c>
      <c r="C114" s="22">
        <v>73698.694869960542</v>
      </c>
      <c r="D114" s="22">
        <v>62661.831293200579</v>
      </c>
      <c r="E114" s="22">
        <v>47752.077002714308</v>
      </c>
      <c r="F114" s="22">
        <v>54041.762561488911</v>
      </c>
      <c r="G114" s="22">
        <v>71156.09151999501</v>
      </c>
      <c r="H114" s="22">
        <v>73757.528063376027</v>
      </c>
      <c r="I114" s="22">
        <v>67961.062747511431</v>
      </c>
      <c r="J114" s="22">
        <v>67723.461943531991</v>
      </c>
      <c r="K114" s="22">
        <v>65547.568442176867</v>
      </c>
      <c r="L114" s="22">
        <v>75564.333375726521</v>
      </c>
      <c r="M114" s="22">
        <v>48770.457807118008</v>
      </c>
      <c r="N114" s="22">
        <v>43476.353755708762</v>
      </c>
      <c r="O114" s="22">
        <v>55045.549310070259</v>
      </c>
      <c r="P114" s="22">
        <v>29651.643281030138</v>
      </c>
      <c r="Q114" s="22">
        <v>33521.553555885104</v>
      </c>
    </row>
    <row r="115" spans="1:17" ht="12" customHeight="1" x14ac:dyDescent="0.25">
      <c r="A115" s="23" t="s">
        <v>43</v>
      </c>
      <c r="B115" s="30">
        <v>1520.9748561787103</v>
      </c>
      <c r="C115" s="30">
        <v>1652.5110828634681</v>
      </c>
      <c r="D115" s="30">
        <v>1830.120065216383</v>
      </c>
      <c r="E115" s="30">
        <v>2019.3821221505264</v>
      </c>
      <c r="F115" s="30">
        <v>2051.6852903189774</v>
      </c>
      <c r="G115" s="30">
        <v>2067.6647934008483</v>
      </c>
      <c r="H115" s="30">
        <v>2242.8473230729701</v>
      </c>
      <c r="I115" s="30">
        <v>2482.6512567145046</v>
      </c>
      <c r="J115" s="30">
        <v>2636.9790504786552</v>
      </c>
      <c r="K115" s="30">
        <v>2669.4800034754244</v>
      </c>
      <c r="L115" s="30">
        <v>2643.5756496318709</v>
      </c>
      <c r="M115" s="30">
        <v>2719.4332010048788</v>
      </c>
      <c r="N115" s="30">
        <v>2827.4150105523918</v>
      </c>
      <c r="O115" s="30">
        <v>2966.3617293456896</v>
      </c>
      <c r="P115" s="30">
        <v>3089.5517462079029</v>
      </c>
      <c r="Q115" s="30">
        <v>3219.1965518835259</v>
      </c>
    </row>
    <row r="116" spans="1:17" ht="12" customHeight="1" x14ac:dyDescent="0.25">
      <c r="A116" s="23" t="s">
        <v>47</v>
      </c>
      <c r="B116" s="22">
        <v>5964.3505826128012</v>
      </c>
      <c r="C116" s="22">
        <v>5985.6584110587619</v>
      </c>
      <c r="D116" s="22">
        <v>6031.1183119297075</v>
      </c>
      <c r="E116" s="22">
        <v>5975.0820437695529</v>
      </c>
      <c r="F116" s="22">
        <v>6042.9032752532694</v>
      </c>
      <c r="G116" s="22">
        <v>6087.035306849828</v>
      </c>
      <c r="H116" s="22">
        <v>6128.9039808940433</v>
      </c>
      <c r="I116" s="22">
        <v>6140.6635062953428</v>
      </c>
      <c r="J116" s="22">
        <v>6195.7242978680424</v>
      </c>
      <c r="K116" s="22">
        <v>6427.7414161880624</v>
      </c>
      <c r="L116" s="22">
        <v>6226.6368525585412</v>
      </c>
      <c r="M116" s="22">
        <v>6327.2147382210132</v>
      </c>
      <c r="N116" s="22">
        <v>6423.6333333901484</v>
      </c>
      <c r="O116" s="22">
        <v>6502.0767632904299</v>
      </c>
      <c r="P116" s="22">
        <v>6464.6035567493154</v>
      </c>
      <c r="Q116" s="22">
        <v>6658.2832833322182</v>
      </c>
    </row>
    <row r="117" spans="1:17" ht="12" customHeight="1" x14ac:dyDescent="0.25">
      <c r="A117" s="29" t="s">
        <v>46</v>
      </c>
      <c r="B117" s="18">
        <v>5549.8121556398628</v>
      </c>
      <c r="C117" s="18">
        <v>5701.8400273171019</v>
      </c>
      <c r="D117" s="18">
        <v>5796.1126833050766</v>
      </c>
      <c r="E117" s="18">
        <v>5892.521164136283</v>
      </c>
      <c r="F117" s="18">
        <v>6076.7436932176815</v>
      </c>
      <c r="G117" s="18">
        <v>5996.0672054947463</v>
      </c>
      <c r="H117" s="18">
        <v>5941.2578072949054</v>
      </c>
      <c r="I117" s="18">
        <v>5928.114141149973</v>
      </c>
      <c r="J117" s="18">
        <v>5942.6663626282625</v>
      </c>
      <c r="K117" s="18">
        <v>6012.0105165435771</v>
      </c>
      <c r="L117" s="18">
        <v>5978.9093941640249</v>
      </c>
      <c r="M117" s="18">
        <v>6108.6897588655038</v>
      </c>
      <c r="N117" s="18">
        <v>6105.4407401001781</v>
      </c>
      <c r="O117" s="18">
        <v>6152.9700586236359</v>
      </c>
      <c r="P117" s="18">
        <v>6016.2071510265905</v>
      </c>
      <c r="Q117" s="18">
        <v>6091.9960536425715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33603.288904119436</v>
      </c>
      <c r="C119" s="26">
        <f t="shared" ref="C119:Q119" si="47">SUM(C120,C125)</f>
        <v>20010.310802239695</v>
      </c>
      <c r="D119" s="26">
        <f t="shared" si="47"/>
        <v>16358.959354242354</v>
      </c>
      <c r="E119" s="26">
        <f t="shared" si="47"/>
        <v>10906.207922230516</v>
      </c>
      <c r="F119" s="26">
        <f t="shared" si="47"/>
        <v>11357.530772448215</v>
      </c>
      <c r="G119" s="26">
        <f t="shared" si="47"/>
        <v>17391.75627207274</v>
      </c>
      <c r="H119" s="26">
        <f t="shared" si="47"/>
        <v>19425.397916588438</v>
      </c>
      <c r="I119" s="26">
        <f t="shared" si="47"/>
        <v>18598.042385725505</v>
      </c>
      <c r="J119" s="26">
        <f t="shared" si="47"/>
        <v>19743.610664172</v>
      </c>
      <c r="K119" s="26">
        <f t="shared" si="47"/>
        <v>22059.443066329262</v>
      </c>
      <c r="L119" s="26">
        <f t="shared" si="47"/>
        <v>19944.305373185951</v>
      </c>
      <c r="M119" s="26">
        <f t="shared" si="47"/>
        <v>13478.110438159189</v>
      </c>
      <c r="N119" s="26">
        <f t="shared" si="47"/>
        <v>11959.917675542556</v>
      </c>
      <c r="O119" s="26">
        <f t="shared" si="47"/>
        <v>15396.299931911488</v>
      </c>
      <c r="P119" s="26">
        <f t="shared" si="47"/>
        <v>10379.347487642181</v>
      </c>
      <c r="Q119" s="26">
        <f t="shared" si="47"/>
        <v>10626.673228653119</v>
      </c>
    </row>
    <row r="120" spans="1:17" ht="12" customHeight="1" x14ac:dyDescent="0.25">
      <c r="A120" s="25" t="s">
        <v>48</v>
      </c>
      <c r="B120" s="24">
        <f>SUM(B121:B124)</f>
        <v>33603.288904119436</v>
      </c>
      <c r="C120" s="24">
        <f t="shared" ref="C120:Q120" si="48">SUM(C121:C124)</f>
        <v>20010.310802239695</v>
      </c>
      <c r="D120" s="24">
        <f t="shared" si="48"/>
        <v>16358.959354242354</v>
      </c>
      <c r="E120" s="24">
        <f t="shared" si="48"/>
        <v>10906.207922230516</v>
      </c>
      <c r="F120" s="24">
        <f t="shared" si="48"/>
        <v>11357.530772448215</v>
      </c>
      <c r="G120" s="24">
        <f t="shared" si="48"/>
        <v>17391.75627207274</v>
      </c>
      <c r="H120" s="24">
        <f t="shared" si="48"/>
        <v>19425.397916588438</v>
      </c>
      <c r="I120" s="24">
        <f t="shared" si="48"/>
        <v>18598.042385725505</v>
      </c>
      <c r="J120" s="24">
        <f t="shared" si="48"/>
        <v>19743.610664172</v>
      </c>
      <c r="K120" s="24">
        <f t="shared" si="48"/>
        <v>22059.443066329262</v>
      </c>
      <c r="L120" s="24">
        <f t="shared" si="48"/>
        <v>19944.305373185951</v>
      </c>
      <c r="M120" s="24">
        <f t="shared" si="48"/>
        <v>13478.110438159189</v>
      </c>
      <c r="N120" s="24">
        <f t="shared" si="48"/>
        <v>11959.917675542556</v>
      </c>
      <c r="O120" s="24">
        <f t="shared" si="48"/>
        <v>15396.299931911488</v>
      </c>
      <c r="P120" s="24">
        <f t="shared" si="48"/>
        <v>10379.347487642181</v>
      </c>
      <c r="Q120" s="24">
        <f t="shared" si="48"/>
        <v>10626.673228653119</v>
      </c>
    </row>
    <row r="121" spans="1:17" ht="12" customHeight="1" x14ac:dyDescent="0.25">
      <c r="A121" s="23" t="s">
        <v>44</v>
      </c>
      <c r="B121" s="22">
        <v>32114.739142309427</v>
      </c>
      <c r="C121" s="22">
        <v>18187.823972766448</v>
      </c>
      <c r="D121" s="22">
        <v>14150.50130606848</v>
      </c>
      <c r="E121" s="22">
        <v>8783.5350119724262</v>
      </c>
      <c r="F121" s="22">
        <v>9334.6590810876205</v>
      </c>
      <c r="G121" s="22">
        <v>15515.73603448424</v>
      </c>
      <c r="H121" s="22">
        <v>17553.423113640856</v>
      </c>
      <c r="I121" s="22">
        <v>16927.603391654055</v>
      </c>
      <c r="J121" s="22">
        <v>18176.125291504137</v>
      </c>
      <c r="K121" s="22">
        <v>20302.79977344798</v>
      </c>
      <c r="L121" s="22">
        <v>18113.252114447372</v>
      </c>
      <c r="M121" s="22">
        <v>12038.238512839531</v>
      </c>
      <c r="N121" s="22">
        <v>10063.215431504166</v>
      </c>
      <c r="O121" s="22">
        <v>13365.91978257212</v>
      </c>
      <c r="P121" s="22">
        <v>8307.0095926825325</v>
      </c>
      <c r="Q121" s="22">
        <v>8505.3890093810805</v>
      </c>
    </row>
    <row r="122" spans="1:17" ht="12" customHeight="1" x14ac:dyDescent="0.25">
      <c r="A122" s="23" t="s">
        <v>43</v>
      </c>
      <c r="B122" s="22">
        <v>0.2831602618905788</v>
      </c>
      <c r="C122" s="22">
        <v>0.44317586197513337</v>
      </c>
      <c r="D122" s="22">
        <v>0.38867257939684796</v>
      </c>
      <c r="E122" s="22">
        <v>0.14705305409203207</v>
      </c>
      <c r="F122" s="22">
        <v>0.4135978404079278</v>
      </c>
      <c r="G122" s="22">
        <v>0.60021148201844521</v>
      </c>
      <c r="H122" s="22">
        <v>0.68948846734761216</v>
      </c>
      <c r="I122" s="22">
        <v>0.71233999466395481</v>
      </c>
      <c r="J122" s="22">
        <v>0.74760347416415351</v>
      </c>
      <c r="K122" s="22">
        <v>0.74643189845135982</v>
      </c>
      <c r="L122" s="22">
        <v>0.81599344003473651</v>
      </c>
      <c r="M122" s="22">
        <v>0.86000474902058344</v>
      </c>
      <c r="N122" s="22">
        <v>0.98936304018933374</v>
      </c>
      <c r="O122" s="22">
        <v>1.2231012824757761</v>
      </c>
      <c r="P122" s="22">
        <v>1.5920795671387233</v>
      </c>
      <c r="Q122" s="22">
        <v>2.1234781286333089</v>
      </c>
    </row>
    <row r="123" spans="1:17" ht="12" customHeight="1" x14ac:dyDescent="0.25">
      <c r="A123" s="23" t="s">
        <v>47</v>
      </c>
      <c r="B123" s="22">
        <v>371.27065061981722</v>
      </c>
      <c r="C123" s="22">
        <v>524.53523321318539</v>
      </c>
      <c r="D123" s="22">
        <v>579.85255395970444</v>
      </c>
      <c r="E123" s="22">
        <v>511.55814778889271</v>
      </c>
      <c r="F123" s="22">
        <v>524.39713248751741</v>
      </c>
      <c r="G123" s="22">
        <v>470.95999984871185</v>
      </c>
      <c r="H123" s="22">
        <v>544.85667878244044</v>
      </c>
      <c r="I123" s="22">
        <v>681.47407709511879</v>
      </c>
      <c r="J123" s="22">
        <v>722.28437799541632</v>
      </c>
      <c r="K123" s="22">
        <v>798.58515578562856</v>
      </c>
      <c r="L123" s="22">
        <v>769.48438911450694</v>
      </c>
      <c r="M123" s="22">
        <v>768.73910534087918</v>
      </c>
      <c r="N123" s="22">
        <v>992.36169887386097</v>
      </c>
      <c r="O123" s="22">
        <v>1002.7114296919635</v>
      </c>
      <c r="P123" s="22">
        <v>1030.8210406312924</v>
      </c>
      <c r="Q123" s="22">
        <v>1047.8869288104354</v>
      </c>
    </row>
    <row r="124" spans="1:17" ht="12" customHeight="1" x14ac:dyDescent="0.25">
      <c r="A124" s="21" t="s">
        <v>46</v>
      </c>
      <c r="B124" s="20">
        <v>1116.9959509283012</v>
      </c>
      <c r="C124" s="20">
        <v>1297.5084203980882</v>
      </c>
      <c r="D124" s="20">
        <v>1628.2168216347732</v>
      </c>
      <c r="E124" s="20">
        <v>1610.9677094151066</v>
      </c>
      <c r="F124" s="20">
        <v>1498.0609610326685</v>
      </c>
      <c r="G124" s="20">
        <v>1404.4600262577696</v>
      </c>
      <c r="H124" s="20">
        <v>1326.4286356977909</v>
      </c>
      <c r="I124" s="20">
        <v>988.25257698166865</v>
      </c>
      <c r="J124" s="20">
        <v>844.45339119828418</v>
      </c>
      <c r="K124" s="20">
        <v>957.31170519719956</v>
      </c>
      <c r="L124" s="20">
        <v>1060.7528761840363</v>
      </c>
      <c r="M124" s="20">
        <v>670.27281522975886</v>
      </c>
      <c r="N124" s="20">
        <v>903.35118212433963</v>
      </c>
      <c r="O124" s="20">
        <v>1026.4456183649284</v>
      </c>
      <c r="P124" s="20">
        <v>1039.9247747612173</v>
      </c>
      <c r="Q124" s="20">
        <v>1071.2738123329691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0.61961163274443221</v>
      </c>
      <c r="C127" s="39">
        <f t="shared" si="49"/>
        <v>0.63500566035987671</v>
      </c>
      <c r="D127" s="39">
        <f t="shared" si="49"/>
        <v>0.6417907741430644</v>
      </c>
      <c r="E127" s="39">
        <f t="shared" si="49"/>
        <v>0.66582435357089031</v>
      </c>
      <c r="F127" s="39">
        <f t="shared" si="49"/>
        <v>0.67053997315680858</v>
      </c>
      <c r="G127" s="39">
        <f t="shared" si="49"/>
        <v>0.68951173402224575</v>
      </c>
      <c r="H127" s="39">
        <f t="shared" si="49"/>
        <v>0.69112513649315899</v>
      </c>
      <c r="I127" s="39">
        <f t="shared" si="49"/>
        <v>0.69368575541629474</v>
      </c>
      <c r="J127" s="39">
        <f t="shared" si="49"/>
        <v>0.69190824098538894</v>
      </c>
      <c r="K127" s="39">
        <f t="shared" si="49"/>
        <v>0.67357842017789227</v>
      </c>
      <c r="L127" s="39">
        <f t="shared" si="49"/>
        <v>0.70487684557478891</v>
      </c>
      <c r="M127" s="39">
        <f t="shared" si="49"/>
        <v>0.70720127007728539</v>
      </c>
      <c r="N127" s="39">
        <f t="shared" si="49"/>
        <v>0.74952762590539157</v>
      </c>
      <c r="O127" s="39">
        <f t="shared" si="49"/>
        <v>0.73404234632300336</v>
      </c>
      <c r="P127" s="39">
        <f t="shared" si="49"/>
        <v>0.73406836867427694</v>
      </c>
      <c r="Q127" s="39">
        <f t="shared" si="49"/>
        <v>0.7581184360422949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0.61621923875473661</v>
      </c>
      <c r="C128" s="38">
        <f t="shared" si="50"/>
        <v>0.63341951799487417</v>
      </c>
      <c r="D128" s="38">
        <f t="shared" si="50"/>
        <v>0.64243069585318036</v>
      </c>
      <c r="E128" s="38">
        <f t="shared" si="50"/>
        <v>0.67001825326880426</v>
      </c>
      <c r="F128" s="38">
        <f t="shared" si="50"/>
        <v>0.67293284379952567</v>
      </c>
      <c r="G128" s="38">
        <f t="shared" si="50"/>
        <v>0.69211730512377634</v>
      </c>
      <c r="H128" s="38">
        <f t="shared" si="50"/>
        <v>0.69147638466989081</v>
      </c>
      <c r="I128" s="38">
        <f t="shared" si="50"/>
        <v>0.68905694581323385</v>
      </c>
      <c r="J128" s="38">
        <f t="shared" si="50"/>
        <v>0.68360181953159793</v>
      </c>
      <c r="K128" s="38">
        <f t="shared" si="50"/>
        <v>0.6619193926188276</v>
      </c>
      <c r="L128" s="38">
        <f t="shared" si="50"/>
        <v>0.70005070221865651</v>
      </c>
      <c r="M128" s="38">
        <f t="shared" si="50"/>
        <v>0.69273019894955157</v>
      </c>
      <c r="N128" s="38">
        <f t="shared" si="50"/>
        <v>0.7489895890036069</v>
      </c>
      <c r="O128" s="38">
        <f t="shared" si="50"/>
        <v>0.72791876370928799</v>
      </c>
      <c r="P128" s="38">
        <f t="shared" si="50"/>
        <v>0.71989185466788053</v>
      </c>
      <c r="Q128" s="38">
        <f t="shared" si="50"/>
        <v>0.753532330757816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1.6489231895178582</v>
      </c>
      <c r="C129" s="37">
        <f t="shared" si="51"/>
        <v>1.6964898541246509</v>
      </c>
      <c r="D129" s="37">
        <f t="shared" si="51"/>
        <v>1.7448257456253808</v>
      </c>
      <c r="E129" s="37">
        <f t="shared" si="51"/>
        <v>1.7879112753774231</v>
      </c>
      <c r="F129" s="37">
        <f t="shared" si="51"/>
        <v>1.8162011367459221</v>
      </c>
      <c r="G129" s="37">
        <f t="shared" si="51"/>
        <v>1.8448987781746087</v>
      </c>
      <c r="H129" s="37">
        <f t="shared" si="51"/>
        <v>1.8857008899677445</v>
      </c>
      <c r="I129" s="37">
        <f t="shared" si="51"/>
        <v>1.9301146705588896</v>
      </c>
      <c r="J129" s="37">
        <f t="shared" si="51"/>
        <v>1.9659061345864401</v>
      </c>
      <c r="K129" s="37">
        <f t="shared" si="51"/>
        <v>1.9938662278213561</v>
      </c>
      <c r="L129" s="37">
        <f t="shared" si="51"/>
        <v>2.0217519515787847</v>
      </c>
      <c r="M129" s="37">
        <f t="shared" si="51"/>
        <v>2.0813198987734753</v>
      </c>
      <c r="N129" s="37">
        <f t="shared" si="51"/>
        <v>2.1759118332506069</v>
      </c>
      <c r="O129" s="37">
        <f t="shared" si="51"/>
        <v>2.2942115102285969</v>
      </c>
      <c r="P129" s="37">
        <f t="shared" si="51"/>
        <v>2.3791721995967126</v>
      </c>
      <c r="Q129" s="37">
        <f t="shared" si="51"/>
        <v>2.5051754589175239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0.63261260851512158</v>
      </c>
      <c r="C130" s="37">
        <f t="shared" si="52"/>
        <v>0.62890177290008253</v>
      </c>
      <c r="D130" s="37">
        <f t="shared" si="52"/>
        <v>0.63076527703717633</v>
      </c>
      <c r="E130" s="37">
        <f t="shared" si="52"/>
        <v>0.6402915685298296</v>
      </c>
      <c r="F130" s="37">
        <f t="shared" si="52"/>
        <v>0.64403711175444933</v>
      </c>
      <c r="G130" s="37">
        <f t="shared" si="52"/>
        <v>0.65821191829235914</v>
      </c>
      <c r="H130" s="37">
        <f t="shared" si="52"/>
        <v>0.65979367852921866</v>
      </c>
      <c r="I130" s="37">
        <f t="shared" si="52"/>
        <v>0.65656090090363139</v>
      </c>
      <c r="J130" s="37">
        <f t="shared" si="52"/>
        <v>0.65941722120114699</v>
      </c>
      <c r="K130" s="37">
        <f t="shared" si="52"/>
        <v>0.65997710216557859</v>
      </c>
      <c r="L130" s="37">
        <f t="shared" si="52"/>
        <v>0.66605631385162667</v>
      </c>
      <c r="M130" s="37">
        <f t="shared" si="52"/>
        <v>0.67181288616643398</v>
      </c>
      <c r="N130" s="37">
        <f t="shared" si="52"/>
        <v>0.66752465839872821</v>
      </c>
      <c r="O130" s="37">
        <f t="shared" si="52"/>
        <v>0.67395976215307529</v>
      </c>
      <c r="P130" s="37">
        <f t="shared" si="52"/>
        <v>0.67480224496688157</v>
      </c>
      <c r="Q130" s="37">
        <f t="shared" si="52"/>
        <v>0.67824830956775284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0.56822207574746186</v>
      </c>
      <c r="C131" s="36">
        <f t="shared" si="53"/>
        <v>0.55761732880428694</v>
      </c>
      <c r="D131" s="36">
        <f t="shared" si="53"/>
        <v>0.53832951794098416</v>
      </c>
      <c r="E131" s="36">
        <f t="shared" si="53"/>
        <v>0.54336664503104415</v>
      </c>
      <c r="F131" s="36">
        <f t="shared" si="53"/>
        <v>0.55707590396852269</v>
      </c>
      <c r="G131" s="36">
        <f t="shared" si="53"/>
        <v>0.56873567679604042</v>
      </c>
      <c r="H131" s="36">
        <f t="shared" si="53"/>
        <v>0.57763919562284249</v>
      </c>
      <c r="I131" s="36">
        <f t="shared" si="53"/>
        <v>0.61242092548201554</v>
      </c>
      <c r="J131" s="36">
        <f t="shared" si="53"/>
        <v>0.63031554270857015</v>
      </c>
      <c r="K131" s="36">
        <f t="shared" si="53"/>
        <v>0.62371440024186775</v>
      </c>
      <c r="L131" s="36">
        <f t="shared" si="53"/>
        <v>0.61822225987323354</v>
      </c>
      <c r="M131" s="36">
        <f t="shared" si="53"/>
        <v>0.65935204089375965</v>
      </c>
      <c r="N131" s="36">
        <f t="shared" si="53"/>
        <v>0.64105350213334578</v>
      </c>
      <c r="O131" s="36">
        <f t="shared" si="53"/>
        <v>0.63367693892768795</v>
      </c>
      <c r="P131" s="36">
        <f t="shared" si="53"/>
        <v>0.63082676201050736</v>
      </c>
      <c r="Q131" s="36">
        <f t="shared" si="53"/>
        <v>0.62845487657607957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472.66706697438195</v>
      </c>
      <c r="C135" s="26">
        <f t="shared" si="54"/>
        <v>359.53685071518993</v>
      </c>
      <c r="D135" s="26">
        <f t="shared" si="54"/>
        <v>319.31902894061807</v>
      </c>
      <c r="E135" s="26">
        <f t="shared" si="54"/>
        <v>260.87773686546495</v>
      </c>
      <c r="F135" s="26">
        <f t="shared" si="54"/>
        <v>281.23921114897519</v>
      </c>
      <c r="G135" s="26">
        <f t="shared" si="54"/>
        <v>330.36443476973983</v>
      </c>
      <c r="H135" s="26">
        <f t="shared" si="54"/>
        <v>338.78602987103085</v>
      </c>
      <c r="I135" s="26">
        <f t="shared" si="54"/>
        <v>320.08011583352521</v>
      </c>
      <c r="J135" s="26">
        <f t="shared" si="54"/>
        <v>320.87230284636632</v>
      </c>
      <c r="K135" s="26">
        <f t="shared" si="54"/>
        <v>322.43692693343121</v>
      </c>
      <c r="L135" s="26">
        <f t="shared" si="54"/>
        <v>341.29923472575882</v>
      </c>
      <c r="M135" s="26">
        <f t="shared" si="54"/>
        <v>256.91620018576788</v>
      </c>
      <c r="N135" s="26">
        <f t="shared" si="54"/>
        <v>230.32561938350679</v>
      </c>
      <c r="O135" s="26">
        <f t="shared" si="54"/>
        <v>269.61884023067574</v>
      </c>
      <c r="P135" s="26">
        <f t="shared" si="54"/>
        <v>192.3315164325123</v>
      </c>
      <c r="Q135" s="26">
        <f t="shared" si="54"/>
        <v>200.03004061819172</v>
      </c>
    </row>
    <row r="136" spans="1:17" ht="12" customHeight="1" x14ac:dyDescent="0.25">
      <c r="A136" s="25" t="s">
        <v>48</v>
      </c>
      <c r="B136" s="24">
        <f t="shared" ref="B136:Q136" si="55">IF(B106=0,0,B106/B$26)</f>
        <v>418.15290513190092</v>
      </c>
      <c r="C136" s="24">
        <f t="shared" si="55"/>
        <v>304.59467555287421</v>
      </c>
      <c r="D136" s="24">
        <f t="shared" si="55"/>
        <v>264.25774542266805</v>
      </c>
      <c r="E136" s="24">
        <f t="shared" si="55"/>
        <v>205.72346646410242</v>
      </c>
      <c r="F136" s="24">
        <f t="shared" si="55"/>
        <v>226.0635625383164</v>
      </c>
      <c r="G136" s="24">
        <f t="shared" si="55"/>
        <v>274.93483872229245</v>
      </c>
      <c r="H136" s="24">
        <f t="shared" si="55"/>
        <v>283.17926016349719</v>
      </c>
      <c r="I136" s="24">
        <f t="shared" si="55"/>
        <v>264.32875567587627</v>
      </c>
      <c r="J136" s="24">
        <f t="shared" si="55"/>
        <v>264.96394485621812</v>
      </c>
      <c r="K136" s="24">
        <f t="shared" si="55"/>
        <v>266.09720383685976</v>
      </c>
      <c r="L136" s="24">
        <f t="shared" si="55"/>
        <v>285.04098376174471</v>
      </c>
      <c r="M136" s="24">
        <f t="shared" si="55"/>
        <v>200.87255121782417</v>
      </c>
      <c r="N136" s="24">
        <f t="shared" si="55"/>
        <v>174.42939557708286</v>
      </c>
      <c r="O136" s="24">
        <f t="shared" si="55"/>
        <v>213.93545607134092</v>
      </c>
      <c r="P136" s="24">
        <f t="shared" si="55"/>
        <v>136.89916411913941</v>
      </c>
      <c r="Q136" s="24">
        <f t="shared" si="55"/>
        <v>145.06976773564105</v>
      </c>
    </row>
    <row r="137" spans="1:17" ht="12" customHeight="1" x14ac:dyDescent="0.25">
      <c r="A137" s="23" t="s">
        <v>44</v>
      </c>
      <c r="B137" s="22">
        <f t="shared" ref="B137:Q137" si="56">IF(B107=0,0,B107/B$26)</f>
        <v>373.44733396927916</v>
      </c>
      <c r="C137" s="22">
        <f t="shared" si="56"/>
        <v>258.55672715491937</v>
      </c>
      <c r="D137" s="22">
        <f t="shared" si="56"/>
        <v>216.75258496165273</v>
      </c>
      <c r="E137" s="22">
        <f t="shared" si="56"/>
        <v>158.37736681798421</v>
      </c>
      <c r="F137" s="22">
        <f t="shared" si="56"/>
        <v>178.46179867537359</v>
      </c>
      <c r="G137" s="22">
        <f t="shared" si="56"/>
        <v>228.46509782605796</v>
      </c>
      <c r="H137" s="22">
        <f t="shared" si="56"/>
        <v>237.03718818519235</v>
      </c>
      <c r="I137" s="22">
        <f t="shared" si="56"/>
        <v>219.17576595228653</v>
      </c>
      <c r="J137" s="22">
        <f t="shared" si="56"/>
        <v>220.15240129094099</v>
      </c>
      <c r="K137" s="22">
        <f t="shared" si="56"/>
        <v>220.05891476988029</v>
      </c>
      <c r="L137" s="22">
        <f t="shared" si="56"/>
        <v>239.86939846322562</v>
      </c>
      <c r="M137" s="22">
        <f t="shared" si="56"/>
        <v>156.45166803940887</v>
      </c>
      <c r="N137" s="22">
        <f t="shared" si="56"/>
        <v>128.99260667382299</v>
      </c>
      <c r="O137" s="22">
        <f t="shared" si="56"/>
        <v>168.0454592047308</v>
      </c>
      <c r="P137" s="22">
        <f t="shared" si="56"/>
        <v>91.531165684477287</v>
      </c>
      <c r="Q137" s="22">
        <f t="shared" si="56"/>
        <v>98.857525012078</v>
      </c>
    </row>
    <row r="138" spans="1:17" ht="12" customHeight="1" x14ac:dyDescent="0.25">
      <c r="A138" s="23" t="s">
        <v>43</v>
      </c>
      <c r="B138" s="22">
        <f t="shared" ref="B138:Q138" si="57">IF(B108=0,0,B108/B$26)</f>
        <v>2.0497887023044821</v>
      </c>
      <c r="C138" s="22">
        <f t="shared" si="57"/>
        <v>2.1646146847736385</v>
      </c>
      <c r="D138" s="22">
        <f t="shared" si="57"/>
        <v>2.3308536617225104</v>
      </c>
      <c r="E138" s="22">
        <f t="shared" si="57"/>
        <v>2.5099208718026946</v>
      </c>
      <c r="F138" s="22">
        <f t="shared" si="57"/>
        <v>2.5103500669106276</v>
      </c>
      <c r="G138" s="22">
        <f t="shared" si="57"/>
        <v>2.4905489159400456</v>
      </c>
      <c r="H138" s="22">
        <f t="shared" si="57"/>
        <v>2.6431048470627978</v>
      </c>
      <c r="I138" s="22">
        <f t="shared" si="57"/>
        <v>2.8583808396738313</v>
      </c>
      <c r="J138" s="22">
        <f t="shared" si="57"/>
        <v>2.9807900501520428</v>
      </c>
      <c r="K138" s="22">
        <f t="shared" si="57"/>
        <v>2.9752135337498919</v>
      </c>
      <c r="L138" s="22">
        <f t="shared" si="57"/>
        <v>2.9057039119710062</v>
      </c>
      <c r="M138" s="22">
        <f t="shared" si="57"/>
        <v>2.9035348649110646</v>
      </c>
      <c r="N138" s="22">
        <f t="shared" si="57"/>
        <v>2.8875914786068235</v>
      </c>
      <c r="O138" s="22">
        <f t="shared" si="57"/>
        <v>2.8732812666625969</v>
      </c>
      <c r="P138" s="22">
        <f t="shared" si="57"/>
        <v>2.8857392282460492</v>
      </c>
      <c r="Q138" s="22">
        <f t="shared" si="57"/>
        <v>2.8555964373001799</v>
      </c>
    </row>
    <row r="139" spans="1:17" ht="12" customHeight="1" x14ac:dyDescent="0.25">
      <c r="A139" s="23" t="s">
        <v>47</v>
      </c>
      <c r="B139" s="22">
        <f t="shared" ref="B139:Q139" si="58">IF(B109=0,0,B109/B$26)</f>
        <v>20.951388302102433</v>
      </c>
      <c r="C139" s="22">
        <f t="shared" si="58"/>
        <v>21.150303129769402</v>
      </c>
      <c r="D139" s="22">
        <f t="shared" si="58"/>
        <v>21.247975476036942</v>
      </c>
      <c r="E139" s="22">
        <f t="shared" si="58"/>
        <v>20.737365209654616</v>
      </c>
      <c r="F139" s="22">
        <f t="shared" si="58"/>
        <v>20.85077660885975</v>
      </c>
      <c r="G139" s="22">
        <f t="shared" si="58"/>
        <v>20.550744753188674</v>
      </c>
      <c r="H139" s="22">
        <f t="shared" si="58"/>
        <v>20.642493354240038</v>
      </c>
      <c r="I139" s="22">
        <f t="shared" si="58"/>
        <v>20.783934718161746</v>
      </c>
      <c r="J139" s="22">
        <f t="shared" si="58"/>
        <v>20.87946109809695</v>
      </c>
      <c r="K139" s="22">
        <f t="shared" si="58"/>
        <v>21.642977865264847</v>
      </c>
      <c r="L139" s="22">
        <f t="shared" si="58"/>
        <v>20.774475814887033</v>
      </c>
      <c r="M139" s="22">
        <f t="shared" si="58"/>
        <v>20.929156742258993</v>
      </c>
      <c r="N139" s="22">
        <f t="shared" si="58"/>
        <v>21.384589409939608</v>
      </c>
      <c r="O139" s="22">
        <f t="shared" si="58"/>
        <v>21.439053613258508</v>
      </c>
      <c r="P139" s="22">
        <f t="shared" si="58"/>
        <v>21.288882467144433</v>
      </c>
      <c r="Q139" s="22">
        <f t="shared" si="58"/>
        <v>21.815292224614897</v>
      </c>
    </row>
    <row r="140" spans="1:17" ht="12" customHeight="1" x14ac:dyDescent="0.25">
      <c r="A140" s="21" t="s">
        <v>46</v>
      </c>
      <c r="B140" s="20">
        <f t="shared" ref="B140:Q140" si="59">IF(B110=0,0,B110/B$26)</f>
        <v>21.704394158214836</v>
      </c>
      <c r="C140" s="20">
        <f t="shared" si="59"/>
        <v>22.723030583411838</v>
      </c>
      <c r="D140" s="20">
        <f t="shared" si="59"/>
        <v>23.926331323255891</v>
      </c>
      <c r="E140" s="20">
        <f t="shared" si="59"/>
        <v>24.09881356466089</v>
      </c>
      <c r="F140" s="20">
        <f t="shared" si="59"/>
        <v>24.240637187172432</v>
      </c>
      <c r="G140" s="20">
        <f t="shared" si="59"/>
        <v>23.428447227105789</v>
      </c>
      <c r="H140" s="20">
        <f t="shared" si="59"/>
        <v>22.85647377700197</v>
      </c>
      <c r="I140" s="20">
        <f t="shared" si="59"/>
        <v>21.510674165754203</v>
      </c>
      <c r="J140" s="20">
        <f t="shared" si="59"/>
        <v>20.951292417028121</v>
      </c>
      <c r="K140" s="20">
        <f t="shared" si="59"/>
        <v>21.420097667964711</v>
      </c>
      <c r="L140" s="20">
        <f t="shared" si="59"/>
        <v>21.491405571661051</v>
      </c>
      <c r="M140" s="20">
        <f t="shared" si="59"/>
        <v>20.588191571245211</v>
      </c>
      <c r="N140" s="20">
        <f t="shared" si="59"/>
        <v>21.164608014713409</v>
      </c>
      <c r="O140" s="20">
        <f t="shared" si="59"/>
        <v>21.577661986688991</v>
      </c>
      <c r="P140" s="20">
        <f t="shared" si="59"/>
        <v>21.193376739271642</v>
      </c>
      <c r="Q140" s="20">
        <f t="shared" si="59"/>
        <v>21.541354061647969</v>
      </c>
    </row>
    <row r="141" spans="1:17" ht="12" customHeight="1" x14ac:dyDescent="0.25">
      <c r="A141" s="19" t="s">
        <v>45</v>
      </c>
      <c r="B141" s="18">
        <f t="shared" ref="B141:Q141" si="60">IF(B111=0,0,B111/B$26)</f>
        <v>54.514161842481087</v>
      </c>
      <c r="C141" s="18">
        <f t="shared" si="60"/>
        <v>54.942175162315735</v>
      </c>
      <c r="D141" s="18">
        <f t="shared" si="60"/>
        <v>55.06128351794996</v>
      </c>
      <c r="E141" s="18">
        <f t="shared" si="60"/>
        <v>55.154270401362552</v>
      </c>
      <c r="F141" s="18">
        <f t="shared" si="60"/>
        <v>55.175648610658762</v>
      </c>
      <c r="G141" s="18">
        <f t="shared" si="60"/>
        <v>55.429596047447454</v>
      </c>
      <c r="H141" s="18">
        <f t="shared" si="60"/>
        <v>55.606769707533672</v>
      </c>
      <c r="I141" s="18">
        <f t="shared" si="60"/>
        <v>55.751360157648904</v>
      </c>
      <c r="J141" s="18">
        <f t="shared" si="60"/>
        <v>55.908357990148147</v>
      </c>
      <c r="K141" s="18">
        <f t="shared" si="60"/>
        <v>56.339723096571461</v>
      </c>
      <c r="L141" s="18">
        <f t="shared" si="60"/>
        <v>56.258250964014096</v>
      </c>
      <c r="M141" s="18">
        <f t="shared" si="60"/>
        <v>56.043648967943732</v>
      </c>
      <c r="N141" s="18">
        <f t="shared" si="60"/>
        <v>55.89622380642394</v>
      </c>
      <c r="O141" s="18">
        <f t="shared" si="60"/>
        <v>55.68338415933485</v>
      </c>
      <c r="P141" s="18">
        <f t="shared" si="60"/>
        <v>55.432352313372888</v>
      </c>
      <c r="Q141" s="18">
        <f t="shared" si="60"/>
        <v>54.960272882550662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259.0924042856048</v>
      </c>
      <c r="C143" s="31">
        <f t="shared" si="61"/>
        <v>193.41934309155528</v>
      </c>
      <c r="D143" s="31">
        <f t="shared" si="61"/>
        <v>169.59818300811497</v>
      </c>
      <c r="E143" s="31">
        <f t="shared" si="61"/>
        <v>136.9756940728237</v>
      </c>
      <c r="F143" s="31">
        <f t="shared" si="61"/>
        <v>151.58465515617522</v>
      </c>
      <c r="G143" s="31">
        <f t="shared" si="61"/>
        <v>189.57079739053432</v>
      </c>
      <c r="H143" s="31">
        <f t="shared" si="61"/>
        <v>195.71230483252876</v>
      </c>
      <c r="I143" s="31">
        <f t="shared" si="61"/>
        <v>183.36109255926945</v>
      </c>
      <c r="J143" s="31">
        <f t="shared" si="61"/>
        <v>183.33073701001547</v>
      </c>
      <c r="K143" s="31">
        <f t="shared" si="61"/>
        <v>179.23733417418654</v>
      </c>
      <c r="L143" s="31">
        <f t="shared" si="61"/>
        <v>200.91878949351323</v>
      </c>
      <c r="M143" s="31">
        <f t="shared" si="61"/>
        <v>142.0573233449098</v>
      </c>
      <c r="N143" s="31">
        <f t="shared" si="61"/>
        <v>130.73965075500331</v>
      </c>
      <c r="O143" s="31">
        <f t="shared" si="61"/>
        <v>157.0376841362889</v>
      </c>
      <c r="P143" s="31">
        <f t="shared" si="61"/>
        <v>100.49334607780877</v>
      </c>
      <c r="Q143" s="31">
        <f t="shared" si="61"/>
        <v>109.98006543276315</v>
      </c>
    </row>
    <row r="144" spans="1:17" ht="12" customHeight="1" x14ac:dyDescent="0.25">
      <c r="A144" s="23" t="s">
        <v>44</v>
      </c>
      <c r="B144" s="22">
        <f t="shared" ref="B144:Q144" si="62">IF(B114=0,0,B114/B$26)</f>
        <v>230.12543185353508</v>
      </c>
      <c r="C144" s="22">
        <f t="shared" si="62"/>
        <v>163.77487748880122</v>
      </c>
      <c r="D144" s="22">
        <f t="shared" si="62"/>
        <v>139.24851398489017</v>
      </c>
      <c r="E144" s="22">
        <f t="shared" si="62"/>
        <v>106.11572667269846</v>
      </c>
      <c r="F144" s="22">
        <f t="shared" si="62"/>
        <v>120.09280569219759</v>
      </c>
      <c r="G144" s="22">
        <f t="shared" si="62"/>
        <v>158.12464782221116</v>
      </c>
      <c r="H144" s="22">
        <f t="shared" si="62"/>
        <v>163.90561791861336</v>
      </c>
      <c r="I144" s="22">
        <f t="shared" si="62"/>
        <v>151.02458388335873</v>
      </c>
      <c r="J144" s="22">
        <f t="shared" si="62"/>
        <v>150.49658209673777</v>
      </c>
      <c r="K144" s="22">
        <f t="shared" si="62"/>
        <v>145.6612632048375</v>
      </c>
      <c r="L144" s="22">
        <f t="shared" si="62"/>
        <v>167.92074083494782</v>
      </c>
      <c r="M144" s="22">
        <f t="shared" si="62"/>
        <v>108.37879512692891</v>
      </c>
      <c r="N144" s="22">
        <f t="shared" si="62"/>
        <v>96.614119457130599</v>
      </c>
      <c r="O144" s="22">
        <f t="shared" si="62"/>
        <v>122.32344291126724</v>
      </c>
      <c r="P144" s="22">
        <f t="shared" si="62"/>
        <v>65.892540624511412</v>
      </c>
      <c r="Q144" s="22">
        <f t="shared" si="62"/>
        <v>74.492341235300231</v>
      </c>
    </row>
    <row r="145" spans="1:17" ht="12" customHeight="1" x14ac:dyDescent="0.25">
      <c r="A145" s="23" t="s">
        <v>43</v>
      </c>
      <c r="B145" s="30">
        <f t="shared" ref="B145:Q145" si="63">IF(B115=0,0,B115/B$26)</f>
        <v>3.3799441248415785</v>
      </c>
      <c r="C145" s="30">
        <f t="shared" si="63"/>
        <v>3.6722468508077073</v>
      </c>
      <c r="D145" s="30">
        <f t="shared" si="63"/>
        <v>4.0669334782586279</v>
      </c>
      <c r="E145" s="30">
        <f t="shared" si="63"/>
        <v>4.4875158270011699</v>
      </c>
      <c r="F145" s="30">
        <f t="shared" si="63"/>
        <v>4.5593006451532831</v>
      </c>
      <c r="G145" s="30">
        <f t="shared" si="63"/>
        <v>4.5948106520018861</v>
      </c>
      <c r="H145" s="30">
        <f t="shared" si="63"/>
        <v>4.9841051623843775</v>
      </c>
      <c r="I145" s="30">
        <f t="shared" si="63"/>
        <v>5.5170027926988991</v>
      </c>
      <c r="J145" s="30">
        <f t="shared" si="63"/>
        <v>5.8599534455081237</v>
      </c>
      <c r="K145" s="30">
        <f t="shared" si="63"/>
        <v>5.9321777855009437</v>
      </c>
      <c r="L145" s="30">
        <f t="shared" si="63"/>
        <v>5.8746125547374906</v>
      </c>
      <c r="M145" s="30">
        <f t="shared" si="63"/>
        <v>6.0431848911219532</v>
      </c>
      <c r="N145" s="30">
        <f t="shared" si="63"/>
        <v>6.2831444678942043</v>
      </c>
      <c r="O145" s="30">
        <f t="shared" si="63"/>
        <v>6.5919149541015321</v>
      </c>
      <c r="P145" s="30">
        <f t="shared" si="63"/>
        <v>6.8656705471286728</v>
      </c>
      <c r="Q145" s="30">
        <f t="shared" si="63"/>
        <v>7.1537701152967239</v>
      </c>
    </row>
    <row r="146" spans="1:17" ht="12" customHeight="1" x14ac:dyDescent="0.25">
      <c r="A146" s="23" t="s">
        <v>47</v>
      </c>
      <c r="B146" s="22">
        <f t="shared" ref="B146:Q146" si="64">IF(B116=0,0,B116/B$26)</f>
        <v>13.254112405806225</v>
      </c>
      <c r="C146" s="22">
        <f t="shared" si="64"/>
        <v>13.30146313568614</v>
      </c>
      <c r="D146" s="22">
        <f t="shared" si="64"/>
        <v>13.40248513762157</v>
      </c>
      <c r="E146" s="22">
        <f t="shared" si="64"/>
        <v>13.277960097265673</v>
      </c>
      <c r="F146" s="22">
        <f t="shared" si="64"/>
        <v>13.428673945007265</v>
      </c>
      <c r="G146" s="22">
        <f t="shared" si="64"/>
        <v>13.526745126332953</v>
      </c>
      <c r="H146" s="22">
        <f t="shared" si="64"/>
        <v>13.619786624208983</v>
      </c>
      <c r="I146" s="22">
        <f t="shared" si="64"/>
        <v>13.64591890287854</v>
      </c>
      <c r="J146" s="22">
        <f t="shared" si="64"/>
        <v>13.768276217484541</v>
      </c>
      <c r="K146" s="22">
        <f t="shared" si="64"/>
        <v>14.283869813751252</v>
      </c>
      <c r="L146" s="22">
        <f t="shared" si="64"/>
        <v>13.836970783463425</v>
      </c>
      <c r="M146" s="22">
        <f t="shared" si="64"/>
        <v>14.060477196046696</v>
      </c>
      <c r="N146" s="22">
        <f t="shared" si="64"/>
        <v>14.274740740866998</v>
      </c>
      <c r="O146" s="22">
        <f t="shared" si="64"/>
        <v>14.449059473978734</v>
      </c>
      <c r="P146" s="22">
        <f t="shared" si="64"/>
        <v>14.365785681665145</v>
      </c>
      <c r="Q146" s="22">
        <f t="shared" si="64"/>
        <v>14.796185074071596</v>
      </c>
    </row>
    <row r="147" spans="1:17" ht="12" customHeight="1" x14ac:dyDescent="0.25">
      <c r="A147" s="29" t="s">
        <v>46</v>
      </c>
      <c r="B147" s="18">
        <f t="shared" ref="B147:Q147" si="65">IF(B117=0,0,B117/B$26)</f>
        <v>12.332915901421917</v>
      </c>
      <c r="C147" s="18">
        <f t="shared" si="65"/>
        <v>12.670755616260228</v>
      </c>
      <c r="D147" s="18">
        <f t="shared" si="65"/>
        <v>12.880250407344613</v>
      </c>
      <c r="E147" s="18">
        <f t="shared" si="65"/>
        <v>13.094491475858407</v>
      </c>
      <c r="F147" s="18">
        <f t="shared" si="65"/>
        <v>13.50387487381707</v>
      </c>
      <c r="G147" s="18">
        <f t="shared" si="65"/>
        <v>13.324593789988327</v>
      </c>
      <c r="H147" s="18">
        <f t="shared" si="65"/>
        <v>13.202795127322011</v>
      </c>
      <c r="I147" s="18">
        <f t="shared" si="65"/>
        <v>13.173586980333273</v>
      </c>
      <c r="J147" s="18">
        <f t="shared" si="65"/>
        <v>13.205925250285029</v>
      </c>
      <c r="K147" s="18">
        <f t="shared" si="65"/>
        <v>13.36002337009684</v>
      </c>
      <c r="L147" s="18">
        <f t="shared" si="65"/>
        <v>13.286465320364499</v>
      </c>
      <c r="M147" s="18">
        <f t="shared" si="65"/>
        <v>13.57486613081223</v>
      </c>
      <c r="N147" s="18">
        <f t="shared" si="65"/>
        <v>13.567646089111509</v>
      </c>
      <c r="O147" s="18">
        <f t="shared" si="65"/>
        <v>13.673266796941412</v>
      </c>
      <c r="P147" s="18">
        <f t="shared" si="65"/>
        <v>13.369349224503534</v>
      </c>
      <c r="Q147" s="18">
        <f t="shared" si="65"/>
        <v>13.537769008094603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74.673975342487637</v>
      </c>
      <c r="C149" s="26">
        <f t="shared" si="66"/>
        <v>44.467357338310443</v>
      </c>
      <c r="D149" s="26">
        <f t="shared" si="66"/>
        <v>36.353243009427445</v>
      </c>
      <c r="E149" s="26">
        <f t="shared" si="66"/>
        <v>24.236017604956704</v>
      </c>
      <c r="F149" s="26">
        <f t="shared" si="66"/>
        <v>25.238957272107147</v>
      </c>
      <c r="G149" s="26">
        <f t="shared" si="66"/>
        <v>38.648347271272762</v>
      </c>
      <c r="H149" s="26">
        <f t="shared" si="66"/>
        <v>43.167550925752074</v>
      </c>
      <c r="I149" s="26">
        <f t="shared" si="66"/>
        <v>41.328983079390014</v>
      </c>
      <c r="J149" s="26">
        <f t="shared" si="66"/>
        <v>43.87469036482667</v>
      </c>
      <c r="K149" s="26">
        <f t="shared" si="66"/>
        <v>49.020984591842812</v>
      </c>
      <c r="L149" s="26">
        <f t="shared" si="66"/>
        <v>44.320678607079891</v>
      </c>
      <c r="M149" s="26">
        <f t="shared" si="66"/>
        <v>29.951356529242641</v>
      </c>
      <c r="N149" s="26">
        <f t="shared" si="66"/>
        <v>26.577594834539017</v>
      </c>
      <c r="O149" s="26">
        <f t="shared" si="66"/>
        <v>34.213999848692197</v>
      </c>
      <c r="P149" s="26">
        <f t="shared" si="66"/>
        <v>23.065216639204845</v>
      </c>
      <c r="Q149" s="26">
        <f t="shared" si="66"/>
        <v>23.614829397006929</v>
      </c>
    </row>
    <row r="150" spans="1:17" ht="12" customHeight="1" x14ac:dyDescent="0.25">
      <c r="A150" s="25" t="s">
        <v>48</v>
      </c>
      <c r="B150" s="24">
        <f t="shared" ref="B150:Q150" si="67">IF(B120=0,0,B120/B$26)</f>
        <v>74.673975342487637</v>
      </c>
      <c r="C150" s="24">
        <f t="shared" si="67"/>
        <v>44.467357338310443</v>
      </c>
      <c r="D150" s="24">
        <f t="shared" si="67"/>
        <v>36.353243009427445</v>
      </c>
      <c r="E150" s="24">
        <f t="shared" si="67"/>
        <v>24.236017604956704</v>
      </c>
      <c r="F150" s="24">
        <f t="shared" si="67"/>
        <v>25.238957272107147</v>
      </c>
      <c r="G150" s="24">
        <f t="shared" si="67"/>
        <v>38.648347271272762</v>
      </c>
      <c r="H150" s="24">
        <f t="shared" si="67"/>
        <v>43.167550925752074</v>
      </c>
      <c r="I150" s="24">
        <f t="shared" si="67"/>
        <v>41.328983079390014</v>
      </c>
      <c r="J150" s="24">
        <f t="shared" si="67"/>
        <v>43.87469036482667</v>
      </c>
      <c r="K150" s="24">
        <f t="shared" si="67"/>
        <v>49.020984591842812</v>
      </c>
      <c r="L150" s="24">
        <f t="shared" si="67"/>
        <v>44.320678607079891</v>
      </c>
      <c r="M150" s="24">
        <f t="shared" si="67"/>
        <v>29.951356529242641</v>
      </c>
      <c r="N150" s="24">
        <f t="shared" si="67"/>
        <v>26.577594834539017</v>
      </c>
      <c r="O150" s="24">
        <f t="shared" si="67"/>
        <v>34.213999848692197</v>
      </c>
      <c r="P150" s="24">
        <f t="shared" si="67"/>
        <v>23.065216639204845</v>
      </c>
      <c r="Q150" s="24">
        <f t="shared" si="67"/>
        <v>23.614829397006929</v>
      </c>
    </row>
    <row r="151" spans="1:17" ht="12" customHeight="1" x14ac:dyDescent="0.25">
      <c r="A151" s="23" t="s">
        <v>44</v>
      </c>
      <c r="B151" s="22">
        <f t="shared" ref="B151:Q151" si="68">IF(B121=0,0,B121/B$26)</f>
        <v>71.366086982909835</v>
      </c>
      <c r="C151" s="22">
        <f t="shared" si="68"/>
        <v>40.417386606147666</v>
      </c>
      <c r="D151" s="22">
        <f t="shared" si="68"/>
        <v>31.445558457929952</v>
      </c>
      <c r="E151" s="22">
        <f t="shared" si="68"/>
        <v>19.518966693272059</v>
      </c>
      <c r="F151" s="22">
        <f t="shared" si="68"/>
        <v>20.74368684686138</v>
      </c>
      <c r="G151" s="22">
        <f t="shared" si="68"/>
        <v>34.479413409964984</v>
      </c>
      <c r="H151" s="22">
        <f t="shared" si="68"/>
        <v>39.007606919201898</v>
      </c>
      <c r="I151" s="22">
        <f t="shared" si="68"/>
        <v>37.616896425897899</v>
      </c>
      <c r="J151" s="22">
        <f t="shared" si="68"/>
        <v>40.391389536675867</v>
      </c>
      <c r="K151" s="22">
        <f t="shared" si="68"/>
        <v>45.117332829884404</v>
      </c>
      <c r="L151" s="22">
        <f t="shared" si="68"/>
        <v>40.251671365438604</v>
      </c>
      <c r="M151" s="22">
        <f t="shared" si="68"/>
        <v>26.7516411396434</v>
      </c>
      <c r="N151" s="22">
        <f t="shared" si="68"/>
        <v>22.362700958898149</v>
      </c>
      <c r="O151" s="22">
        <f t="shared" si="68"/>
        <v>29.702043961271379</v>
      </c>
      <c r="P151" s="22">
        <f t="shared" si="68"/>
        <v>18.460021317072293</v>
      </c>
      <c r="Q151" s="22">
        <f t="shared" si="68"/>
        <v>18.900864465291288</v>
      </c>
    </row>
    <row r="152" spans="1:17" ht="12" customHeight="1" x14ac:dyDescent="0.25">
      <c r="A152" s="23" t="s">
        <v>43</v>
      </c>
      <c r="B152" s="22">
        <f t="shared" ref="B152:Q152" si="69">IF(B122=0,0,B122/B$26)</f>
        <v>6.2924502642350841E-4</v>
      </c>
      <c r="C152" s="22">
        <f t="shared" si="69"/>
        <v>9.8483524883362979E-4</v>
      </c>
      <c r="D152" s="22">
        <f t="shared" si="69"/>
        <v>8.6371684310410644E-4</v>
      </c>
      <c r="E152" s="22">
        <f t="shared" si="69"/>
        <v>3.2678456464896012E-4</v>
      </c>
      <c r="F152" s="22">
        <f t="shared" si="69"/>
        <v>9.191063120176173E-4</v>
      </c>
      <c r="G152" s="22">
        <f t="shared" si="69"/>
        <v>1.3338032933743228E-3</v>
      </c>
      <c r="H152" s="22">
        <f t="shared" si="69"/>
        <v>1.5321965941058047E-3</v>
      </c>
      <c r="I152" s="22">
        <f t="shared" si="69"/>
        <v>1.5829777659198995E-3</v>
      </c>
      <c r="J152" s="22">
        <f t="shared" si="69"/>
        <v>1.6613410536981191E-3</v>
      </c>
      <c r="K152" s="22">
        <f t="shared" si="69"/>
        <v>1.6587375521141332E-3</v>
      </c>
      <c r="L152" s="22">
        <f t="shared" si="69"/>
        <v>1.8133187556327477E-3</v>
      </c>
      <c r="M152" s="22">
        <f t="shared" si="69"/>
        <v>1.9111216644901853E-3</v>
      </c>
      <c r="N152" s="22">
        <f t="shared" si="69"/>
        <v>2.1985845337540752E-3</v>
      </c>
      <c r="O152" s="22">
        <f t="shared" si="69"/>
        <v>2.7180028499461692E-3</v>
      </c>
      <c r="P152" s="22">
        <f t="shared" si="69"/>
        <v>3.5379545936416075E-3</v>
      </c>
      <c r="Q152" s="22">
        <f t="shared" si="69"/>
        <v>4.7188402858517973E-3</v>
      </c>
    </row>
    <row r="153" spans="1:17" ht="12" customHeight="1" x14ac:dyDescent="0.25">
      <c r="A153" s="23" t="s">
        <v>47</v>
      </c>
      <c r="B153" s="22">
        <f t="shared" ref="B153:Q153" si="70">IF(B123=0,0,B123/B$26)</f>
        <v>0.82504589026626052</v>
      </c>
      <c r="C153" s="22">
        <f t="shared" si="70"/>
        <v>1.1656338515848566</v>
      </c>
      <c r="D153" s="22">
        <f t="shared" si="70"/>
        <v>1.2885612310215653</v>
      </c>
      <c r="E153" s="22">
        <f t="shared" si="70"/>
        <v>1.1367958839753172</v>
      </c>
      <c r="F153" s="22">
        <f t="shared" si="70"/>
        <v>1.1653269610833721</v>
      </c>
      <c r="G153" s="22">
        <f t="shared" si="70"/>
        <v>1.0465777774415821</v>
      </c>
      <c r="H153" s="22">
        <f t="shared" si="70"/>
        <v>1.2107926195165342</v>
      </c>
      <c r="I153" s="22">
        <f t="shared" si="70"/>
        <v>1.514386837989153</v>
      </c>
      <c r="J153" s="22">
        <f t="shared" si="70"/>
        <v>1.6050763955453697</v>
      </c>
      <c r="K153" s="22">
        <f t="shared" si="70"/>
        <v>1.7746336795236193</v>
      </c>
      <c r="L153" s="22">
        <f t="shared" si="70"/>
        <v>1.7099653091433487</v>
      </c>
      <c r="M153" s="22">
        <f t="shared" si="70"/>
        <v>1.7083091229797316</v>
      </c>
      <c r="N153" s="22">
        <f t="shared" si="70"/>
        <v>2.2052482197196914</v>
      </c>
      <c r="O153" s="22">
        <f t="shared" si="70"/>
        <v>2.228247621537697</v>
      </c>
      <c r="P153" s="22">
        <f t="shared" si="70"/>
        <v>2.2907134236250943</v>
      </c>
      <c r="Q153" s="22">
        <f t="shared" si="70"/>
        <v>2.3286376195787453</v>
      </c>
    </row>
    <row r="154" spans="1:17" ht="12" customHeight="1" x14ac:dyDescent="0.25">
      <c r="A154" s="21" t="s">
        <v>46</v>
      </c>
      <c r="B154" s="20">
        <f t="shared" ref="B154:Q154" si="71">IF(B124=0,0,B124/B$26)</f>
        <v>2.4822132242851138</v>
      </c>
      <c r="C154" s="20">
        <f t="shared" si="71"/>
        <v>2.8833520453290853</v>
      </c>
      <c r="D154" s="20">
        <f t="shared" si="71"/>
        <v>3.6182596036328287</v>
      </c>
      <c r="E154" s="20">
        <f t="shared" si="71"/>
        <v>3.5799282431446815</v>
      </c>
      <c r="F154" s="20">
        <f t="shared" si="71"/>
        <v>3.3290243578503746</v>
      </c>
      <c r="G154" s="20">
        <f t="shared" si="71"/>
        <v>3.1210222805728218</v>
      </c>
      <c r="H154" s="20">
        <f t="shared" si="71"/>
        <v>2.9476191904395348</v>
      </c>
      <c r="I154" s="20">
        <f t="shared" si="71"/>
        <v>2.1961168377370415</v>
      </c>
      <c r="J154" s="20">
        <f t="shared" si="71"/>
        <v>1.8765630915517428</v>
      </c>
      <c r="K154" s="20">
        <f t="shared" si="71"/>
        <v>2.1273593448826658</v>
      </c>
      <c r="L154" s="20">
        <f t="shared" si="71"/>
        <v>2.3572286137423029</v>
      </c>
      <c r="M154" s="20">
        <f t="shared" si="71"/>
        <v>1.4894951449550198</v>
      </c>
      <c r="N154" s="20">
        <f t="shared" si="71"/>
        <v>2.0074470713874217</v>
      </c>
      <c r="O154" s="20">
        <f t="shared" si="71"/>
        <v>2.280990263033174</v>
      </c>
      <c r="P154" s="20">
        <f t="shared" si="71"/>
        <v>2.3109439439138164</v>
      </c>
      <c r="Q154" s="20">
        <f t="shared" si="71"/>
        <v>2.3806084718510423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20308.576101849867</v>
      </c>
      <c r="C159" s="26">
        <f t="shared" si="73"/>
        <v>15511.897211237098</v>
      </c>
      <c r="D159" s="26">
        <f t="shared" si="73"/>
        <v>13971.711043529102</v>
      </c>
      <c r="E159" s="26">
        <f t="shared" si="73"/>
        <v>11608.063718167419</v>
      </c>
      <c r="F159" s="26">
        <f t="shared" si="73"/>
        <v>12768.902524394231</v>
      </c>
      <c r="G159" s="26">
        <f t="shared" si="73"/>
        <v>15289.34664293326</v>
      </c>
      <c r="H159" s="26">
        <f t="shared" si="73"/>
        <v>15962.003279365261</v>
      </c>
      <c r="I159" s="26">
        <f t="shared" si="73"/>
        <v>15534.752308715169</v>
      </c>
      <c r="J159" s="26">
        <f t="shared" si="73"/>
        <v>15672.617833326169</v>
      </c>
      <c r="K159" s="26">
        <f t="shared" si="73"/>
        <v>15588.3549126743</v>
      </c>
      <c r="L159" s="26">
        <f t="shared" si="73"/>
        <v>16942.787594101537</v>
      </c>
      <c r="M159" s="26">
        <f t="shared" si="73"/>
        <v>12643.807372693407</v>
      </c>
      <c r="N159" s="26">
        <f t="shared" si="73"/>
        <v>11349.562701247407</v>
      </c>
      <c r="O159" s="26">
        <f t="shared" si="73"/>
        <v>13459.163937319205</v>
      </c>
      <c r="P159" s="26">
        <f t="shared" si="73"/>
        <v>9540.1483530268561</v>
      </c>
      <c r="Q159" s="26">
        <f t="shared" si="73"/>
        <v>9828.3695846064184</v>
      </c>
    </row>
    <row r="160" spans="1:17" ht="12" customHeight="1" x14ac:dyDescent="0.25">
      <c r="A160" s="25" t="s">
        <v>48</v>
      </c>
      <c r="B160" s="24">
        <f t="shared" ref="B160:Q160" si="74">IF(B106=0,0,B106/B$23)</f>
        <v>17966.324902727101</v>
      </c>
      <c r="C160" s="24">
        <f t="shared" si="74"/>
        <v>13141.465996789075</v>
      </c>
      <c r="D160" s="24">
        <f t="shared" si="74"/>
        <v>11562.520631197955</v>
      </c>
      <c r="E160" s="24">
        <f t="shared" si="74"/>
        <v>9153.9091673012354</v>
      </c>
      <c r="F160" s="24">
        <f t="shared" si="74"/>
        <v>10263.802058668163</v>
      </c>
      <c r="G160" s="24">
        <f t="shared" si="74"/>
        <v>12724.051414232652</v>
      </c>
      <c r="H160" s="24">
        <f t="shared" si="74"/>
        <v>13342.073996081499</v>
      </c>
      <c r="I160" s="24">
        <f t="shared" si="74"/>
        <v>12828.918587468015</v>
      </c>
      <c r="J160" s="24">
        <f t="shared" si="74"/>
        <v>12941.842005385921</v>
      </c>
      <c r="K160" s="24">
        <f t="shared" si="74"/>
        <v>12864.586243670496</v>
      </c>
      <c r="L160" s="24">
        <f t="shared" si="74"/>
        <v>14150.013689217623</v>
      </c>
      <c r="M160" s="24">
        <f t="shared" si="74"/>
        <v>9885.6897393905692</v>
      </c>
      <c r="N160" s="24">
        <f t="shared" si="74"/>
        <v>8595.2112810623421</v>
      </c>
      <c r="O160" s="24">
        <f t="shared" si="74"/>
        <v>10679.492474657292</v>
      </c>
      <c r="P160" s="24">
        <f t="shared" si="74"/>
        <v>6790.5580911916759</v>
      </c>
      <c r="Q160" s="24">
        <f t="shared" si="74"/>
        <v>7127.9258278030002</v>
      </c>
    </row>
    <row r="161" spans="1:17" ht="12" customHeight="1" x14ac:dyDescent="0.25">
      <c r="A161" s="23" t="s">
        <v>44</v>
      </c>
      <c r="B161" s="22">
        <f t="shared" ref="B161:Q161" si="75">IF(B107=0,0,B107/B$23)</f>
        <v>16045.508840917624</v>
      </c>
      <c r="C161" s="22">
        <f t="shared" si="75"/>
        <v>11155.199715753472</v>
      </c>
      <c r="D161" s="22">
        <f t="shared" si="75"/>
        <v>9483.9461809379936</v>
      </c>
      <c r="E161" s="22">
        <f t="shared" si="75"/>
        <v>7047.1884171811444</v>
      </c>
      <c r="F161" s="22">
        <f t="shared" si="75"/>
        <v>8102.5732589145637</v>
      </c>
      <c r="G161" s="22">
        <f t="shared" si="75"/>
        <v>10573.420467941398</v>
      </c>
      <c r="H161" s="22">
        <f t="shared" si="75"/>
        <v>11168.076725548271</v>
      </c>
      <c r="I161" s="22">
        <f t="shared" si="75"/>
        <v>10637.465645983984</v>
      </c>
      <c r="J161" s="22">
        <f t="shared" si="75"/>
        <v>10753.076597496218</v>
      </c>
      <c r="K161" s="22">
        <f t="shared" si="75"/>
        <v>10638.8449293187</v>
      </c>
      <c r="L161" s="22">
        <f t="shared" si="75"/>
        <v>11907.604398096271</v>
      </c>
      <c r="M161" s="22">
        <f t="shared" si="75"/>
        <v>7699.5718930784678</v>
      </c>
      <c r="N161" s="22">
        <f t="shared" si="75"/>
        <v>6356.2606772120716</v>
      </c>
      <c r="O161" s="22">
        <f t="shared" si="75"/>
        <v>8388.6993298520556</v>
      </c>
      <c r="P161" s="22">
        <f t="shared" si="75"/>
        <v>4540.1862146800113</v>
      </c>
      <c r="Q161" s="22">
        <f t="shared" si="75"/>
        <v>4857.3118769332132</v>
      </c>
    </row>
    <row r="162" spans="1:17" ht="12" customHeight="1" x14ac:dyDescent="0.25">
      <c r="A162" s="23" t="s">
        <v>43</v>
      </c>
      <c r="B162" s="22">
        <f t="shared" ref="B162:Q162" si="76">IF(B108=0,0,B108/B$23)</f>
        <v>88.071060503394165</v>
      </c>
      <c r="C162" s="22">
        <f t="shared" si="76"/>
        <v>93.390372712424949</v>
      </c>
      <c r="D162" s="22">
        <f t="shared" si="76"/>
        <v>101.98582262504236</v>
      </c>
      <c r="E162" s="22">
        <f t="shared" si="76"/>
        <v>111.68190033199011</v>
      </c>
      <c r="F162" s="22">
        <f t="shared" si="76"/>
        <v>113.97562656904481</v>
      </c>
      <c r="G162" s="22">
        <f t="shared" si="76"/>
        <v>115.26321146987122</v>
      </c>
      <c r="H162" s="22">
        <f t="shared" si="76"/>
        <v>124.53066099739476</v>
      </c>
      <c r="I162" s="22">
        <f t="shared" si="76"/>
        <v>138.72851249343165</v>
      </c>
      <c r="J162" s="22">
        <f t="shared" si="76"/>
        <v>145.59306890312098</v>
      </c>
      <c r="K162" s="22">
        <f t="shared" si="76"/>
        <v>143.83800560988573</v>
      </c>
      <c r="L162" s="22">
        <f t="shared" si="76"/>
        <v>144.24504711073439</v>
      </c>
      <c r="M162" s="22">
        <f t="shared" si="76"/>
        <v>142.89381325618933</v>
      </c>
      <c r="N162" s="22">
        <f t="shared" si="76"/>
        <v>142.28942759279806</v>
      </c>
      <c r="O162" s="22">
        <f t="shared" si="76"/>
        <v>143.43197816945502</v>
      </c>
      <c r="P162" s="22">
        <f t="shared" si="76"/>
        <v>143.14024480369937</v>
      </c>
      <c r="Q162" s="22">
        <f t="shared" si="76"/>
        <v>140.30821112435996</v>
      </c>
    </row>
    <row r="163" spans="1:17" ht="12" customHeight="1" x14ac:dyDescent="0.25">
      <c r="A163" s="23" t="s">
        <v>47</v>
      </c>
      <c r="B163" s="22">
        <f t="shared" ref="B163:Q163" si="77">IF(B109=0,0,B109/B$23)</f>
        <v>900.19570539640665</v>
      </c>
      <c r="C163" s="22">
        <f t="shared" si="77"/>
        <v>912.51099152387451</v>
      </c>
      <c r="D163" s="22">
        <f t="shared" si="77"/>
        <v>929.69897408271333</v>
      </c>
      <c r="E163" s="22">
        <f t="shared" si="77"/>
        <v>922.7336130438722</v>
      </c>
      <c r="F163" s="22">
        <f t="shared" si="77"/>
        <v>946.67288031688679</v>
      </c>
      <c r="G163" s="22">
        <f t="shared" si="77"/>
        <v>951.09348111561258</v>
      </c>
      <c r="H163" s="22">
        <f t="shared" si="77"/>
        <v>972.57713589928005</v>
      </c>
      <c r="I163" s="22">
        <f t="shared" si="77"/>
        <v>1008.7264465221454</v>
      </c>
      <c r="J163" s="22">
        <f t="shared" si="77"/>
        <v>1019.8319127374319</v>
      </c>
      <c r="K163" s="22">
        <f t="shared" si="77"/>
        <v>1046.3392749074176</v>
      </c>
      <c r="L163" s="22">
        <f t="shared" si="77"/>
        <v>1031.2871969761429</v>
      </c>
      <c r="M163" s="22">
        <f t="shared" si="77"/>
        <v>1030.0021023613492</v>
      </c>
      <c r="N163" s="22">
        <f t="shared" si="77"/>
        <v>1053.7505076429227</v>
      </c>
      <c r="O163" s="22">
        <f t="shared" si="77"/>
        <v>1070.2209719281777</v>
      </c>
      <c r="P163" s="22">
        <f t="shared" si="77"/>
        <v>1055.9844833229722</v>
      </c>
      <c r="Q163" s="22">
        <f t="shared" si="77"/>
        <v>1071.8827727929108</v>
      </c>
    </row>
    <row r="164" spans="1:17" ht="12" customHeight="1" x14ac:dyDescent="0.25">
      <c r="A164" s="21" t="s">
        <v>46</v>
      </c>
      <c r="B164" s="20">
        <f t="shared" ref="B164:Q164" si="78">IF(B110=0,0,B110/B$23)</f>
        <v>932.54929590967618</v>
      </c>
      <c r="C164" s="20">
        <f t="shared" si="78"/>
        <v>980.36491679930521</v>
      </c>
      <c r="D164" s="20">
        <f t="shared" si="78"/>
        <v>1046.8896535522063</v>
      </c>
      <c r="E164" s="20">
        <f t="shared" si="78"/>
        <v>1072.3052367442285</v>
      </c>
      <c r="F164" s="20">
        <f t="shared" si="78"/>
        <v>1100.5802928676669</v>
      </c>
      <c r="G164" s="20">
        <f t="shared" si="78"/>
        <v>1084.2742537057723</v>
      </c>
      <c r="H164" s="20">
        <f t="shared" si="78"/>
        <v>1076.8894736365519</v>
      </c>
      <c r="I164" s="20">
        <f t="shared" si="78"/>
        <v>1043.9979824684556</v>
      </c>
      <c r="J164" s="20">
        <f t="shared" si="78"/>
        <v>1023.3404262491482</v>
      </c>
      <c r="K164" s="20">
        <f t="shared" si="78"/>
        <v>1035.5640338344911</v>
      </c>
      <c r="L164" s="20">
        <f t="shared" si="78"/>
        <v>1066.8770470344746</v>
      </c>
      <c r="M164" s="20">
        <f t="shared" si="78"/>
        <v>1013.2219306945626</v>
      </c>
      <c r="N164" s="20">
        <f t="shared" si="78"/>
        <v>1042.9106686145492</v>
      </c>
      <c r="O164" s="20">
        <f t="shared" si="78"/>
        <v>1077.1401947076019</v>
      </c>
      <c r="P164" s="20">
        <f t="shared" si="78"/>
        <v>1051.2471483849934</v>
      </c>
      <c r="Q164" s="20">
        <f t="shared" si="78"/>
        <v>1058.4229669525164</v>
      </c>
    </row>
    <row r="165" spans="1:17" ht="12" customHeight="1" x14ac:dyDescent="0.25">
      <c r="A165" s="19" t="s">
        <v>45</v>
      </c>
      <c r="B165" s="18">
        <f t="shared" ref="B165:Q165" si="79">IF(B111=0,0,B111/B$23)</f>
        <v>2342.2511991227666</v>
      </c>
      <c r="C165" s="18">
        <f t="shared" si="79"/>
        <v>2370.4312144480241</v>
      </c>
      <c r="D165" s="18">
        <f t="shared" si="79"/>
        <v>2409.1904123311447</v>
      </c>
      <c r="E165" s="18">
        <f t="shared" si="79"/>
        <v>2454.1545508661848</v>
      </c>
      <c r="F165" s="18">
        <f t="shared" si="79"/>
        <v>2505.1004657260683</v>
      </c>
      <c r="G165" s="18">
        <f t="shared" si="79"/>
        <v>2565.2952287006096</v>
      </c>
      <c r="H165" s="18">
        <f t="shared" si="79"/>
        <v>2619.9292832837627</v>
      </c>
      <c r="I165" s="18">
        <f t="shared" si="79"/>
        <v>2705.8337212471529</v>
      </c>
      <c r="J165" s="18">
        <f t="shared" si="79"/>
        <v>2730.7758279402465</v>
      </c>
      <c r="K165" s="18">
        <f t="shared" si="79"/>
        <v>2723.7686690038067</v>
      </c>
      <c r="L165" s="18">
        <f t="shared" si="79"/>
        <v>2792.7739048839135</v>
      </c>
      <c r="M165" s="18">
        <f t="shared" si="79"/>
        <v>2758.1176333028375</v>
      </c>
      <c r="N165" s="18">
        <f t="shared" si="79"/>
        <v>2754.3514201850644</v>
      </c>
      <c r="O165" s="18">
        <f t="shared" si="79"/>
        <v>2779.6714626619128</v>
      </c>
      <c r="P165" s="18">
        <f t="shared" si="79"/>
        <v>2749.5902618351806</v>
      </c>
      <c r="Q165" s="18">
        <f t="shared" si="79"/>
        <v>2700.4437568034173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11132.143907395692</v>
      </c>
      <c r="C167" s="31">
        <f t="shared" si="80"/>
        <v>8344.905293387912</v>
      </c>
      <c r="D167" s="31">
        <f t="shared" si="80"/>
        <v>7420.7190669416896</v>
      </c>
      <c r="E167" s="31">
        <f t="shared" si="80"/>
        <v>6094.8956539649917</v>
      </c>
      <c r="F167" s="31">
        <f t="shared" si="80"/>
        <v>6882.2895569061466</v>
      </c>
      <c r="G167" s="31">
        <f t="shared" si="80"/>
        <v>8773.3827544157648</v>
      </c>
      <c r="H167" s="31">
        <f t="shared" si="80"/>
        <v>9221.0427116436531</v>
      </c>
      <c r="I167" s="31">
        <f t="shared" si="80"/>
        <v>8899.2380815218949</v>
      </c>
      <c r="J167" s="31">
        <f t="shared" si="80"/>
        <v>8954.5671370573909</v>
      </c>
      <c r="K167" s="31">
        <f t="shared" si="80"/>
        <v>8665.3076782538174</v>
      </c>
      <c r="L167" s="31">
        <f t="shared" si="80"/>
        <v>9974.0170140957998</v>
      </c>
      <c r="M167" s="31">
        <f t="shared" si="80"/>
        <v>6991.172339286999</v>
      </c>
      <c r="N167" s="31">
        <f t="shared" si="80"/>
        <v>6442.3483056498972</v>
      </c>
      <c r="O167" s="31">
        <f t="shared" si="80"/>
        <v>7839.199713636297</v>
      </c>
      <c r="P167" s="31">
        <f t="shared" si="80"/>
        <v>4984.7339003889856</v>
      </c>
      <c r="Q167" s="31">
        <f t="shared" si="80"/>
        <v>5403.8119807994908</v>
      </c>
    </row>
    <row r="168" spans="1:17" ht="12" customHeight="1" x14ac:dyDescent="0.25">
      <c r="A168" s="23" t="s">
        <v>44</v>
      </c>
      <c r="B168" s="22">
        <f t="shared" ref="B168:Q168" si="81">IF(B114=0,0,B114/B$23)</f>
        <v>9887.5512433826552</v>
      </c>
      <c r="C168" s="22">
        <f t="shared" si="81"/>
        <v>7065.9212270891212</v>
      </c>
      <c r="D168" s="22">
        <f t="shared" si="81"/>
        <v>6092.778144454107</v>
      </c>
      <c r="E168" s="22">
        <f t="shared" si="81"/>
        <v>4721.74487373586</v>
      </c>
      <c r="F168" s="22">
        <f t="shared" si="81"/>
        <v>5452.487665215368</v>
      </c>
      <c r="G168" s="22">
        <f t="shared" si="81"/>
        <v>7318.0472802121776</v>
      </c>
      <c r="H168" s="22">
        <f t="shared" si="81"/>
        <v>7722.4613178980717</v>
      </c>
      <c r="I168" s="22">
        <f t="shared" si="81"/>
        <v>7329.8195892149233</v>
      </c>
      <c r="J168" s="22">
        <f t="shared" si="81"/>
        <v>7350.8227276110592</v>
      </c>
      <c r="K168" s="22">
        <f t="shared" si="81"/>
        <v>7042.057773780527</v>
      </c>
      <c r="L168" s="22">
        <f t="shared" si="81"/>
        <v>8335.9268206292581</v>
      </c>
      <c r="M168" s="22">
        <f t="shared" si="81"/>
        <v>5333.7259693186224</v>
      </c>
      <c r="N168" s="22">
        <f t="shared" si="81"/>
        <v>4760.7730722248571</v>
      </c>
      <c r="O168" s="22">
        <f t="shared" si="81"/>
        <v>6106.2916453148418</v>
      </c>
      <c r="P168" s="22">
        <f t="shared" si="81"/>
        <v>3268.4430746235371</v>
      </c>
      <c r="Q168" s="22">
        <f t="shared" si="81"/>
        <v>3660.1415398431063</v>
      </c>
    </row>
    <row r="169" spans="1:17" ht="12" customHeight="1" x14ac:dyDescent="0.25">
      <c r="A169" s="23" t="s">
        <v>43</v>
      </c>
      <c r="B169" s="30">
        <f t="shared" ref="B169:Q169" si="82">IF(B115=0,0,B115/B$23)</f>
        <v>145.22241398947699</v>
      </c>
      <c r="C169" s="30">
        <f t="shared" si="82"/>
        <v>158.43581977954858</v>
      </c>
      <c r="D169" s="30">
        <f t="shared" si="82"/>
        <v>177.94748900495736</v>
      </c>
      <c r="E169" s="30">
        <f t="shared" si="82"/>
        <v>199.6773288591427</v>
      </c>
      <c r="F169" s="30">
        <f t="shared" si="82"/>
        <v>207.00266253602788</v>
      </c>
      <c r="G169" s="30">
        <f t="shared" si="82"/>
        <v>212.64895800924697</v>
      </c>
      <c r="H169" s="30">
        <f t="shared" si="82"/>
        <v>234.8275782710588</v>
      </c>
      <c r="I169" s="30">
        <f t="shared" si="82"/>
        <v>267.76193718838465</v>
      </c>
      <c r="J169" s="30">
        <f t="shared" si="82"/>
        <v>286.2223073099118</v>
      </c>
      <c r="K169" s="30">
        <f t="shared" si="82"/>
        <v>286.79374166272993</v>
      </c>
      <c r="L169" s="30">
        <f t="shared" si="82"/>
        <v>291.62770550170097</v>
      </c>
      <c r="M169" s="30">
        <f t="shared" si="82"/>
        <v>297.40773694172788</v>
      </c>
      <c r="N169" s="30">
        <f t="shared" si="82"/>
        <v>309.60924924562477</v>
      </c>
      <c r="O169" s="30">
        <f t="shared" si="82"/>
        <v>329.06329525122055</v>
      </c>
      <c r="P169" s="30">
        <f t="shared" si="82"/>
        <v>340.55529108042936</v>
      </c>
      <c r="Q169" s="30">
        <f t="shared" si="82"/>
        <v>351.49668719336523</v>
      </c>
    </row>
    <row r="170" spans="1:17" ht="12" customHeight="1" x14ac:dyDescent="0.25">
      <c r="A170" s="23" t="s">
        <v>47</v>
      </c>
      <c r="B170" s="22">
        <f t="shared" ref="B170:Q170" si="83">IF(B116=0,0,B116/B$23)</f>
        <v>569.47515336493075</v>
      </c>
      <c r="C170" s="22">
        <f t="shared" si="83"/>
        <v>573.87978036017682</v>
      </c>
      <c r="D170" s="22">
        <f t="shared" si="83"/>
        <v>586.42183094846132</v>
      </c>
      <c r="E170" s="22">
        <f t="shared" si="83"/>
        <v>590.81855243105781</v>
      </c>
      <c r="F170" s="22">
        <f t="shared" si="83"/>
        <v>609.69246761555326</v>
      </c>
      <c r="G170" s="22">
        <f t="shared" si="83"/>
        <v>626.02106468046497</v>
      </c>
      <c r="H170" s="22">
        <f t="shared" si="83"/>
        <v>641.7002461483977</v>
      </c>
      <c r="I170" s="22">
        <f t="shared" si="83"/>
        <v>662.2903444938986</v>
      </c>
      <c r="J170" s="22">
        <f t="shared" si="83"/>
        <v>672.494725989568</v>
      </c>
      <c r="K170" s="22">
        <f t="shared" si="83"/>
        <v>690.55996253543015</v>
      </c>
      <c r="L170" s="22">
        <f t="shared" si="83"/>
        <v>686.89534894030612</v>
      </c>
      <c r="M170" s="22">
        <f t="shared" si="83"/>
        <v>691.96868514487289</v>
      </c>
      <c r="N170" s="22">
        <f t="shared" si="83"/>
        <v>703.40444765182838</v>
      </c>
      <c r="O170" s="22">
        <f t="shared" si="83"/>
        <v>721.2858716919477</v>
      </c>
      <c r="P170" s="22">
        <f t="shared" si="83"/>
        <v>712.58069999653424</v>
      </c>
      <c r="Q170" s="22">
        <f t="shared" si="83"/>
        <v>727.00267870158757</v>
      </c>
    </row>
    <row r="171" spans="1:17" ht="12" customHeight="1" x14ac:dyDescent="0.25">
      <c r="A171" s="29" t="s">
        <v>46</v>
      </c>
      <c r="B171" s="18">
        <f t="shared" ref="B171:Q171" si="84">IF(B117=0,0,B117/B$23)</f>
        <v>529.89509665863022</v>
      </c>
      <c r="C171" s="18">
        <f t="shared" si="84"/>
        <v>546.66846615906559</v>
      </c>
      <c r="D171" s="18">
        <f t="shared" si="84"/>
        <v>563.57160253416316</v>
      </c>
      <c r="E171" s="18">
        <f t="shared" si="84"/>
        <v>582.65489893893107</v>
      </c>
      <c r="F171" s="18">
        <f t="shared" si="84"/>
        <v>613.10676153919701</v>
      </c>
      <c r="G171" s="18">
        <f t="shared" si="84"/>
        <v>616.66545151387402</v>
      </c>
      <c r="H171" s="18">
        <f t="shared" si="84"/>
        <v>622.05356932612403</v>
      </c>
      <c r="I171" s="18">
        <f t="shared" si="84"/>
        <v>639.36621062468862</v>
      </c>
      <c r="J171" s="18">
        <f t="shared" si="84"/>
        <v>645.02737614685134</v>
      </c>
      <c r="K171" s="18">
        <f t="shared" si="84"/>
        <v>645.89620027512876</v>
      </c>
      <c r="L171" s="18">
        <f t="shared" si="84"/>
        <v>659.56713902453498</v>
      </c>
      <c r="M171" s="18">
        <f t="shared" si="84"/>
        <v>668.06994788177531</v>
      </c>
      <c r="N171" s="18">
        <f t="shared" si="84"/>
        <v>668.56153652758599</v>
      </c>
      <c r="O171" s="18">
        <f t="shared" si="84"/>
        <v>682.55890137828703</v>
      </c>
      <c r="P171" s="18">
        <f t="shared" si="84"/>
        <v>663.1548346884847</v>
      </c>
      <c r="Q171" s="18">
        <f t="shared" si="84"/>
        <v>665.17107506143157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3208.436163699902</v>
      </c>
      <c r="C173" s="26">
        <f t="shared" si="85"/>
        <v>1918.5045285764897</v>
      </c>
      <c r="D173" s="26">
        <f t="shared" si="85"/>
        <v>1590.625552470188</v>
      </c>
      <c r="E173" s="26">
        <f t="shared" si="85"/>
        <v>1078.4102929336923</v>
      </c>
      <c r="F173" s="26">
        <f t="shared" si="85"/>
        <v>1145.9063048437276</v>
      </c>
      <c r="G173" s="26">
        <f t="shared" si="85"/>
        <v>1788.6549410768414</v>
      </c>
      <c r="H173" s="26">
        <f t="shared" si="85"/>
        <v>2033.8518376962761</v>
      </c>
      <c r="I173" s="26">
        <f t="shared" si="85"/>
        <v>2005.8587945629495</v>
      </c>
      <c r="J173" s="26">
        <f t="shared" si="85"/>
        <v>2143.0059514132768</v>
      </c>
      <c r="K173" s="26">
        <f t="shared" si="85"/>
        <v>2369.9410401096779</v>
      </c>
      <c r="L173" s="26">
        <f t="shared" si="85"/>
        <v>2200.1685537606654</v>
      </c>
      <c r="M173" s="26">
        <f t="shared" si="85"/>
        <v>1474.0183072643208</v>
      </c>
      <c r="N173" s="26">
        <f t="shared" si="85"/>
        <v>1309.6418879946361</v>
      </c>
      <c r="O173" s="26">
        <f t="shared" si="85"/>
        <v>1707.9364057830053</v>
      </c>
      <c r="P173" s="26">
        <f t="shared" si="85"/>
        <v>1144.0953236071953</v>
      </c>
      <c r="Q173" s="26">
        <f t="shared" si="85"/>
        <v>1160.3020739981021</v>
      </c>
    </row>
    <row r="174" spans="1:17" ht="12" customHeight="1" x14ac:dyDescent="0.25">
      <c r="A174" s="25" t="s">
        <v>48</v>
      </c>
      <c r="B174" s="24">
        <f t="shared" ref="B174:Q174" si="86">IF(B120=0,0,B120/B$23)</f>
        <v>3208.436163699902</v>
      </c>
      <c r="C174" s="24">
        <f t="shared" si="86"/>
        <v>1918.5045285764897</v>
      </c>
      <c r="D174" s="24">
        <f t="shared" si="86"/>
        <v>1590.625552470188</v>
      </c>
      <c r="E174" s="24">
        <f t="shared" si="86"/>
        <v>1078.4102929336923</v>
      </c>
      <c r="F174" s="24">
        <f t="shared" si="86"/>
        <v>1145.9063048437276</v>
      </c>
      <c r="G174" s="24">
        <f t="shared" si="86"/>
        <v>1788.6549410768414</v>
      </c>
      <c r="H174" s="24">
        <f t="shared" si="86"/>
        <v>2033.8518376962761</v>
      </c>
      <c r="I174" s="24">
        <f t="shared" si="86"/>
        <v>2005.8587945629495</v>
      </c>
      <c r="J174" s="24">
        <f t="shared" si="86"/>
        <v>2143.0059514132768</v>
      </c>
      <c r="K174" s="24">
        <f t="shared" si="86"/>
        <v>2369.9410401096779</v>
      </c>
      <c r="L174" s="24">
        <f t="shared" si="86"/>
        <v>2200.1685537606654</v>
      </c>
      <c r="M174" s="24">
        <f t="shared" si="86"/>
        <v>1474.0183072643208</v>
      </c>
      <c r="N174" s="24">
        <f t="shared" si="86"/>
        <v>1309.6418879946361</v>
      </c>
      <c r="O174" s="24">
        <f t="shared" si="86"/>
        <v>1707.9364057830053</v>
      </c>
      <c r="P174" s="24">
        <f t="shared" si="86"/>
        <v>1144.0953236071953</v>
      </c>
      <c r="Q174" s="24">
        <f t="shared" si="86"/>
        <v>1160.3020739981021</v>
      </c>
    </row>
    <row r="175" spans="1:17" ht="12" customHeight="1" x14ac:dyDescent="0.25">
      <c r="A175" s="23" t="s">
        <v>44</v>
      </c>
      <c r="B175" s="22">
        <f t="shared" ref="B175:Q175" si="87">IF(B121=0,0,B121/B$23)</f>
        <v>3066.3096920653761</v>
      </c>
      <c r="C175" s="22">
        <f t="shared" si="87"/>
        <v>1743.7721483465891</v>
      </c>
      <c r="D175" s="22">
        <f t="shared" si="87"/>
        <v>1375.8912452984532</v>
      </c>
      <c r="E175" s="22">
        <f t="shared" si="87"/>
        <v>868.51952876736277</v>
      </c>
      <c r="F175" s="22">
        <f t="shared" si="87"/>
        <v>941.81076053376228</v>
      </c>
      <c r="G175" s="22">
        <f t="shared" si="87"/>
        <v>1595.7156648456601</v>
      </c>
      <c r="H175" s="22">
        <f t="shared" si="87"/>
        <v>1837.854854291124</v>
      </c>
      <c r="I175" s="22">
        <f t="shared" si="87"/>
        <v>1825.6965668646822</v>
      </c>
      <c r="J175" s="22">
        <f t="shared" si="87"/>
        <v>1972.8683540144293</v>
      </c>
      <c r="K175" s="22">
        <f t="shared" si="87"/>
        <v>2181.2172803975741</v>
      </c>
      <c r="L175" s="22">
        <f t="shared" si="87"/>
        <v>1998.1747653204882</v>
      </c>
      <c r="M175" s="22">
        <f t="shared" si="87"/>
        <v>1316.5483423330218</v>
      </c>
      <c r="N175" s="22">
        <f t="shared" si="87"/>
        <v>1101.9480914958726</v>
      </c>
      <c r="O175" s="22">
        <f t="shared" si="87"/>
        <v>1482.7030581623662</v>
      </c>
      <c r="P175" s="22">
        <f t="shared" si="87"/>
        <v>915.66554058083386</v>
      </c>
      <c r="Q175" s="22">
        <f t="shared" si="87"/>
        <v>928.68391597248331</v>
      </c>
    </row>
    <row r="176" spans="1:17" ht="12" customHeight="1" x14ac:dyDescent="0.25">
      <c r="A176" s="23" t="s">
        <v>43</v>
      </c>
      <c r="B176" s="22">
        <f t="shared" ref="B176:Q176" si="88">IF(B122=0,0,B122/B$23)</f>
        <v>2.7036092418355355E-2</v>
      </c>
      <c r="C176" s="22">
        <f t="shared" si="88"/>
        <v>4.24898396910416E-2</v>
      </c>
      <c r="D176" s="22">
        <f t="shared" si="88"/>
        <v>3.7791678733696384E-2</v>
      </c>
      <c r="E176" s="22">
        <f t="shared" si="88"/>
        <v>1.454066603818692E-2</v>
      </c>
      <c r="F176" s="22">
        <f t="shared" si="88"/>
        <v>4.1729525764783067E-2</v>
      </c>
      <c r="G176" s="22">
        <f t="shared" si="88"/>
        <v>6.1728741836571177E-2</v>
      </c>
      <c r="H176" s="22">
        <f t="shared" si="88"/>
        <v>7.2189892449400606E-2</v>
      </c>
      <c r="I176" s="22">
        <f t="shared" si="88"/>
        <v>7.6828163598137697E-2</v>
      </c>
      <c r="J176" s="22">
        <f t="shared" si="88"/>
        <v>8.1146185552490077E-2</v>
      </c>
      <c r="K176" s="22">
        <f t="shared" si="88"/>
        <v>8.0192395812884065E-2</v>
      </c>
      <c r="L176" s="22">
        <f t="shared" si="88"/>
        <v>9.001682802416032E-2</v>
      </c>
      <c r="M176" s="22">
        <f t="shared" si="88"/>
        <v>9.4053446898728035E-2</v>
      </c>
      <c r="N176" s="22">
        <f t="shared" si="88"/>
        <v>0.10833780925727757</v>
      </c>
      <c r="O176" s="22">
        <f t="shared" si="88"/>
        <v>0.13568059972451507</v>
      </c>
      <c r="P176" s="22">
        <f t="shared" si="88"/>
        <v>0.17549183990059852</v>
      </c>
      <c r="Q176" s="22">
        <f t="shared" si="88"/>
        <v>0.23185770595630911</v>
      </c>
    </row>
    <row r="177" spans="1:17" ht="12" customHeight="1" x14ac:dyDescent="0.25">
      <c r="A177" s="23" t="s">
        <v>47</v>
      </c>
      <c r="B177" s="22">
        <f t="shared" ref="B177:Q177" si="89">IF(B123=0,0,B123/B$23)</f>
        <v>35.448856966586497</v>
      </c>
      <c r="C177" s="22">
        <f t="shared" si="89"/>
        <v>50.290234382805615</v>
      </c>
      <c r="D177" s="22">
        <f t="shared" si="89"/>
        <v>56.38062110315213</v>
      </c>
      <c r="E177" s="22">
        <f t="shared" si="89"/>
        <v>50.583078549708269</v>
      </c>
      <c r="F177" s="22">
        <f t="shared" si="89"/>
        <v>52.90850558971335</v>
      </c>
      <c r="G177" s="22">
        <f t="shared" si="89"/>
        <v>48.435874882379082</v>
      </c>
      <c r="H177" s="22">
        <f t="shared" si="89"/>
        <v>57.046849808746416</v>
      </c>
      <c r="I177" s="22">
        <f t="shared" si="89"/>
        <v>73.499174937738459</v>
      </c>
      <c r="J177" s="22">
        <f t="shared" si="89"/>
        <v>78.398006675944941</v>
      </c>
      <c r="K177" s="22">
        <f t="shared" si="89"/>
        <v>85.795445017718393</v>
      </c>
      <c r="L177" s="22">
        <f t="shared" si="89"/>
        <v>84.886152907366494</v>
      </c>
      <c r="M177" s="22">
        <f t="shared" si="89"/>
        <v>84.072282979246182</v>
      </c>
      <c r="N177" s="22">
        <f t="shared" si="89"/>
        <v>108.66617013128983</v>
      </c>
      <c r="O177" s="22">
        <f t="shared" si="89"/>
        <v>111.23239757859221</v>
      </c>
      <c r="P177" s="22">
        <f t="shared" si="89"/>
        <v>113.62540212343082</v>
      </c>
      <c r="Q177" s="22">
        <f t="shared" si="89"/>
        <v>114.41637007674836</v>
      </c>
    </row>
    <row r="178" spans="1:17" ht="12" customHeight="1" x14ac:dyDescent="0.25">
      <c r="A178" s="21" t="s">
        <v>46</v>
      </c>
      <c r="B178" s="20">
        <f t="shared" ref="B178:Q178" si="90">IF(B124=0,0,B124/B$23)</f>
        <v>106.650578575521</v>
      </c>
      <c r="C178" s="20">
        <f t="shared" si="90"/>
        <v>124.39965600740408</v>
      </c>
      <c r="D178" s="20">
        <f t="shared" si="90"/>
        <v>158.31589438984898</v>
      </c>
      <c r="E178" s="20">
        <f t="shared" si="90"/>
        <v>159.29314495058318</v>
      </c>
      <c r="F178" s="20">
        <f t="shared" si="90"/>
        <v>151.14530919448723</v>
      </c>
      <c r="G178" s="20">
        <f t="shared" si="90"/>
        <v>144.44167260696551</v>
      </c>
      <c r="H178" s="20">
        <f t="shared" si="90"/>
        <v>138.87794370395616</v>
      </c>
      <c r="I178" s="20">
        <f t="shared" si="90"/>
        <v>106.58622459693085</v>
      </c>
      <c r="J178" s="20">
        <f t="shared" si="90"/>
        <v>91.658444537350292</v>
      </c>
      <c r="K178" s="20">
        <f t="shared" si="90"/>
        <v>102.84812229857209</v>
      </c>
      <c r="L178" s="20">
        <f t="shared" si="90"/>
        <v>117.01761870478644</v>
      </c>
      <c r="M178" s="20">
        <f t="shared" si="90"/>
        <v>73.303628505154023</v>
      </c>
      <c r="N178" s="20">
        <f t="shared" si="90"/>
        <v>98.919288558216365</v>
      </c>
      <c r="O178" s="20">
        <f t="shared" si="90"/>
        <v>113.8652694423223</v>
      </c>
      <c r="P178" s="20">
        <f t="shared" si="90"/>
        <v>114.62888906303</v>
      </c>
      <c r="Q178" s="20">
        <f t="shared" si="90"/>
        <v>116.96993024291406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41.836171767674962</v>
      </c>
      <c r="C3" s="154">
        <v>42.92032251872687</v>
      </c>
      <c r="D3" s="154">
        <v>43.968135484049931</v>
      </c>
      <c r="E3" s="154">
        <v>44.642507594486588</v>
      </c>
      <c r="F3" s="154">
        <v>45.153811041279795</v>
      </c>
      <c r="G3" s="154">
        <v>45.618549568639452</v>
      </c>
      <c r="H3" s="154">
        <v>46.081559160348043</v>
      </c>
      <c r="I3" s="154">
        <v>46.509759781122533</v>
      </c>
      <c r="J3" s="154">
        <v>46.671881247072619</v>
      </c>
      <c r="K3" s="154">
        <v>46.668402118614338</v>
      </c>
      <c r="L3" s="154">
        <v>46.666617176981283</v>
      </c>
      <c r="M3" s="154">
        <v>46.766946799378026</v>
      </c>
      <c r="N3" s="154">
        <v>46.952560246476082</v>
      </c>
      <c r="O3" s="154">
        <v>47.091601084972176</v>
      </c>
      <c r="P3" s="154">
        <v>47.218356929842678</v>
      </c>
      <c r="Q3" s="154">
        <v>47.347505541148514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55.532775522558907</v>
      </c>
      <c r="C5" s="143">
        <v>56.971862746531393</v>
      </c>
      <c r="D5" s="143">
        <v>58.362715679157283</v>
      </c>
      <c r="E5" s="143">
        <v>59.257868209735875</v>
      </c>
      <c r="F5" s="143">
        <v>59.936565574598887</v>
      </c>
      <c r="G5" s="143">
        <v>60.55345328745814</v>
      </c>
      <c r="H5" s="143">
        <v>61.168046034230699</v>
      </c>
      <c r="I5" s="143">
        <v>61.736433817992136</v>
      </c>
      <c r="J5" s="143">
        <v>61.951631686142896</v>
      </c>
      <c r="K5" s="143">
        <v>61.947013537504461</v>
      </c>
      <c r="L5" s="143">
        <v>61.944644229825428</v>
      </c>
      <c r="M5" s="143">
        <v>62.077820430309572</v>
      </c>
      <c r="N5" s="143">
        <v>62.32420124041105</v>
      </c>
      <c r="O5" s="143">
        <v>62.508762192009378</v>
      </c>
      <c r="P5" s="143">
        <v>62.677016207182099</v>
      </c>
      <c r="Q5" s="143">
        <v>62.848446348556514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1.435075833804174E-2</v>
      </c>
      <c r="C6" s="152">
        <f>1000*C8/SER_summary!C$3</f>
        <v>1.4939333307754071E-2</v>
      </c>
      <c r="D6" s="152">
        <f>1000*D8/SER_summary!D$3</f>
        <v>1.5516818331672401E-2</v>
      </c>
      <c r="E6" s="152">
        <f>1000*E8/SER_summary!E$3</f>
        <v>1.5992620427392211E-2</v>
      </c>
      <c r="F6" s="152">
        <f>1000*F8/SER_summary!F$3</f>
        <v>1.6431400647914238E-2</v>
      </c>
      <c r="G6" s="152">
        <f>1000*G8/SER_summary!G$3</f>
        <v>1.6871464215767761E-2</v>
      </c>
      <c r="H6" s="152">
        <f>1000*H8/SER_summary!H$3</f>
        <v>1.7357720948498467E-2</v>
      </c>
      <c r="I6" s="152">
        <f>1000*I8/SER_summary!I$3</f>
        <v>1.7880880693899252E-2</v>
      </c>
      <c r="J6" s="152">
        <f>1000*J8/SER_summary!J$3</f>
        <v>1.8340025408720442E-2</v>
      </c>
      <c r="K6" s="152">
        <f>1000*K8/SER_summary!K$3</f>
        <v>1.8775877556151666E-2</v>
      </c>
      <c r="L6" s="152">
        <f>1000*L8/SER_summary!L$3</f>
        <v>1.9271636647789234E-2</v>
      </c>
      <c r="M6" s="152">
        <f>1000*M8/SER_summary!M$3</f>
        <v>1.9710164493126986E-2</v>
      </c>
      <c r="N6" s="152">
        <f>1000*N8/SER_summary!N$3</f>
        <v>2.0200235858562586E-2</v>
      </c>
      <c r="O6" s="152">
        <f>1000*O8/SER_summary!O$3</f>
        <v>2.0747193459135567E-2</v>
      </c>
      <c r="P6" s="152">
        <f>1000*P8/SER_summary!P$3</f>
        <v>2.140279447326348E-2</v>
      </c>
      <c r="Q6" s="152">
        <f>1000*Q8/SER_summary!Q$3</f>
        <v>2.2228019422382415E-2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77.474821956977408</v>
      </c>
      <c r="C8" s="62">
        <v>80.355432027081363</v>
      </c>
      <c r="D8" s="62">
        <v>83.464205481967596</v>
      </c>
      <c r="E8" s="62">
        <v>85.958303734438857</v>
      </c>
      <c r="F8" s="62">
        <v>88.267430355514293</v>
      </c>
      <c r="G8" s="62">
        <v>90.645062720092213</v>
      </c>
      <c r="H8" s="62">
        <v>93.261784900373968</v>
      </c>
      <c r="I8" s="62">
        <v>96.077190526845584</v>
      </c>
      <c r="J8" s="62">
        <v>98.597150358907257</v>
      </c>
      <c r="K8" s="62">
        <v>101.05930213410828</v>
      </c>
      <c r="L8" s="62">
        <v>103.88202290260956</v>
      </c>
      <c r="M8" s="62">
        <v>106.28599768030465</v>
      </c>
      <c r="N8" s="62">
        <v>109.16857905561866</v>
      </c>
      <c r="O8" s="62">
        <v>112.25966126765526</v>
      </c>
      <c r="P8" s="62">
        <v>115.91644332467688</v>
      </c>
      <c r="Q8" s="62">
        <v>120.50585086751347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9.4846698689993065</v>
      </c>
      <c r="D9" s="150">
        <v>9.9439753467429366</v>
      </c>
      <c r="E9" s="150">
        <v>9.5685322105429016</v>
      </c>
      <c r="F9" s="150">
        <v>9.6311657676796507</v>
      </c>
      <c r="G9" s="150">
        <v>9.9559428813132609</v>
      </c>
      <c r="H9" s="150">
        <v>10.460273565102829</v>
      </c>
      <c r="I9" s="150">
        <v>10.933481309761415</v>
      </c>
      <c r="J9" s="150">
        <v>10.922168164266607</v>
      </c>
      <c r="K9" s="150">
        <v>11.158437399033145</v>
      </c>
      <c r="L9" s="150">
        <v>11.823376389167537</v>
      </c>
      <c r="M9" s="150">
        <v>11.888644646694395</v>
      </c>
      <c r="N9" s="150">
        <v>12.826556722056962</v>
      </c>
      <c r="O9" s="150">
        <v>12.659614422579475</v>
      </c>
      <c r="P9" s="150">
        <v>13.287947824701265</v>
      </c>
      <c r="Q9" s="150">
        <v>14.545350424149861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6.6040597988953493</v>
      </c>
      <c r="D10" s="149">
        <f t="shared" ref="D10:Q10" si="0">C8+D9-D8</f>
        <v>6.8352018918566984</v>
      </c>
      <c r="E10" s="149">
        <f t="shared" si="0"/>
        <v>7.0744339580716371</v>
      </c>
      <c r="F10" s="149">
        <f t="shared" si="0"/>
        <v>7.3220391466042116</v>
      </c>
      <c r="G10" s="149">
        <f t="shared" si="0"/>
        <v>7.5783105167353426</v>
      </c>
      <c r="H10" s="149">
        <f t="shared" si="0"/>
        <v>7.843551384821069</v>
      </c>
      <c r="I10" s="149">
        <f t="shared" si="0"/>
        <v>8.1180756832898027</v>
      </c>
      <c r="J10" s="149">
        <f t="shared" si="0"/>
        <v>8.4022083322049355</v>
      </c>
      <c r="K10" s="149">
        <f t="shared" si="0"/>
        <v>8.6962856238321251</v>
      </c>
      <c r="L10" s="149">
        <f t="shared" si="0"/>
        <v>9.0006556206662509</v>
      </c>
      <c r="M10" s="149">
        <f t="shared" si="0"/>
        <v>9.484669868999319</v>
      </c>
      <c r="N10" s="149">
        <f t="shared" si="0"/>
        <v>9.9439753467429455</v>
      </c>
      <c r="O10" s="149">
        <f t="shared" si="0"/>
        <v>9.5685322105428838</v>
      </c>
      <c r="P10" s="149">
        <f t="shared" si="0"/>
        <v>9.6311657676796472</v>
      </c>
      <c r="Q10" s="149">
        <f t="shared" si="0"/>
        <v>9.9559428813132769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8760</v>
      </c>
      <c r="E12" s="146">
        <v>8759.9999999999945</v>
      </c>
      <c r="F12" s="146">
        <v>8759.9999999999964</v>
      </c>
      <c r="G12" s="146">
        <v>8759.9999999999982</v>
      </c>
      <c r="H12" s="146">
        <v>8760.0000000000018</v>
      </c>
      <c r="I12" s="146">
        <v>8759.9999999999964</v>
      </c>
      <c r="J12" s="146">
        <v>8760.0000000000036</v>
      </c>
      <c r="K12" s="146">
        <v>8759.9999999999964</v>
      </c>
      <c r="L12" s="146">
        <v>8760</v>
      </c>
      <c r="M12" s="146">
        <v>8760.0000000000018</v>
      </c>
      <c r="N12" s="146">
        <v>8760.0000000000036</v>
      </c>
      <c r="O12" s="146">
        <v>8759.9999999999982</v>
      </c>
      <c r="P12" s="146">
        <v>8759.9999999999964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716.78480982372378</v>
      </c>
      <c r="C14" s="143">
        <f>IF(C5=0,0,C5/C8*1000)</f>
        <v>708.99827565273688</v>
      </c>
      <c r="D14" s="143">
        <f t="shared" ref="D14:Q14" si="1">IF(D5=0,0,D5/D8*1000)</f>
        <v>699.25443298883999</v>
      </c>
      <c r="E14" s="143">
        <f t="shared" si="1"/>
        <v>689.37921800793333</v>
      </c>
      <c r="F14" s="143">
        <f t="shared" si="1"/>
        <v>679.03376515202353</v>
      </c>
      <c r="G14" s="143">
        <f t="shared" si="1"/>
        <v>668.02814704254138</v>
      </c>
      <c r="H14" s="143">
        <f t="shared" si="1"/>
        <v>655.87470902012967</v>
      </c>
      <c r="I14" s="143">
        <f t="shared" si="1"/>
        <v>642.57118135382962</v>
      </c>
      <c r="J14" s="143">
        <f t="shared" si="1"/>
        <v>628.33085399152401</v>
      </c>
      <c r="K14" s="143">
        <f t="shared" si="1"/>
        <v>612.97685843208376</v>
      </c>
      <c r="L14" s="143">
        <f t="shared" si="1"/>
        <v>596.29801672132578</v>
      </c>
      <c r="M14" s="143">
        <f t="shared" si="1"/>
        <v>584.06395748414673</v>
      </c>
      <c r="N14" s="143">
        <f t="shared" si="1"/>
        <v>570.8987126108733</v>
      </c>
      <c r="O14" s="143">
        <f t="shared" si="1"/>
        <v>556.82300735767205</v>
      </c>
      <c r="P14" s="143">
        <f t="shared" si="1"/>
        <v>540.70858637049901</v>
      </c>
      <c r="Q14" s="143">
        <f t="shared" si="1"/>
        <v>521.53854685158274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650.81621777516511</v>
      </c>
      <c r="D15" s="141">
        <v>632.56611178621677</v>
      </c>
      <c r="E15" s="141">
        <v>623.50203756976691</v>
      </c>
      <c r="F15" s="141">
        <v>615.40045567209472</v>
      </c>
      <c r="G15" s="141">
        <v>607.56732410909751</v>
      </c>
      <c r="H15" s="141">
        <v>596.23022243805565</v>
      </c>
      <c r="I15" s="141">
        <v>584.19646383264137</v>
      </c>
      <c r="J15" s="141">
        <v>571.11125518625272</v>
      </c>
      <c r="K15" s="141">
        <v>558.2096368576241</v>
      </c>
      <c r="L15" s="141">
        <v>545.45873423920989</v>
      </c>
      <c r="M15" s="141">
        <v>530.41817287605443</v>
      </c>
      <c r="N15" s="141">
        <v>509.61476041719834</v>
      </c>
      <c r="O15" s="141">
        <v>485.84104350395575</v>
      </c>
      <c r="P15" s="141">
        <v>458.7072358852584</v>
      </c>
      <c r="Q15" s="141">
        <v>427.65114179918442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17.392535327156963</v>
      </c>
      <c r="C3" s="154">
        <v>19.104896932999196</v>
      </c>
      <c r="D3" s="154">
        <v>21.248156792128214</v>
      </c>
      <c r="E3" s="154">
        <v>23.686333865762474</v>
      </c>
      <c r="F3" s="154">
        <v>26.425742366600801</v>
      </c>
      <c r="G3" s="154">
        <v>29.434876991029402</v>
      </c>
      <c r="H3" s="154">
        <v>32.695893567433245</v>
      </c>
      <c r="I3" s="154">
        <v>35.976844641315154</v>
      </c>
      <c r="J3" s="154">
        <v>38.396217142796417</v>
      </c>
      <c r="K3" s="154">
        <v>39.343966706622865</v>
      </c>
      <c r="L3" s="154">
        <v>40.9357584659857</v>
      </c>
      <c r="M3" s="154">
        <v>41.922659901176857</v>
      </c>
      <c r="N3" s="154">
        <v>42.934069079499963</v>
      </c>
      <c r="O3" s="154">
        <v>43.914379257373611</v>
      </c>
      <c r="P3" s="154">
        <v>44.951185285981012</v>
      </c>
      <c r="Q3" s="154">
        <v>46.151000327405086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219.93449870797693</v>
      </c>
      <c r="C5" s="143">
        <v>240.4393406777171</v>
      </c>
      <c r="D5" s="143">
        <v>266.25186813399029</v>
      </c>
      <c r="E5" s="143">
        <v>295.61818240733049</v>
      </c>
      <c r="F5" s="143">
        <v>328.58766661194215</v>
      </c>
      <c r="G5" s="143">
        <v>364.74397421549548</v>
      </c>
      <c r="H5" s="143">
        <v>403.84775725729781</v>
      </c>
      <c r="I5" s="143">
        <v>443.02791138334919</v>
      </c>
      <c r="J5" s="143">
        <v>471.4713178329111</v>
      </c>
      <c r="K5" s="143">
        <v>481.80458370405336</v>
      </c>
      <c r="L5" s="143">
        <v>500.01358650533331</v>
      </c>
      <c r="M5" s="143">
        <v>511.23606532483745</v>
      </c>
      <c r="N5" s="143">
        <v>522.75868679710265</v>
      </c>
      <c r="O5" s="143">
        <v>533.9031100401736</v>
      </c>
      <c r="P5" s="143">
        <v>545.73365435709093</v>
      </c>
      <c r="Q5" s="143">
        <v>559.53820956725099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33.026233674504304</v>
      </c>
      <c r="C6" s="152">
        <f>1000000*C8/SER_summary!C$8</f>
        <v>35.760600348825477</v>
      </c>
      <c r="D6" s="152">
        <f>1000000*D8/SER_summary!D$8</f>
        <v>39.052533162699248</v>
      </c>
      <c r="E6" s="152">
        <f>1000000*E8/SER_summary!E$8</f>
        <v>42.740707701165832</v>
      </c>
      <c r="F6" s="152">
        <f>1000000*F8/SER_summary!F$8</f>
        <v>46.796014427854622</v>
      </c>
      <c r="G6" s="152">
        <f>1000000*G8/SER_summary!G$8</f>
        <v>50.722195148272966</v>
      </c>
      <c r="H6" s="152">
        <f>1000000*H8/SER_summary!H$8</f>
        <v>54.345885693814587</v>
      </c>
      <c r="I6" s="152">
        <f>1000000*I8/SER_summary!I$8</f>
        <v>57.144529660945075</v>
      </c>
      <c r="J6" s="152">
        <f>1000000*J8/SER_summary!J$8</f>
        <v>59.484079256428053</v>
      </c>
      <c r="K6" s="152">
        <f>1000000*K8/SER_summary!K$8</f>
        <v>61.354216785393042</v>
      </c>
      <c r="L6" s="152">
        <f>1000000*L8/SER_summary!L$8</f>
        <v>62.941012006338504</v>
      </c>
      <c r="M6" s="152">
        <f>1000000*M8/SER_summary!M$8</f>
        <v>64.338226078025073</v>
      </c>
      <c r="N6" s="152">
        <f>1000000*N8/SER_summary!N$8</f>
        <v>65.836063311362707</v>
      </c>
      <c r="O6" s="152">
        <f>1000000*O8/SER_summary!O$8</f>
        <v>67.421554312510281</v>
      </c>
      <c r="P6" s="152">
        <f>1000000*P8/SER_summary!P$8</f>
        <v>69.128201767397101</v>
      </c>
      <c r="Q6" s="152">
        <f>1000000*Q8/SER_summary!Q$8</f>
        <v>70.97925071413718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3.9727972450142435</v>
      </c>
      <c r="C8" s="62">
        <v>4.3848745677792236</v>
      </c>
      <c r="D8" s="62">
        <v>4.9075168686063826</v>
      </c>
      <c r="E8" s="62">
        <v>5.5068474002928776</v>
      </c>
      <c r="F8" s="62">
        <v>6.1877716070417002</v>
      </c>
      <c r="G8" s="62">
        <v>6.9470008157446212</v>
      </c>
      <c r="H8" s="62">
        <v>7.7829637737486337</v>
      </c>
      <c r="I8" s="62">
        <v>8.6383098250567603</v>
      </c>
      <c r="J8" s="62">
        <v>9.2887165682611048</v>
      </c>
      <c r="K8" s="62">
        <v>9.5649292898664235</v>
      </c>
      <c r="L8" s="62">
        <v>10.027625363840462</v>
      </c>
      <c r="M8" s="62">
        <v>10.351208324119058</v>
      </c>
      <c r="N8" s="62">
        <v>10.69732758401994</v>
      </c>
      <c r="O8" s="62">
        <v>11.049967653782801</v>
      </c>
      <c r="P8" s="62">
        <v>11.436811496165467</v>
      </c>
      <c r="Q8" s="62">
        <v>11.890066961249484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0.6769304724325963</v>
      </c>
      <c r="D9" s="150">
        <v>0.78749545049477654</v>
      </c>
      <c r="E9" s="150">
        <v>0.86418368135411061</v>
      </c>
      <c r="F9" s="150">
        <v>0.94577735641643834</v>
      </c>
      <c r="G9" s="150">
        <v>1.0240823583705363</v>
      </c>
      <c r="H9" s="150">
        <v>1.1008161076716299</v>
      </c>
      <c r="I9" s="150">
        <v>1.1201992009757444</v>
      </c>
      <c r="J9" s="150">
        <v>0.91525989287195908</v>
      </c>
      <c r="K9" s="150">
        <v>0.54106587127293559</v>
      </c>
      <c r="L9" s="150">
        <v>0.72754922364165331</v>
      </c>
      <c r="M9" s="150">
        <v>0.5884361099462142</v>
      </c>
      <c r="N9" s="150">
        <v>0.61097240956849896</v>
      </c>
      <c r="O9" s="150">
        <v>0.61749321943047586</v>
      </c>
      <c r="P9" s="150">
        <v>0.65169699205028264</v>
      </c>
      <c r="Q9" s="150">
        <v>0.71810861475163179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0.26485314966761653</v>
      </c>
      <c r="D10" s="149">
        <f t="shared" ref="D10:Q10" si="0">C8+D9-D8</f>
        <v>0.26485314966761742</v>
      </c>
      <c r="E10" s="149">
        <f t="shared" si="0"/>
        <v>0.26485314966761564</v>
      </c>
      <c r="F10" s="149">
        <f t="shared" si="0"/>
        <v>0.26485314966761564</v>
      </c>
      <c r="G10" s="149">
        <f t="shared" si="0"/>
        <v>0.26485314966761564</v>
      </c>
      <c r="H10" s="149">
        <f t="shared" si="0"/>
        <v>0.26485314966761742</v>
      </c>
      <c r="I10" s="149">
        <f t="shared" si="0"/>
        <v>0.26485314966761742</v>
      </c>
      <c r="J10" s="149">
        <f t="shared" si="0"/>
        <v>0.26485314966761386</v>
      </c>
      <c r="K10" s="149">
        <f t="shared" si="0"/>
        <v>0.26485314966761742</v>
      </c>
      <c r="L10" s="149">
        <f t="shared" si="0"/>
        <v>0.26485314966761386</v>
      </c>
      <c r="M10" s="149">
        <f t="shared" si="0"/>
        <v>0.26485314966761742</v>
      </c>
      <c r="N10" s="149">
        <f t="shared" si="0"/>
        <v>0.26485314966761742</v>
      </c>
      <c r="O10" s="149">
        <f t="shared" si="0"/>
        <v>0.26485314966761386</v>
      </c>
      <c r="P10" s="149">
        <f t="shared" si="0"/>
        <v>0.26485314966761742</v>
      </c>
      <c r="Q10" s="149">
        <f t="shared" si="0"/>
        <v>0.26485314966761386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919.54097270772138</v>
      </c>
      <c r="C12" s="146">
        <v>923.93351150870092</v>
      </c>
      <c r="D12" s="146">
        <v>927.96190440926478</v>
      </c>
      <c r="E12" s="146">
        <v>931.68317512922351</v>
      </c>
      <c r="F12" s="146">
        <v>935.14183657151989</v>
      </c>
      <c r="G12" s="146">
        <v>938.37331311574326</v>
      </c>
      <c r="H12" s="146">
        <v>941.40626533533191</v>
      </c>
      <c r="I12" s="146">
        <v>944.26421463998292</v>
      </c>
      <c r="J12" s="146">
        <v>946.96670679240526</v>
      </c>
      <c r="K12" s="146">
        <v>949.53016312883665</v>
      </c>
      <c r="L12" s="146">
        <v>951.96851507928557</v>
      </c>
      <c r="M12" s="146">
        <v>953.5179980677417</v>
      </c>
      <c r="N12" s="146">
        <v>954.99773413292121</v>
      </c>
      <c r="O12" s="146">
        <v>956.41382742232418</v>
      </c>
      <c r="P12" s="146">
        <v>957.77161043062176</v>
      </c>
      <c r="Q12" s="146">
        <v>959.07576911645742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55.360111564713996</v>
      </c>
      <c r="C14" s="143">
        <f>IF(C5=0,0,C5/C8)</f>
        <v>54.833801277807297</v>
      </c>
      <c r="D14" s="143">
        <f t="shared" ref="D14:Q14" si="1">IF(D5=0,0,D5/D8)</f>
        <v>54.253887508205231</v>
      </c>
      <c r="E14" s="143">
        <f t="shared" si="1"/>
        <v>53.681927411245908</v>
      </c>
      <c r="F14" s="143">
        <f t="shared" si="1"/>
        <v>53.102746429426794</v>
      </c>
      <c r="G14" s="143">
        <f t="shared" si="1"/>
        <v>52.503804719418341</v>
      </c>
      <c r="H14" s="143">
        <f t="shared" si="1"/>
        <v>51.888685210054128</v>
      </c>
      <c r="I14" s="143">
        <f t="shared" si="1"/>
        <v>51.286411387824721</v>
      </c>
      <c r="J14" s="143">
        <f t="shared" si="1"/>
        <v>50.75742319922815</v>
      </c>
      <c r="K14" s="143">
        <f t="shared" si="1"/>
        <v>50.371996394631147</v>
      </c>
      <c r="L14" s="143">
        <f t="shared" si="1"/>
        <v>49.863608617487678</v>
      </c>
      <c r="M14" s="143">
        <f t="shared" si="1"/>
        <v>49.389022934995978</v>
      </c>
      <c r="N14" s="143">
        <f t="shared" si="1"/>
        <v>48.868157274908434</v>
      </c>
      <c r="O14" s="143">
        <f t="shared" si="1"/>
        <v>48.317164969926353</v>
      </c>
      <c r="P14" s="143">
        <f t="shared" si="1"/>
        <v>47.717290307710719</v>
      </c>
      <c r="Q14" s="143">
        <f t="shared" si="1"/>
        <v>47.059298437159612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51.950892027699226</v>
      </c>
      <c r="D15" s="141">
        <v>51.396903111895377</v>
      </c>
      <c r="E15" s="141">
        <v>50.948212905635721</v>
      </c>
      <c r="F15" s="141">
        <v>50.362576134148583</v>
      </c>
      <c r="G15" s="141">
        <v>49.623555275650361</v>
      </c>
      <c r="H15" s="141">
        <v>48.842020552724129</v>
      </c>
      <c r="I15" s="141">
        <v>48.065070920437343</v>
      </c>
      <c r="J15" s="141">
        <v>47.096684449011484</v>
      </c>
      <c r="K15" s="141">
        <v>46.196899697632013</v>
      </c>
      <c r="L15" s="141">
        <v>45.180864259069423</v>
      </c>
      <c r="M15" s="141">
        <v>43.989106541634996</v>
      </c>
      <c r="N15" s="141">
        <v>42.857780443185035</v>
      </c>
      <c r="O15" s="141">
        <v>41.792723134252988</v>
      </c>
      <c r="P15" s="141">
        <v>40.652089167135792</v>
      </c>
      <c r="Q15" s="141">
        <v>39.641433815510631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15.395284201476143</v>
      </c>
      <c r="C3" s="154">
        <v>16.217597558695509</v>
      </c>
      <c r="D3" s="154">
        <v>16.649419931458329</v>
      </c>
      <c r="E3" s="154">
        <v>17.387632565055728</v>
      </c>
      <c r="F3" s="154">
        <v>19.175735654964928</v>
      </c>
      <c r="G3" s="154">
        <v>22.167825991761017</v>
      </c>
      <c r="H3" s="154">
        <v>25.261216931973927</v>
      </c>
      <c r="I3" s="154">
        <v>30.631977074388143</v>
      </c>
      <c r="J3" s="154">
        <v>33.743966637480547</v>
      </c>
      <c r="K3" s="154">
        <v>35.36428881302286</v>
      </c>
      <c r="L3" s="154">
        <v>36.151003051447937</v>
      </c>
      <c r="M3" s="154">
        <v>36.191027731875629</v>
      </c>
      <c r="N3" s="154">
        <v>36.296356840881451</v>
      </c>
      <c r="O3" s="154">
        <v>36.365023772353283</v>
      </c>
      <c r="P3" s="154">
        <v>36.423600584859209</v>
      </c>
      <c r="Q3" s="154">
        <v>36.483380985696101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114.00395812522585</v>
      </c>
      <c r="C5" s="143">
        <v>118.58395995671283</v>
      </c>
      <c r="D5" s="143">
        <v>119.83110848803753</v>
      </c>
      <c r="E5" s="143">
        <v>122.93732067030658</v>
      </c>
      <c r="F5" s="143">
        <v>133.21007506561483</v>
      </c>
      <c r="G5" s="143">
        <v>151.48072851174672</v>
      </c>
      <c r="H5" s="143">
        <v>170.15428266189014</v>
      </c>
      <c r="I5" s="143">
        <v>203.88546620463302</v>
      </c>
      <c r="J5" s="143">
        <v>222.11885976122429</v>
      </c>
      <c r="K5" s="143">
        <v>230.74229346007598</v>
      </c>
      <c r="L5" s="143">
        <v>233.04863958962784</v>
      </c>
      <c r="M5" s="143">
        <v>230.01457853479047</v>
      </c>
      <c r="N5" s="143">
        <v>228.32767089860369</v>
      </c>
      <c r="O5" s="143">
        <v>226.14767284698161</v>
      </c>
      <c r="P5" s="143">
        <v>223.71353812792148</v>
      </c>
      <c r="Q5" s="143">
        <v>221.29517874568981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5.3905417221106158E-2</v>
      </c>
      <c r="C6" s="152">
        <f>1000*C8/SER_summary!C$3</f>
        <v>5.7155904497837674E-2</v>
      </c>
      <c r="D6" s="152">
        <f>1000*D8/SER_summary!D$3</f>
        <v>5.8835843840766552E-2</v>
      </c>
      <c r="E6" s="152">
        <f>1000*E8/SER_summary!E$3</f>
        <v>6.1997104236375715E-2</v>
      </c>
      <c r="F6" s="152">
        <f>1000*F8/SER_summary!F$3</f>
        <v>6.9780028387463319E-2</v>
      </c>
      <c r="G6" s="152">
        <f>1000*G8/SER_summary!G$3</f>
        <v>8.3058274454819267E-2</v>
      </c>
      <c r="H6" s="152">
        <f>1000*H8/SER_summary!H$3</f>
        <v>9.6820748418465608E-2</v>
      </c>
      <c r="I6" s="152">
        <f>1000*I8/SER_summary!I$3</f>
        <v>0.12092728662149202</v>
      </c>
      <c r="J6" s="152">
        <f>1000*J8/SER_summary!J$3</f>
        <v>0.13681303846120943</v>
      </c>
      <c r="K6" s="152">
        <f>1000*K8/SER_summary!K$3</f>
        <v>0.1486415754798284</v>
      </c>
      <c r="L6" s="152">
        <f>1000*L8/SER_summary!L$3</f>
        <v>0.15916741056290346</v>
      </c>
      <c r="M6" s="152">
        <f>1000*M8/SER_summary!M$3</f>
        <v>0.168065392300181</v>
      </c>
      <c r="N6" s="152">
        <f>1000*N8/SER_summary!N$3</f>
        <v>0.18496464099304719</v>
      </c>
      <c r="O6" s="152">
        <f>1000*O8/SER_summary!O$3</f>
        <v>0.2012383087868104</v>
      </c>
      <c r="P6" s="152">
        <f>1000*P8/SER_summary!P$3</f>
        <v>0.22216370805397492</v>
      </c>
      <c r="Q6" s="152">
        <f>1000*Q8/SER_summary!Q$3</f>
        <v>0.25297337669906989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291.01685801864534</v>
      </c>
      <c r="C8" s="62">
        <v>307.42920746259279</v>
      </c>
      <c r="D8" s="62">
        <v>316.47512106313508</v>
      </c>
      <c r="E8" s="62">
        <v>333.22656163828145</v>
      </c>
      <c r="F8" s="62">
        <v>374.84958999390454</v>
      </c>
      <c r="G8" s="62">
        <v>446.2459452892906</v>
      </c>
      <c r="H8" s="62">
        <v>520.2109101585296</v>
      </c>
      <c r="I8" s="62">
        <v>649.76407792886846</v>
      </c>
      <c r="J8" s="62">
        <v>735.51565080192336</v>
      </c>
      <c r="K8" s="62">
        <v>800.04856450420391</v>
      </c>
      <c r="L8" s="62">
        <v>857.97760157238042</v>
      </c>
      <c r="M8" s="62">
        <v>906.28355244754187</v>
      </c>
      <c r="N8" s="62">
        <v>999.60847854082681</v>
      </c>
      <c r="O8" s="62">
        <v>1088.86748576279</v>
      </c>
      <c r="P8" s="62">
        <v>1203.2273124712174</v>
      </c>
      <c r="Q8" s="62">
        <v>1371.4569627941257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69.079066575794755</v>
      </c>
      <c r="D9" s="150">
        <v>64.345966588981824</v>
      </c>
      <c r="E9" s="150">
        <v>74.816496213007937</v>
      </c>
      <c r="F9" s="150">
        <v>102.59133677537767</v>
      </c>
      <c r="G9" s="150">
        <v>135.41307913612857</v>
      </c>
      <c r="H9" s="150">
        <v>143.04403144503388</v>
      </c>
      <c r="I9" s="150">
        <v>193.89913435932047</v>
      </c>
      <c r="J9" s="150">
        <v>160.56806908606296</v>
      </c>
      <c r="K9" s="150">
        <v>167.12425047765799</v>
      </c>
      <c r="L9" s="150">
        <v>193.34211620430506</v>
      </c>
      <c r="M9" s="150">
        <v>191.34998232019501</v>
      </c>
      <c r="N9" s="150">
        <v>287.22406045260567</v>
      </c>
      <c r="O9" s="150">
        <v>249.82707630802653</v>
      </c>
      <c r="P9" s="150">
        <v>281.48407718608507</v>
      </c>
      <c r="Q9" s="150">
        <v>361.57176652721341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52.666717131847292</v>
      </c>
      <c r="D10" s="149">
        <f t="shared" ref="D10:Q10" si="0">C8+D9-D8</f>
        <v>55.300052988439518</v>
      </c>
      <c r="E10" s="149">
        <f t="shared" si="0"/>
        <v>58.065055637861576</v>
      </c>
      <c r="F10" s="149">
        <f t="shared" si="0"/>
        <v>60.968308419754578</v>
      </c>
      <c r="G10" s="149">
        <f t="shared" si="0"/>
        <v>64.016723840742543</v>
      </c>
      <c r="H10" s="149">
        <f t="shared" si="0"/>
        <v>69.079066575794855</v>
      </c>
      <c r="I10" s="149">
        <f t="shared" si="0"/>
        <v>64.345966588981582</v>
      </c>
      <c r="J10" s="149">
        <f t="shared" si="0"/>
        <v>74.816496213008122</v>
      </c>
      <c r="K10" s="149">
        <f t="shared" si="0"/>
        <v>102.5913367753775</v>
      </c>
      <c r="L10" s="149">
        <f t="shared" si="0"/>
        <v>135.41307913612854</v>
      </c>
      <c r="M10" s="149">
        <f t="shared" si="0"/>
        <v>143.04403144503351</v>
      </c>
      <c r="N10" s="149">
        <f t="shared" si="0"/>
        <v>193.89913435932067</v>
      </c>
      <c r="O10" s="149">
        <f t="shared" si="0"/>
        <v>160.56806908606336</v>
      </c>
      <c r="P10" s="149">
        <f t="shared" si="0"/>
        <v>167.12425047765782</v>
      </c>
      <c r="Q10" s="149">
        <f t="shared" si="0"/>
        <v>193.34211620430506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1570.2519063300231</v>
      </c>
      <c r="C12" s="146">
        <v>1590.237970359751</v>
      </c>
      <c r="D12" s="146">
        <v>1615.5897130758369</v>
      </c>
      <c r="E12" s="146">
        <v>1644.5923248521674</v>
      </c>
      <c r="F12" s="146">
        <v>1673.8498968395568</v>
      </c>
      <c r="G12" s="146">
        <v>1701.6383604787086</v>
      </c>
      <c r="H12" s="146">
        <v>1726.2867323064829</v>
      </c>
      <c r="I12" s="146">
        <v>1746.9895552891162</v>
      </c>
      <c r="J12" s="146">
        <v>1766.4943242945651</v>
      </c>
      <c r="K12" s="146">
        <v>1782.1295543623201</v>
      </c>
      <c r="L12" s="146">
        <v>1803.7457817322554</v>
      </c>
      <c r="M12" s="146">
        <v>1829.5618762067625</v>
      </c>
      <c r="N12" s="146">
        <v>1848.4428947199631</v>
      </c>
      <c r="O12" s="146">
        <v>1869.7920182363653</v>
      </c>
      <c r="P12" s="146">
        <v>1893.1810873092961</v>
      </c>
      <c r="Q12" s="146">
        <v>1917.0113090728803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391.74348490121372</v>
      </c>
      <c r="C14" s="143">
        <f>IF(C5=0,0,C5/C8*1000)</f>
        <v>385.72769625716785</v>
      </c>
      <c r="D14" s="143">
        <f t="shared" ref="D14:Q14" si="1">IF(D5=0,0,D5/D8*1000)</f>
        <v>378.64306074199072</v>
      </c>
      <c r="E14" s="143">
        <f t="shared" si="1"/>
        <v>368.93013589881662</v>
      </c>
      <c r="F14" s="143">
        <f t="shared" si="1"/>
        <v>355.36940314588838</v>
      </c>
      <c r="G14" s="143">
        <f t="shared" si="1"/>
        <v>339.45569726923878</v>
      </c>
      <c r="H14" s="143">
        <f t="shared" si="1"/>
        <v>327.08710897669783</v>
      </c>
      <c r="I14" s="143">
        <f t="shared" si="1"/>
        <v>313.78383805783881</v>
      </c>
      <c r="J14" s="143">
        <f t="shared" si="1"/>
        <v>301.99066399069943</v>
      </c>
      <c r="K14" s="143">
        <f t="shared" si="1"/>
        <v>288.41035869249856</v>
      </c>
      <c r="L14" s="143">
        <f t="shared" si="1"/>
        <v>271.62555195208961</v>
      </c>
      <c r="M14" s="143">
        <f t="shared" si="1"/>
        <v>253.79979357851619</v>
      </c>
      <c r="N14" s="143">
        <f t="shared" si="1"/>
        <v>228.41710109532465</v>
      </c>
      <c r="O14" s="143">
        <f t="shared" si="1"/>
        <v>207.69072068357079</v>
      </c>
      <c r="P14" s="143">
        <f t="shared" si="1"/>
        <v>185.92790889067604</v>
      </c>
      <c r="Q14" s="143">
        <f t="shared" si="1"/>
        <v>161.35772740169404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364.97084266997774</v>
      </c>
      <c r="D15" s="141">
        <v>356.05314860808693</v>
      </c>
      <c r="E15" s="141">
        <v>345.54972148419085</v>
      </c>
      <c r="F15" s="141">
        <v>332.93934047258278</v>
      </c>
      <c r="G15" s="141">
        <v>320.12260715144885</v>
      </c>
      <c r="H15" s="141">
        <v>306.79643775301588</v>
      </c>
      <c r="I15" s="141">
        <v>292.11975460404057</v>
      </c>
      <c r="J15" s="141">
        <v>274.56401036864571</v>
      </c>
      <c r="K15" s="141">
        <v>255.97796597906358</v>
      </c>
      <c r="L15" s="141">
        <v>236.13651780231393</v>
      </c>
      <c r="M15" s="141">
        <v>213.49015943973728</v>
      </c>
      <c r="N15" s="141">
        <v>191.33097632627388</v>
      </c>
      <c r="O15" s="141">
        <v>167.74088522786272</v>
      </c>
      <c r="P15" s="141">
        <v>143.33311989549682</v>
      </c>
      <c r="Q15" s="141">
        <v>119.58006317268416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1665.1870880003023</v>
      </c>
      <c r="C3" s="174">
        <v>1955.8428751438119</v>
      </c>
      <c r="D3" s="174">
        <v>2063.6099785778451</v>
      </c>
      <c r="E3" s="174">
        <v>1909.5397356266922</v>
      </c>
      <c r="F3" s="174">
        <v>1830.2621484301494</v>
      </c>
      <c r="G3" s="174">
        <v>1723.0827814119214</v>
      </c>
      <c r="H3" s="174">
        <v>1863.2733386831746</v>
      </c>
      <c r="I3" s="174">
        <v>2320.2079302014035</v>
      </c>
      <c r="J3" s="174">
        <v>2517.8795935612857</v>
      </c>
      <c r="K3" s="174">
        <v>1944.9747784320425</v>
      </c>
      <c r="L3" s="174">
        <v>1726.5</v>
      </c>
      <c r="M3" s="174">
        <v>2123.8276872259689</v>
      </c>
      <c r="N3" s="174">
        <v>2281.2345367576431</v>
      </c>
      <c r="O3" s="174">
        <v>2591.2056518549975</v>
      </c>
      <c r="P3" s="174">
        <v>2973.5904584882278</v>
      </c>
      <c r="Q3" s="174">
        <v>2591.6730513718226</v>
      </c>
    </row>
    <row r="5" spans="1:17" x14ac:dyDescent="0.25">
      <c r="A5" s="162" t="s">
        <v>154</v>
      </c>
      <c r="B5" s="174">
        <v>1496.0902995007718</v>
      </c>
      <c r="C5" s="174">
        <v>1297.7319429697275</v>
      </c>
      <c r="D5" s="174">
        <v>1081.1693639193684</v>
      </c>
      <c r="E5" s="174">
        <v>1151.6795572279091</v>
      </c>
      <c r="F5" s="174">
        <v>1137.0855079471819</v>
      </c>
      <c r="G5" s="174">
        <v>1159.6977120908841</v>
      </c>
      <c r="H5" s="174">
        <v>1004.8735569057992</v>
      </c>
      <c r="I5" s="174">
        <v>972.69873549602858</v>
      </c>
      <c r="J5" s="174">
        <v>996.21484561818818</v>
      </c>
      <c r="K5" s="174">
        <v>917.50308725437151</v>
      </c>
      <c r="L5" s="174">
        <v>964.89545074992861</v>
      </c>
      <c r="M5" s="174">
        <v>1190.4652200069554</v>
      </c>
      <c r="N5" s="174">
        <v>1070.0891931504439</v>
      </c>
      <c r="O5" s="174">
        <v>979.47862163207117</v>
      </c>
      <c r="P5" s="174">
        <v>1040.68766220046</v>
      </c>
      <c r="Q5" s="174">
        <v>1157.7918186361239</v>
      </c>
    </row>
    <row r="6" spans="1:17" x14ac:dyDescent="0.25">
      <c r="A6" s="173" t="s">
        <v>153</v>
      </c>
      <c r="B6" s="172">
        <v>1626.1851081530133</v>
      </c>
      <c r="C6" s="172">
        <v>1525.4178439344485</v>
      </c>
      <c r="D6" s="172">
        <v>1536.4749661133865</v>
      </c>
      <c r="E6" s="172">
        <v>1485.337719810112</v>
      </c>
      <c r="F6" s="172">
        <v>1350.3067323999012</v>
      </c>
      <c r="G6" s="172">
        <v>1465.1545460184373</v>
      </c>
      <c r="H6" s="172">
        <v>1351.2164474067331</v>
      </c>
      <c r="I6" s="172">
        <v>1208.2989708021689</v>
      </c>
      <c r="J6" s="172">
        <v>1116.7594241347083</v>
      </c>
      <c r="K6" s="172">
        <v>1128.8666454876295</v>
      </c>
      <c r="L6" s="172">
        <v>1056.1977976376456</v>
      </c>
      <c r="M6" s="172">
        <v>1254.8255441874203</v>
      </c>
      <c r="N6" s="172">
        <v>1173.6818702422338</v>
      </c>
      <c r="O6" s="172">
        <v>1060.1563770058995</v>
      </c>
      <c r="P6" s="172">
        <v>1097.1440643457438</v>
      </c>
      <c r="Q6" s="172">
        <v>1219.1241097891809</v>
      </c>
    </row>
    <row r="7" spans="1:17" x14ac:dyDescent="0.25">
      <c r="A7" s="171" t="s">
        <v>152</v>
      </c>
      <c r="B7" s="170"/>
      <c r="C7" s="170">
        <v>0</v>
      </c>
      <c r="D7" s="170">
        <v>11.057122178938016</v>
      </c>
      <c r="E7" s="170">
        <v>0</v>
      </c>
      <c r="F7" s="170">
        <v>0</v>
      </c>
      <c r="G7" s="170">
        <v>114.84781361853608</v>
      </c>
      <c r="H7" s="170">
        <v>0</v>
      </c>
      <c r="I7" s="170">
        <v>0</v>
      </c>
      <c r="J7" s="170">
        <v>0</v>
      </c>
      <c r="K7" s="170">
        <v>12.107221352921217</v>
      </c>
      <c r="L7" s="170">
        <v>96.16303877499621</v>
      </c>
      <c r="M7" s="170">
        <v>322.43258139113061</v>
      </c>
      <c r="N7" s="170">
        <v>0</v>
      </c>
      <c r="O7" s="170">
        <v>0</v>
      </c>
      <c r="P7" s="170">
        <v>120.10015741575359</v>
      </c>
      <c r="Q7" s="170">
        <v>208.30038090638413</v>
      </c>
    </row>
    <row r="8" spans="1:17" x14ac:dyDescent="0.25">
      <c r="A8" s="169" t="s">
        <v>151</v>
      </c>
      <c r="B8" s="168"/>
      <c r="C8" s="168">
        <f t="shared" ref="C8:Q8" si="0">IF(B6=0,0,B6+C7-C6)</f>
        <v>100.76726421856483</v>
      </c>
      <c r="D8" s="168">
        <f t="shared" si="0"/>
        <v>0</v>
      </c>
      <c r="E8" s="168">
        <f t="shared" si="0"/>
        <v>51.137246303274424</v>
      </c>
      <c r="F8" s="168">
        <f t="shared" si="0"/>
        <v>135.03098741021086</v>
      </c>
      <c r="G8" s="168">
        <f t="shared" si="0"/>
        <v>0</v>
      </c>
      <c r="H8" s="168">
        <f t="shared" si="0"/>
        <v>113.93809861170416</v>
      </c>
      <c r="I8" s="168">
        <f t="shared" si="0"/>
        <v>142.91747660456417</v>
      </c>
      <c r="J8" s="168">
        <f t="shared" si="0"/>
        <v>91.539546667460627</v>
      </c>
      <c r="K8" s="168">
        <f t="shared" si="0"/>
        <v>0</v>
      </c>
      <c r="L8" s="168">
        <f t="shared" si="0"/>
        <v>168.83188662498014</v>
      </c>
      <c r="M8" s="168">
        <f t="shared" si="0"/>
        <v>123.80483484135584</v>
      </c>
      <c r="N8" s="168">
        <f t="shared" si="0"/>
        <v>81.143673945186492</v>
      </c>
      <c r="O8" s="168">
        <f t="shared" si="0"/>
        <v>113.52549323633434</v>
      </c>
      <c r="P8" s="168">
        <f t="shared" si="0"/>
        <v>83.112470075909187</v>
      </c>
      <c r="Q8" s="168">
        <f t="shared" si="0"/>
        <v>86.320335462947014</v>
      </c>
    </row>
    <row r="9" spans="1:17" x14ac:dyDescent="0.25">
      <c r="A9" s="167" t="s">
        <v>150</v>
      </c>
      <c r="B9" s="166">
        <f>B6-B5</f>
        <v>130.09480865224145</v>
      </c>
      <c r="C9" s="166">
        <f t="shared" ref="C9:Q9" si="1">C6-C5</f>
        <v>227.68590096472099</v>
      </c>
      <c r="D9" s="166">
        <f t="shared" si="1"/>
        <v>455.30560219401809</v>
      </c>
      <c r="E9" s="166">
        <f t="shared" si="1"/>
        <v>333.65816258220298</v>
      </c>
      <c r="F9" s="166">
        <f t="shared" si="1"/>
        <v>213.2212244527193</v>
      </c>
      <c r="G9" s="166">
        <f t="shared" si="1"/>
        <v>305.45683392755313</v>
      </c>
      <c r="H9" s="166">
        <f t="shared" si="1"/>
        <v>346.34289050093389</v>
      </c>
      <c r="I9" s="166">
        <f t="shared" si="1"/>
        <v>235.60023530614035</v>
      </c>
      <c r="J9" s="166">
        <f t="shared" si="1"/>
        <v>120.54457851652012</v>
      </c>
      <c r="K9" s="166">
        <f t="shared" si="1"/>
        <v>211.363558233258</v>
      </c>
      <c r="L9" s="166">
        <f t="shared" si="1"/>
        <v>91.302346887717022</v>
      </c>
      <c r="M9" s="166">
        <f t="shared" si="1"/>
        <v>64.360324180464886</v>
      </c>
      <c r="N9" s="166">
        <f t="shared" si="1"/>
        <v>103.59267709178994</v>
      </c>
      <c r="O9" s="166">
        <f t="shared" si="1"/>
        <v>80.67775537382829</v>
      </c>
      <c r="P9" s="166">
        <f t="shared" si="1"/>
        <v>56.456402145283846</v>
      </c>
      <c r="Q9" s="166">
        <f t="shared" si="1"/>
        <v>61.332291153056985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206.85727763382945</v>
      </c>
      <c r="C12" s="163">
        <f t="shared" ref="C12:Q12" si="2">SUM(C13:C14,C18:C19,C25:C26)</f>
        <v>180.77780999999993</v>
      </c>
      <c r="D12" s="163">
        <f t="shared" si="2"/>
        <v>149.22933999999998</v>
      </c>
      <c r="E12" s="163">
        <f t="shared" si="2"/>
        <v>159.08219</v>
      </c>
      <c r="F12" s="163">
        <f t="shared" si="2"/>
        <v>161.64110999999997</v>
      </c>
      <c r="G12" s="163">
        <f t="shared" si="2"/>
        <v>165.19633947083094</v>
      </c>
      <c r="H12" s="163">
        <f t="shared" si="2"/>
        <v>141.99513999999999</v>
      </c>
      <c r="I12" s="163">
        <f t="shared" si="2"/>
        <v>136.53922</v>
      </c>
      <c r="J12" s="163">
        <f t="shared" si="2"/>
        <v>140.57486</v>
      </c>
      <c r="K12" s="163">
        <f t="shared" si="2"/>
        <v>129.88065999999998</v>
      </c>
      <c r="L12" s="163">
        <f t="shared" si="2"/>
        <v>134.48273167476881</v>
      </c>
      <c r="M12" s="163">
        <f t="shared" si="2"/>
        <v>157.48604016473823</v>
      </c>
      <c r="N12" s="163">
        <f t="shared" si="2"/>
        <v>143.46412351616971</v>
      </c>
      <c r="O12" s="163">
        <f t="shared" si="2"/>
        <v>131.05733730797064</v>
      </c>
      <c r="P12" s="163">
        <f t="shared" si="2"/>
        <v>137.18297763437079</v>
      </c>
      <c r="Q12" s="163">
        <f t="shared" si="2"/>
        <v>150.29301476244373</v>
      </c>
    </row>
    <row r="13" spans="1:17" x14ac:dyDescent="0.25">
      <c r="A13" s="54" t="s">
        <v>38</v>
      </c>
      <c r="B13" s="53">
        <v>8.7894347692931323</v>
      </c>
      <c r="C13" s="53">
        <v>4.7018999999999984</v>
      </c>
      <c r="D13" s="53">
        <v>3.1955899999999993</v>
      </c>
      <c r="E13" s="53">
        <v>3.1009600000000002</v>
      </c>
      <c r="F13" s="53">
        <v>2.0000399999999994</v>
      </c>
      <c r="G13" s="53">
        <v>1.7680247074467514</v>
      </c>
      <c r="H13" s="53">
        <v>1.3003599999999997</v>
      </c>
      <c r="I13" s="53">
        <v>1.2999999999999998</v>
      </c>
      <c r="J13" s="53">
        <v>1.1010899999999999</v>
      </c>
      <c r="K13" s="53">
        <v>0.79964999999999964</v>
      </c>
      <c r="L13" s="53">
        <v>0.78806523627395741</v>
      </c>
      <c r="M13" s="53">
        <v>0.52553772633006512</v>
      </c>
      <c r="N13" s="53">
        <v>0.52597310339142855</v>
      </c>
      <c r="O13" s="53">
        <v>1.1224856026527714</v>
      </c>
      <c r="P13" s="53">
        <v>0.88368762381753307</v>
      </c>
      <c r="Q13" s="53">
        <v>0.26265215440878981</v>
      </c>
    </row>
    <row r="14" spans="1:17" x14ac:dyDescent="0.25">
      <c r="A14" s="51" t="s">
        <v>37</v>
      </c>
      <c r="B14" s="50">
        <f>SUM(B15:B17)</f>
        <v>86.359424684508284</v>
      </c>
      <c r="C14" s="50">
        <f t="shared" ref="C14:Q14" si="3">SUM(C15:C17)</f>
        <v>78.959059999999994</v>
      </c>
      <c r="D14" s="50">
        <f t="shared" si="3"/>
        <v>64.683200000000014</v>
      </c>
      <c r="E14" s="50">
        <f t="shared" si="3"/>
        <v>72.851219999999998</v>
      </c>
      <c r="F14" s="50">
        <f t="shared" si="3"/>
        <v>82.240539999999996</v>
      </c>
      <c r="G14" s="50">
        <f t="shared" si="3"/>
        <v>83.189029313000617</v>
      </c>
      <c r="H14" s="50">
        <f t="shared" si="3"/>
        <v>72.85132999999999</v>
      </c>
      <c r="I14" s="50">
        <f t="shared" si="3"/>
        <v>69.738690000000005</v>
      </c>
      <c r="J14" s="50">
        <f t="shared" si="3"/>
        <v>72.803899999999999</v>
      </c>
      <c r="K14" s="50">
        <f t="shared" si="3"/>
        <v>65.629249999999999</v>
      </c>
      <c r="L14" s="50">
        <f t="shared" si="3"/>
        <v>68.788513803858109</v>
      </c>
      <c r="M14" s="50">
        <f t="shared" si="3"/>
        <v>68.78987781364259</v>
      </c>
      <c r="N14" s="50">
        <f t="shared" si="3"/>
        <v>67.714178445464299</v>
      </c>
      <c r="O14" s="50">
        <f t="shared" si="3"/>
        <v>68.35998776841565</v>
      </c>
      <c r="P14" s="50">
        <f t="shared" si="3"/>
        <v>77.173868165061805</v>
      </c>
      <c r="Q14" s="50">
        <f t="shared" si="3"/>
        <v>67.498991079527883</v>
      </c>
    </row>
    <row r="15" spans="1:17" x14ac:dyDescent="0.25">
      <c r="A15" s="52" t="s">
        <v>66</v>
      </c>
      <c r="B15" s="50">
        <v>3.2962429355782197</v>
      </c>
      <c r="C15" s="50">
        <v>1.10114</v>
      </c>
      <c r="D15" s="50">
        <v>1.0986199999999995</v>
      </c>
      <c r="E15" s="50">
        <v>1.0996999999999997</v>
      </c>
      <c r="F15" s="50">
        <v>1.09796</v>
      </c>
      <c r="G15" s="50">
        <v>1.0985354659359317</v>
      </c>
      <c r="H15" s="50">
        <v>1.0986599999999997</v>
      </c>
      <c r="I15" s="50">
        <v>1.0989100000000001</v>
      </c>
      <c r="J15" s="50">
        <v>1.0990399999999998</v>
      </c>
      <c r="K15" s="50">
        <v>1.0970299999999997</v>
      </c>
      <c r="L15" s="50">
        <v>2.1977551848802555</v>
      </c>
      <c r="M15" s="50">
        <v>2.1976429943432469</v>
      </c>
      <c r="N15" s="50">
        <v>1.09885142341251</v>
      </c>
      <c r="O15" s="50">
        <v>1.0986648735838527</v>
      </c>
      <c r="P15" s="50">
        <v>1.0988817220088514</v>
      </c>
      <c r="Q15" s="50">
        <v>1.0988493354517974</v>
      </c>
    </row>
    <row r="16" spans="1:17" x14ac:dyDescent="0.25">
      <c r="A16" s="52" t="s">
        <v>147</v>
      </c>
      <c r="B16" s="50">
        <v>75.824430569157315</v>
      </c>
      <c r="C16" s="50">
        <v>76.858519999999999</v>
      </c>
      <c r="D16" s="50">
        <v>61.483210000000014</v>
      </c>
      <c r="E16" s="50">
        <v>70.750860000000003</v>
      </c>
      <c r="F16" s="50">
        <v>72.738679999999974</v>
      </c>
      <c r="G16" s="50">
        <v>76.859778181529521</v>
      </c>
      <c r="H16" s="50">
        <v>71.752669999999995</v>
      </c>
      <c r="I16" s="50">
        <v>68.639780000000002</v>
      </c>
      <c r="J16" s="50">
        <v>71.704859999999996</v>
      </c>
      <c r="K16" s="50">
        <v>64.532219999999995</v>
      </c>
      <c r="L16" s="50">
        <v>66.590758618977858</v>
      </c>
      <c r="M16" s="50">
        <v>66.59223481929935</v>
      </c>
      <c r="N16" s="50">
        <v>66.615327022051787</v>
      </c>
      <c r="O16" s="50">
        <v>67.261322894831792</v>
      </c>
      <c r="P16" s="50">
        <v>76.07498644305295</v>
      </c>
      <c r="Q16" s="50">
        <v>66.40014174407608</v>
      </c>
    </row>
    <row r="17" spans="1:17" x14ac:dyDescent="0.25">
      <c r="A17" s="52" t="s">
        <v>146</v>
      </c>
      <c r="B17" s="50">
        <v>7.2387511797727457</v>
      </c>
      <c r="C17" s="50">
        <v>0.9993999999999944</v>
      </c>
      <c r="D17" s="50">
        <v>2.101370000000002</v>
      </c>
      <c r="E17" s="50">
        <v>1.0006599999999963</v>
      </c>
      <c r="F17" s="50">
        <v>8.4039000000000197</v>
      </c>
      <c r="G17" s="50">
        <v>5.230715665535171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</row>
    <row r="18" spans="1:17" x14ac:dyDescent="0.25">
      <c r="A18" s="51" t="s">
        <v>41</v>
      </c>
      <c r="B18" s="50">
        <v>47.888663581445897</v>
      </c>
      <c r="C18" s="50">
        <v>43.202669999999976</v>
      </c>
      <c r="D18" s="50">
        <v>28.719619999999995</v>
      </c>
      <c r="E18" s="50">
        <v>31.100609999999996</v>
      </c>
      <c r="F18" s="50">
        <v>34.298209999999983</v>
      </c>
      <c r="G18" s="50">
        <v>39.89300487665183</v>
      </c>
      <c r="H18" s="50">
        <v>30.221749999999997</v>
      </c>
      <c r="I18" s="50">
        <v>27.199449999999992</v>
      </c>
      <c r="J18" s="50">
        <v>30.020969999999991</v>
      </c>
      <c r="K18" s="50">
        <v>27.17905</v>
      </c>
      <c r="L18" s="50">
        <v>32.011080433475044</v>
      </c>
      <c r="M18" s="50">
        <v>38.627602313423402</v>
      </c>
      <c r="N18" s="50">
        <v>31.962741937790138</v>
      </c>
      <c r="O18" s="50">
        <v>33.223477848685221</v>
      </c>
      <c r="P18" s="50">
        <v>27.496047931405215</v>
      </c>
      <c r="Q18" s="50">
        <v>22.693925787211612</v>
      </c>
    </row>
    <row r="19" spans="1:17" x14ac:dyDescent="0.25">
      <c r="A19" s="51" t="s">
        <v>64</v>
      </c>
      <c r="B19" s="50">
        <f>SUM(B20:B24)</f>
        <v>0.50157846688708319</v>
      </c>
      <c r="C19" s="50">
        <f t="shared" ref="C19:Q19" si="4">SUM(C20:C24)</f>
        <v>1.5103599999999999</v>
      </c>
      <c r="D19" s="50">
        <f t="shared" si="4"/>
        <v>1.9965299999999997</v>
      </c>
      <c r="E19" s="50">
        <f t="shared" si="4"/>
        <v>1.9273500000000001</v>
      </c>
      <c r="F19" s="50">
        <f t="shared" si="4"/>
        <v>2.3006799999999989</v>
      </c>
      <c r="G19" s="50">
        <f t="shared" si="4"/>
        <v>2.3648776650841494</v>
      </c>
      <c r="H19" s="50">
        <f t="shared" si="4"/>
        <v>1.9947799999999996</v>
      </c>
      <c r="I19" s="50">
        <f t="shared" si="4"/>
        <v>2.8000300000000009</v>
      </c>
      <c r="J19" s="50">
        <f t="shared" si="4"/>
        <v>3.2232399999999997</v>
      </c>
      <c r="K19" s="50">
        <f t="shared" si="4"/>
        <v>4.7950799999999987</v>
      </c>
      <c r="L19" s="50">
        <f t="shared" si="4"/>
        <v>4.8971620097362294</v>
      </c>
      <c r="M19" s="50">
        <f t="shared" si="4"/>
        <v>20.37607122938708</v>
      </c>
      <c r="N19" s="50">
        <f t="shared" si="4"/>
        <v>17.700578109133392</v>
      </c>
      <c r="O19" s="50">
        <f t="shared" si="4"/>
        <v>5.6848402858398837</v>
      </c>
      <c r="P19" s="50">
        <f t="shared" si="4"/>
        <v>6.3781534719271153</v>
      </c>
      <c r="Q19" s="50">
        <f t="shared" si="4"/>
        <v>36.522482638128707</v>
      </c>
    </row>
    <row r="20" spans="1:17" x14ac:dyDescent="0.25">
      <c r="A20" s="52" t="s">
        <v>34</v>
      </c>
      <c r="B20" s="50">
        <v>0.50157846688708319</v>
      </c>
      <c r="C20" s="50">
        <v>1.1267800000000001</v>
      </c>
      <c r="D20" s="50">
        <v>1.0018199999999999</v>
      </c>
      <c r="E20" s="50">
        <v>1.3685300000000002</v>
      </c>
      <c r="F20" s="50">
        <v>1.7972899999999994</v>
      </c>
      <c r="G20" s="50">
        <v>1.8393700354586258</v>
      </c>
      <c r="H20" s="50">
        <v>1.4998999999999996</v>
      </c>
      <c r="I20" s="50">
        <v>2.2825200000000008</v>
      </c>
      <c r="J20" s="50">
        <v>2.7010699999999996</v>
      </c>
      <c r="K20" s="50">
        <v>3.8758799999999987</v>
      </c>
      <c r="L20" s="50">
        <v>3.917747995016239</v>
      </c>
      <c r="M20" s="50">
        <v>10.032826244966556</v>
      </c>
      <c r="N20" s="50">
        <v>9.6506680585797273</v>
      </c>
      <c r="O20" s="50">
        <v>2.8424501122965422</v>
      </c>
      <c r="P20" s="50">
        <v>5.5898794097524709</v>
      </c>
      <c r="Q20" s="50">
        <v>11.131481130653695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0.41217999999999999</v>
      </c>
      <c r="L21" s="50">
        <v>0.45388495917313121</v>
      </c>
      <c r="M21" s="50">
        <v>9.8655096362348988</v>
      </c>
      <c r="N21" s="50">
        <v>7.5005112753594538</v>
      </c>
      <c r="O21" s="50">
        <v>2.0780833043353519</v>
      </c>
      <c r="P21" s="50">
        <v>9.5556360990927555E-2</v>
      </c>
      <c r="Q21" s="50">
        <v>24.76994412481584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0.38357999999999992</v>
      </c>
      <c r="D24" s="50">
        <v>0.99470999999999976</v>
      </c>
      <c r="E24" s="50">
        <v>0.55881999999999998</v>
      </c>
      <c r="F24" s="50">
        <v>0.50338999999999978</v>
      </c>
      <c r="G24" s="50">
        <v>0.52550762962552344</v>
      </c>
      <c r="H24" s="50">
        <v>0.49487999999999993</v>
      </c>
      <c r="I24" s="50">
        <v>0.51751000000000014</v>
      </c>
      <c r="J24" s="50">
        <v>0.52217000000000002</v>
      </c>
      <c r="K24" s="50">
        <v>0.5070199999999998</v>
      </c>
      <c r="L24" s="50">
        <v>0.52552905554685914</v>
      </c>
      <c r="M24" s="50">
        <v>0.47773534818562657</v>
      </c>
      <c r="N24" s="50">
        <v>0.54939877519420943</v>
      </c>
      <c r="O24" s="50">
        <v>0.76430686920798985</v>
      </c>
      <c r="P24" s="50">
        <v>0.69271770118371689</v>
      </c>
      <c r="Q24" s="50">
        <v>0.62105738265917387</v>
      </c>
    </row>
    <row r="25" spans="1:17" x14ac:dyDescent="0.25">
      <c r="A25" s="51" t="s">
        <v>31</v>
      </c>
      <c r="B25" s="50">
        <v>10.270345290291475</v>
      </c>
      <c r="C25" s="50">
        <v>6.9002100000000004</v>
      </c>
      <c r="D25" s="50">
        <v>6.4043399999999995</v>
      </c>
      <c r="E25" s="50">
        <v>7.2001699999999991</v>
      </c>
      <c r="F25" s="50">
        <v>4.3002699999999994</v>
      </c>
      <c r="G25" s="50">
        <v>4.2759838390466482</v>
      </c>
      <c r="H25" s="50">
        <v>4.0030399999999995</v>
      </c>
      <c r="I25" s="50">
        <v>5.0002700000000004</v>
      </c>
      <c r="J25" s="50">
        <v>4.9034499999999994</v>
      </c>
      <c r="K25" s="50">
        <v>3.9971300000000003</v>
      </c>
      <c r="L25" s="50">
        <v>3.3922473502768953</v>
      </c>
      <c r="M25" s="50">
        <v>3.3682229719435579</v>
      </c>
      <c r="N25" s="50">
        <v>1.0510897949936884</v>
      </c>
      <c r="O25" s="50">
        <v>0.90761547529238451</v>
      </c>
      <c r="P25" s="50">
        <v>0.83611595546826822</v>
      </c>
      <c r="Q25" s="50">
        <v>0.69276378680420536</v>
      </c>
    </row>
    <row r="26" spans="1:17" x14ac:dyDescent="0.25">
      <c r="A26" s="49" t="s">
        <v>30</v>
      </c>
      <c r="B26" s="48">
        <v>53.047830841403574</v>
      </c>
      <c r="C26" s="48">
        <v>45.503609999999995</v>
      </c>
      <c r="D26" s="48">
        <v>44.230059999999995</v>
      </c>
      <c r="E26" s="48">
        <v>42.901879999999998</v>
      </c>
      <c r="F26" s="48">
        <v>36.501370000000009</v>
      </c>
      <c r="G26" s="48">
        <v>33.705419069600936</v>
      </c>
      <c r="H26" s="48">
        <v>31.62388</v>
      </c>
      <c r="I26" s="48">
        <v>30.500779999999999</v>
      </c>
      <c r="J26" s="48">
        <v>28.522209999999994</v>
      </c>
      <c r="K26" s="48">
        <v>27.480499999999989</v>
      </c>
      <c r="L26" s="48">
        <v>24.605662841148579</v>
      </c>
      <c r="M26" s="48">
        <v>25.798728110011524</v>
      </c>
      <c r="N26" s="48">
        <v>24.509562125396783</v>
      </c>
      <c r="O26" s="48">
        <v>21.758930327084716</v>
      </c>
      <c r="P26" s="48">
        <v>24.415104486690851</v>
      </c>
      <c r="Q26" s="48">
        <v>22.622199316362543</v>
      </c>
    </row>
    <row r="28" spans="1:17" x14ac:dyDescent="0.25">
      <c r="A28" s="162" t="s">
        <v>112</v>
      </c>
      <c r="B28" s="161">
        <f>AGR_emi!B5</f>
        <v>415.81142532124016</v>
      </c>
      <c r="C28" s="161">
        <f>AGR_emi!C5</f>
        <v>366.39470707124394</v>
      </c>
      <c r="D28" s="161">
        <f>AGR_emi!D5</f>
        <v>281.48852925388803</v>
      </c>
      <c r="E28" s="161">
        <f>AGR_emi!E5</f>
        <v>311.63975936369997</v>
      </c>
      <c r="F28" s="161">
        <f>AGR_emi!F5</f>
        <v>341.96699505113997</v>
      </c>
      <c r="G28" s="161">
        <f>AGR_emi!G5</f>
        <v>357.70695400015609</v>
      </c>
      <c r="H28" s="161">
        <f>AGR_emi!H5</f>
        <v>301.99283009870402</v>
      </c>
      <c r="I28" s="161">
        <f>AGR_emi!I5</f>
        <v>285.07492270713601</v>
      </c>
      <c r="J28" s="161">
        <f>AGR_emi!J5</f>
        <v>300.53126967447599</v>
      </c>
      <c r="K28" s="161">
        <f>AGR_emi!K5</f>
        <v>270.32364973259996</v>
      </c>
      <c r="L28" s="161">
        <f>AGR_emi!L5</f>
        <v>290.91853220533471</v>
      </c>
      <c r="M28" s="161">
        <f>AGR_emi!M5</f>
        <v>305.35352610935041</v>
      </c>
      <c r="N28" s="161">
        <f>AGR_emi!N5</f>
        <v>286.86975409880887</v>
      </c>
      <c r="O28" s="161">
        <f>AGR_emi!O5</f>
        <v>294.19707068453022</v>
      </c>
      <c r="P28" s="161">
        <f>AGR_emi!P5</f>
        <v>307.07689860550965</v>
      </c>
      <c r="Q28" s="161">
        <f>AGR_emi!Q5</f>
        <v>263.31810968348401</v>
      </c>
    </row>
    <row r="30" spans="1:17" x14ac:dyDescent="0.25">
      <c r="A30" s="160" t="s">
        <v>145</v>
      </c>
      <c r="B30" s="159">
        <f t="shared" ref="B30:Q30" si="5">IF(B$12=0,"",B$12/B$3*1000)</f>
        <v>124.22464666252078</v>
      </c>
      <c r="C30" s="159">
        <f t="shared" si="5"/>
        <v>92.429618093277284</v>
      </c>
      <c r="D30" s="159">
        <f t="shared" si="5"/>
        <v>72.314701687400586</v>
      </c>
      <c r="E30" s="159">
        <f t="shared" si="5"/>
        <v>83.309180234361975</v>
      </c>
      <c r="F30" s="159">
        <f t="shared" si="5"/>
        <v>88.315824123141383</v>
      </c>
      <c r="G30" s="159">
        <f t="shared" si="5"/>
        <v>95.872549626122094</v>
      </c>
      <c r="H30" s="159">
        <f t="shared" si="5"/>
        <v>76.207358873256766</v>
      </c>
      <c r="I30" s="159">
        <f t="shared" si="5"/>
        <v>58.847837826391633</v>
      </c>
      <c r="J30" s="159">
        <f t="shared" si="5"/>
        <v>55.830652251790603</v>
      </c>
      <c r="K30" s="159">
        <f t="shared" si="5"/>
        <v>66.777554876420737</v>
      </c>
      <c r="L30" s="159">
        <f t="shared" si="5"/>
        <v>77.893270590656712</v>
      </c>
      <c r="M30" s="159">
        <f t="shared" si="5"/>
        <v>74.151985639869935</v>
      </c>
      <c r="N30" s="159">
        <f t="shared" si="5"/>
        <v>62.888809197180429</v>
      </c>
      <c r="O30" s="159">
        <f t="shared" si="5"/>
        <v>50.577744461983961</v>
      </c>
      <c r="P30" s="159">
        <f t="shared" si="5"/>
        <v>46.133783232582253</v>
      </c>
      <c r="Q30" s="159">
        <f t="shared" si="5"/>
        <v>57.990731000150937</v>
      </c>
    </row>
    <row r="31" spans="1:17" x14ac:dyDescent="0.25">
      <c r="A31" s="158" t="s">
        <v>144</v>
      </c>
      <c r="B31" s="157">
        <f t="shared" ref="B31:Q31" si="6">IF(B$12=0,"",B$12/B$5*1000)</f>
        <v>138.26523552946995</v>
      </c>
      <c r="C31" s="157">
        <f t="shared" si="6"/>
        <v>139.30288992217325</v>
      </c>
      <c r="D31" s="157">
        <f t="shared" si="6"/>
        <v>138.02586808326288</v>
      </c>
      <c r="E31" s="157">
        <f t="shared" si="6"/>
        <v>138.13060152158175</v>
      </c>
      <c r="F31" s="157">
        <f t="shared" si="6"/>
        <v>142.15387397893761</v>
      </c>
      <c r="G31" s="157">
        <f t="shared" si="6"/>
        <v>142.44775836712583</v>
      </c>
      <c r="H31" s="157">
        <f t="shared" si="6"/>
        <v>141.30647485364287</v>
      </c>
      <c r="I31" s="157">
        <f t="shared" si="6"/>
        <v>140.37154055759279</v>
      </c>
      <c r="J31" s="157">
        <f t="shared" si="6"/>
        <v>141.10897927120138</v>
      </c>
      <c r="K31" s="157">
        <f t="shared" si="6"/>
        <v>141.55882612740621</v>
      </c>
      <c r="L31" s="157">
        <f t="shared" si="6"/>
        <v>139.37544380611101</v>
      </c>
      <c r="M31" s="157">
        <f t="shared" si="6"/>
        <v>132.28949281174135</v>
      </c>
      <c r="N31" s="157">
        <f t="shared" si="6"/>
        <v>134.0674445031986</v>
      </c>
      <c r="O31" s="157">
        <f t="shared" si="6"/>
        <v>133.80316263523378</v>
      </c>
      <c r="P31" s="157">
        <f t="shared" si="6"/>
        <v>131.81954837852805</v>
      </c>
      <c r="Q31" s="157">
        <f t="shared" si="6"/>
        <v>129.81005077362573</v>
      </c>
    </row>
    <row r="32" spans="1:17" x14ac:dyDescent="0.25">
      <c r="A32" s="158" t="s">
        <v>143</v>
      </c>
      <c r="B32" s="157">
        <f>IF(AGR_ued!B$5=0,"",AGR_ued!B$5/B$5*1000)</f>
        <v>54.83170527650153</v>
      </c>
      <c r="C32" s="157">
        <f>IF(AGR_ued!C$5=0,"",AGR_ued!C$5/C$5*1000)</f>
        <v>54.83170527650153</v>
      </c>
      <c r="D32" s="157">
        <f>IF(AGR_ued!D$5=0,"",AGR_ued!D$5/D$5*1000)</f>
        <v>54.831705276501538</v>
      </c>
      <c r="E32" s="157">
        <f>IF(AGR_ued!E$5=0,"",AGR_ued!E$5/E$5*1000)</f>
        <v>54.831705276501538</v>
      </c>
      <c r="F32" s="157">
        <f>IF(AGR_ued!F$5=0,"",AGR_ued!F$5/F$5*1000)</f>
        <v>54.831705276501538</v>
      </c>
      <c r="G32" s="157">
        <f>IF(AGR_ued!G$5=0,"",AGR_ued!G$5/G$5*1000)</f>
        <v>54.831705276501545</v>
      </c>
      <c r="H32" s="157">
        <f>IF(AGR_ued!H$5=0,"",AGR_ued!H$5/H$5*1000)</f>
        <v>54.831705276501545</v>
      </c>
      <c r="I32" s="157">
        <f>IF(AGR_ued!I$5=0,"",AGR_ued!I$5/I$5*1000)</f>
        <v>54.831705276501545</v>
      </c>
      <c r="J32" s="157">
        <f>IF(AGR_ued!J$5=0,"",AGR_ued!J$5/J$5*1000)</f>
        <v>54.83170527650153</v>
      </c>
      <c r="K32" s="157">
        <f>IF(AGR_ued!K$5=0,"",AGR_ued!K$5/K$5*1000)</f>
        <v>54.831705276501545</v>
      </c>
      <c r="L32" s="157">
        <f>IF(AGR_ued!L$5=0,"",AGR_ued!L$5/L$5*1000)</f>
        <v>54.831705276501523</v>
      </c>
      <c r="M32" s="157">
        <f>IF(AGR_ued!M$5=0,"",AGR_ued!M$5/M$5*1000)</f>
        <v>54.831705276501538</v>
      </c>
      <c r="N32" s="157">
        <f>IF(AGR_ued!N$5=0,"",AGR_ued!N$5/N$5*1000)</f>
        <v>54.831705276501545</v>
      </c>
      <c r="O32" s="157">
        <f>IF(AGR_ued!O$5=0,"",AGR_ued!O$5/O$5*1000)</f>
        <v>54.83170527650153</v>
      </c>
      <c r="P32" s="157">
        <f>IF(AGR_ued!P$5=0,"",AGR_ued!P$5/P$5*1000)</f>
        <v>54.83170527650153</v>
      </c>
      <c r="Q32" s="157">
        <f>IF(AGR_ued!Q$5=0,"",AGR_ued!Q$5/Q$5*1000)</f>
        <v>54.831705276501538</v>
      </c>
    </row>
    <row r="33" spans="1:17" x14ac:dyDescent="0.25">
      <c r="A33" s="156" t="s">
        <v>142</v>
      </c>
      <c r="B33" s="155">
        <f t="shared" ref="B33:Q33" si="7">IF(B$12=0,"",B$28/B$12)</f>
        <v>2.0101367961406367</v>
      </c>
      <c r="C33" s="155">
        <f t="shared" si="7"/>
        <v>2.0267681474360382</v>
      </c>
      <c r="D33" s="155">
        <f t="shared" si="7"/>
        <v>1.886281405880962</v>
      </c>
      <c r="E33" s="155">
        <f t="shared" si="7"/>
        <v>1.9589858510478135</v>
      </c>
      <c r="F33" s="155">
        <f t="shared" si="7"/>
        <v>2.1155942015687721</v>
      </c>
      <c r="G33" s="155">
        <f t="shared" si="7"/>
        <v>2.1653443117806925</v>
      </c>
      <c r="H33" s="155">
        <f t="shared" si="7"/>
        <v>2.1267828610099193</v>
      </c>
      <c r="I33" s="155">
        <f t="shared" si="7"/>
        <v>2.087861075426797</v>
      </c>
      <c r="J33" s="155">
        <f t="shared" si="7"/>
        <v>2.1378735121946839</v>
      </c>
      <c r="K33" s="155">
        <f t="shared" si="7"/>
        <v>2.0813233450815543</v>
      </c>
      <c r="L33" s="155">
        <f t="shared" si="7"/>
        <v>2.163240801122988</v>
      </c>
      <c r="M33" s="155">
        <f t="shared" si="7"/>
        <v>1.9389244011084121</v>
      </c>
      <c r="N33" s="155">
        <f t="shared" si="7"/>
        <v>1.9995922818046983</v>
      </c>
      <c r="O33" s="155">
        <f t="shared" si="7"/>
        <v>2.2447966418942173</v>
      </c>
      <c r="P33" s="155">
        <f t="shared" si="7"/>
        <v>2.2384475384690328</v>
      </c>
      <c r="Q33" s="155">
        <f t="shared" si="7"/>
        <v>1.7520315904214849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206.85727763382951</v>
      </c>
      <c r="C5" s="55">
        <f t="shared" ref="C5:Q5" si="0">SUM(C6:C9,C16:C17,C25:C27)</f>
        <v>180.77780999999996</v>
      </c>
      <c r="D5" s="55">
        <f t="shared" si="0"/>
        <v>149.22933999999998</v>
      </c>
      <c r="E5" s="55">
        <f t="shared" si="0"/>
        <v>159.08219</v>
      </c>
      <c r="F5" s="55">
        <f t="shared" si="0"/>
        <v>161.64111000000003</v>
      </c>
      <c r="G5" s="55">
        <f t="shared" si="0"/>
        <v>165.19633947083099</v>
      </c>
      <c r="H5" s="55">
        <f t="shared" si="0"/>
        <v>141.99513999999999</v>
      </c>
      <c r="I5" s="55">
        <f t="shared" si="0"/>
        <v>136.53921999999997</v>
      </c>
      <c r="J5" s="55">
        <f t="shared" si="0"/>
        <v>140.57485999999997</v>
      </c>
      <c r="K5" s="55">
        <f t="shared" si="0"/>
        <v>129.88066000000003</v>
      </c>
      <c r="L5" s="55">
        <f t="shared" si="0"/>
        <v>134.48273167476881</v>
      </c>
      <c r="M5" s="55">
        <f t="shared" si="0"/>
        <v>157.48604016473817</v>
      </c>
      <c r="N5" s="55">
        <f t="shared" si="0"/>
        <v>143.46412351616971</v>
      </c>
      <c r="O5" s="55">
        <f t="shared" si="0"/>
        <v>131.05733730797061</v>
      </c>
      <c r="P5" s="55">
        <f t="shared" si="0"/>
        <v>137.18297763437079</v>
      </c>
      <c r="Q5" s="55">
        <f t="shared" si="0"/>
        <v>150.29301476244373</v>
      </c>
    </row>
    <row r="6" spans="1:17" x14ac:dyDescent="0.25">
      <c r="A6" s="185" t="s">
        <v>162</v>
      </c>
      <c r="B6" s="206">
        <v>10.397374844915106</v>
      </c>
      <c r="C6" s="206">
        <v>8.9187075599999979</v>
      </c>
      <c r="D6" s="206">
        <v>8.6690917600000006</v>
      </c>
      <c r="E6" s="206">
        <v>8.4087684799999973</v>
      </c>
      <c r="F6" s="206">
        <v>7.1542685199999978</v>
      </c>
      <c r="G6" s="206">
        <v>6.6062621376417843</v>
      </c>
      <c r="H6" s="206">
        <v>6.1982804799999993</v>
      </c>
      <c r="I6" s="206">
        <v>5.9781528799999988</v>
      </c>
      <c r="J6" s="206">
        <v>5.5903531600000003</v>
      </c>
      <c r="K6" s="206">
        <v>5.3861780000000001</v>
      </c>
      <c r="L6" s="206">
        <v>4.8227099168651213</v>
      </c>
      <c r="M6" s="206">
        <v>5.0565507095622593</v>
      </c>
      <c r="N6" s="206">
        <v>4.8038741765777715</v>
      </c>
      <c r="O6" s="206">
        <v>4.264750344108605</v>
      </c>
      <c r="P6" s="206">
        <v>4.7853604793914073</v>
      </c>
      <c r="Q6" s="206">
        <v>4.433951066007058</v>
      </c>
    </row>
    <row r="7" spans="1:17" x14ac:dyDescent="0.25">
      <c r="A7" s="183" t="s">
        <v>161</v>
      </c>
      <c r="B7" s="205">
        <v>8.3178998759320795</v>
      </c>
      <c r="C7" s="205">
        <v>7.134966047999999</v>
      </c>
      <c r="D7" s="205">
        <v>6.9352734079999987</v>
      </c>
      <c r="E7" s="205">
        <v>6.7270147839999987</v>
      </c>
      <c r="F7" s="205">
        <v>5.723414816</v>
      </c>
      <c r="G7" s="205">
        <v>5.2850097101134264</v>
      </c>
      <c r="H7" s="205">
        <v>4.9586243839999993</v>
      </c>
      <c r="I7" s="205">
        <v>4.7825223039999987</v>
      </c>
      <c r="J7" s="205">
        <v>4.472282528</v>
      </c>
      <c r="K7" s="205">
        <v>4.3089423999999985</v>
      </c>
      <c r="L7" s="205">
        <v>3.8581679334920969</v>
      </c>
      <c r="M7" s="205">
        <v>4.045240567649806</v>
      </c>
      <c r="N7" s="205">
        <v>3.8430993412622168</v>
      </c>
      <c r="O7" s="205">
        <v>3.4118002752868843</v>
      </c>
      <c r="P7" s="205">
        <v>3.8282883835131245</v>
      </c>
      <c r="Q7" s="205">
        <v>3.5471608528056477</v>
      </c>
    </row>
    <row r="8" spans="1:17" x14ac:dyDescent="0.25">
      <c r="A8" s="183" t="s">
        <v>160</v>
      </c>
      <c r="B8" s="205">
        <v>7.2781623914405733</v>
      </c>
      <c r="C8" s="205">
        <v>6.2430952920000014</v>
      </c>
      <c r="D8" s="205">
        <v>6.0683642320000031</v>
      </c>
      <c r="E8" s="205">
        <v>5.8861379360000008</v>
      </c>
      <c r="F8" s="205">
        <v>5.0079879640000016</v>
      </c>
      <c r="G8" s="205">
        <v>4.6243834963492505</v>
      </c>
      <c r="H8" s="205">
        <v>4.3387963359999997</v>
      </c>
      <c r="I8" s="205">
        <v>4.1847070159999999</v>
      </c>
      <c r="J8" s="205">
        <v>3.9132472120000013</v>
      </c>
      <c r="K8" s="205">
        <v>3.770324599999999</v>
      </c>
      <c r="L8" s="205">
        <v>3.3758969418055855</v>
      </c>
      <c r="M8" s="205">
        <v>3.5395854966935816</v>
      </c>
      <c r="N8" s="205">
        <v>3.3627119236044387</v>
      </c>
      <c r="O8" s="205">
        <v>2.9853252408760245</v>
      </c>
      <c r="P8" s="205">
        <v>3.3497523355739838</v>
      </c>
      <c r="Q8" s="205">
        <v>3.1037657462049406</v>
      </c>
    </row>
    <row r="9" spans="1:17" x14ac:dyDescent="0.25">
      <c r="A9" s="181" t="s">
        <v>159</v>
      </c>
      <c r="B9" s="204">
        <f>SUM(B10:B15)</f>
        <v>41.848947620761045</v>
      </c>
      <c r="C9" s="204">
        <f t="shared" ref="C9:Q9" si="1">SUM(C10:C15)</f>
        <v>35.142487799999991</v>
      </c>
      <c r="D9" s="204">
        <f t="shared" si="1"/>
        <v>28.095226799999999</v>
      </c>
      <c r="E9" s="204">
        <f t="shared" si="1"/>
        <v>31.175800800000001</v>
      </c>
      <c r="F9" s="204">
        <f t="shared" si="1"/>
        <v>30.884953399999997</v>
      </c>
      <c r="G9" s="204">
        <f t="shared" si="1"/>
        <v>32.263269882726988</v>
      </c>
      <c r="H9" s="204">
        <f t="shared" si="1"/>
        <v>27.404048400000008</v>
      </c>
      <c r="I9" s="204">
        <f t="shared" si="1"/>
        <v>27.228667399999999</v>
      </c>
      <c r="J9" s="204">
        <f t="shared" si="1"/>
        <v>28.476273999999993</v>
      </c>
      <c r="K9" s="204">
        <f t="shared" si="1"/>
        <v>25.645796600000004</v>
      </c>
      <c r="L9" s="204">
        <f t="shared" si="1"/>
        <v>26.818908076612423</v>
      </c>
      <c r="M9" s="204">
        <f t="shared" si="1"/>
        <v>31.598422570155837</v>
      </c>
      <c r="N9" s="204">
        <f t="shared" si="1"/>
        <v>26.989853546065131</v>
      </c>
      <c r="O9" s="204">
        <f t="shared" si="1"/>
        <v>24.753589606522961</v>
      </c>
      <c r="P9" s="204">
        <f t="shared" si="1"/>
        <v>25.461102537754837</v>
      </c>
      <c r="Q9" s="204">
        <f t="shared" si="1"/>
        <v>28.62793515184514</v>
      </c>
    </row>
    <row r="10" spans="1:17" x14ac:dyDescent="0.25">
      <c r="A10" s="202" t="s">
        <v>35</v>
      </c>
      <c r="B10" s="203">
        <v>20.270811751640551</v>
      </c>
      <c r="C10" s="203">
        <v>17.849367091719508</v>
      </c>
      <c r="D10" s="203">
        <v>13.767554854141679</v>
      </c>
      <c r="E10" s="203">
        <v>15.761901347543429</v>
      </c>
      <c r="F10" s="203">
        <v>17.738694873202299</v>
      </c>
      <c r="G10" s="203">
        <v>18.164991009732663</v>
      </c>
      <c r="H10" s="203">
        <v>15.581552522615381</v>
      </c>
      <c r="I10" s="203">
        <v>15.002363403114684</v>
      </c>
      <c r="J10" s="203">
        <v>15.793098308614329</v>
      </c>
      <c r="K10" s="203">
        <v>14.464095280514373</v>
      </c>
      <c r="L10" s="203">
        <v>15.335248420968549</v>
      </c>
      <c r="M10" s="203">
        <v>17.314398663461109</v>
      </c>
      <c r="N10" s="203">
        <v>16.522271972674439</v>
      </c>
      <c r="O10" s="203">
        <v>15.168203715121217</v>
      </c>
      <c r="P10" s="203">
        <v>17.094792809672303</v>
      </c>
      <c r="Q10" s="203">
        <v>17.143149317438084</v>
      </c>
    </row>
    <row r="11" spans="1:17" x14ac:dyDescent="0.25">
      <c r="A11" s="202" t="s">
        <v>166</v>
      </c>
      <c r="B11" s="201">
        <v>10.246833962000949</v>
      </c>
      <c r="C11" s="201">
        <v>9.1951535082804856</v>
      </c>
      <c r="D11" s="201">
        <v>6.2926982458583218</v>
      </c>
      <c r="E11" s="201">
        <v>6.9365768524565707</v>
      </c>
      <c r="F11" s="201">
        <v>7.7384186267976993</v>
      </c>
      <c r="G11" s="201">
        <v>8.7540559303365129</v>
      </c>
      <c r="H11" s="201">
        <v>6.815818277384623</v>
      </c>
      <c r="I11" s="201">
        <v>6.2278858968853115</v>
      </c>
      <c r="J11" s="201">
        <v>6.8176539913856651</v>
      </c>
      <c r="K11" s="201">
        <v>6.2546963194856264</v>
      </c>
      <c r="L11" s="201">
        <v>7.2051522568838635</v>
      </c>
      <c r="M11" s="201">
        <v>10.041524861411718</v>
      </c>
      <c r="N11" s="201">
        <v>8.514251454493408</v>
      </c>
      <c r="O11" s="201">
        <v>7.6693616576616712</v>
      </c>
      <c r="P11" s="201">
        <v>6.522353406992659</v>
      </c>
      <c r="Q11" s="201">
        <v>9.8737850242812186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0.28768499999999997</v>
      </c>
      <c r="D13" s="201">
        <v>0.74603249999999988</v>
      </c>
      <c r="E13" s="201">
        <v>0.41911500000000002</v>
      </c>
      <c r="F13" s="201">
        <v>0.37754249999999984</v>
      </c>
      <c r="G13" s="201">
        <v>0.39413072221914264</v>
      </c>
      <c r="H13" s="201">
        <v>0.37115999999999999</v>
      </c>
      <c r="I13" s="201">
        <v>0.38813249999999999</v>
      </c>
      <c r="J13" s="201">
        <v>0.39162749999999996</v>
      </c>
      <c r="K13" s="201">
        <v>0.38026499999999985</v>
      </c>
      <c r="L13" s="201">
        <v>0.39414679166014432</v>
      </c>
      <c r="M13" s="201">
        <v>0.35830151113921999</v>
      </c>
      <c r="N13" s="201">
        <v>0.41204908139565705</v>
      </c>
      <c r="O13" s="201">
        <v>0.57323015190599236</v>
      </c>
      <c r="P13" s="201">
        <v>0.51953827588778767</v>
      </c>
      <c r="Q13" s="201">
        <v>0.46579303699438035</v>
      </c>
    </row>
    <row r="14" spans="1:17" x14ac:dyDescent="0.25">
      <c r="A14" s="202" t="s">
        <v>42</v>
      </c>
      <c r="B14" s="201">
        <v>10.270345290291475</v>
      </c>
      <c r="C14" s="201">
        <v>6.9002099999999977</v>
      </c>
      <c r="D14" s="201">
        <v>6.4043400000000013</v>
      </c>
      <c r="E14" s="201">
        <v>7.2001699999999991</v>
      </c>
      <c r="F14" s="201">
        <v>4.3002699999999994</v>
      </c>
      <c r="G14" s="201">
        <v>4.2759838390466482</v>
      </c>
      <c r="H14" s="201">
        <v>4.0030400000000004</v>
      </c>
      <c r="I14" s="201">
        <v>5.0002700000000013</v>
      </c>
      <c r="J14" s="201">
        <v>4.9034500000000003</v>
      </c>
      <c r="K14" s="201">
        <v>3.9971300000000003</v>
      </c>
      <c r="L14" s="201">
        <v>3.3922473502768957</v>
      </c>
      <c r="M14" s="201">
        <v>3.3682229719435579</v>
      </c>
      <c r="N14" s="201">
        <v>1.0510897949936886</v>
      </c>
      <c r="O14" s="201">
        <v>0.90761547529238473</v>
      </c>
      <c r="P14" s="201">
        <v>0.83611595546826822</v>
      </c>
      <c r="Q14" s="201">
        <v>0.69276378680420547</v>
      </c>
    </row>
    <row r="15" spans="1:17" x14ac:dyDescent="0.25">
      <c r="A15" s="202" t="s">
        <v>30</v>
      </c>
      <c r="B15" s="201">
        <v>1.0609566168280717</v>
      </c>
      <c r="C15" s="201">
        <v>0.91007219999999978</v>
      </c>
      <c r="D15" s="201">
        <v>0.88460120000000009</v>
      </c>
      <c r="E15" s="201">
        <v>0.85803759999999996</v>
      </c>
      <c r="F15" s="201">
        <v>0.73002739999999966</v>
      </c>
      <c r="G15" s="201">
        <v>0.6741083813920189</v>
      </c>
      <c r="H15" s="201">
        <v>0.63247759999999997</v>
      </c>
      <c r="I15" s="201">
        <v>0.61001559999999999</v>
      </c>
      <c r="J15" s="201">
        <v>0.57044419999999996</v>
      </c>
      <c r="K15" s="201">
        <v>0.54961000000000004</v>
      </c>
      <c r="L15" s="201">
        <v>0.49211325682297175</v>
      </c>
      <c r="M15" s="201">
        <v>0.51597456220023041</v>
      </c>
      <c r="N15" s="201">
        <v>0.49019124250793583</v>
      </c>
      <c r="O15" s="201">
        <v>0.43517860654169432</v>
      </c>
      <c r="P15" s="201">
        <v>0.48830208973381672</v>
      </c>
      <c r="Q15" s="201">
        <v>0.45244398632725069</v>
      </c>
    </row>
    <row r="16" spans="1:17" x14ac:dyDescent="0.25">
      <c r="A16" s="198" t="s">
        <v>158</v>
      </c>
      <c r="B16" s="197">
        <v>30.329772227662929</v>
      </c>
      <c r="C16" s="197">
        <v>30.743408000000006</v>
      </c>
      <c r="D16" s="197">
        <v>24.593284000000001</v>
      </c>
      <c r="E16" s="197">
        <v>28.300343999999996</v>
      </c>
      <c r="F16" s="197">
        <v>29.095472000000001</v>
      </c>
      <c r="G16" s="197">
        <v>30.743911272611804</v>
      </c>
      <c r="H16" s="197">
        <v>28.701067999999996</v>
      </c>
      <c r="I16" s="197">
        <v>27.455911999999998</v>
      </c>
      <c r="J16" s="197">
        <v>28.681944000000005</v>
      </c>
      <c r="K16" s="197">
        <v>25.812888000000004</v>
      </c>
      <c r="L16" s="197">
        <v>26.636303447591146</v>
      </c>
      <c r="M16" s="197">
        <v>26.636893927719743</v>
      </c>
      <c r="N16" s="197">
        <v>26.646130808820708</v>
      </c>
      <c r="O16" s="197">
        <v>26.904529157932721</v>
      </c>
      <c r="P16" s="197">
        <v>30.429994577221176</v>
      </c>
      <c r="Q16" s="197">
        <v>26.560056697630426</v>
      </c>
    </row>
    <row r="17" spans="1:17" x14ac:dyDescent="0.25">
      <c r="A17" s="198" t="s">
        <v>157</v>
      </c>
      <c r="B17" s="197">
        <f>SUM(B18:B24)</f>
        <v>73.592751892531112</v>
      </c>
      <c r="C17" s="197">
        <f t="shared" ref="C17:Q17" si="2">SUM(C18:C24)</f>
        <v>61.075353999999976</v>
      </c>
      <c r="D17" s="197">
        <f t="shared" si="2"/>
        <v>45.817385199999997</v>
      </c>
      <c r="E17" s="197">
        <f t="shared" si="2"/>
        <v>49.072099599999987</v>
      </c>
      <c r="F17" s="197">
        <f t="shared" si="2"/>
        <v>57.160700399999996</v>
      </c>
      <c r="G17" s="197">
        <f t="shared" si="2"/>
        <v>59.9346742454997</v>
      </c>
      <c r="H17" s="197">
        <f t="shared" si="2"/>
        <v>46.288300799999995</v>
      </c>
      <c r="I17" s="197">
        <f t="shared" si="2"/>
        <v>43.727102599999988</v>
      </c>
      <c r="J17" s="197">
        <f t="shared" si="2"/>
        <v>46.860292999999992</v>
      </c>
      <c r="K17" s="197">
        <f t="shared" si="2"/>
        <v>43.747219000000008</v>
      </c>
      <c r="L17" s="197">
        <f t="shared" si="2"/>
        <v>48.923079531962294</v>
      </c>
      <c r="M17" s="197">
        <f t="shared" si="2"/>
        <v>65.976901940735402</v>
      </c>
      <c r="N17" s="197">
        <f t="shared" si="2"/>
        <v>57.814929035748818</v>
      </c>
      <c r="O17" s="197">
        <f t="shared" si="2"/>
        <v>50.004108075592093</v>
      </c>
      <c r="P17" s="197">
        <f t="shared" si="2"/>
        <v>48.236079749271383</v>
      </c>
      <c r="Q17" s="197">
        <f t="shared" si="2"/>
        <v>64.967250573643739</v>
      </c>
    </row>
    <row r="18" spans="1:17" x14ac:dyDescent="0.25">
      <c r="A18" s="200" t="s">
        <v>38</v>
      </c>
      <c r="B18" s="199">
        <v>8.7894347692931323</v>
      </c>
      <c r="C18" s="199">
        <v>4.7018999999999984</v>
      </c>
      <c r="D18" s="199">
        <v>3.1955899999999993</v>
      </c>
      <c r="E18" s="199">
        <v>3.1009600000000002</v>
      </c>
      <c r="F18" s="199">
        <v>2.0000399999999998</v>
      </c>
      <c r="G18" s="199">
        <v>1.7680247074467517</v>
      </c>
      <c r="H18" s="199">
        <v>1.30036</v>
      </c>
      <c r="I18" s="199">
        <v>1.2999999999999996</v>
      </c>
      <c r="J18" s="199">
        <v>1.1010899999999999</v>
      </c>
      <c r="K18" s="199">
        <v>0.79964999999999975</v>
      </c>
      <c r="L18" s="199">
        <v>0.78806523627395741</v>
      </c>
      <c r="M18" s="199">
        <v>0.52553772633006524</v>
      </c>
      <c r="N18" s="199">
        <v>0.52597310339142855</v>
      </c>
      <c r="O18" s="199">
        <v>1.1224856026527712</v>
      </c>
      <c r="P18" s="199">
        <v>0.88368762381753307</v>
      </c>
      <c r="Q18" s="199">
        <v>0.26265215440878986</v>
      </c>
    </row>
    <row r="19" spans="1:17" x14ac:dyDescent="0.25">
      <c r="A19" s="200" t="s">
        <v>36</v>
      </c>
      <c r="B19" s="199">
        <v>3.2962429355782201</v>
      </c>
      <c r="C19" s="199">
        <v>1.1011399999999998</v>
      </c>
      <c r="D19" s="199">
        <v>1.0986199999999997</v>
      </c>
      <c r="E19" s="199">
        <v>1.0996999999999999</v>
      </c>
      <c r="F19" s="199">
        <v>1.0979599999999998</v>
      </c>
      <c r="G19" s="199">
        <v>1.0985354659359314</v>
      </c>
      <c r="H19" s="199">
        <v>1.0986599999999997</v>
      </c>
      <c r="I19" s="199">
        <v>1.0989100000000001</v>
      </c>
      <c r="J19" s="199">
        <v>1.0990399999999998</v>
      </c>
      <c r="K19" s="199">
        <v>1.0970299999999997</v>
      </c>
      <c r="L19" s="199">
        <v>2.1977551848802559</v>
      </c>
      <c r="M19" s="199">
        <v>2.1976429943432474</v>
      </c>
      <c r="N19" s="199">
        <v>1.0988514234125097</v>
      </c>
      <c r="O19" s="199">
        <v>1.0986648735838529</v>
      </c>
      <c r="P19" s="199">
        <v>1.0988817220088514</v>
      </c>
      <c r="Q19" s="199">
        <v>1.0988493354517972</v>
      </c>
    </row>
    <row r="20" spans="1:17" x14ac:dyDescent="0.25">
      <c r="A20" s="200" t="s">
        <v>35</v>
      </c>
      <c r="B20" s="199">
        <v>16.124914921554964</v>
      </c>
      <c r="C20" s="199">
        <v>19.042722508280487</v>
      </c>
      <c r="D20" s="199">
        <v>15.744385945858317</v>
      </c>
      <c r="E20" s="199">
        <v>18.198511452456568</v>
      </c>
      <c r="F20" s="199">
        <v>17.175871526797692</v>
      </c>
      <c r="G20" s="199">
        <v>18.727702517401507</v>
      </c>
      <c r="H20" s="199">
        <v>18.859729077384621</v>
      </c>
      <c r="I20" s="199">
        <v>17.944730996885305</v>
      </c>
      <c r="J20" s="199">
        <v>18.625234491385665</v>
      </c>
      <c r="K20" s="199">
        <v>16.511370319485625</v>
      </c>
      <c r="L20" s="199">
        <v>16.628315716140825</v>
      </c>
      <c r="M20" s="199">
        <v>14.649874049802559</v>
      </c>
      <c r="N20" s="199">
        <v>15.453084997910418</v>
      </c>
      <c r="O20" s="199">
        <v>17.117231274398037</v>
      </c>
      <c r="P20" s="199">
        <v>19.421200682993121</v>
      </c>
      <c r="Q20" s="199">
        <v>14.728918719718433</v>
      </c>
    </row>
    <row r="21" spans="1:17" x14ac:dyDescent="0.25">
      <c r="A21" s="200" t="s">
        <v>167</v>
      </c>
      <c r="B21" s="199">
        <v>7.2387511797727484</v>
      </c>
      <c r="C21" s="199">
        <v>0.9993999999999944</v>
      </c>
      <c r="D21" s="199">
        <v>2.1013700000000024</v>
      </c>
      <c r="E21" s="199">
        <v>1.0006599999999961</v>
      </c>
      <c r="F21" s="199">
        <v>8.4039000000000197</v>
      </c>
      <c r="G21" s="199">
        <v>5.230715665535171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37.641829619444955</v>
      </c>
      <c r="C22" s="199">
        <v>34.0075164917195</v>
      </c>
      <c r="D22" s="199">
        <v>22.426921754141681</v>
      </c>
      <c r="E22" s="199">
        <v>24.164033147543424</v>
      </c>
      <c r="F22" s="199">
        <v>26.559791373202291</v>
      </c>
      <c r="G22" s="199">
        <v>31.13894894631532</v>
      </c>
      <c r="H22" s="199">
        <v>23.405931722615374</v>
      </c>
      <c r="I22" s="199">
        <v>20.971564103114687</v>
      </c>
      <c r="J22" s="199">
        <v>23.20331600861433</v>
      </c>
      <c r="K22" s="199">
        <v>21.336533680514378</v>
      </c>
      <c r="L22" s="199">
        <v>25.259813135764301</v>
      </c>
      <c r="M22" s="199">
        <v>38.451587088246569</v>
      </c>
      <c r="N22" s="199">
        <v>30.949001758656184</v>
      </c>
      <c r="O22" s="199">
        <v>27.632199495358901</v>
      </c>
      <c r="P22" s="199">
        <v>21.069250885403481</v>
      </c>
      <c r="Q22" s="199">
        <v>37.590084887746229</v>
      </c>
    </row>
    <row r="23" spans="1:17" x14ac:dyDescent="0.25">
      <c r="A23" s="200" t="s">
        <v>165</v>
      </c>
      <c r="B23" s="199">
        <v>0.50157846688708319</v>
      </c>
      <c r="C23" s="199">
        <v>1.1267800000000001</v>
      </c>
      <c r="D23" s="199">
        <v>1.0018199999999997</v>
      </c>
      <c r="E23" s="199">
        <v>1.3685300000000005</v>
      </c>
      <c r="F23" s="199">
        <v>1.7972899999999992</v>
      </c>
      <c r="G23" s="199">
        <v>1.8393700354586255</v>
      </c>
      <c r="H23" s="199">
        <v>1.4999</v>
      </c>
      <c r="I23" s="199">
        <v>2.2825200000000003</v>
      </c>
      <c r="J23" s="199">
        <v>2.7010699999999996</v>
      </c>
      <c r="K23" s="199">
        <v>3.8758799999999995</v>
      </c>
      <c r="L23" s="199">
        <v>3.917747995016239</v>
      </c>
      <c r="M23" s="199">
        <v>10.032826244966554</v>
      </c>
      <c r="N23" s="199">
        <v>9.6506680585797238</v>
      </c>
      <c r="O23" s="199">
        <v>2.8424501122965422</v>
      </c>
      <c r="P23" s="199">
        <v>5.5898794097524718</v>
      </c>
      <c r="Q23" s="199">
        <v>11.131481130653695</v>
      </c>
    </row>
    <row r="24" spans="1:17" x14ac:dyDescent="0.25">
      <c r="A24" s="200" t="s">
        <v>32</v>
      </c>
      <c r="B24" s="199">
        <v>0</v>
      </c>
      <c r="C24" s="199">
        <v>9.5895000000000008E-2</v>
      </c>
      <c r="D24" s="199">
        <v>0.24867749999999997</v>
      </c>
      <c r="E24" s="199">
        <v>0.139705</v>
      </c>
      <c r="F24" s="199">
        <v>0.12584749999999997</v>
      </c>
      <c r="G24" s="199">
        <v>0.13137690740638083</v>
      </c>
      <c r="H24" s="199">
        <v>0.12372</v>
      </c>
      <c r="I24" s="199">
        <v>0.12937750000000003</v>
      </c>
      <c r="J24" s="199">
        <v>0.13054249999999998</v>
      </c>
      <c r="K24" s="199">
        <v>0.12675500000000001</v>
      </c>
      <c r="L24" s="199">
        <v>0.13138226388671478</v>
      </c>
      <c r="M24" s="199">
        <v>0.11943383704640664</v>
      </c>
      <c r="N24" s="199">
        <v>0.13734969379855239</v>
      </c>
      <c r="O24" s="199">
        <v>0.19107671730199746</v>
      </c>
      <c r="P24" s="199">
        <v>0.17317942529592922</v>
      </c>
      <c r="Q24" s="199">
        <v>0.15526434566479344</v>
      </c>
    </row>
    <row r="25" spans="1:17" x14ac:dyDescent="0.25">
      <c r="A25" s="198" t="s">
        <v>156</v>
      </c>
      <c r="B25" s="197">
        <v>9.0989316682988797</v>
      </c>
      <c r="C25" s="197">
        <v>9.2230223999999978</v>
      </c>
      <c r="D25" s="197">
        <v>7.3779851999999995</v>
      </c>
      <c r="E25" s="197">
        <v>8.4901031999999965</v>
      </c>
      <c r="F25" s="197">
        <v>8.7286416000000013</v>
      </c>
      <c r="G25" s="197">
        <v>9.2231733817835408</v>
      </c>
      <c r="H25" s="197">
        <v>8.6103203999999973</v>
      </c>
      <c r="I25" s="197">
        <v>8.2367735999999994</v>
      </c>
      <c r="J25" s="197">
        <v>8.6045831999999951</v>
      </c>
      <c r="K25" s="197">
        <v>7.7438663999999982</v>
      </c>
      <c r="L25" s="197">
        <v>7.9908910342773414</v>
      </c>
      <c r="M25" s="197">
        <v>7.9910681783159214</v>
      </c>
      <c r="N25" s="197">
        <v>7.9938392426462146</v>
      </c>
      <c r="O25" s="197">
        <v>8.0713587473798167</v>
      </c>
      <c r="P25" s="197">
        <v>9.128998373166354</v>
      </c>
      <c r="Q25" s="197">
        <v>7.9680170092891274</v>
      </c>
    </row>
    <row r="26" spans="1:17" x14ac:dyDescent="0.25">
      <c r="A26" s="198" t="s">
        <v>155</v>
      </c>
      <c r="B26" s="197">
        <v>8.8377686181778383</v>
      </c>
      <c r="C26" s="197">
        <v>7.5809014259999969</v>
      </c>
      <c r="D26" s="197">
        <v>7.3687279960000014</v>
      </c>
      <c r="E26" s="197">
        <v>7.1474532079999973</v>
      </c>
      <c r="F26" s="197">
        <v>6.0811282419999984</v>
      </c>
      <c r="G26" s="197">
        <v>5.6153228169955165</v>
      </c>
      <c r="H26" s="197">
        <v>5.2685384080000004</v>
      </c>
      <c r="I26" s="197">
        <v>5.0814299480000003</v>
      </c>
      <c r="J26" s="197">
        <v>4.7518001859999996</v>
      </c>
      <c r="K26" s="197">
        <v>4.5782512999999989</v>
      </c>
      <c r="L26" s="197">
        <v>4.099303429335353</v>
      </c>
      <c r="M26" s="197">
        <v>4.2980681031279202</v>
      </c>
      <c r="N26" s="197">
        <v>4.083293050091104</v>
      </c>
      <c r="O26" s="197">
        <v>3.6250377924923138</v>
      </c>
      <c r="P26" s="197">
        <v>4.0675564074826953</v>
      </c>
      <c r="Q26" s="197">
        <v>3.7688584061060006</v>
      </c>
    </row>
    <row r="27" spans="1:17" x14ac:dyDescent="0.25">
      <c r="A27" s="196" t="s">
        <v>45</v>
      </c>
      <c r="B27" s="195">
        <v>17.155668494109921</v>
      </c>
      <c r="C27" s="195">
        <v>14.715867473999996</v>
      </c>
      <c r="D27" s="195">
        <v>14.304001404000003</v>
      </c>
      <c r="E27" s="195">
        <v>13.874467991999994</v>
      </c>
      <c r="F27" s="195">
        <v>11.804543058</v>
      </c>
      <c r="G27" s="195">
        <v>10.900332527108946</v>
      </c>
      <c r="H27" s="195">
        <v>10.227162791999994</v>
      </c>
      <c r="I27" s="195">
        <v>9.8639522519999989</v>
      </c>
      <c r="J27" s="195">
        <v>9.2240827139999961</v>
      </c>
      <c r="K27" s="195">
        <v>8.8871936999999974</v>
      </c>
      <c r="L27" s="195">
        <v>7.9574713628274489</v>
      </c>
      <c r="M27" s="195">
        <v>8.3433086707777235</v>
      </c>
      <c r="N27" s="195">
        <v>7.9263923913533167</v>
      </c>
      <c r="O27" s="195">
        <v>7.0368380677791995</v>
      </c>
      <c r="P27" s="195">
        <v>7.8958447909958203</v>
      </c>
      <c r="Q27" s="195">
        <v>7.3160192589116448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1.0000000000000002</v>
      </c>
      <c r="E31" s="194">
        <f t="shared" si="3"/>
        <v>0.99999999999999978</v>
      </c>
      <c r="F31" s="194">
        <f t="shared" si="3"/>
        <v>0.99999999999999989</v>
      </c>
      <c r="G31" s="194">
        <f t="shared" si="3"/>
        <v>0.99999999999999978</v>
      </c>
      <c r="H31" s="194">
        <f t="shared" si="3"/>
        <v>0.99999999999999989</v>
      </c>
      <c r="I31" s="194">
        <f t="shared" si="3"/>
        <v>1</v>
      </c>
      <c r="J31" s="194">
        <f t="shared" si="3"/>
        <v>1</v>
      </c>
      <c r="K31" s="194">
        <f t="shared" si="3"/>
        <v>0.99999999999999978</v>
      </c>
      <c r="L31" s="194">
        <f t="shared" si="3"/>
        <v>0.99999999999999989</v>
      </c>
      <c r="M31" s="194">
        <f t="shared" si="3"/>
        <v>1</v>
      </c>
      <c r="N31" s="194">
        <f t="shared" si="3"/>
        <v>1</v>
      </c>
      <c r="O31" s="194">
        <f t="shared" si="3"/>
        <v>1.0000000000000002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5.0263519678143131E-2</v>
      </c>
      <c r="C32" s="193">
        <f t="shared" si="4"/>
        <v>4.9335189755866607E-2</v>
      </c>
      <c r="D32" s="193">
        <f t="shared" si="4"/>
        <v>5.8092408369560582E-2</v>
      </c>
      <c r="E32" s="193">
        <f t="shared" si="4"/>
        <v>5.2858013081162621E-2</v>
      </c>
      <c r="F32" s="193">
        <f t="shared" si="4"/>
        <v>4.4260204102780518E-2</v>
      </c>
      <c r="G32" s="193">
        <f t="shared" si="4"/>
        <v>3.9990366365280527E-2</v>
      </c>
      <c r="H32" s="193">
        <f t="shared" si="4"/>
        <v>4.36513565182583E-2</v>
      </c>
      <c r="I32" s="193">
        <f t="shared" si="4"/>
        <v>4.3783411682006092E-2</v>
      </c>
      <c r="J32" s="193">
        <f t="shared" si="4"/>
        <v>3.9767801725002619E-2</v>
      </c>
      <c r="K32" s="193">
        <f t="shared" si="4"/>
        <v>4.1470208112585803E-2</v>
      </c>
      <c r="L32" s="193">
        <f t="shared" si="4"/>
        <v>3.5861183490295961E-2</v>
      </c>
      <c r="M32" s="193">
        <f t="shared" si="4"/>
        <v>3.2107929720455591E-2</v>
      </c>
      <c r="N32" s="193">
        <f t="shared" si="4"/>
        <v>3.3484846656009655E-2</v>
      </c>
      <c r="O32" s="193">
        <f t="shared" si="4"/>
        <v>3.2541103243131676E-2</v>
      </c>
      <c r="P32" s="193">
        <f t="shared" si="4"/>
        <v>3.488304862535984E-2</v>
      </c>
      <c r="Q32" s="193">
        <f t="shared" si="4"/>
        <v>2.9502043544841077E-2</v>
      </c>
    </row>
    <row r="33" spans="1:17" x14ac:dyDescent="0.25">
      <c r="A33" s="183" t="s">
        <v>161</v>
      </c>
      <c r="B33" s="192">
        <f t="shared" ref="B33:Q33" si="5">IF(B$7=0,0,B$7/B$5)</f>
        <v>4.0210815742514477E-2</v>
      </c>
      <c r="C33" s="192">
        <f t="shared" si="5"/>
        <v>3.9468151804693291E-2</v>
      </c>
      <c r="D33" s="192">
        <f t="shared" si="5"/>
        <v>4.6473926695648454E-2</v>
      </c>
      <c r="E33" s="192">
        <f t="shared" si="5"/>
        <v>4.2286410464930105E-2</v>
      </c>
      <c r="F33" s="192">
        <f t="shared" si="5"/>
        <v>3.5408163282224424E-2</v>
      </c>
      <c r="G33" s="192">
        <f t="shared" si="5"/>
        <v>3.1992293092224421E-2</v>
      </c>
      <c r="H33" s="192">
        <f t="shared" si="5"/>
        <v>3.4921085214606636E-2</v>
      </c>
      <c r="I33" s="192">
        <f t="shared" si="5"/>
        <v>3.5026729345604871E-2</v>
      </c>
      <c r="J33" s="192">
        <f t="shared" si="5"/>
        <v>3.1814241380002092E-2</v>
      </c>
      <c r="K33" s="192">
        <f t="shared" si="5"/>
        <v>3.3176166490068631E-2</v>
      </c>
      <c r="L33" s="192">
        <f t="shared" si="5"/>
        <v>2.8688946792236769E-2</v>
      </c>
      <c r="M33" s="192">
        <f t="shared" si="5"/>
        <v>2.5686343776364463E-2</v>
      </c>
      <c r="N33" s="192">
        <f t="shared" si="5"/>
        <v>2.6787877324807721E-2</v>
      </c>
      <c r="O33" s="192">
        <f t="shared" si="5"/>
        <v>2.6032882594505348E-2</v>
      </c>
      <c r="P33" s="192">
        <f t="shared" si="5"/>
        <v>2.790643890028786E-2</v>
      </c>
      <c r="Q33" s="192">
        <f t="shared" si="5"/>
        <v>2.3601634835872871E-2</v>
      </c>
    </row>
    <row r="34" spans="1:17" x14ac:dyDescent="0.25">
      <c r="A34" s="183" t="s">
        <v>160</v>
      </c>
      <c r="B34" s="192">
        <f t="shared" ref="B34:Q34" si="6">IF(B$8=0,0,B$8/B$5)</f>
        <v>3.5184463774700185E-2</v>
      </c>
      <c r="C34" s="192">
        <f t="shared" si="6"/>
        <v>3.453463282910664E-2</v>
      </c>
      <c r="D34" s="192">
        <f t="shared" si="6"/>
        <v>4.0664685858692429E-2</v>
      </c>
      <c r="E34" s="192">
        <f t="shared" si="6"/>
        <v>3.700060915681385E-2</v>
      </c>
      <c r="F34" s="192">
        <f t="shared" si="6"/>
        <v>3.098214287194638E-2</v>
      </c>
      <c r="G34" s="192">
        <f t="shared" si="6"/>
        <v>2.7993256455696381E-2</v>
      </c>
      <c r="H34" s="192">
        <f t="shared" si="6"/>
        <v>3.055594956278081E-2</v>
      </c>
      <c r="I34" s="192">
        <f t="shared" si="6"/>
        <v>3.064838817740427E-2</v>
      </c>
      <c r="J34" s="192">
        <f t="shared" si="6"/>
        <v>2.7837461207501839E-2</v>
      </c>
      <c r="K34" s="192">
        <f t="shared" si="6"/>
        <v>2.9029145678810056E-2</v>
      </c>
      <c r="L34" s="192">
        <f t="shared" si="6"/>
        <v>2.510282844320718E-2</v>
      </c>
      <c r="M34" s="192">
        <f t="shared" si="6"/>
        <v>2.2475550804318914E-2</v>
      </c>
      <c r="N34" s="192">
        <f t="shared" si="6"/>
        <v>2.3439392659206752E-2</v>
      </c>
      <c r="O34" s="192">
        <f t="shared" si="6"/>
        <v>2.2778772270192184E-2</v>
      </c>
      <c r="P34" s="192">
        <f t="shared" si="6"/>
        <v>2.4418134037751876E-2</v>
      </c>
      <c r="Q34" s="192">
        <f t="shared" si="6"/>
        <v>2.0651430481388754E-2</v>
      </c>
    </row>
    <row r="35" spans="1:17" x14ac:dyDescent="0.25">
      <c r="A35" s="181" t="s">
        <v>159</v>
      </c>
      <c r="B35" s="191">
        <f t="shared" ref="B35:Q35" si="7">IF(B$9=0,0,B$9/B$5)</f>
        <v>0.20230831662998283</v>
      </c>
      <c r="C35" s="191">
        <f t="shared" si="7"/>
        <v>0.19439602570691614</v>
      </c>
      <c r="D35" s="191">
        <f t="shared" si="7"/>
        <v>0.18826878682168</v>
      </c>
      <c r="E35" s="191">
        <f t="shared" si="7"/>
        <v>0.19597291689283383</v>
      </c>
      <c r="F35" s="191">
        <f t="shared" si="7"/>
        <v>0.19107115386673595</v>
      </c>
      <c r="G35" s="191">
        <f t="shared" si="7"/>
        <v>0.1953025713891425</v>
      </c>
      <c r="H35" s="191">
        <f t="shared" si="7"/>
        <v>0.19299286158667128</v>
      </c>
      <c r="I35" s="191">
        <f t="shared" si="7"/>
        <v>0.19942011826345576</v>
      </c>
      <c r="J35" s="191">
        <f t="shared" si="7"/>
        <v>0.20257017506544198</v>
      </c>
      <c r="K35" s="191">
        <f t="shared" si="7"/>
        <v>0.19745662364204183</v>
      </c>
      <c r="L35" s="191">
        <f t="shared" si="7"/>
        <v>0.1994226897581981</v>
      </c>
      <c r="M35" s="191">
        <f t="shared" si="7"/>
        <v>0.20064268894628581</v>
      </c>
      <c r="N35" s="191">
        <f t="shared" si="7"/>
        <v>0.18812963746314687</v>
      </c>
      <c r="O35" s="191">
        <f t="shared" si="7"/>
        <v>0.18887603025502261</v>
      </c>
      <c r="P35" s="191">
        <f t="shared" si="7"/>
        <v>0.18559957639653707</v>
      </c>
      <c r="Q35" s="191">
        <f t="shared" si="7"/>
        <v>0.19048080975083939</v>
      </c>
    </row>
    <row r="36" spans="1:17" x14ac:dyDescent="0.25">
      <c r="A36" s="179" t="s">
        <v>158</v>
      </c>
      <c r="B36" s="190">
        <f t="shared" ref="B36:Q36" si="8">IF(B$16=0,0,B$16/B$5)</f>
        <v>0.14662173153681099</v>
      </c>
      <c r="C36" s="190">
        <f t="shared" si="8"/>
        <v>0.1700618455329225</v>
      </c>
      <c r="D36" s="190">
        <f t="shared" si="8"/>
        <v>0.16480193506183169</v>
      </c>
      <c r="E36" s="190">
        <f t="shared" si="8"/>
        <v>0.17789762637791193</v>
      </c>
      <c r="F36" s="190">
        <f t="shared" si="8"/>
        <v>0.18000044666854859</v>
      </c>
      <c r="G36" s="190">
        <f t="shared" si="8"/>
        <v>0.18610528157641357</v>
      </c>
      <c r="H36" s="190">
        <f t="shared" si="8"/>
        <v>0.20212711505478284</v>
      </c>
      <c r="I36" s="190">
        <f t="shared" si="8"/>
        <v>0.20108443566617712</v>
      </c>
      <c r="J36" s="190">
        <f t="shared" si="8"/>
        <v>0.20403323894471609</v>
      </c>
      <c r="K36" s="190">
        <f t="shared" si="8"/>
        <v>0.19874312311009196</v>
      </c>
      <c r="L36" s="190">
        <f t="shared" si="8"/>
        <v>0.19806486019341141</v>
      </c>
      <c r="M36" s="190">
        <f t="shared" si="8"/>
        <v>0.169138127416603</v>
      </c>
      <c r="N36" s="190">
        <f t="shared" si="8"/>
        <v>0.1857337580696086</v>
      </c>
      <c r="O36" s="190">
        <f t="shared" si="8"/>
        <v>0.20528823269703686</v>
      </c>
      <c r="P36" s="190">
        <f t="shared" si="8"/>
        <v>0.22182048459631212</v>
      </c>
      <c r="Q36" s="190">
        <f t="shared" si="8"/>
        <v>0.1767218306160922</v>
      </c>
    </row>
    <row r="37" spans="1:17" x14ac:dyDescent="0.25">
      <c r="A37" s="179" t="s">
        <v>157</v>
      </c>
      <c r="B37" s="190">
        <f t="shared" ref="B37:Q37" si="9">IF(B$17=0,0,B$17/B$5)</f>
        <v>0.35576583398144718</v>
      </c>
      <c r="C37" s="190">
        <f t="shared" si="9"/>
        <v>0.33784762632095161</v>
      </c>
      <c r="D37" s="190">
        <f t="shared" si="9"/>
        <v>0.30702665575013605</v>
      </c>
      <c r="E37" s="190">
        <f t="shared" si="9"/>
        <v>0.30847010341006736</v>
      </c>
      <c r="F37" s="190">
        <f t="shared" si="9"/>
        <v>0.35362724495024805</v>
      </c>
      <c r="G37" s="190">
        <f t="shared" si="9"/>
        <v>0.36280873073511699</v>
      </c>
      <c r="H37" s="190">
        <f t="shared" si="9"/>
        <v>0.32598510625081956</v>
      </c>
      <c r="I37" s="190">
        <f t="shared" si="9"/>
        <v>0.32025305696048356</v>
      </c>
      <c r="J37" s="190">
        <f t="shared" si="9"/>
        <v>0.33334760568141414</v>
      </c>
      <c r="K37" s="190">
        <f t="shared" si="9"/>
        <v>0.33682627575190943</v>
      </c>
      <c r="L37" s="190">
        <f t="shared" si="9"/>
        <v>0.36378707453888726</v>
      </c>
      <c r="M37" s="190">
        <f t="shared" si="9"/>
        <v>0.4189380968098525</v>
      </c>
      <c r="N37" s="190">
        <f t="shared" si="9"/>
        <v>0.40299224376631382</v>
      </c>
      <c r="O37" s="190">
        <f t="shared" si="9"/>
        <v>0.38154375102317112</v>
      </c>
      <c r="P37" s="190">
        <f t="shared" si="9"/>
        <v>0.35161855050145796</v>
      </c>
      <c r="Q37" s="190">
        <f t="shared" si="9"/>
        <v>0.43227059272403529</v>
      </c>
    </row>
    <row r="38" spans="1:17" x14ac:dyDescent="0.25">
      <c r="A38" s="179" t="s">
        <v>156</v>
      </c>
      <c r="B38" s="190">
        <f t="shared" ref="B38:Q38" si="10">IF(B$25=0,0,B$25/B$5)</f>
        <v>4.3986519461043302E-2</v>
      </c>
      <c r="C38" s="190">
        <f t="shared" si="10"/>
        <v>5.1018553659876731E-2</v>
      </c>
      <c r="D38" s="190">
        <f t="shared" si="10"/>
        <v>4.9440580518549507E-2</v>
      </c>
      <c r="E38" s="190">
        <f t="shared" si="10"/>
        <v>5.3369287913373566E-2</v>
      </c>
      <c r="F38" s="190">
        <f t="shared" si="10"/>
        <v>5.4000134000564581E-2</v>
      </c>
      <c r="G38" s="190">
        <f t="shared" si="10"/>
        <v>5.5831584472924065E-2</v>
      </c>
      <c r="H38" s="190">
        <f t="shared" si="10"/>
        <v>6.0638134516434843E-2</v>
      </c>
      <c r="I38" s="190">
        <f t="shared" si="10"/>
        <v>6.0325330699853137E-2</v>
      </c>
      <c r="J38" s="190">
        <f t="shared" si="10"/>
        <v>6.1209971683414778E-2</v>
      </c>
      <c r="K38" s="190">
        <f t="shared" si="10"/>
        <v>5.9622936933027566E-2</v>
      </c>
      <c r="L38" s="190">
        <f t="shared" si="10"/>
        <v>5.9419458058023407E-2</v>
      </c>
      <c r="M38" s="190">
        <f t="shared" si="10"/>
        <v>5.0741438224980895E-2</v>
      </c>
      <c r="N38" s="190">
        <f t="shared" si="10"/>
        <v>5.5720127420882594E-2</v>
      </c>
      <c r="O38" s="190">
        <f t="shared" si="10"/>
        <v>6.1586469809111061E-2</v>
      </c>
      <c r="P38" s="190">
        <f t="shared" si="10"/>
        <v>6.6546145378893654E-2</v>
      </c>
      <c r="Q38" s="190">
        <f t="shared" si="10"/>
        <v>5.3016549184827656E-2</v>
      </c>
    </row>
    <row r="39" spans="1:17" x14ac:dyDescent="0.25">
      <c r="A39" s="179" t="s">
        <v>155</v>
      </c>
      <c r="B39" s="190">
        <f t="shared" ref="B39:Q39" si="11">IF(B$26=0,0,B$26/B$5)</f>
        <v>4.2723991726421648E-2</v>
      </c>
      <c r="C39" s="190">
        <f t="shared" si="11"/>
        <v>4.193491129248661E-2</v>
      </c>
      <c r="D39" s="190">
        <f t="shared" si="11"/>
        <v>4.9378547114126502E-2</v>
      </c>
      <c r="E39" s="190">
        <f t="shared" si="11"/>
        <v>4.4929311118988222E-2</v>
      </c>
      <c r="F39" s="190">
        <f t="shared" si="11"/>
        <v>3.7621173487363442E-2</v>
      </c>
      <c r="G39" s="190">
        <f t="shared" si="11"/>
        <v>3.3991811410488453E-2</v>
      </c>
      <c r="H39" s="190">
        <f t="shared" si="11"/>
        <v>3.710365304051956E-2</v>
      </c>
      <c r="I39" s="190">
        <f t="shared" si="11"/>
        <v>3.7215899929705192E-2</v>
      </c>
      <c r="J39" s="190">
        <f t="shared" si="11"/>
        <v>3.3802631466252217E-2</v>
      </c>
      <c r="K39" s="190">
        <f t="shared" si="11"/>
        <v>3.5249676895697926E-2</v>
      </c>
      <c r="L39" s="190">
        <f t="shared" si="11"/>
        <v>3.0482005966751567E-2</v>
      </c>
      <c r="M39" s="190">
        <f t="shared" si="11"/>
        <v>2.7291740262387249E-2</v>
      </c>
      <c r="N39" s="190">
        <f t="shared" si="11"/>
        <v>2.8462119657608195E-2</v>
      </c>
      <c r="O39" s="190">
        <f t="shared" si="11"/>
        <v>2.7659937756661923E-2</v>
      </c>
      <c r="P39" s="190">
        <f t="shared" si="11"/>
        <v>2.9650591331555856E-2</v>
      </c>
      <c r="Q39" s="190">
        <f t="shared" si="11"/>
        <v>2.5076737013114924E-2</v>
      </c>
    </row>
    <row r="40" spans="1:17" x14ac:dyDescent="0.25">
      <c r="A40" s="177" t="s">
        <v>45</v>
      </c>
      <c r="B40" s="189">
        <f t="shared" ref="B40:Q40" si="12">IF(B$27=0,0,B$27/B$5)</f>
        <v>8.2934807468936139E-2</v>
      </c>
      <c r="C40" s="189">
        <f t="shared" si="12"/>
        <v>8.1403063097179901E-2</v>
      </c>
      <c r="D40" s="189">
        <f t="shared" si="12"/>
        <v>9.5852473809774977E-2</v>
      </c>
      <c r="E40" s="189">
        <f t="shared" si="12"/>
        <v>8.7215721583918313E-2</v>
      </c>
      <c r="F40" s="189">
        <f t="shared" si="12"/>
        <v>7.302933676958788E-2</v>
      </c>
      <c r="G40" s="189">
        <f t="shared" si="12"/>
        <v>6.5984104502712887E-2</v>
      </c>
      <c r="H40" s="189">
        <f t="shared" si="12"/>
        <v>7.2024738255126161E-2</v>
      </c>
      <c r="I40" s="189">
        <f t="shared" si="12"/>
        <v>7.2242629275310055E-2</v>
      </c>
      <c r="J40" s="189">
        <f t="shared" si="12"/>
        <v>6.5616872846254282E-2</v>
      </c>
      <c r="K40" s="189">
        <f t="shared" si="12"/>
        <v>6.8425843385766558E-2</v>
      </c>
      <c r="L40" s="189">
        <f t="shared" si="12"/>
        <v>5.9170952758988329E-2</v>
      </c>
      <c r="M40" s="189">
        <f t="shared" si="12"/>
        <v>5.2978084038751691E-2</v>
      </c>
      <c r="N40" s="189">
        <f t="shared" si="12"/>
        <v>5.5249996982415887E-2</v>
      </c>
      <c r="O40" s="189">
        <f t="shared" si="12"/>
        <v>5.3692820351167278E-2</v>
      </c>
      <c r="P40" s="189">
        <f t="shared" si="12"/>
        <v>5.755703023184372E-2</v>
      </c>
      <c r="Q40" s="189">
        <f t="shared" si="12"/>
        <v>4.8678371848987774E-2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138.26523552946995</v>
      </c>
      <c r="C44" s="186">
        <f t="shared" si="13"/>
        <v>139.30288992217325</v>
      </c>
      <c r="D44" s="186">
        <f t="shared" si="13"/>
        <v>138.02586808326291</v>
      </c>
      <c r="E44" s="186">
        <f t="shared" si="13"/>
        <v>138.13060152158172</v>
      </c>
      <c r="F44" s="186">
        <f t="shared" si="13"/>
        <v>142.15387397893767</v>
      </c>
      <c r="G44" s="186">
        <f t="shared" si="13"/>
        <v>142.44775836712586</v>
      </c>
      <c r="H44" s="186">
        <f t="shared" si="13"/>
        <v>141.30647485364287</v>
      </c>
      <c r="I44" s="186">
        <f t="shared" si="13"/>
        <v>140.37154055759279</v>
      </c>
      <c r="J44" s="186">
        <f t="shared" si="13"/>
        <v>141.10897927120138</v>
      </c>
      <c r="K44" s="186">
        <f t="shared" si="13"/>
        <v>141.55882612740626</v>
      </c>
      <c r="L44" s="186">
        <f t="shared" si="13"/>
        <v>139.37544380611101</v>
      </c>
      <c r="M44" s="186">
        <f t="shared" si="13"/>
        <v>132.28949281174135</v>
      </c>
      <c r="N44" s="186">
        <f t="shared" si="13"/>
        <v>134.0674445031986</v>
      </c>
      <c r="O44" s="186">
        <f t="shared" si="13"/>
        <v>133.80316263523378</v>
      </c>
      <c r="P44" s="186">
        <f t="shared" si="13"/>
        <v>131.81954837852805</v>
      </c>
      <c r="Q44" s="186">
        <f t="shared" si="13"/>
        <v>129.81005077362573</v>
      </c>
    </row>
    <row r="45" spans="1:17" x14ac:dyDescent="0.25">
      <c r="A45" s="185" t="s">
        <v>162</v>
      </c>
      <c r="B45" s="184">
        <f>IF(B$6=0,0,B$6/AGR!B$5*1000)</f>
        <v>6.9496973868386096</v>
      </c>
      <c r="C45" s="184">
        <f>IF(C$6=0,0,C$6/AGR!C$5*1000)</f>
        <v>6.8725345078510154</v>
      </c>
      <c r="D45" s="184">
        <f>IF(D$6=0,0,D$6/AGR!D$5*1000)</f>
        <v>8.0182550942560056</v>
      </c>
      <c r="E45" s="184">
        <f>IF(E$6=0,0,E$6/AGR!E$5*1000)</f>
        <v>7.3013091421366285</v>
      </c>
      <c r="F45" s="184">
        <f>IF(F$6=0,0,F$6/AGR!F$5*1000)</f>
        <v>6.2917594763087221</v>
      </c>
      <c r="G45" s="184">
        <f>IF(G$6=0,0,G$6/AGR!G$5*1000)</f>
        <v>5.6965380450143197</v>
      </c>
      <c r="H45" s="184">
        <f>IF(H$6=0,0,H$6/AGR!H$5*1000)</f>
        <v>6.1682193121746662</v>
      </c>
      <c r="I45" s="184">
        <f>IF(I$6=0,0,I$6/AGR!I$5*1000)</f>
        <v>6.1459449486704996</v>
      </c>
      <c r="J45" s="184">
        <f>IF(J$6=0,0,J$6/AGR!J$5*1000)</f>
        <v>5.6115939092746396</v>
      </c>
      <c r="K45" s="184">
        <f>IF(K$6=0,0,K$6/AGR!K$5*1000)</f>
        <v>5.8704739796768868</v>
      </c>
      <c r="L45" s="184">
        <f>IF(L$6=0,0,L$6/AGR!L$5*1000)</f>
        <v>4.99816836437238</v>
      </c>
      <c r="M45" s="184">
        <f>IF(M$6=0,0,M$6/AGR!M$5*1000)</f>
        <v>4.2475417379541049</v>
      </c>
      <c r="N45" s="184">
        <f>IF(N$6=0,0,N$6/AGR!N$5*1000)</f>
        <v>4.4892278207526903</v>
      </c>
      <c r="O45" s="184">
        <f>IF(O$6=0,0,O$6/AGR!O$5*1000)</f>
        <v>4.3541025295706808</v>
      </c>
      <c r="P45" s="184">
        <f>IF(P$6=0,0,P$6/AGR!P$5*1000)</f>
        <v>4.5982677158611676</v>
      </c>
      <c r="Q45" s="184">
        <f>IF(Q$6=0,0,Q$6/AGR!Q$5*1000)</f>
        <v>3.8296617704815379</v>
      </c>
    </row>
    <row r="46" spans="1:17" x14ac:dyDescent="0.25">
      <c r="A46" s="183" t="s">
        <v>161</v>
      </c>
      <c r="B46" s="182">
        <f>IF(B$7=0,0,B$7/AGR!B$5*1000)</f>
        <v>5.5597579094708838</v>
      </c>
      <c r="C46" s="182">
        <f>IF(C$7=0,0,C$7/AGR!C$5*1000)</f>
        <v>5.4980276062808127</v>
      </c>
      <c r="D46" s="182">
        <f>IF(D$7=0,0,D$7/AGR!D$5*1000)</f>
        <v>6.414604075404803</v>
      </c>
      <c r="E46" s="182">
        <f>IF(E$7=0,0,E$7/AGR!E$5*1000)</f>
        <v>5.8410473137093035</v>
      </c>
      <c r="F46" s="182">
        <f>IF(F$7=0,0,F$7/AGR!F$5*1000)</f>
        <v>5.0334075810469789</v>
      </c>
      <c r="G46" s="182">
        <f>IF(G$7=0,0,G$7/AGR!G$5*1000)</f>
        <v>4.5572304360114551</v>
      </c>
      <c r="H46" s="182">
        <f>IF(H$7=0,0,H$7/AGR!H$5*1000)</f>
        <v>4.9345754497397332</v>
      </c>
      <c r="I46" s="182">
        <f>IF(I$7=0,0,I$7/AGR!I$5*1000)</f>
        <v>4.9167559589363989</v>
      </c>
      <c r="J46" s="182">
        <f>IF(J$7=0,0,J$7/AGR!J$5*1000)</f>
        <v>4.4892751274197122</v>
      </c>
      <c r="K46" s="182">
        <f>IF(K$7=0,0,K$7/AGR!K$5*1000)</f>
        <v>4.6963791837415076</v>
      </c>
      <c r="L46" s="182">
        <f>IF(L$7=0,0,L$7/AGR!L$5*1000)</f>
        <v>3.9985346914979036</v>
      </c>
      <c r="M46" s="182">
        <f>IF(M$7=0,0,M$7/AGR!M$5*1000)</f>
        <v>3.3980333903632829</v>
      </c>
      <c r="N46" s="182">
        <f>IF(N$7=0,0,N$7/AGR!N$5*1000)</f>
        <v>3.5913822566021514</v>
      </c>
      <c r="O46" s="182">
        <f>IF(O$7=0,0,O$7/AGR!O$5*1000)</f>
        <v>3.4832820236565452</v>
      </c>
      <c r="P46" s="182">
        <f>IF(P$7=0,0,P$7/AGR!P$5*1000)</f>
        <v>3.678614172688933</v>
      </c>
      <c r="Q46" s="182">
        <f>IF(Q$7=0,0,Q$7/AGR!Q$5*1000)</f>
        <v>3.0637294163852311</v>
      </c>
    </row>
    <row r="47" spans="1:17" x14ac:dyDescent="0.25">
      <c r="A47" s="183" t="s">
        <v>160</v>
      </c>
      <c r="B47" s="182">
        <f>IF(B$8=0,0,B$8/AGR!B$5*1000)</f>
        <v>4.8647881707870262</v>
      </c>
      <c r="C47" s="182">
        <f>IF(C$8=0,0,C$8/AGR!C$5*1000)</f>
        <v>4.8107741554957126</v>
      </c>
      <c r="D47" s="182">
        <f>IF(D$8=0,0,D$8/AGR!D$5*1000)</f>
        <v>5.6127785659792062</v>
      </c>
      <c r="E47" s="182">
        <f>IF(E$8=0,0,E$8/AGR!E$5*1000)</f>
        <v>5.1109163994956424</v>
      </c>
      <c r="F47" s="182">
        <f>IF(F$8=0,0,F$8/AGR!F$5*1000)</f>
        <v>4.4042316334161073</v>
      </c>
      <c r="G47" s="182">
        <f>IF(G$8=0,0,G$8/AGR!G$5*1000)</f>
        <v>3.9875766315100254</v>
      </c>
      <c r="H47" s="182">
        <f>IF(H$8=0,0,H$8/AGR!H$5*1000)</f>
        <v>4.3177535185222666</v>
      </c>
      <c r="I47" s="182">
        <f>IF(I$8=0,0,I$8/AGR!I$5*1000)</f>
        <v>4.30216146406935</v>
      </c>
      <c r="J47" s="182">
        <f>IF(J$8=0,0,J$8/AGR!J$5*1000)</f>
        <v>3.9281157364922485</v>
      </c>
      <c r="K47" s="182">
        <f>IF(K$8=0,0,K$8/AGR!K$5*1000)</f>
        <v>4.1093317857738194</v>
      </c>
      <c r="L47" s="182">
        <f>IF(L$8=0,0,L$8/AGR!L$5*1000)</f>
        <v>3.4987178550606668</v>
      </c>
      <c r="M47" s="182">
        <f>IF(M$8=0,0,M$8/AGR!M$5*1000)</f>
        <v>2.9732792165678736</v>
      </c>
      <c r="N47" s="182">
        <f>IF(N$8=0,0,N$8/AGR!N$5*1000)</f>
        <v>3.1424594745268819</v>
      </c>
      <c r="O47" s="182">
        <f>IF(O$8=0,0,O$8/AGR!O$5*1000)</f>
        <v>3.0478717706994773</v>
      </c>
      <c r="P47" s="182">
        <f>IF(P$8=0,0,P$8/AGR!P$5*1000)</f>
        <v>3.2187874011028161</v>
      </c>
      <c r="Q47" s="182">
        <f>IF(Q$8=0,0,Q$8/AGR!Q$5*1000)</f>
        <v>2.6807632393370766</v>
      </c>
    </row>
    <row r="48" spans="1:17" x14ac:dyDescent="0.25">
      <c r="A48" s="181" t="s">
        <v>159</v>
      </c>
      <c r="B48" s="180">
        <f>IF(B$9=0,0,B$9/AGR!B$5*1000)</f>
        <v>27.972207048415168</v>
      </c>
      <c r="C48" s="180">
        <f>IF(C$9=0,0,C$9/AGR!C$5*1000)</f>
        <v>27.0799281703585</v>
      </c>
      <c r="D48" s="180">
        <f>IF(D$9=0,0,D$9/AGR!D$5*1000)</f>
        <v>25.985962734045145</v>
      </c>
      <c r="E48" s="180">
        <f>IF(E$9=0,0,E$9/AGR!E$5*1000)</f>
        <v>27.069856892346085</v>
      </c>
      <c r="F48" s="180">
        <f>IF(F$9=0,0,F$9/AGR!F$5*1000)</f>
        <v>27.161504727782191</v>
      </c>
      <c r="G48" s="180">
        <f>IF(G$9=0,0,G$9/AGR!G$5*1000)</f>
        <v>27.820413497718924</v>
      </c>
      <c r="H48" s="180">
        <f>IF(H$9=0,0,H$9/AGR!H$5*1000)</f>
        <v>27.271140942729541</v>
      </c>
      <c r="I48" s="180">
        <f>IF(I$9=0,0,I$9/AGR!I$5*1000)</f>
        <v>27.992909218818625</v>
      </c>
      <c r="J48" s="180">
        <f>IF(J$9=0,0,J$9/AGR!J$5*1000)</f>
        <v>28.584470634273082</v>
      </c>
      <c r="K48" s="180">
        <f>IF(K$9=0,0,K$9/AGR!K$5*1000)</f>
        <v>27.951727853848499</v>
      </c>
      <c r="L48" s="180">
        <f>IF(L$9=0,0,L$9/AGR!L$5*1000)</f>
        <v>27.794625890057247</v>
      </c>
      <c r="M48" s="180">
        <f>IF(M$9=0,0,M$9/AGR!M$5*1000)</f>
        <v>26.542919557088126</v>
      </c>
      <c r="N48" s="180">
        <f>IF(N$9=0,0,N$9/AGR!N$5*1000)</f>
        <v>25.222059729997319</v>
      </c>
      <c r="O48" s="180">
        <f>IF(O$9=0,0,O$9/AGR!O$5*1000)</f>
        <v>25.272210194110123</v>
      </c>
      <c r="P48" s="180">
        <f>IF(P$9=0,0,P$9/AGR!P$5*1000)</f>
        <v>24.465652339837632</v>
      </c>
      <c r="Q48" s="180">
        <f>IF(Q$9=0,0,Q$9/AGR!Q$5*1000)</f>
        <v>24.726323585157807</v>
      </c>
    </row>
    <row r="49" spans="1:17" x14ac:dyDescent="0.25">
      <c r="A49" s="179" t="s">
        <v>158</v>
      </c>
      <c r="B49" s="178">
        <f>IF(B$16=0,0,B$16/AGR!B$5*1000)</f>
        <v>20.272688244675891</v>
      </c>
      <c r="C49" s="178">
        <f>IF(C$16=0,0,C$16/AGR!C$5*1000)</f>
        <v>23.690106548234336</v>
      </c>
      <c r="D49" s="178">
        <f>IF(D$16=0,0,D$16/AGR!D$5*1000)</f>
        <v>22.746930148710838</v>
      </c>
      <c r="E49" s="178">
        <f>IF(E$16=0,0,E$16/AGR!E$5*1000)</f>
        <v>24.573106140842579</v>
      </c>
      <c r="F49" s="178">
        <f>IF(F$16=0,0,F$16/AGR!F$5*1000)</f>
        <v>25.587760811873348</v>
      </c>
      <c r="G49" s="178">
        <f>IF(G$16=0,0,G$16/AGR!G$5*1000)</f>
        <v>26.510280180842887</v>
      </c>
      <c r="H49" s="178">
        <f>IF(H$16=0,0,H$16/AGR!H$5*1000)</f>
        <v>28.561870100728054</v>
      </c>
      <c r="I49" s="178">
        <f>IF(I$16=0,0,I$16/AGR!I$5*1000)</f>
        <v>28.226532016615433</v>
      </c>
      <c r="J49" s="178">
        <f>IF(J$16=0,0,J$16/AGR!J$5*1000)</f>
        <v>28.790922084886017</v>
      </c>
      <c r="K49" s="178">
        <f>IF(K$16=0,0,K$16/AGR!K$5*1000)</f>
        <v>28.133843208359206</v>
      </c>
      <c r="L49" s="178">
        <f>IF(L$16=0,0,L$16/AGR!L$5*1000)</f>
        <v>27.605377791852042</v>
      </c>
      <c r="M49" s="178">
        <f>IF(M$16=0,0,M$16/AGR!M$5*1000)</f>
        <v>22.375197091070088</v>
      </c>
      <c r="N49" s="178">
        <f>IF(N$16=0,0,N$16/AGR!N$5*1000)</f>
        <v>24.900850302367765</v>
      </c>
      <c r="O49" s="178">
        <f>IF(O$16=0,0,O$16/AGR!O$5*1000)</f>
        <v>27.468214786661335</v>
      </c>
      <c r="P49" s="178">
        <f>IF(P$16=0,0,P$16/AGR!P$5*1000)</f>
        <v>29.240276100592101</v>
      </c>
      <c r="Q49" s="178">
        <f>IF(Q$16=0,0,Q$16/AGR!Q$5*1000)</f>
        <v>22.940269805083016</v>
      </c>
    </row>
    <row r="50" spans="1:17" x14ac:dyDescent="0.25">
      <c r="A50" s="179" t="s">
        <v>157</v>
      </c>
      <c r="B50" s="178">
        <f>IF(B$17=0,0,B$17/AGR!B$5*1000)</f>
        <v>49.190046828783103</v>
      </c>
      <c r="C50" s="178">
        <f>IF(C$17=0,0,C$17/AGR!C$5*1000)</f>
        <v>47.063150699855044</v>
      </c>
      <c r="D50" s="178">
        <f>IF(D$17=0,0,D$17/AGR!D$5*1000)</f>
        <v>42.377620684613639</v>
      </c>
      <c r="E50" s="178">
        <f>IF(E$17=0,0,E$17/AGR!E$5*1000)</f>
        <v>42.609160935457126</v>
      </c>
      <c r="F50" s="178">
        <f>IF(F$17=0,0,F$17/AGR!F$5*1000)</f>
        <v>50.269482814176477</v>
      </c>
      <c r="G50" s="178">
        <f>IF(G$17=0,0,G$17/AGR!G$5*1000)</f>
        <v>51.681290409239587</v>
      </c>
      <c r="H50" s="178">
        <f>IF(H$17=0,0,H$17/AGR!H$5*1000)</f>
        <v>46.063806219093536</v>
      </c>
      <c r="I50" s="178">
        <f>IF(I$17=0,0,I$17/AGR!I$5*1000)</f>
        <v>44.954414973821585</v>
      </c>
      <c r="J50" s="178">
        <f>IF(J$17=0,0,J$17/AGR!J$5*1000)</f>
        <v>47.038340380203273</v>
      </c>
      <c r="K50" s="178">
        <f>IF(K$17=0,0,K$17/AGR!K$5*1000)</f>
        <v>47.680732204306345</v>
      </c>
      <c r="L50" s="178">
        <f>IF(L$17=0,0,L$17/AGR!L$5*1000)</f>
        <v>50.702984964784193</v>
      </c>
      <c r="M50" s="178">
        <f>IF(M$17=0,0,M$17/AGR!M$5*1000)</f>
        <v>55.421108346491572</v>
      </c>
      <c r="N50" s="178">
        <f>IF(N$17=0,0,N$17/AGR!N$5*1000)</f>
        <v>54.028140276359764</v>
      </c>
      <c r="O50" s="178">
        <f>IF(O$17=0,0,O$17/AGR!O$5*1000)</f>
        <v>51.051760570610504</v>
      </c>
      <c r="P50" s="178">
        <f>IF(P$17=0,0,P$17/AGR!P$5*1000)</f>
        <v>46.350198528614847</v>
      </c>
      <c r="Q50" s="178">
        <f>IF(Q$17=0,0,Q$17/AGR!Q$5*1000)</f>
        <v>56.113067589452314</v>
      </c>
    </row>
    <row r="51" spans="1:17" x14ac:dyDescent="0.25">
      <c r="A51" s="179" t="s">
        <v>156</v>
      </c>
      <c r="B51" s="178">
        <f>IF(B$25=0,0,B$25/AGR!B$5*1000)</f>
        <v>6.0818064734027679</v>
      </c>
      <c r="C51" s="178">
        <f>IF(C$25=0,0,C$25/AGR!C$5*1000)</f>
        <v>7.1070319644702966</v>
      </c>
      <c r="D51" s="178">
        <f>IF(D$25=0,0,D$25/AGR!D$5*1000)</f>
        <v>6.8240790446132511</v>
      </c>
      <c r="E51" s="178">
        <f>IF(E$25=0,0,E$25/AGR!E$5*1000)</f>
        <v>7.3719318422527715</v>
      </c>
      <c r="F51" s="178">
        <f>IF(F$25=0,0,F$25/AGR!F$5*1000)</f>
        <v>7.676328243562005</v>
      </c>
      <c r="G51" s="178">
        <f>IF(G$25=0,0,G$25/AGR!G$5*1000)</f>
        <v>7.9530840542528649</v>
      </c>
      <c r="H51" s="178">
        <f>IF(H$25=0,0,H$25/AGR!H$5*1000)</f>
        <v>8.5685610302184152</v>
      </c>
      <c r="I51" s="178">
        <f>IF(I$25=0,0,I$25/AGR!I$5*1000)</f>
        <v>8.46795960498463</v>
      </c>
      <c r="J51" s="178">
        <f>IF(J$25=0,0,J$25/AGR!J$5*1000)</f>
        <v>8.6372766254657982</v>
      </c>
      <c r="K51" s="178">
        <f>IF(K$25=0,0,K$25/AGR!K$5*1000)</f>
        <v>8.4401529625077583</v>
      </c>
      <c r="L51" s="178">
        <f>IF(L$25=0,0,L$25/AGR!L$5*1000)</f>
        <v>8.2816133375556102</v>
      </c>
      <c r="M51" s="178">
        <f>IF(M$25=0,0,M$25/AGR!M$5*1000)</f>
        <v>6.7125591273210263</v>
      </c>
      <c r="N51" s="178">
        <f>IF(N$25=0,0,N$25/AGR!N$5*1000)</f>
        <v>7.4702550907103316</v>
      </c>
      <c r="O51" s="178">
        <f>IF(O$25=0,0,O$25/AGR!O$5*1000)</f>
        <v>8.2404644359984012</v>
      </c>
      <c r="P51" s="178">
        <f>IF(P$25=0,0,P$25/AGR!P$5*1000)</f>
        <v>8.7720828301776326</v>
      </c>
      <c r="Q51" s="178">
        <f>IF(Q$25=0,0,Q$25/AGR!Q$5*1000)</f>
        <v>6.8820809415249045</v>
      </c>
    </row>
    <row r="52" spans="1:17" x14ac:dyDescent="0.25">
      <c r="A52" s="179" t="s">
        <v>155</v>
      </c>
      <c r="B52" s="178">
        <f>IF(B$26=0,0,B$26/AGR!B$5*1000)</f>
        <v>5.9072427788128161</v>
      </c>
      <c r="C52" s="178">
        <f>IF(C$26=0,0,C$26/AGR!C$5*1000)</f>
        <v>5.8416543316733627</v>
      </c>
      <c r="D52" s="178">
        <f>IF(D$26=0,0,D$26/AGR!D$5*1000)</f>
        <v>6.8155168301176055</v>
      </c>
      <c r="E52" s="178">
        <f>IF(E$26=0,0,E$26/AGR!E$5*1000)</f>
        <v>6.2061127708161337</v>
      </c>
      <c r="F52" s="178">
        <f>IF(F$26=0,0,F$26/AGR!F$5*1000)</f>
        <v>5.347995554862413</v>
      </c>
      <c r="G52" s="178">
        <f>IF(G$26=0,0,G$26/AGR!G$5*1000)</f>
        <v>4.8420573382621708</v>
      </c>
      <c r="H52" s="178">
        <f>IF(H$26=0,0,H$26/AGR!H$5*1000)</f>
        <v>5.2429864153484669</v>
      </c>
      <c r="I52" s="178">
        <f>IF(I$26=0,0,I$26/AGR!I$5*1000)</f>
        <v>5.2240532063699261</v>
      </c>
      <c r="J52" s="178">
        <f>IF(J$26=0,0,J$26/AGR!J$5*1000)</f>
        <v>4.7698548228834436</v>
      </c>
      <c r="K52" s="178">
        <f>IF(K$26=0,0,K$26/AGR!K$5*1000)</f>
        <v>4.9899028827253522</v>
      </c>
      <c r="L52" s="178">
        <f>IF(L$26=0,0,L$26/AGR!L$5*1000)</f>
        <v>4.2484431097165229</v>
      </c>
      <c r="M52" s="178">
        <f>IF(M$26=0,0,M$26/AGR!M$5*1000)</f>
        <v>3.6104104772609888</v>
      </c>
      <c r="N52" s="178">
        <f>IF(N$26=0,0,N$26/AGR!N$5*1000)</f>
        <v>3.815843647639785</v>
      </c>
      <c r="O52" s="178">
        <f>IF(O$26=0,0,O$26/AGR!O$5*1000)</f>
        <v>3.7009871501350786</v>
      </c>
      <c r="P52" s="178">
        <f>IF(P$26=0,0,P$26/AGR!P$5*1000)</f>
        <v>3.9085275584819916</v>
      </c>
      <c r="Q52" s="178">
        <f>IF(Q$26=0,0,Q$26/AGR!Q$5*1000)</f>
        <v>3.2552125049093084</v>
      </c>
    </row>
    <row r="53" spans="1:17" x14ac:dyDescent="0.25">
      <c r="A53" s="177" t="s">
        <v>45</v>
      </c>
      <c r="B53" s="176">
        <f>IF(B$27=0,0,B$27/AGR!B$5*1000)</f>
        <v>11.467000688283703</v>
      </c>
      <c r="C53" s="176">
        <f>IF(C$27=0,0,C$27/AGR!C$5*1000)</f>
        <v>11.339681937954175</v>
      </c>
      <c r="D53" s="176">
        <f>IF(D$27=0,0,D$27/AGR!D$5*1000)</f>
        <v>13.23012090552241</v>
      </c>
      <c r="E53" s="176">
        <f>IF(E$27=0,0,E$27/AGR!E$5*1000)</f>
        <v>12.047160084525437</v>
      </c>
      <c r="F53" s="176">
        <f>IF(F$27=0,0,F$27/AGR!F$5*1000)</f>
        <v>10.381403135909395</v>
      </c>
      <c r="G53" s="176">
        <f>IF(G$27=0,0,G$27/AGR!G$5*1000)</f>
        <v>9.3992877742736294</v>
      </c>
      <c r="H53" s="176">
        <f>IF(H$27=0,0,H$27/AGR!H$5*1000)</f>
        <v>10.177561865088196</v>
      </c>
      <c r="I53" s="176">
        <f>IF(I$27=0,0,I$27/AGR!I$5*1000)</f>
        <v>10.140809165306324</v>
      </c>
      <c r="J53" s="176">
        <f>IF(J$27=0,0,J$27/AGR!J$5*1000)</f>
        <v>9.2591299503031514</v>
      </c>
      <c r="K53" s="176">
        <f>IF(K$27=0,0,K$27/AGR!K$5*1000)</f>
        <v>9.6862820664668607</v>
      </c>
      <c r="L53" s="176">
        <f>IF(L$27=0,0,L$27/AGR!L$5*1000)</f>
        <v>8.2469778012144257</v>
      </c>
      <c r="M53" s="176">
        <f>IF(M$27=0,0,M$27/AGR!M$5*1000)</f>
        <v>7.00844386762427</v>
      </c>
      <c r="N53" s="176">
        <f>IF(N$27=0,0,N$27/AGR!N$5*1000)</f>
        <v>7.4072259042419333</v>
      </c>
      <c r="O53" s="176">
        <f>IF(O$27=0,0,O$27/AGR!O$5*1000)</f>
        <v>7.1842691737916251</v>
      </c>
      <c r="P53" s="176">
        <f>IF(P$27=0,0,P$27/AGR!P$5*1000)</f>
        <v>7.5871417311709246</v>
      </c>
      <c r="Q53" s="176">
        <f>IF(Q$27=0,0,Q$27/AGR!Q$5*1000)</f>
        <v>6.3189419212945372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82.033182369259222</v>
      </c>
      <c r="C5" s="55">
        <f t="shared" ref="C5:Q5" si="0">SUM(C6:C9,C16:C17,C25:C27)</f>
        <v>71.156855424817792</v>
      </c>
      <c r="D5" s="55">
        <f t="shared" si="0"/>
        <v>59.28235991640944</v>
      </c>
      <c r="E5" s="55">
        <f t="shared" si="0"/>
        <v>63.1485540548925</v>
      </c>
      <c r="F5" s="55">
        <f t="shared" si="0"/>
        <v>62.348337445940928</v>
      </c>
      <c r="G5" s="55">
        <f t="shared" si="0"/>
        <v>63.588203159200503</v>
      </c>
      <c r="H5" s="55">
        <f t="shared" si="0"/>
        <v>55.098930712408588</v>
      </c>
      <c r="I5" s="55">
        <f t="shared" si="0"/>
        <v>53.334730387543971</v>
      </c>
      <c r="J5" s="55">
        <f t="shared" si="0"/>
        <v>54.624158807011966</v>
      </c>
      <c r="K5" s="55">
        <f t="shared" si="0"/>
        <v>50.308258870611979</v>
      </c>
      <c r="L5" s="55">
        <f t="shared" si="0"/>
        <v>52.906862978157179</v>
      </c>
      <c r="M5" s="55">
        <f t="shared" si="0"/>
        <v>65.275238085346942</v>
      </c>
      <c r="N5" s="55">
        <f t="shared" si="0"/>
        <v>58.674815258394474</v>
      </c>
      <c r="O5" s="55">
        <f t="shared" si="0"/>
        <v>53.706483105963684</v>
      </c>
      <c r="P5" s="55">
        <f t="shared" si="0"/>
        <v>57.062679178667004</v>
      </c>
      <c r="Q5" s="55">
        <f t="shared" si="0"/>
        <v>63.483699771000673</v>
      </c>
    </row>
    <row r="6" spans="1:17" x14ac:dyDescent="0.25">
      <c r="A6" s="185" t="s">
        <v>162</v>
      </c>
      <c r="B6" s="206">
        <v>4.701838366252356</v>
      </c>
      <c r="C6" s="206">
        <v>4.0331643331586866</v>
      </c>
      <c r="D6" s="206">
        <v>3.9202845762230458</v>
      </c>
      <c r="E6" s="206">
        <v>3.8025627470315873</v>
      </c>
      <c r="F6" s="206">
        <v>3.2352603144108447</v>
      </c>
      <c r="G6" s="206">
        <v>2.9874441615880847</v>
      </c>
      <c r="H6" s="206">
        <v>2.8029491482563769</v>
      </c>
      <c r="I6" s="206">
        <v>2.7034043679066295</v>
      </c>
      <c r="J6" s="206">
        <v>2.5280359091259363</v>
      </c>
      <c r="K6" s="206">
        <v>2.435705045322059</v>
      </c>
      <c r="L6" s="206">
        <v>2.2379130514957928</v>
      </c>
      <c r="M6" s="206">
        <v>2.4933381630244131</v>
      </c>
      <c r="N6" s="206">
        <v>2.3687457127994929</v>
      </c>
      <c r="O6" s="206">
        <v>2.1029087612290582</v>
      </c>
      <c r="P6" s="206">
        <v>2.3996451122277174</v>
      </c>
      <c r="Q6" s="206">
        <v>2.272248036289509</v>
      </c>
    </row>
    <row r="7" spans="1:17" x14ac:dyDescent="0.25">
      <c r="A7" s="183" t="s">
        <v>161</v>
      </c>
      <c r="B7" s="205">
        <v>0.98483027445951699</v>
      </c>
      <c r="C7" s="205">
        <v>0.84477219924744229</v>
      </c>
      <c r="D7" s="205">
        <v>0.82112880844061242</v>
      </c>
      <c r="E7" s="205">
        <v>0.79647121446957436</v>
      </c>
      <c r="F7" s="205">
        <v>0.67764607270598154</v>
      </c>
      <c r="G7" s="205">
        <v>0.62573938625932046</v>
      </c>
      <c r="H7" s="205">
        <v>0.58709571957779194</v>
      </c>
      <c r="I7" s="205">
        <v>0.56624542534894284</v>
      </c>
      <c r="J7" s="205">
        <v>0.52951337419377054</v>
      </c>
      <c r="K7" s="205">
        <v>0.510174081164535</v>
      </c>
      <c r="L7" s="205">
        <v>0.46874527643063724</v>
      </c>
      <c r="M7" s="205">
        <v>0.52224570819709237</v>
      </c>
      <c r="N7" s="205">
        <v>0.49614901847859949</v>
      </c>
      <c r="O7" s="205">
        <v>0.4404677598764955</v>
      </c>
      <c r="P7" s="205">
        <v>0.50262109634455732</v>
      </c>
      <c r="Q7" s="205">
        <v>0.47593695973916211</v>
      </c>
    </row>
    <row r="8" spans="1:17" x14ac:dyDescent="0.25">
      <c r="A8" s="183" t="s">
        <v>160</v>
      </c>
      <c r="B8" s="205">
        <v>4.725454120699693</v>
      </c>
      <c r="C8" s="205">
        <v>4.0534215625907475</v>
      </c>
      <c r="D8" s="205">
        <v>3.9399748485599821</v>
      </c>
      <c r="E8" s="205">
        <v>3.8216617421712411</v>
      </c>
      <c r="F8" s="205">
        <v>3.2515099400268017</v>
      </c>
      <c r="G8" s="205">
        <v>3.0024490899266638</v>
      </c>
      <c r="H8" s="205">
        <v>2.8170274201273755</v>
      </c>
      <c r="I8" s="205">
        <v>2.7169826597897742</v>
      </c>
      <c r="J8" s="205">
        <v>2.5407333841587829</v>
      </c>
      <c r="K8" s="205">
        <v>2.447938773446217</v>
      </c>
      <c r="L8" s="205">
        <v>2.2491533368867049</v>
      </c>
      <c r="M8" s="205">
        <v>2.5058613629359185</v>
      </c>
      <c r="N8" s="205">
        <v>2.3806431266925703</v>
      </c>
      <c r="O8" s="205">
        <v>2.1134709654270569</v>
      </c>
      <c r="P8" s="205">
        <v>2.4116977234229195</v>
      </c>
      <c r="Q8" s="205">
        <v>2.2836607747735904</v>
      </c>
    </row>
    <row r="9" spans="1:17" x14ac:dyDescent="0.25">
      <c r="A9" s="181" t="s">
        <v>159</v>
      </c>
      <c r="B9" s="204">
        <f>SUM(B10:B15)</f>
        <v>26.634701203031078</v>
      </c>
      <c r="C9" s="204">
        <f t="shared" ref="C9:Q9" si="1">SUM(C10:C15)</f>
        <v>22.118229635415034</v>
      </c>
      <c r="D9" s="204">
        <f t="shared" si="1"/>
        <v>17.675545060538482</v>
      </c>
      <c r="E9" s="204">
        <f t="shared" si="1"/>
        <v>19.672411938797673</v>
      </c>
      <c r="F9" s="204">
        <f t="shared" si="1"/>
        <v>19.136291123172533</v>
      </c>
      <c r="G9" s="204">
        <f t="shared" si="1"/>
        <v>19.98370048025717</v>
      </c>
      <c r="H9" s="204">
        <f t="shared" si="1"/>
        <v>16.991839992853976</v>
      </c>
      <c r="I9" s="204">
        <f t="shared" si="1"/>
        <v>16.980878161382538</v>
      </c>
      <c r="J9" s="204">
        <f t="shared" si="1"/>
        <v>17.721308857042313</v>
      </c>
      <c r="K9" s="204">
        <f t="shared" si="1"/>
        <v>15.912581572154135</v>
      </c>
      <c r="L9" s="204">
        <f t="shared" si="1"/>
        <v>16.989966227878906</v>
      </c>
      <c r="M9" s="204">
        <f t="shared" si="1"/>
        <v>21.291130925041656</v>
      </c>
      <c r="N9" s="204">
        <f t="shared" si="1"/>
        <v>17.899143575826642</v>
      </c>
      <c r="O9" s="204">
        <f t="shared" si="1"/>
        <v>16.354711244238917</v>
      </c>
      <c r="P9" s="204">
        <f t="shared" si="1"/>
        <v>17.02087374109135</v>
      </c>
      <c r="Q9" s="204">
        <f t="shared" si="1"/>
        <v>19.70363300665386</v>
      </c>
    </row>
    <row r="10" spans="1:17" x14ac:dyDescent="0.25">
      <c r="A10" s="202" t="s">
        <v>35</v>
      </c>
      <c r="B10" s="203">
        <v>11.789638203590588</v>
      </c>
      <c r="C10" s="203">
        <v>10.381309971832671</v>
      </c>
      <c r="D10" s="203">
        <v>8.0073009737896381</v>
      </c>
      <c r="E10" s="203">
        <v>9.1672260866999924</v>
      </c>
      <c r="F10" s="203">
        <v>10.316942277460443</v>
      </c>
      <c r="G10" s="203">
        <v>10.56487893036112</v>
      </c>
      <c r="H10" s="203">
        <v>9.0623340171373368</v>
      </c>
      <c r="I10" s="203">
        <v>8.7254737939735261</v>
      </c>
      <c r="J10" s="203">
        <v>9.1853704456227483</v>
      </c>
      <c r="K10" s="203">
        <v>8.4124134932941494</v>
      </c>
      <c r="L10" s="203">
        <v>9.152257443380531</v>
      </c>
      <c r="M10" s="203">
        <v>10.980435713531856</v>
      </c>
      <c r="N10" s="203">
        <v>10.478085249376777</v>
      </c>
      <c r="O10" s="203">
        <v>9.6193629949808468</v>
      </c>
      <c r="P10" s="203">
        <v>11.025074784806153</v>
      </c>
      <c r="Q10" s="203">
        <v>11.299020382329783</v>
      </c>
    </row>
    <row r="11" spans="1:17" x14ac:dyDescent="0.25">
      <c r="A11" s="202" t="s">
        <v>166</v>
      </c>
      <c r="B11" s="201">
        <v>6.6117159848320801</v>
      </c>
      <c r="C11" s="201">
        <v>5.9331246762791308</v>
      </c>
      <c r="D11" s="201">
        <v>4.0603306088646463</v>
      </c>
      <c r="E11" s="201">
        <v>4.4757899098862213</v>
      </c>
      <c r="F11" s="201">
        <v>4.9931741181575227</v>
      </c>
      <c r="G11" s="201">
        <v>5.6485087726958341</v>
      </c>
      <c r="H11" s="201">
        <v>4.3978710713386677</v>
      </c>
      <c r="I11" s="201">
        <v>4.0185107799000628</v>
      </c>
      <c r="J11" s="201">
        <v>4.3990555561902145</v>
      </c>
      <c r="K11" s="201">
        <v>4.0358100647644388</v>
      </c>
      <c r="L11" s="201">
        <v>4.7706299251087909</v>
      </c>
      <c r="M11" s="201">
        <v>7.0649156629863317</v>
      </c>
      <c r="N11" s="201">
        <v>5.990371909610344</v>
      </c>
      <c r="O11" s="201">
        <v>5.3959327938867672</v>
      </c>
      <c r="P11" s="201">
        <v>4.66677843914285</v>
      </c>
      <c r="Q11" s="201">
        <v>7.2198637995890653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0.11356390297624479</v>
      </c>
      <c r="D13" s="201">
        <v>0.29449697567521904</v>
      </c>
      <c r="E13" s="201">
        <v>0.16544600933621453</v>
      </c>
      <c r="F13" s="201">
        <v>0.1490352289462743</v>
      </c>
      <c r="G13" s="201">
        <v>0.15558344403793048</v>
      </c>
      <c r="H13" s="201">
        <v>0.14651573154200959</v>
      </c>
      <c r="I13" s="201">
        <v>0.15321564062056536</v>
      </c>
      <c r="J13" s="201">
        <v>0.15459529489834128</v>
      </c>
      <c r="K13" s="201">
        <v>0.15010993817982077</v>
      </c>
      <c r="L13" s="201">
        <v>0.15965744039869087</v>
      </c>
      <c r="M13" s="201">
        <v>0.15422492049196604</v>
      </c>
      <c r="N13" s="201">
        <v>0.17735966732314687</v>
      </c>
      <c r="O13" s="201">
        <v>0.2467373757933958</v>
      </c>
      <c r="P13" s="201">
        <v>0.22742018361396615</v>
      </c>
      <c r="Q13" s="201">
        <v>0.20837083437715437</v>
      </c>
    </row>
    <row r="14" spans="1:17" x14ac:dyDescent="0.25">
      <c r="A14" s="202" t="s">
        <v>42</v>
      </c>
      <c r="B14" s="201">
        <v>7.3803561902780368</v>
      </c>
      <c r="C14" s="201">
        <v>4.9585487292095802</v>
      </c>
      <c r="D14" s="201">
        <v>4.6022123918585223</v>
      </c>
      <c r="E14" s="201">
        <v>5.1741024988504627</v>
      </c>
      <c r="F14" s="201">
        <v>3.0902100579196983</v>
      </c>
      <c r="G14" s="201">
        <v>3.0727578191425287</v>
      </c>
      <c r="H14" s="201">
        <v>2.8766180891560009</v>
      </c>
      <c r="I14" s="201">
        <v>3.5932359238638822</v>
      </c>
      <c r="J14" s="201">
        <v>3.5236602605200016</v>
      </c>
      <c r="K14" s="201">
        <v>2.8723711136306709</v>
      </c>
      <c r="L14" s="201">
        <v>2.5014271780411286</v>
      </c>
      <c r="M14" s="201">
        <v>2.639222070137182</v>
      </c>
      <c r="N14" s="201">
        <v>0.82359731162411709</v>
      </c>
      <c r="O14" s="201">
        <v>0.7111758376873426</v>
      </c>
      <c r="P14" s="201">
        <v>0.66626523628832968</v>
      </c>
      <c r="Q14" s="201">
        <v>0.56415481836002201</v>
      </c>
    </row>
    <row r="15" spans="1:17" x14ac:dyDescent="0.25">
      <c r="A15" s="202" t="s">
        <v>30</v>
      </c>
      <c r="B15" s="201">
        <v>0.85299082433037476</v>
      </c>
      <c r="C15" s="201">
        <v>0.73168235511740509</v>
      </c>
      <c r="D15" s="201">
        <v>0.71120411035045661</v>
      </c>
      <c r="E15" s="201">
        <v>0.68984743402477922</v>
      </c>
      <c r="F15" s="201">
        <v>0.58692944068859132</v>
      </c>
      <c r="G15" s="201">
        <v>0.54197151401976018</v>
      </c>
      <c r="H15" s="201">
        <v>0.5085010836799585</v>
      </c>
      <c r="I15" s="201">
        <v>0.49044202302449941</v>
      </c>
      <c r="J15" s="201">
        <v>0.4586272998110083</v>
      </c>
      <c r="K15" s="201">
        <v>0.44187696228505502</v>
      </c>
      <c r="L15" s="201">
        <v>0.40599424094976333</v>
      </c>
      <c r="M15" s="201">
        <v>0.4523325578943197</v>
      </c>
      <c r="N15" s="201">
        <v>0.42972943789225865</v>
      </c>
      <c r="O15" s="201">
        <v>0.38150224189056414</v>
      </c>
      <c r="P15" s="201">
        <v>0.43533509724005187</v>
      </c>
      <c r="Q15" s="201">
        <v>0.41222317199783493</v>
      </c>
    </row>
    <row r="16" spans="1:17" x14ac:dyDescent="0.25">
      <c r="A16" s="198" t="s">
        <v>158</v>
      </c>
      <c r="B16" s="197">
        <v>10.032851987320088</v>
      </c>
      <c r="C16" s="197">
        <v>10.169679473176824</v>
      </c>
      <c r="D16" s="197">
        <v>8.1352664438766222</v>
      </c>
      <c r="E16" s="197">
        <v>9.361532965396778</v>
      </c>
      <c r="F16" s="197">
        <v>9.6245551033506445</v>
      </c>
      <c r="G16" s="197">
        <v>10.169845951829741</v>
      </c>
      <c r="H16" s="197">
        <v>9.4940893377159856</v>
      </c>
      <c r="I16" s="197">
        <v>9.0822014489658844</v>
      </c>
      <c r="J16" s="197">
        <v>9.4877632677420536</v>
      </c>
      <c r="K16" s="197">
        <v>8.5387019304109817</v>
      </c>
      <c r="L16" s="197">
        <v>9.0414333490031371</v>
      </c>
      <c r="M16" s="197">
        <v>9.6077492744674444</v>
      </c>
      <c r="N16" s="197">
        <v>9.6110809556288128</v>
      </c>
      <c r="O16" s="197">
        <v>9.7042835098733544</v>
      </c>
      <c r="P16" s="197">
        <v>11.162089401290119</v>
      </c>
      <c r="Q16" s="197">
        <v>9.956463387559614</v>
      </c>
    </row>
    <row r="17" spans="1:17" x14ac:dyDescent="0.25">
      <c r="A17" s="198" t="s">
        <v>157</v>
      </c>
      <c r="B17" s="197">
        <f>SUM(B18:B24)</f>
        <v>20.606801970030304</v>
      </c>
      <c r="C17" s="197">
        <f t="shared" ref="C17:Q17" si="2">SUM(C18:C24)</f>
        <v>17.302838274068236</v>
      </c>
      <c r="D17" s="197">
        <f t="shared" si="2"/>
        <v>12.876486343135284</v>
      </c>
      <c r="E17" s="197">
        <f t="shared" si="2"/>
        <v>13.82917555412202</v>
      </c>
      <c r="F17" s="197">
        <f t="shared" si="2"/>
        <v>15.979900569895173</v>
      </c>
      <c r="G17" s="197">
        <f t="shared" si="2"/>
        <v>16.906451874735517</v>
      </c>
      <c r="H17" s="197">
        <f t="shared" si="2"/>
        <v>13.115542598538573</v>
      </c>
      <c r="I17" s="197">
        <f t="shared" si="2"/>
        <v>12.340262973786977</v>
      </c>
      <c r="J17" s="197">
        <f t="shared" si="2"/>
        <v>13.24339855024296</v>
      </c>
      <c r="K17" s="197">
        <f t="shared" si="2"/>
        <v>12.329410728823202</v>
      </c>
      <c r="L17" s="197">
        <f t="shared" si="2"/>
        <v>14.195222014542354</v>
      </c>
      <c r="M17" s="197">
        <f t="shared" si="2"/>
        <v>20.346635012141615</v>
      </c>
      <c r="N17" s="197">
        <f t="shared" si="2"/>
        <v>17.734413918728716</v>
      </c>
      <c r="O17" s="197">
        <f t="shared" si="2"/>
        <v>15.478454524883501</v>
      </c>
      <c r="P17" s="197">
        <f t="shared" si="2"/>
        <v>14.974963140459179</v>
      </c>
      <c r="Q17" s="197">
        <f t="shared" si="2"/>
        <v>20.785790292073056</v>
      </c>
    </row>
    <row r="18" spans="1:17" x14ac:dyDescent="0.25">
      <c r="A18" s="200" t="s">
        <v>38</v>
      </c>
      <c r="B18" s="199">
        <v>2.1677102187471871</v>
      </c>
      <c r="C18" s="199">
        <v>1.1596145764839763</v>
      </c>
      <c r="D18" s="199">
        <v>0.78811815318625023</v>
      </c>
      <c r="E18" s="199">
        <v>0.7647798585877521</v>
      </c>
      <c r="F18" s="199">
        <v>0.49326347594610964</v>
      </c>
      <c r="G18" s="199">
        <v>0.43604228553118368</v>
      </c>
      <c r="H18" s="199">
        <v>0.32070363271798724</v>
      </c>
      <c r="I18" s="199">
        <v>0.32061484706802984</v>
      </c>
      <c r="J18" s="199">
        <v>0.27155830919856688</v>
      </c>
      <c r="K18" s="199">
        <v>0.19721512496765403</v>
      </c>
      <c r="L18" s="199">
        <v>0.19943919954225145</v>
      </c>
      <c r="M18" s="199">
        <v>0.14132760483896153</v>
      </c>
      <c r="N18" s="199">
        <v>0.14144468643786787</v>
      </c>
      <c r="O18" s="199">
        <v>0.30185882714250933</v>
      </c>
      <c r="P18" s="199">
        <v>0.24167260059177975</v>
      </c>
      <c r="Q18" s="199">
        <v>7.3407780263451031E-2</v>
      </c>
    </row>
    <row r="19" spans="1:17" x14ac:dyDescent="0.25">
      <c r="A19" s="200" t="s">
        <v>36</v>
      </c>
      <c r="B19" s="199">
        <v>0.90194947997116492</v>
      </c>
      <c r="C19" s="199">
        <v>0.30130444563280584</v>
      </c>
      <c r="D19" s="199">
        <v>0.30061489916006429</v>
      </c>
      <c r="E19" s="199">
        <v>0.30091041907695359</v>
      </c>
      <c r="F19" s="199">
        <v>0.30043430365529877</v>
      </c>
      <c r="G19" s="199">
        <v>0.30059176814192745</v>
      </c>
      <c r="H19" s="199">
        <v>0.30062584434217127</v>
      </c>
      <c r="I19" s="199">
        <v>0.30069425173034015</v>
      </c>
      <c r="J19" s="199">
        <v>0.30072982357218792</v>
      </c>
      <c r="K19" s="199">
        <v>0.30017982817131061</v>
      </c>
      <c r="L19" s="199">
        <v>0.61709267128083611</v>
      </c>
      <c r="M19" s="199">
        <v>0.65569665307486658</v>
      </c>
      <c r="N19" s="199">
        <v>0.3278572554380958</v>
      </c>
      <c r="O19" s="199">
        <v>0.32780159576152557</v>
      </c>
      <c r="P19" s="199">
        <v>0.33342819042453736</v>
      </c>
      <c r="Q19" s="199">
        <v>0.34073911982449018</v>
      </c>
    </row>
    <row r="20" spans="1:17" x14ac:dyDescent="0.25">
      <c r="A20" s="200" t="s">
        <v>35</v>
      </c>
      <c r="B20" s="199">
        <v>4.4122532569112725</v>
      </c>
      <c r="C20" s="199">
        <v>5.2106516416593784</v>
      </c>
      <c r="D20" s="199">
        <v>4.3081292835114322</v>
      </c>
      <c r="E20" s="199">
        <v>4.9796505480907935</v>
      </c>
      <c r="F20" s="199">
        <v>4.6998260426849212</v>
      </c>
      <c r="G20" s="199">
        <v>5.124452862471407</v>
      </c>
      <c r="H20" s="199">
        <v>5.1605792310208374</v>
      </c>
      <c r="I20" s="199">
        <v>4.9102087155551111</v>
      </c>
      <c r="J20" s="199">
        <v>5.0964145823491771</v>
      </c>
      <c r="K20" s="199">
        <v>4.5179988745759685</v>
      </c>
      <c r="L20" s="199">
        <v>4.6689512256723571</v>
      </c>
      <c r="M20" s="199">
        <v>4.3709890128421618</v>
      </c>
      <c r="N20" s="199">
        <v>4.6106379147534557</v>
      </c>
      <c r="O20" s="199">
        <v>5.1071585718977808</v>
      </c>
      <c r="P20" s="199">
        <v>5.8928778865884404</v>
      </c>
      <c r="Q20" s="199">
        <v>4.5672492475593529</v>
      </c>
    </row>
    <row r="21" spans="1:17" x14ac:dyDescent="0.25">
      <c r="A21" s="200" t="s">
        <v>167</v>
      </c>
      <c r="B21" s="199">
        <v>1.8464207209250312</v>
      </c>
      <c r="C21" s="199">
        <v>0.25492143916326698</v>
      </c>
      <c r="D21" s="199">
        <v>0.5360058681353993</v>
      </c>
      <c r="E21" s="199">
        <v>0.25524283301292294</v>
      </c>
      <c r="F21" s="199">
        <v>2.1436204548571114</v>
      </c>
      <c r="G21" s="199">
        <v>1.3342220985712228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11.153293253855738</v>
      </c>
      <c r="C22" s="199">
        <v>10.076444426376847</v>
      </c>
      <c r="D22" s="199">
        <v>6.6451083179018759</v>
      </c>
      <c r="E22" s="199">
        <v>7.1598153069376922</v>
      </c>
      <c r="F22" s="199">
        <v>7.8696796872362329</v>
      </c>
      <c r="G22" s="199">
        <v>9.2264864042551338</v>
      </c>
      <c r="H22" s="199">
        <v>6.9351894693025153</v>
      </c>
      <c r="I22" s="199">
        <v>6.2138851059791076</v>
      </c>
      <c r="J22" s="199">
        <v>6.8751543302314433</v>
      </c>
      <c r="K22" s="199">
        <v>6.3220257773180935</v>
      </c>
      <c r="L22" s="199">
        <v>7.6801659647631046</v>
      </c>
      <c r="M22" s="199">
        <v>12.423085955097875</v>
      </c>
      <c r="N22" s="199">
        <v>9.9991219657558741</v>
      </c>
      <c r="O22" s="199">
        <v>8.9275167932973236</v>
      </c>
      <c r="P22" s="199">
        <v>6.9226098586028328</v>
      </c>
      <c r="Q22" s="199">
        <v>12.621952748590489</v>
      </c>
    </row>
    <row r="23" spans="1:17" x14ac:dyDescent="0.25">
      <c r="A23" s="200" t="s">
        <v>165</v>
      </c>
      <c r="B23" s="199">
        <v>0.12517503961990994</v>
      </c>
      <c r="C23" s="199">
        <v>0.28120172705634616</v>
      </c>
      <c r="D23" s="199">
        <v>0.25001643106869892</v>
      </c>
      <c r="E23" s="199">
        <v>0.34153339563039931</v>
      </c>
      <c r="F23" s="199">
        <v>0.44853569642796309</v>
      </c>
      <c r="G23" s="199">
        <v>0.45903728382351333</v>
      </c>
      <c r="H23" s="199">
        <v>0.37431838549833463</v>
      </c>
      <c r="I23" s="199">
        <v>0.56963077623018787</v>
      </c>
      <c r="J23" s="199">
        <v>0.67408504668177027</v>
      </c>
      <c r="K23" s="199">
        <v>0.96727324754002642</v>
      </c>
      <c r="L23" s="199">
        <v>1.0032829361001132</v>
      </c>
      <c r="M23" s="199">
        <v>2.7301403158369992</v>
      </c>
      <c r="N23" s="199">
        <v>2.6261471392178701</v>
      </c>
      <c r="O23" s="199">
        <v>0.77348968853412703</v>
      </c>
      <c r="P23" s="199">
        <v>1.5469264244473817</v>
      </c>
      <c r="Q23" s="199">
        <v>3.1481299800774112</v>
      </c>
    </row>
    <row r="24" spans="1:17" x14ac:dyDescent="0.25">
      <c r="A24" s="200" t="s">
        <v>32</v>
      </c>
      <c r="B24" s="199">
        <v>0</v>
      </c>
      <c r="C24" s="199">
        <v>1.8700017695617702E-2</v>
      </c>
      <c r="D24" s="199">
        <v>4.8493390171562352E-2</v>
      </c>
      <c r="E24" s="199">
        <v>2.7243192785507794E-2</v>
      </c>
      <c r="F24" s="199">
        <v>2.4540909087535832E-2</v>
      </c>
      <c r="G24" s="199">
        <v>2.5619171941131971E-2</v>
      </c>
      <c r="H24" s="199">
        <v>2.4126035656726851E-2</v>
      </c>
      <c r="I24" s="199">
        <v>2.5229277224201256E-2</v>
      </c>
      <c r="J24" s="199">
        <v>2.5456458209814625E-2</v>
      </c>
      <c r="K24" s="199">
        <v>2.4717876250148818E-2</v>
      </c>
      <c r="L24" s="199">
        <v>2.6290017183691471E-2</v>
      </c>
      <c r="M24" s="199">
        <v>2.5395470450749406E-2</v>
      </c>
      <c r="N24" s="199">
        <v>2.92049571255532E-2</v>
      </c>
      <c r="O24" s="199">
        <v>4.0629048250234265E-2</v>
      </c>
      <c r="P24" s="199">
        <v>3.744817980420577E-2</v>
      </c>
      <c r="Q24" s="199">
        <v>3.4311415757861764E-2</v>
      </c>
    </row>
    <row r="25" spans="1:17" x14ac:dyDescent="0.25">
      <c r="A25" s="198" t="s">
        <v>156</v>
      </c>
      <c r="B25" s="197">
        <v>2.1069060483145114</v>
      </c>
      <c r="C25" s="197">
        <v>2.1356399175963041</v>
      </c>
      <c r="D25" s="197">
        <v>1.7084117354582986</v>
      </c>
      <c r="E25" s="197">
        <v>1.9659285765620731</v>
      </c>
      <c r="F25" s="197">
        <v>2.0211634124787201</v>
      </c>
      <c r="G25" s="197">
        <v>2.1356748782317418</v>
      </c>
      <c r="H25" s="197">
        <v>1.9937655089652366</v>
      </c>
      <c r="I25" s="197">
        <v>1.9072687595731548</v>
      </c>
      <c r="J25" s="197">
        <v>1.9924370297743761</v>
      </c>
      <c r="K25" s="197">
        <v>1.7931334743774219</v>
      </c>
      <c r="L25" s="197">
        <v>1.8987074296045314</v>
      </c>
      <c r="M25" s="197">
        <v>2.0176341764682912</v>
      </c>
      <c r="N25" s="197">
        <v>2.0183338318802142</v>
      </c>
      <c r="O25" s="197">
        <v>2.0379064345164699</v>
      </c>
      <c r="P25" s="197">
        <v>2.3440467078680896</v>
      </c>
      <c r="Q25" s="197">
        <v>2.0908643880706421</v>
      </c>
    </row>
    <row r="26" spans="1:17" x14ac:dyDescent="0.25">
      <c r="A26" s="198" t="s">
        <v>155</v>
      </c>
      <c r="B26" s="197">
        <v>4.016649597238457</v>
      </c>
      <c r="C26" s="197">
        <v>3.445419989477553</v>
      </c>
      <c r="D26" s="197">
        <v>3.3489899561769185</v>
      </c>
      <c r="E26" s="197">
        <v>3.2484234753718937</v>
      </c>
      <c r="F26" s="197">
        <v>2.7637928032812407</v>
      </c>
      <c r="G26" s="197">
        <v>2.5520903641737664</v>
      </c>
      <c r="H26" s="197">
        <v>2.3944814114053687</v>
      </c>
      <c r="I26" s="197">
        <v>2.3094430772999588</v>
      </c>
      <c r="J26" s="197">
        <v>2.1596306859626426</v>
      </c>
      <c r="K26" s="197">
        <v>2.0807549998964463</v>
      </c>
      <c r="L26" s="197">
        <v>1.9117868069356785</v>
      </c>
      <c r="M26" s="197">
        <v>2.1299893676000021</v>
      </c>
      <c r="N26" s="197">
        <v>2.0235535065532178</v>
      </c>
      <c r="O26" s="197">
        <v>1.7964564008508017</v>
      </c>
      <c r="P26" s="197">
        <v>2.0499500031148834</v>
      </c>
      <c r="Q26" s="197">
        <v>1.9411182284138693</v>
      </c>
    </row>
    <row r="27" spans="1:17" x14ac:dyDescent="0.25">
      <c r="A27" s="196" t="s">
        <v>45</v>
      </c>
      <c r="B27" s="195">
        <v>8.2231488019132222</v>
      </c>
      <c r="C27" s="195">
        <v>7.0536900400869618</v>
      </c>
      <c r="D27" s="195">
        <v>6.8562721440001946</v>
      </c>
      <c r="E27" s="195">
        <v>6.650385840969669</v>
      </c>
      <c r="F27" s="195">
        <v>5.6582181066189925</v>
      </c>
      <c r="G27" s="195">
        <v>5.2248069721985004</v>
      </c>
      <c r="H27" s="195">
        <v>4.9021395749679035</v>
      </c>
      <c r="I27" s="195">
        <v>4.7280435134901069</v>
      </c>
      <c r="J27" s="195">
        <v>4.4213377487691359</v>
      </c>
      <c r="K27" s="195">
        <v>4.2598582650169892</v>
      </c>
      <c r="L27" s="195">
        <v>3.9139354853794392</v>
      </c>
      <c r="M27" s="195">
        <v>4.3606540954705117</v>
      </c>
      <c r="N27" s="195">
        <v>4.1427516118062124</v>
      </c>
      <c r="O27" s="195">
        <v>3.6778235050680235</v>
      </c>
      <c r="P27" s="195">
        <v>4.1967922528481889</v>
      </c>
      <c r="Q27" s="195">
        <v>3.9739846974273658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0.99999999999999978</v>
      </c>
      <c r="J31" s="194">
        <f t="shared" si="3"/>
        <v>1</v>
      </c>
      <c r="K31" s="194">
        <f t="shared" si="3"/>
        <v>1.0000000000000002</v>
      </c>
      <c r="L31" s="194">
        <f t="shared" si="3"/>
        <v>1.0000000000000002</v>
      </c>
      <c r="M31" s="194">
        <f t="shared" si="3"/>
        <v>1.0000000000000002</v>
      </c>
      <c r="N31" s="194">
        <f t="shared" si="3"/>
        <v>1</v>
      </c>
      <c r="O31" s="194">
        <f t="shared" si="3"/>
        <v>0.99999999999999978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5.7316298483798718E-2</v>
      </c>
      <c r="C32" s="193">
        <f t="shared" si="4"/>
        <v>5.6679912414342247E-2</v>
      </c>
      <c r="D32" s="193">
        <f t="shared" si="4"/>
        <v>6.6129023570431544E-2</v>
      </c>
      <c r="E32" s="193">
        <f t="shared" si="4"/>
        <v>6.0216149109703639E-2</v>
      </c>
      <c r="F32" s="193">
        <f t="shared" si="4"/>
        <v>5.189008154733836E-2</v>
      </c>
      <c r="G32" s="193">
        <f t="shared" si="4"/>
        <v>4.6981106764546698E-2</v>
      </c>
      <c r="H32" s="193">
        <f t="shared" si="4"/>
        <v>5.087120769886623E-2</v>
      </c>
      <c r="I32" s="193">
        <f t="shared" si="4"/>
        <v>5.0687504150916163E-2</v>
      </c>
      <c r="J32" s="193">
        <f t="shared" si="4"/>
        <v>4.6280546269966881E-2</v>
      </c>
      <c r="K32" s="193">
        <f t="shared" si="4"/>
        <v>4.8415610080771408E-2</v>
      </c>
      <c r="L32" s="193">
        <f t="shared" si="4"/>
        <v>4.2299106874276869E-2</v>
      </c>
      <c r="M32" s="193">
        <f t="shared" si="4"/>
        <v>3.8197304769143701E-2</v>
      </c>
      <c r="N32" s="193">
        <f t="shared" si="4"/>
        <v>4.0370740024794571E-2</v>
      </c>
      <c r="O32" s="193">
        <f t="shared" si="4"/>
        <v>3.9155584942696546E-2</v>
      </c>
      <c r="P32" s="193">
        <f t="shared" si="4"/>
        <v>4.2052794344167942E-2</v>
      </c>
      <c r="Q32" s="193">
        <f t="shared" si="4"/>
        <v>3.5792621483719367E-2</v>
      </c>
    </row>
    <row r="33" spans="1:17" x14ac:dyDescent="0.25">
      <c r="A33" s="183" t="s">
        <v>161</v>
      </c>
      <c r="B33" s="192">
        <f t="shared" ref="B33:Q33" si="5">IF(B$7=0,0,B$7/B$5)</f>
        <v>1.2005267210364476E-2</v>
      </c>
      <c r="C33" s="192">
        <f t="shared" si="5"/>
        <v>1.1871972056719164E-2</v>
      </c>
      <c r="D33" s="192">
        <f t="shared" si="5"/>
        <v>1.3851149137761009E-2</v>
      </c>
      <c r="E33" s="192">
        <f t="shared" si="5"/>
        <v>1.2612659567426262E-2</v>
      </c>
      <c r="F33" s="192">
        <f t="shared" si="5"/>
        <v>1.0868711187263557E-2</v>
      </c>
      <c r="G33" s="192">
        <f t="shared" si="5"/>
        <v>9.8404948586565451E-3</v>
      </c>
      <c r="H33" s="192">
        <f t="shared" si="5"/>
        <v>1.0655301509246434E-2</v>
      </c>
      <c r="I33" s="192">
        <f t="shared" si="5"/>
        <v>1.0616823620077515E-2</v>
      </c>
      <c r="J33" s="192">
        <f t="shared" si="5"/>
        <v>9.6937579590845469E-3</v>
      </c>
      <c r="K33" s="192">
        <f t="shared" si="5"/>
        <v>1.0140960800823058E-2</v>
      </c>
      <c r="L33" s="192">
        <f t="shared" si="5"/>
        <v>8.8598198805353613E-3</v>
      </c>
      <c r="M33" s="192">
        <f t="shared" si="5"/>
        <v>8.0006710586679065E-3</v>
      </c>
      <c r="N33" s="192">
        <f t="shared" si="5"/>
        <v>8.4559110462238147E-3</v>
      </c>
      <c r="O33" s="192">
        <f t="shared" si="5"/>
        <v>8.2013890019096217E-3</v>
      </c>
      <c r="P33" s="192">
        <f t="shared" si="5"/>
        <v>8.808228137533073E-3</v>
      </c>
      <c r="Q33" s="192">
        <f t="shared" si="5"/>
        <v>7.4969946845563325E-3</v>
      </c>
    </row>
    <row r="34" spans="1:17" x14ac:dyDescent="0.25">
      <c r="A34" s="183" t="s">
        <v>160</v>
      </c>
      <c r="B34" s="192">
        <f t="shared" ref="B34:Q34" si="6">IF(B$8=0,0,B$8/B$5)</f>
        <v>5.7604178994651443E-2</v>
      </c>
      <c r="C34" s="192">
        <f t="shared" si="6"/>
        <v>5.696459657177335E-2</v>
      </c>
      <c r="D34" s="192">
        <f t="shared" si="6"/>
        <v>6.6461167438602448E-2</v>
      </c>
      <c r="E34" s="192">
        <f t="shared" si="6"/>
        <v>6.0518594595993826E-2</v>
      </c>
      <c r="F34" s="192">
        <f t="shared" si="6"/>
        <v>5.2150707993553487E-2</v>
      </c>
      <c r="G34" s="192">
        <f t="shared" si="6"/>
        <v>4.7217077079685386E-2</v>
      </c>
      <c r="H34" s="192">
        <f t="shared" si="6"/>
        <v>5.1126716684049278E-2</v>
      </c>
      <c r="I34" s="192">
        <f t="shared" si="6"/>
        <v>5.0942090454896352E-2</v>
      </c>
      <c r="J34" s="192">
        <f t="shared" si="6"/>
        <v>4.6512997905107059E-2</v>
      </c>
      <c r="K34" s="192">
        <f t="shared" si="6"/>
        <v>4.865878542412054E-2</v>
      </c>
      <c r="L34" s="192">
        <f t="shared" si="6"/>
        <v>4.2511561076967977E-2</v>
      </c>
      <c r="M34" s="192">
        <f t="shared" si="6"/>
        <v>3.8389156997934215E-2</v>
      </c>
      <c r="N34" s="192">
        <f t="shared" si="6"/>
        <v>4.0573508688669914E-2</v>
      </c>
      <c r="O34" s="192">
        <f t="shared" si="6"/>
        <v>3.9352250290847525E-2</v>
      </c>
      <c r="P34" s="192">
        <f t="shared" si="6"/>
        <v>4.2264011401773396E-2</v>
      </c>
      <c r="Q34" s="192">
        <f t="shared" si="6"/>
        <v>3.5972395796263372E-2</v>
      </c>
    </row>
    <row r="35" spans="1:17" x14ac:dyDescent="0.25">
      <c r="A35" s="181" t="s">
        <v>159</v>
      </c>
      <c r="B35" s="191">
        <f t="shared" ref="B35:Q35" si="7">IF(B$9=0,0,B$9/B$5)</f>
        <v>0.32468204248299476</v>
      </c>
      <c r="C35" s="191">
        <f t="shared" si="7"/>
        <v>0.31083764878823933</v>
      </c>
      <c r="D35" s="191">
        <f t="shared" si="7"/>
        <v>0.29815859364339958</v>
      </c>
      <c r="E35" s="191">
        <f t="shared" si="7"/>
        <v>0.3115259285540764</v>
      </c>
      <c r="F35" s="191">
        <f t="shared" si="7"/>
        <v>0.3069254435174737</v>
      </c>
      <c r="G35" s="191">
        <f t="shared" si="7"/>
        <v>0.31426741891456877</v>
      </c>
      <c r="H35" s="191">
        <f t="shared" si="7"/>
        <v>0.30838783571942019</v>
      </c>
      <c r="I35" s="191">
        <f t="shared" si="7"/>
        <v>0.31838312555430726</v>
      </c>
      <c r="J35" s="191">
        <f t="shared" si="7"/>
        <v>0.32442254936413728</v>
      </c>
      <c r="K35" s="191">
        <f t="shared" si="7"/>
        <v>0.3163015761105899</v>
      </c>
      <c r="L35" s="191">
        <f t="shared" si="7"/>
        <v>0.32112972252566335</v>
      </c>
      <c r="M35" s="191">
        <f t="shared" si="7"/>
        <v>0.32617469578898578</v>
      </c>
      <c r="N35" s="191">
        <f t="shared" si="7"/>
        <v>0.30505666693626021</v>
      </c>
      <c r="O35" s="191">
        <f t="shared" si="7"/>
        <v>0.30452024222049373</v>
      </c>
      <c r="P35" s="191">
        <f t="shared" si="7"/>
        <v>0.29828381677975324</v>
      </c>
      <c r="Q35" s="191">
        <f t="shared" si="7"/>
        <v>0.31037310487147241</v>
      </c>
    </row>
    <row r="36" spans="1:17" x14ac:dyDescent="0.25">
      <c r="A36" s="179" t="s">
        <v>158</v>
      </c>
      <c r="B36" s="190">
        <f t="shared" ref="B36:Q36" si="8">IF(B$16=0,0,B$16/B$5)</f>
        <v>0.12230236225822391</v>
      </c>
      <c r="C36" s="190">
        <f t="shared" si="8"/>
        <v>0.14291918062514447</v>
      </c>
      <c r="D36" s="190">
        <f t="shared" si="8"/>
        <v>0.13722912608991414</v>
      </c>
      <c r="E36" s="190">
        <f t="shared" si="8"/>
        <v>0.14824619669453037</v>
      </c>
      <c r="F36" s="190">
        <f t="shared" si="8"/>
        <v>0.15436746988956374</v>
      </c>
      <c r="G36" s="190">
        <f t="shared" si="8"/>
        <v>0.15993290337782218</v>
      </c>
      <c r="H36" s="190">
        <f t="shared" si="8"/>
        <v>0.17230986545402893</v>
      </c>
      <c r="I36" s="190">
        <f t="shared" si="8"/>
        <v>0.17028681654472153</v>
      </c>
      <c r="J36" s="190">
        <f t="shared" si="8"/>
        <v>0.17369170482354657</v>
      </c>
      <c r="K36" s="190">
        <f t="shared" si="8"/>
        <v>0.16972763761059004</v>
      </c>
      <c r="L36" s="190">
        <f t="shared" si="8"/>
        <v>0.17089339340977239</v>
      </c>
      <c r="M36" s="190">
        <f t="shared" si="8"/>
        <v>0.14718826857292158</v>
      </c>
      <c r="N36" s="190">
        <f t="shared" si="8"/>
        <v>0.1638024919772334</v>
      </c>
      <c r="O36" s="190">
        <f t="shared" si="8"/>
        <v>0.18069110000605812</v>
      </c>
      <c r="P36" s="190">
        <f t="shared" si="8"/>
        <v>0.19561102916918574</v>
      </c>
      <c r="Q36" s="190">
        <f t="shared" si="8"/>
        <v>0.1568349580045699</v>
      </c>
    </row>
    <row r="37" spans="1:17" x14ac:dyDescent="0.25">
      <c r="A37" s="179" t="s">
        <v>157</v>
      </c>
      <c r="B37" s="190">
        <f t="shared" ref="B37:Q37" si="9">IF(B$17=0,0,B$17/B$5)</f>
        <v>0.2512008113652362</v>
      </c>
      <c r="C37" s="190">
        <f t="shared" si="9"/>
        <v>0.24316474035800947</v>
      </c>
      <c r="D37" s="190">
        <f t="shared" si="9"/>
        <v>0.21720603500420121</v>
      </c>
      <c r="E37" s="190">
        <f t="shared" si="9"/>
        <v>0.2189943342503278</v>
      </c>
      <c r="F37" s="190">
        <f t="shared" si="9"/>
        <v>0.25630034776389238</v>
      </c>
      <c r="G37" s="190">
        <f t="shared" si="9"/>
        <v>0.26587403063439674</v>
      </c>
      <c r="H37" s="190">
        <f t="shared" si="9"/>
        <v>0.23803624551256272</v>
      </c>
      <c r="I37" s="190">
        <f t="shared" si="9"/>
        <v>0.23137386997401935</v>
      </c>
      <c r="J37" s="190">
        <f t="shared" si="9"/>
        <v>0.24244581224641099</v>
      </c>
      <c r="K37" s="190">
        <f t="shared" si="9"/>
        <v>0.24507726972887822</v>
      </c>
      <c r="L37" s="190">
        <f t="shared" si="9"/>
        <v>0.26830587215883339</v>
      </c>
      <c r="M37" s="190">
        <f t="shared" si="9"/>
        <v>0.31170525928283133</v>
      </c>
      <c r="N37" s="190">
        <f t="shared" si="9"/>
        <v>0.30224916500596044</v>
      </c>
      <c r="O37" s="190">
        <f t="shared" si="9"/>
        <v>0.28820458219809852</v>
      </c>
      <c r="P37" s="190">
        <f t="shared" si="9"/>
        <v>0.26243007436737387</v>
      </c>
      <c r="Q37" s="190">
        <f t="shared" si="9"/>
        <v>0.32741932759199388</v>
      </c>
    </row>
    <row r="38" spans="1:17" x14ac:dyDescent="0.25">
      <c r="A38" s="179" t="s">
        <v>156</v>
      </c>
      <c r="B38" s="190">
        <f t="shared" ref="B38:Q38" si="10">IF(B$25=0,0,B$25/B$5)</f>
        <v>2.5683583002188207E-2</v>
      </c>
      <c r="C38" s="190">
        <f t="shared" si="10"/>
        <v>3.0013129512907685E-2</v>
      </c>
      <c r="D38" s="190">
        <f t="shared" si="10"/>
        <v>2.8818214016230616E-2</v>
      </c>
      <c r="E38" s="190">
        <f t="shared" si="10"/>
        <v>3.1131806673723207E-2</v>
      </c>
      <c r="F38" s="190">
        <f t="shared" si="10"/>
        <v>3.2417278395453095E-2</v>
      </c>
      <c r="G38" s="190">
        <f t="shared" si="10"/>
        <v>3.3586023383690052E-2</v>
      </c>
      <c r="H38" s="190">
        <f t="shared" si="10"/>
        <v>3.6185194216776871E-2</v>
      </c>
      <c r="I38" s="190">
        <f t="shared" si="10"/>
        <v>3.576035250791456E-2</v>
      </c>
      <c r="J38" s="190">
        <f t="shared" si="10"/>
        <v>3.6475381466535499E-2</v>
      </c>
      <c r="K38" s="190">
        <f t="shared" si="10"/>
        <v>3.5642924534303393E-2</v>
      </c>
      <c r="L38" s="190">
        <f t="shared" si="10"/>
        <v>3.5887734080707466E-2</v>
      </c>
      <c r="M38" s="190">
        <f t="shared" si="10"/>
        <v>3.09096410162495E-2</v>
      </c>
      <c r="N38" s="190">
        <f t="shared" si="10"/>
        <v>3.4398639739925824E-2</v>
      </c>
      <c r="O38" s="190">
        <f t="shared" si="10"/>
        <v>3.7945259429772199E-2</v>
      </c>
      <c r="P38" s="190">
        <f t="shared" si="10"/>
        <v>4.1078455158558624E-2</v>
      </c>
      <c r="Q38" s="190">
        <f t="shared" si="10"/>
        <v>3.2935452653402975E-2</v>
      </c>
    </row>
    <row r="39" spans="1:17" x14ac:dyDescent="0.25">
      <c r="A39" s="179" t="s">
        <v>155</v>
      </c>
      <c r="B39" s="190">
        <f t="shared" ref="B39:Q39" si="11">IF(B$26=0,0,B$26/B$5)</f>
        <v>4.8963717866730476E-2</v>
      </c>
      <c r="C39" s="190">
        <f t="shared" si="11"/>
        <v>4.8420070967271467E-2</v>
      </c>
      <c r="D39" s="190">
        <f t="shared" si="11"/>
        <v>5.6492183524730323E-2</v>
      </c>
      <c r="E39" s="190">
        <f t="shared" si="11"/>
        <v>5.1440979512344331E-2</v>
      </c>
      <c r="F39" s="190">
        <f t="shared" si="11"/>
        <v>4.4328251826724084E-2</v>
      </c>
      <c r="G39" s="190">
        <f t="shared" si="11"/>
        <v>4.0134651356389328E-2</v>
      </c>
      <c r="H39" s="190">
        <f t="shared" si="11"/>
        <v>4.3457856267728225E-2</v>
      </c>
      <c r="I39" s="190">
        <f t="shared" si="11"/>
        <v>4.3300923441797624E-2</v>
      </c>
      <c r="J39" s="190">
        <f t="shared" si="11"/>
        <v>3.9536182032434634E-2</v>
      </c>
      <c r="K39" s="190">
        <f t="shared" si="11"/>
        <v>4.13601075968053E-2</v>
      </c>
      <c r="L39" s="190">
        <f t="shared" si="11"/>
        <v>3.6134949216795706E-2</v>
      </c>
      <c r="M39" s="190">
        <f t="shared" si="11"/>
        <v>3.2630893889886013E-2</v>
      </c>
      <c r="N39" s="190">
        <f t="shared" si="11"/>
        <v>3.4487599111165716E-2</v>
      </c>
      <c r="O39" s="190">
        <f t="shared" si="11"/>
        <v>3.3449525959582324E-2</v>
      </c>
      <c r="P39" s="190">
        <f t="shared" si="11"/>
        <v>3.5924531280705468E-2</v>
      </c>
      <c r="Q39" s="190">
        <f t="shared" si="11"/>
        <v>3.0576639915693309E-2</v>
      </c>
    </row>
    <row r="40" spans="1:17" x14ac:dyDescent="0.25">
      <c r="A40" s="177" t="s">
        <v>45</v>
      </c>
      <c r="B40" s="189">
        <f t="shared" ref="B40:Q40" si="12">IF(B$27=0,0,B$27/B$5)</f>
        <v>0.10024173833581192</v>
      </c>
      <c r="C40" s="189">
        <f t="shared" si="12"/>
        <v>9.9128748705592809E-2</v>
      </c>
      <c r="D40" s="189">
        <f t="shared" si="12"/>
        <v>0.11565450757472914</v>
      </c>
      <c r="E40" s="189">
        <f t="shared" si="12"/>
        <v>0.10531335104187431</v>
      </c>
      <c r="F40" s="189">
        <f t="shared" si="12"/>
        <v>9.0751707878737681E-2</v>
      </c>
      <c r="G40" s="189">
        <f t="shared" si="12"/>
        <v>8.2166293630244358E-2</v>
      </c>
      <c r="H40" s="189">
        <f t="shared" si="12"/>
        <v>8.896977693732111E-2</v>
      </c>
      <c r="I40" s="189">
        <f t="shared" si="12"/>
        <v>8.8648493751349589E-2</v>
      </c>
      <c r="J40" s="189">
        <f t="shared" si="12"/>
        <v>8.0941067932776653E-2</v>
      </c>
      <c r="K40" s="189">
        <f t="shared" si="12"/>
        <v>8.4675128113118295E-2</v>
      </c>
      <c r="L40" s="189">
        <f t="shared" si="12"/>
        <v>7.3977840776447548E-2</v>
      </c>
      <c r="M40" s="189">
        <f t="shared" si="12"/>
        <v>6.6804108623380057E-2</v>
      </c>
      <c r="N40" s="189">
        <f t="shared" si="12"/>
        <v>7.0605277469766178E-2</v>
      </c>
      <c r="O40" s="189">
        <f t="shared" si="12"/>
        <v>6.8480065950541263E-2</v>
      </c>
      <c r="P40" s="189">
        <f t="shared" si="12"/>
        <v>7.3547059360948616E-2</v>
      </c>
      <c r="Q40" s="189">
        <f t="shared" si="12"/>
        <v>6.2598504998328405E-2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0.3965689934026449</v>
      </c>
      <c r="C44" s="213">
        <f>IF(C$5=0,0,C$5/AGR_fec!C$5)</f>
        <v>0.39361498750769142</v>
      </c>
      <c r="D44" s="213">
        <f>IF(D$5=0,0,D$5/AGR_fec!D$5)</f>
        <v>0.39725673192958871</v>
      </c>
      <c r="E44" s="213">
        <f>IF(E$5=0,0,E$5/AGR_fec!E$5)</f>
        <v>0.39695552377605881</v>
      </c>
      <c r="F44" s="213">
        <f>IF(F$5=0,0,F$5/AGR_fec!F$5)</f>
        <v>0.38572079495086936</v>
      </c>
      <c r="G44" s="213">
        <f>IF(G$5=0,0,G$5/AGR_fec!G$5)</f>
        <v>0.38492501324721173</v>
      </c>
      <c r="H44" s="213">
        <f>IF(H$5=0,0,H$5/AGR_fec!H$5)</f>
        <v>0.38803391941730253</v>
      </c>
      <c r="I44" s="213">
        <f>IF(I$5=0,0,I$5/AGR_fec!I$5)</f>
        <v>0.39061839072717702</v>
      </c>
      <c r="J44" s="213">
        <f>IF(J$5=0,0,J$5/AGR_fec!J$5)</f>
        <v>0.38857701019237706</v>
      </c>
      <c r="K44" s="213">
        <f>IF(K$5=0,0,K$5/AGR_fec!K$5)</f>
        <v>0.38734218682452004</v>
      </c>
      <c r="L44" s="213">
        <f>IF(L$5=0,0,L$5/AGR_fec!L$5)</f>
        <v>0.39341008558709534</v>
      </c>
      <c r="M44" s="213">
        <f>IF(M$5=0,0,M$5/AGR_fec!M$5)</f>
        <v>0.41448269330453558</v>
      </c>
      <c r="N44" s="213">
        <f>IF(N$5=0,0,N$5/AGR_fec!N$5)</f>
        <v>0.40898598074787174</v>
      </c>
      <c r="O44" s="213">
        <f>IF(O$5=0,0,O$5/AGR_fec!O$5)</f>
        <v>0.40979379109281949</v>
      </c>
      <c r="P44" s="213">
        <f>IF(P$5=0,0,P$5/AGR_fec!P$5)</f>
        <v>0.4159603484533938</v>
      </c>
      <c r="Q44" s="213">
        <f>IF(Q$5=0,0,Q$5/AGR_fec!Q$5)</f>
        <v>0.42239953647442852</v>
      </c>
    </row>
    <row r="45" spans="1:17" x14ac:dyDescent="0.25">
      <c r="A45" s="185" t="s">
        <v>162</v>
      </c>
      <c r="B45" s="212">
        <f>IF(B$6=0,0,B$6/AGR_fec!B$6)</f>
        <v>0.45221399020271125</v>
      </c>
      <c r="C45" s="212">
        <f>IF(C$6=0,0,C$6/AGR_fec!C$6)</f>
        <v>0.45221399020271136</v>
      </c>
      <c r="D45" s="212">
        <f>IF(D$6=0,0,D$6/AGR_fec!D$6)</f>
        <v>0.45221399020271136</v>
      </c>
      <c r="E45" s="212">
        <f>IF(E$6=0,0,E$6/AGR_fec!E$6)</f>
        <v>0.45221399020271141</v>
      </c>
      <c r="F45" s="212">
        <f>IF(F$6=0,0,F$6/AGR_fec!F$6)</f>
        <v>0.4522139902027113</v>
      </c>
      <c r="G45" s="212">
        <f>IF(G$6=0,0,G$6/AGR_fec!G$6)</f>
        <v>0.45221399020271136</v>
      </c>
      <c r="H45" s="212">
        <f>IF(H$6=0,0,H$6/AGR_fec!H$6)</f>
        <v>0.45221399020271136</v>
      </c>
      <c r="I45" s="212">
        <f>IF(I$6=0,0,I$6/AGR_fec!I$6)</f>
        <v>0.45221399020271125</v>
      </c>
      <c r="J45" s="212">
        <f>IF(J$6=0,0,J$6/AGR_fec!J$6)</f>
        <v>0.4522139902027113</v>
      </c>
      <c r="K45" s="212">
        <f>IF(K$6=0,0,K$6/AGR_fec!K$6)</f>
        <v>0.45221399020271125</v>
      </c>
      <c r="L45" s="212">
        <f>IF(L$6=0,0,L$6/AGR_fec!L$6)</f>
        <v>0.46403642144632468</v>
      </c>
      <c r="M45" s="212">
        <f>IF(M$6=0,0,M$6/AGR_fec!M$6)</f>
        <v>0.49309070673598743</v>
      </c>
      <c r="N45" s="212">
        <f>IF(N$6=0,0,N$6/AGR_fec!N$6)</f>
        <v>0.49309070673598737</v>
      </c>
      <c r="O45" s="212">
        <f>IF(O$6=0,0,O$6/AGR_fec!O$6)</f>
        <v>0.49309070673598759</v>
      </c>
      <c r="P45" s="212">
        <f>IF(P$6=0,0,P$6/AGR_fec!P$6)</f>
        <v>0.50145545410048176</v>
      </c>
      <c r="Q45" s="212">
        <f>IF(Q$6=0,0,Q$6/AGR_fec!Q$6)</f>
        <v>0.51246574498977382</v>
      </c>
    </row>
    <row r="46" spans="1:17" x14ac:dyDescent="0.25">
      <c r="A46" s="183" t="s">
        <v>161</v>
      </c>
      <c r="B46" s="211">
        <f>IF(B$7=0,0,B$7/AGR_fec!B$7)</f>
        <v>0.11839890947823652</v>
      </c>
      <c r="C46" s="211">
        <f>IF(C$7=0,0,C$7/AGR_fec!C$7)</f>
        <v>0.11839890947823645</v>
      </c>
      <c r="D46" s="211">
        <f>IF(D$7=0,0,D$7/AGR_fec!D$7)</f>
        <v>0.11839890947823647</v>
      </c>
      <c r="E46" s="211">
        <f>IF(E$7=0,0,E$7/AGR_fec!E$7)</f>
        <v>0.11839890947823647</v>
      </c>
      <c r="F46" s="211">
        <f>IF(F$7=0,0,F$7/AGR_fec!F$7)</f>
        <v>0.11839890947823649</v>
      </c>
      <c r="G46" s="211">
        <f>IF(G$7=0,0,G$7/AGR_fec!G$7)</f>
        <v>0.11839890947823649</v>
      </c>
      <c r="H46" s="211">
        <f>IF(H$7=0,0,H$7/AGR_fec!H$7)</f>
        <v>0.11839890947823646</v>
      </c>
      <c r="I46" s="211">
        <f>IF(I$7=0,0,I$7/AGR_fec!I$7)</f>
        <v>0.11839890947823649</v>
      </c>
      <c r="J46" s="211">
        <f>IF(J$7=0,0,J$7/AGR_fec!J$7)</f>
        <v>0.11839890947823646</v>
      </c>
      <c r="K46" s="211">
        <f>IF(K$7=0,0,K$7/AGR_fec!K$7)</f>
        <v>0.11839890947823652</v>
      </c>
      <c r="L46" s="211">
        <f>IF(L$7=0,0,L$7/AGR_fec!L$7)</f>
        <v>0.12149426476788103</v>
      </c>
      <c r="M46" s="211">
        <f>IF(M$7=0,0,M$7/AGR_fec!M$7)</f>
        <v>0.12910127332686802</v>
      </c>
      <c r="N46" s="211">
        <f>IF(N$7=0,0,N$7/AGR_fec!N$7)</f>
        <v>0.12910127332686791</v>
      </c>
      <c r="O46" s="211">
        <f>IF(O$7=0,0,O$7/AGR_fec!O$7)</f>
        <v>0.12910127332686799</v>
      </c>
      <c r="P46" s="211">
        <f>IF(P$7=0,0,P$7/AGR_fec!P$7)</f>
        <v>0.13129133596861231</v>
      </c>
      <c r="Q46" s="211">
        <f>IF(Q$7=0,0,Q$7/AGR_fec!Q$7)</f>
        <v>0.13417405623506387</v>
      </c>
    </row>
    <row r="47" spans="1:17" x14ac:dyDescent="0.25">
      <c r="A47" s="183" t="s">
        <v>160</v>
      </c>
      <c r="B47" s="211">
        <f>IF(B$8=0,0,B$8/AGR_fec!B$8)</f>
        <v>0.64926472735164953</v>
      </c>
      <c r="C47" s="211">
        <f>IF(C$8=0,0,C$8/AGR_fec!C$8)</f>
        <v>0.64926472735164953</v>
      </c>
      <c r="D47" s="211">
        <f>IF(D$8=0,0,D$8/AGR_fec!D$8)</f>
        <v>0.6492647273516492</v>
      </c>
      <c r="E47" s="211">
        <f>IF(E$8=0,0,E$8/AGR_fec!E$8)</f>
        <v>0.64926472735164942</v>
      </c>
      <c r="F47" s="211">
        <f>IF(F$8=0,0,F$8/AGR_fec!F$8)</f>
        <v>0.6492647273516492</v>
      </c>
      <c r="G47" s="211">
        <f>IF(G$8=0,0,G$8/AGR_fec!G$8)</f>
        <v>0.64926472735164953</v>
      </c>
      <c r="H47" s="211">
        <f>IF(H$8=0,0,H$8/AGR_fec!H$8)</f>
        <v>0.64926472735164942</v>
      </c>
      <c r="I47" s="211">
        <f>IF(I$8=0,0,I$8/AGR_fec!I$8)</f>
        <v>0.64926472735164942</v>
      </c>
      <c r="J47" s="211">
        <f>IF(J$8=0,0,J$8/AGR_fec!J$8)</f>
        <v>0.64926472735164942</v>
      </c>
      <c r="K47" s="211">
        <f>IF(K$8=0,0,K$8/AGR_fec!K$8)</f>
        <v>0.64926472735164964</v>
      </c>
      <c r="L47" s="211">
        <f>IF(L$8=0,0,L$8/AGR_fec!L$8)</f>
        <v>0.66623874355706902</v>
      </c>
      <c r="M47" s="211">
        <f>IF(M$8=0,0,M$8/AGR_fec!M$8)</f>
        <v>0.70795333670473803</v>
      </c>
      <c r="N47" s="211">
        <f>IF(N$8=0,0,N$8/AGR_fec!N$8)</f>
        <v>0.70795333670473792</v>
      </c>
      <c r="O47" s="211">
        <f>IF(O$8=0,0,O$8/AGR_fec!O$8)</f>
        <v>0.70795333670473792</v>
      </c>
      <c r="P47" s="211">
        <f>IF(P$8=0,0,P$8/AGR_fec!P$8)</f>
        <v>0.71996299481933868</v>
      </c>
      <c r="Q47" s="211">
        <f>IF(Q$8=0,0,Q$8/AGR_fec!Q$8)</f>
        <v>0.73577098322123213</v>
      </c>
    </row>
    <row r="48" spans="1:17" x14ac:dyDescent="0.25">
      <c r="A48" s="181" t="s">
        <v>159</v>
      </c>
      <c r="B48" s="210">
        <f>IF(B$9=0,0,B$9/AGR_fec!B$9)</f>
        <v>0.63644853018520686</v>
      </c>
      <c r="C48" s="210">
        <f>IF(C$9=0,0,C$9/AGR_fec!C$9)</f>
        <v>0.62938713278617231</v>
      </c>
      <c r="D48" s="210">
        <f>IF(D$9=0,0,D$9/AGR_fec!D$9)</f>
        <v>0.62912982288288499</v>
      </c>
      <c r="E48" s="210">
        <f>IF(E$9=0,0,E$9/AGR_fec!E$9)</f>
        <v>0.6310154489695633</v>
      </c>
      <c r="F48" s="210">
        <f>IF(F$9=0,0,F$9/AGR_fec!F$9)</f>
        <v>0.61959915805385468</v>
      </c>
      <c r="G48" s="210">
        <f>IF(G$9=0,0,G$9/AGR_fec!G$9)</f>
        <v>0.61939476540646565</v>
      </c>
      <c r="H48" s="210">
        <f>IF(H$9=0,0,H$9/AGR_fec!H$9)</f>
        <v>0.62004853242245661</v>
      </c>
      <c r="I48" s="210">
        <f>IF(I$9=0,0,I$9/AGR_fec!I$9)</f>
        <v>0.6236397070751446</v>
      </c>
      <c r="J48" s="210">
        <f>IF(J$9=0,0,J$9/AGR_fec!J$9)</f>
        <v>0.62231838537030226</v>
      </c>
      <c r="K48" s="210">
        <f>IF(K$9=0,0,K$9/AGR_fec!K$9)</f>
        <v>0.62047523110099578</v>
      </c>
      <c r="L48" s="210">
        <f>IF(L$9=0,0,L$9/AGR_fec!L$9)</f>
        <v>0.63350700853831921</v>
      </c>
      <c r="M48" s="210">
        <f>IF(M$9=0,0,M$9/AGR_fec!M$9)</f>
        <v>0.67380360135922612</v>
      </c>
      <c r="N48" s="210">
        <f>IF(N$9=0,0,N$9/AGR_fec!N$9)</f>
        <v>0.66318046317951107</v>
      </c>
      <c r="O48" s="210">
        <f>IF(O$9=0,0,O$9/AGR_fec!O$9)</f>
        <v>0.66070058945831411</v>
      </c>
      <c r="P48" s="210">
        <f>IF(P$9=0,0,P$9/AGR_fec!P$9)</f>
        <v>0.66850497600612757</v>
      </c>
      <c r="Q48" s="210">
        <f>IF(Q$9=0,0,Q$9/AGR_fec!Q$9)</f>
        <v>0.68826595079749975</v>
      </c>
    </row>
    <row r="49" spans="1:17" x14ac:dyDescent="0.25">
      <c r="A49" s="179" t="s">
        <v>158</v>
      </c>
      <c r="B49" s="209">
        <f>IF(B$16=0,0,B$16/AGR_fec!B$16)</f>
        <v>0.33079219692159134</v>
      </c>
      <c r="C49" s="209">
        <f>IF(C$16=0,0,C$16/AGR_fec!C$16)</f>
        <v>0.33079219692159123</v>
      </c>
      <c r="D49" s="209">
        <f>IF(D$16=0,0,D$16/AGR_fec!D$16)</f>
        <v>0.33079219692159134</v>
      </c>
      <c r="E49" s="209">
        <f>IF(E$16=0,0,E$16/AGR_fec!E$16)</f>
        <v>0.33079219692159145</v>
      </c>
      <c r="F49" s="209">
        <f>IF(F$16=0,0,F$16/AGR_fec!F$16)</f>
        <v>0.33079219692159123</v>
      </c>
      <c r="G49" s="209">
        <f>IF(G$16=0,0,G$16/AGR_fec!G$16)</f>
        <v>0.33079219692159151</v>
      </c>
      <c r="H49" s="209">
        <f>IF(H$16=0,0,H$16/AGR_fec!H$16)</f>
        <v>0.33079219692159145</v>
      </c>
      <c r="I49" s="209">
        <f>IF(I$16=0,0,I$16/AGR_fec!I$16)</f>
        <v>0.33079219692159145</v>
      </c>
      <c r="J49" s="209">
        <f>IF(J$16=0,0,J$16/AGR_fec!J$16)</f>
        <v>0.33079219692159123</v>
      </c>
      <c r="K49" s="209">
        <f>IF(K$16=0,0,K$16/AGR_fec!K$16)</f>
        <v>0.33079219692159129</v>
      </c>
      <c r="L49" s="209">
        <f>IF(L$16=0,0,L$16/AGR_fec!L$16)</f>
        <v>0.33944024428137376</v>
      </c>
      <c r="M49" s="209">
        <f>IF(M$16=0,0,M$16/AGR_fec!M$16)</f>
        <v>0.3606933038265816</v>
      </c>
      <c r="N49" s="209">
        <f>IF(N$16=0,0,N$16/AGR_fec!N$16)</f>
        <v>0.36069330382658193</v>
      </c>
      <c r="O49" s="209">
        <f>IF(O$16=0,0,O$16/AGR_fec!O$16)</f>
        <v>0.36069330382658171</v>
      </c>
      <c r="P49" s="209">
        <f>IF(P$16=0,0,P$16/AGR_fec!P$16)</f>
        <v>0.36681207329710358</v>
      </c>
      <c r="Q49" s="209">
        <f>IF(Q$16=0,0,Q$16/AGR_fec!Q$16)</f>
        <v>0.37486604418460773</v>
      </c>
    </row>
    <row r="50" spans="1:17" x14ac:dyDescent="0.25">
      <c r="A50" s="179" t="s">
        <v>157</v>
      </c>
      <c r="B50" s="209">
        <f>IF(B$17=0,0,B$17/AGR_fec!B$17)</f>
        <v>0.28001129785339196</v>
      </c>
      <c r="C50" s="209">
        <f>IF(C$17=0,0,C$17/AGR_fec!C$17)</f>
        <v>0.2833031188663801</v>
      </c>
      <c r="D50" s="209">
        <f>IF(D$17=0,0,D$17/AGR_fec!D$17)</f>
        <v>0.28103931044793201</v>
      </c>
      <c r="E50" s="209">
        <f>IF(E$17=0,0,E$17/AGR_fec!E$17)</f>
        <v>0.2818134065354323</v>
      </c>
      <c r="F50" s="209">
        <f>IF(F$17=0,0,F$17/AGR_fec!F$17)</f>
        <v>0.27956096510488482</v>
      </c>
      <c r="G50" s="209">
        <f>IF(G$17=0,0,G$17/AGR_fec!G$17)</f>
        <v>0.28208131749385401</v>
      </c>
      <c r="H50" s="209">
        <f>IF(H$17=0,0,H$17/AGR_fec!H$17)</f>
        <v>0.28334465452096647</v>
      </c>
      <c r="I50" s="209">
        <f>IF(I$17=0,0,I$17/AGR_fec!I$17)</f>
        <v>0.28221085413939545</v>
      </c>
      <c r="J50" s="209">
        <f>IF(J$17=0,0,J$17/AGR_fec!J$17)</f>
        <v>0.2826145058513177</v>
      </c>
      <c r="K50" s="209">
        <f>IF(K$17=0,0,K$17/AGR_fec!K$17)</f>
        <v>0.28183301729015503</v>
      </c>
      <c r="L50" s="209">
        <f>IF(L$17=0,0,L$17/AGR_fec!L$17)</f>
        <v>0.29015389362945498</v>
      </c>
      <c r="M50" s="209">
        <f>IF(M$17=0,0,M$17/AGR_fec!M$17)</f>
        <v>0.30839027619724008</v>
      </c>
      <c r="N50" s="209">
        <f>IF(N$17=0,0,N$17/AGR_fec!N$17)</f>
        <v>0.30674454184252237</v>
      </c>
      <c r="O50" s="209">
        <f>IF(O$17=0,0,O$17/AGR_fec!O$17)</f>
        <v>0.30954365792275401</v>
      </c>
      <c r="P50" s="209">
        <f>IF(P$17=0,0,P$17/AGR_fec!P$17)</f>
        <v>0.31045149643789988</v>
      </c>
      <c r="Q50" s="209">
        <f>IF(Q$17=0,0,Q$17/AGR_fec!Q$17)</f>
        <v>0.31994258812771043</v>
      </c>
    </row>
    <row r="51" spans="1:17" x14ac:dyDescent="0.25">
      <c r="A51" s="179" t="s">
        <v>156</v>
      </c>
      <c r="B51" s="209">
        <f>IF(B$25=0,0,B$25/AGR_fec!B$25)</f>
        <v>0.23155532156099981</v>
      </c>
      <c r="C51" s="209">
        <f>IF(C$25=0,0,C$25/AGR_fec!C$25)</f>
        <v>0.23155532156099987</v>
      </c>
      <c r="D51" s="209">
        <f>IF(D$25=0,0,D$25/AGR_fec!D$25)</f>
        <v>0.23155532156099998</v>
      </c>
      <c r="E51" s="209">
        <f>IF(E$25=0,0,E$25/AGR_fec!E$25)</f>
        <v>0.23155532156099987</v>
      </c>
      <c r="F51" s="209">
        <f>IF(F$25=0,0,F$25/AGR_fec!F$25)</f>
        <v>0.23155532156099981</v>
      </c>
      <c r="G51" s="209">
        <f>IF(G$25=0,0,G$25/AGR_fec!G$25)</f>
        <v>0.23155532156099981</v>
      </c>
      <c r="H51" s="209">
        <f>IF(H$25=0,0,H$25/AGR_fec!H$25)</f>
        <v>0.23155532156099989</v>
      </c>
      <c r="I51" s="209">
        <f>IF(I$25=0,0,I$25/AGR_fec!I$25)</f>
        <v>0.23155532156099992</v>
      </c>
      <c r="J51" s="209">
        <f>IF(J$25=0,0,J$25/AGR_fec!J$25)</f>
        <v>0.23155532156099987</v>
      </c>
      <c r="K51" s="209">
        <f>IF(K$25=0,0,K$25/AGR_fec!K$25)</f>
        <v>0.23155532156099984</v>
      </c>
      <c r="L51" s="209">
        <f>IF(L$25=0,0,L$25/AGR_fec!L$25)</f>
        <v>0.23760897520188018</v>
      </c>
      <c r="M51" s="209">
        <f>IF(M$25=0,0,M$25/AGR_fec!M$25)</f>
        <v>0.252486167236468</v>
      </c>
      <c r="N51" s="209">
        <f>IF(N$25=0,0,N$25/AGR_fec!N$25)</f>
        <v>0.25248616723646816</v>
      </c>
      <c r="O51" s="209">
        <f>IF(O$25=0,0,O$25/AGR_fec!O$25)</f>
        <v>0.25248616723646805</v>
      </c>
      <c r="P51" s="209">
        <f>IF(P$25=0,0,P$25/AGR_fec!P$25)</f>
        <v>0.25676932036247774</v>
      </c>
      <c r="Q51" s="209">
        <f>IF(Q$25=0,0,Q$25/AGR_fec!Q$25)</f>
        <v>0.2624071190652717</v>
      </c>
    </row>
    <row r="52" spans="1:17" x14ac:dyDescent="0.25">
      <c r="A52" s="179" t="s">
        <v>155</v>
      </c>
      <c r="B52" s="209">
        <f>IF(B$26=0,0,B$26/AGR_fec!B$26)</f>
        <v>0.45448684739006051</v>
      </c>
      <c r="C52" s="209">
        <f>IF(C$26=0,0,C$26/AGR_fec!C$26)</f>
        <v>0.45448684739006057</v>
      </c>
      <c r="D52" s="209">
        <f>IF(D$26=0,0,D$26/AGR_fec!D$26)</f>
        <v>0.45448684739006046</v>
      </c>
      <c r="E52" s="209">
        <f>IF(E$26=0,0,E$26/AGR_fec!E$26)</f>
        <v>0.45448684739006057</v>
      </c>
      <c r="F52" s="209">
        <f>IF(F$26=0,0,F$26/AGR_fec!F$26)</f>
        <v>0.45448684739006057</v>
      </c>
      <c r="G52" s="209">
        <f>IF(G$26=0,0,G$26/AGR_fec!G$26)</f>
        <v>0.45448684739006057</v>
      </c>
      <c r="H52" s="209">
        <f>IF(H$26=0,0,H$26/AGR_fec!H$26)</f>
        <v>0.45448684739006057</v>
      </c>
      <c r="I52" s="209">
        <f>IF(I$26=0,0,I$26/AGR_fec!I$26)</f>
        <v>0.4544868473900604</v>
      </c>
      <c r="J52" s="209">
        <f>IF(J$26=0,0,J$26/AGR_fec!J$26)</f>
        <v>0.45448684739006046</v>
      </c>
      <c r="K52" s="209">
        <f>IF(K$26=0,0,K$26/AGR_fec!K$26)</f>
        <v>0.45448684739006068</v>
      </c>
      <c r="L52" s="209">
        <f>IF(L$26=0,0,L$26/AGR_fec!L$26)</f>
        <v>0.46636869894884775</v>
      </c>
      <c r="M52" s="209">
        <f>IF(M$26=0,0,M$26/AGR_fec!M$26)</f>
        <v>0.49556901298281009</v>
      </c>
      <c r="N52" s="209">
        <f>IF(N$26=0,0,N$26/AGR_fec!N$26)</f>
        <v>0.49556901298281036</v>
      </c>
      <c r="O52" s="209">
        <f>IF(O$26=0,0,O$26/AGR_fec!O$26)</f>
        <v>0.49556901298281036</v>
      </c>
      <c r="P52" s="209">
        <f>IF(P$26=0,0,P$26/AGR_fec!P$26)</f>
        <v>0.50397580211642201</v>
      </c>
      <c r="Q52" s="209">
        <f>IF(Q$26=0,0,Q$26/AGR_fec!Q$26)</f>
        <v>0.51504143145017756</v>
      </c>
    </row>
    <row r="53" spans="1:17" x14ac:dyDescent="0.25">
      <c r="A53" s="177" t="s">
        <v>45</v>
      </c>
      <c r="B53" s="208">
        <f>IF(B$27=0,0,B$27/AGR_fec!B$27)</f>
        <v>0.47932546637494694</v>
      </c>
      <c r="C53" s="208">
        <f>IF(C$27=0,0,C$27/AGR_fec!C$27)</f>
        <v>0.47932546637494705</v>
      </c>
      <c r="D53" s="208">
        <f>IF(D$27=0,0,D$27/AGR_fec!D$27)</f>
        <v>0.47932546637494677</v>
      </c>
      <c r="E53" s="208">
        <f>IF(E$27=0,0,E$27/AGR_fec!E$27)</f>
        <v>0.47932546637494683</v>
      </c>
      <c r="F53" s="208">
        <f>IF(F$27=0,0,F$27/AGR_fec!F$27)</f>
        <v>0.47932546637494694</v>
      </c>
      <c r="G53" s="208">
        <f>IF(G$27=0,0,G$27/AGR_fec!G$27)</f>
        <v>0.47932546637494705</v>
      </c>
      <c r="H53" s="208">
        <f>IF(H$27=0,0,H$27/AGR_fec!H$27)</f>
        <v>0.47932546637494711</v>
      </c>
      <c r="I53" s="208">
        <f>IF(I$27=0,0,I$27/AGR_fec!I$27)</f>
        <v>0.47932546637494688</v>
      </c>
      <c r="J53" s="208">
        <f>IF(J$27=0,0,J$27/AGR_fec!J$27)</f>
        <v>0.47932546637494711</v>
      </c>
      <c r="K53" s="208">
        <f>IF(K$27=0,0,K$27/AGR_fec!K$27)</f>
        <v>0.47932546637494694</v>
      </c>
      <c r="L53" s="208">
        <f>IF(L$27=0,0,L$27/AGR_fec!L$27)</f>
        <v>0.49185668498450485</v>
      </c>
      <c r="M53" s="208">
        <f>IF(M$27=0,0,M$27/AGR_fec!M$27)</f>
        <v>0.52265285482528268</v>
      </c>
      <c r="N53" s="208">
        <f>IF(N$27=0,0,N$27/AGR_fec!N$27)</f>
        <v>0.5226528548252829</v>
      </c>
      <c r="O53" s="208">
        <f>IF(O$27=0,0,O$27/AGR_fec!O$27)</f>
        <v>0.52265285482528256</v>
      </c>
      <c r="P53" s="208">
        <f>IF(P$27=0,0,P$27/AGR_fec!P$27)</f>
        <v>0.53151909186893875</v>
      </c>
      <c r="Q53" s="208">
        <f>IF(Q$27=0,0,Q$27/AGR_fec!Q$27)</f>
        <v>0.54318948006959578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415.81142532124016</v>
      </c>
      <c r="C5" s="55">
        <f t="shared" ref="C5:Q5" si="0">SUM(C6:C9,C16:C17,C25:C27)</f>
        <v>366.39470707124394</v>
      </c>
      <c r="D5" s="55">
        <f t="shared" si="0"/>
        <v>281.48852925388803</v>
      </c>
      <c r="E5" s="55">
        <f t="shared" si="0"/>
        <v>311.63975936369997</v>
      </c>
      <c r="F5" s="55">
        <f t="shared" si="0"/>
        <v>341.96699505113997</v>
      </c>
      <c r="G5" s="55">
        <f t="shared" si="0"/>
        <v>357.70695400015609</v>
      </c>
      <c r="H5" s="55">
        <f t="shared" si="0"/>
        <v>301.99283009870402</v>
      </c>
      <c r="I5" s="55">
        <f t="shared" si="0"/>
        <v>285.07492270713601</v>
      </c>
      <c r="J5" s="55">
        <f t="shared" si="0"/>
        <v>300.53126967447599</v>
      </c>
      <c r="K5" s="55">
        <f t="shared" si="0"/>
        <v>270.32364973259996</v>
      </c>
      <c r="L5" s="55">
        <f t="shared" si="0"/>
        <v>290.91853220533471</v>
      </c>
      <c r="M5" s="55">
        <f t="shared" si="0"/>
        <v>305.35352610935041</v>
      </c>
      <c r="N5" s="55">
        <f t="shared" si="0"/>
        <v>286.86975409880887</v>
      </c>
      <c r="O5" s="55">
        <f t="shared" si="0"/>
        <v>294.19707068453022</v>
      </c>
      <c r="P5" s="55">
        <f t="shared" si="0"/>
        <v>307.07689860550965</v>
      </c>
      <c r="Q5" s="55">
        <f t="shared" si="0"/>
        <v>263.31810968348401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86.956257795961818</v>
      </c>
      <c r="C9" s="204">
        <f t="shared" ref="C9:Q9" si="1">SUM(C10:C15)</f>
        <v>76.973740778902908</v>
      </c>
      <c r="D9" s="204">
        <f t="shared" si="1"/>
        <v>57.492977927361558</v>
      </c>
      <c r="E9" s="204">
        <f t="shared" si="1"/>
        <v>65.192614705214439</v>
      </c>
      <c r="F9" s="204">
        <f t="shared" si="1"/>
        <v>73.208817892931989</v>
      </c>
      <c r="G9" s="204">
        <f t="shared" si="1"/>
        <v>76.916890658509175</v>
      </c>
      <c r="H9" s="204">
        <f t="shared" si="1"/>
        <v>64.349460007015338</v>
      </c>
      <c r="I9" s="204">
        <f t="shared" si="1"/>
        <v>61.171640275852532</v>
      </c>
      <c r="J9" s="204">
        <f t="shared" si="1"/>
        <v>65.010075346059196</v>
      </c>
      <c r="K9" s="204">
        <f t="shared" si="1"/>
        <v>59.345213359310478</v>
      </c>
      <c r="L9" s="204">
        <f t="shared" si="1"/>
        <v>64.263184790295881</v>
      </c>
      <c r="M9" s="204">
        <f t="shared" si="1"/>
        <v>72.50373246761437</v>
      </c>
      <c r="N9" s="204">
        <f t="shared" si="1"/>
        <v>67.456309690355766</v>
      </c>
      <c r="O9" s="204">
        <f t="shared" si="1"/>
        <v>64.011468317294401</v>
      </c>
      <c r="P9" s="204">
        <f t="shared" si="1"/>
        <v>68.301820660410542</v>
      </c>
      <c r="Q9" s="204">
        <f t="shared" si="1"/>
        <v>64.273790741215009</v>
      </c>
    </row>
    <row r="10" spans="1:17" x14ac:dyDescent="0.25">
      <c r="A10" s="202" t="s">
        <v>35</v>
      </c>
      <c r="B10" s="203">
        <v>62.888547469550588</v>
      </c>
      <c r="C10" s="203">
        <v>55.376212033451928</v>
      </c>
      <c r="D10" s="203">
        <v>42.712721009520408</v>
      </c>
      <c r="E10" s="203">
        <v>48.900019064364074</v>
      </c>
      <c r="F10" s="203">
        <v>55.032860462086418</v>
      </c>
      <c r="G10" s="203">
        <v>56.355409610425603</v>
      </c>
      <c r="H10" s="203">
        <v>48.340501479349378</v>
      </c>
      <c r="I10" s="203">
        <v>46.543614266254977</v>
      </c>
      <c r="J10" s="203">
        <v>48.996805102893298</v>
      </c>
      <c r="K10" s="203">
        <v>44.873681123259061</v>
      </c>
      <c r="L10" s="203">
        <v>47.576363003883145</v>
      </c>
      <c r="M10" s="203">
        <v>53.71651592421663</v>
      </c>
      <c r="N10" s="203">
        <v>51.259007186738266</v>
      </c>
      <c r="O10" s="203">
        <v>47.058120368021918</v>
      </c>
      <c r="P10" s="203">
        <v>53.035206594832161</v>
      </c>
      <c r="Q10" s="203">
        <v>53.185228733627085</v>
      </c>
    </row>
    <row r="11" spans="1:17" x14ac:dyDescent="0.25">
      <c r="A11" s="202" t="s">
        <v>166</v>
      </c>
      <c r="B11" s="201">
        <v>24.06771032641123</v>
      </c>
      <c r="C11" s="201">
        <v>21.597528745450973</v>
      </c>
      <c r="D11" s="201">
        <v>14.780256917841148</v>
      </c>
      <c r="E11" s="201">
        <v>16.292595640850362</v>
      </c>
      <c r="F11" s="201">
        <v>18.175957430845578</v>
      </c>
      <c r="G11" s="201">
        <v>20.561481048083568</v>
      </c>
      <c r="H11" s="201">
        <v>16.008958527665961</v>
      </c>
      <c r="I11" s="201">
        <v>14.628026009597555</v>
      </c>
      <c r="J11" s="201">
        <v>16.013270243165902</v>
      </c>
      <c r="K11" s="201">
        <v>14.47153223605142</v>
      </c>
      <c r="L11" s="201">
        <v>16.686821786412736</v>
      </c>
      <c r="M11" s="201">
        <v>18.78721654339774</v>
      </c>
      <c r="N11" s="201">
        <v>16.197302503617504</v>
      </c>
      <c r="O11" s="201">
        <v>16.953347949272487</v>
      </c>
      <c r="P11" s="201">
        <v>15.266614065578377</v>
      </c>
      <c r="Q11" s="201">
        <v>11.088562007587919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94.095655558819345</v>
      </c>
      <c r="C16" s="197">
        <v>95.378926955270401</v>
      </c>
      <c r="D16" s="197">
        <v>76.298666635339202</v>
      </c>
      <c r="E16" s="197">
        <v>87.799519272067201</v>
      </c>
      <c r="F16" s="197">
        <v>90.266339327673563</v>
      </c>
      <c r="G16" s="197">
        <v>95.380488317682804</v>
      </c>
      <c r="H16" s="197">
        <v>89.042732943278381</v>
      </c>
      <c r="I16" s="197">
        <v>85.179737559945622</v>
      </c>
      <c r="J16" s="197">
        <v>88.983402286147225</v>
      </c>
      <c r="K16" s="197">
        <v>80.082389013494378</v>
      </c>
      <c r="L16" s="197">
        <v>82.636968578311581</v>
      </c>
      <c r="M16" s="197">
        <v>82.638800494963562</v>
      </c>
      <c r="N16" s="197">
        <v>82.667457168544573</v>
      </c>
      <c r="O16" s="197">
        <v>83.469117064718631</v>
      </c>
      <c r="P16" s="197">
        <v>94.406587260269035</v>
      </c>
      <c r="Q16" s="197">
        <v>82.400419227794586</v>
      </c>
    </row>
    <row r="17" spans="1:17" x14ac:dyDescent="0.25">
      <c r="A17" s="198" t="s">
        <v>157</v>
      </c>
      <c r="B17" s="197">
        <f>SUM(B18:B24)</f>
        <v>206.5308152988132</v>
      </c>
      <c r="C17" s="197">
        <f t="shared" ref="C17:Q17" si="2">SUM(C18:C24)</f>
        <v>165.42836125048953</v>
      </c>
      <c r="D17" s="197">
        <f t="shared" si="2"/>
        <v>124.8072847005855</v>
      </c>
      <c r="E17" s="197">
        <f t="shared" si="2"/>
        <v>132.30776960479818</v>
      </c>
      <c r="F17" s="197">
        <f t="shared" si="2"/>
        <v>151.41193603223232</v>
      </c>
      <c r="G17" s="197">
        <f t="shared" si="2"/>
        <v>156.79542852865927</v>
      </c>
      <c r="H17" s="197">
        <f t="shared" si="2"/>
        <v>121.88781726542675</v>
      </c>
      <c r="I17" s="197">
        <f t="shared" si="2"/>
        <v>113.16962360335415</v>
      </c>
      <c r="J17" s="197">
        <f t="shared" si="2"/>
        <v>119.84277135642542</v>
      </c>
      <c r="K17" s="197">
        <f t="shared" si="2"/>
        <v>106.87133065574679</v>
      </c>
      <c r="L17" s="197">
        <f t="shared" si="2"/>
        <v>119.22728826323379</v>
      </c>
      <c r="M17" s="197">
        <f t="shared" si="2"/>
        <v>125.41935299828341</v>
      </c>
      <c r="N17" s="197">
        <f t="shared" si="2"/>
        <v>111.94575008934515</v>
      </c>
      <c r="O17" s="197">
        <f t="shared" si="2"/>
        <v>121.67575018310156</v>
      </c>
      <c r="P17" s="197">
        <f t="shared" si="2"/>
        <v>116.04651450674933</v>
      </c>
      <c r="Q17" s="197">
        <f t="shared" si="2"/>
        <v>91.923773946136038</v>
      </c>
    </row>
    <row r="18" spans="1:17" x14ac:dyDescent="0.25">
      <c r="A18" s="200" t="s">
        <v>38</v>
      </c>
      <c r="B18" s="199">
        <v>37.52249330827965</v>
      </c>
      <c r="C18" s="199">
        <v>20.058624693359995</v>
      </c>
      <c r="D18" s="199">
        <v>13.687219023479997</v>
      </c>
      <c r="E18" s="199">
        <v>13.283377461359997</v>
      </c>
      <c r="F18" s="199">
        <v>8.4575051467200009</v>
      </c>
      <c r="G18" s="199">
        <v>7.4763895035894405</v>
      </c>
      <c r="H18" s="199">
        <v>5.4987907204799988</v>
      </c>
      <c r="I18" s="199">
        <v>5.336473843583998</v>
      </c>
      <c r="J18" s="199">
        <v>4.6561440481199998</v>
      </c>
      <c r="K18" s="199">
        <v>3.381454366199999</v>
      </c>
      <c r="L18" s="199">
        <v>3.3324662465441239</v>
      </c>
      <c r="M18" s="199">
        <v>2.222324566124704</v>
      </c>
      <c r="N18" s="199">
        <v>2.2241656311720246</v>
      </c>
      <c r="O18" s="199">
        <v>4.586615365319707</v>
      </c>
      <c r="P18" s="199">
        <v>3.5747525189727867</v>
      </c>
      <c r="Q18" s="199">
        <v>1.1106687604795085</v>
      </c>
    </row>
    <row r="19" spans="1:17" x14ac:dyDescent="0.25">
      <c r="A19" s="200" t="s">
        <v>36</v>
      </c>
      <c r="B19" s="199">
        <v>8.708247961210386</v>
      </c>
      <c r="C19" s="199">
        <v>2.9090696127120004</v>
      </c>
      <c r="D19" s="199">
        <v>2.9024120982960002</v>
      </c>
      <c r="E19" s="199">
        <v>2.905265318760001</v>
      </c>
      <c r="F19" s="199">
        <v>2.9006684635680005</v>
      </c>
      <c r="G19" s="199">
        <v>2.9021887702205325</v>
      </c>
      <c r="H19" s="199">
        <v>2.9025177731280007</v>
      </c>
      <c r="I19" s="199">
        <v>2.9031782408280016</v>
      </c>
      <c r="J19" s="199">
        <v>2.9035216840320004</v>
      </c>
      <c r="K19" s="199">
        <v>2.898211523724</v>
      </c>
      <c r="L19" s="199">
        <v>5.8061852484837502</v>
      </c>
      <c r="M19" s="199">
        <v>5.8058888555799921</v>
      </c>
      <c r="N19" s="199">
        <v>2.9030234890519466</v>
      </c>
      <c r="O19" s="199">
        <v>2.9025306485068727</v>
      </c>
      <c r="P19" s="199">
        <v>2.9031035340289026</v>
      </c>
      <c r="Q19" s="199">
        <v>2.9030179729295087</v>
      </c>
    </row>
    <row r="20" spans="1:17" x14ac:dyDescent="0.25">
      <c r="A20" s="200" t="s">
        <v>35</v>
      </c>
      <c r="B20" s="199">
        <v>50.026239201032652</v>
      </c>
      <c r="C20" s="199">
        <v>59.078500312872542</v>
      </c>
      <c r="D20" s="199">
        <v>48.845678952886637</v>
      </c>
      <c r="E20" s="199">
        <v>56.459404062116555</v>
      </c>
      <c r="F20" s="199">
        <v>53.286746731121859</v>
      </c>
      <c r="G20" s="199">
        <v>58.10117637079378</v>
      </c>
      <c r="H20" s="199">
        <v>58.510778052584712</v>
      </c>
      <c r="I20" s="199">
        <v>55.672070805679724</v>
      </c>
      <c r="J20" s="199">
        <v>57.783277640483313</v>
      </c>
      <c r="K20" s="199">
        <v>51.225185692934197</v>
      </c>
      <c r="L20" s="199">
        <v>51.58799929009075</v>
      </c>
      <c r="M20" s="199">
        <v>45.450044669739626</v>
      </c>
      <c r="N20" s="199">
        <v>47.941941415515231</v>
      </c>
      <c r="O20" s="199">
        <v>53.104820109640428</v>
      </c>
      <c r="P20" s="199">
        <v>60.252698117490702</v>
      </c>
      <c r="Q20" s="199">
        <v>45.695274339726389</v>
      </c>
    </row>
    <row r="21" spans="1:17" x14ac:dyDescent="0.25">
      <c r="A21" s="200" t="s">
        <v>167</v>
      </c>
      <c r="B21" s="199">
        <v>21.002891983554473</v>
      </c>
      <c r="C21" s="199">
        <v>2.8997115285599846</v>
      </c>
      <c r="D21" s="199">
        <v>6.0970250297880098</v>
      </c>
      <c r="E21" s="199">
        <v>2.9033673585839894</v>
      </c>
      <c r="F21" s="199">
        <v>24.383515824360064</v>
      </c>
      <c r="G21" s="199">
        <v>15.176672521484624</v>
      </c>
      <c r="H21" s="199">
        <v>0</v>
      </c>
      <c r="I21" s="199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199">
        <v>0</v>
      </c>
      <c r="P21" s="199">
        <v>0</v>
      </c>
      <c r="Q21" s="199">
        <v>0</v>
      </c>
    </row>
    <row r="22" spans="1:17" x14ac:dyDescent="0.25">
      <c r="A22" s="200" t="s">
        <v>166</v>
      </c>
      <c r="B22" s="199">
        <v>88.412933672638303</v>
      </c>
      <c r="C22" s="199">
        <v>79.876677896665001</v>
      </c>
      <c r="D22" s="199">
        <v>52.676237196134849</v>
      </c>
      <c r="E22" s="199">
        <v>56.756355403977636</v>
      </c>
      <c r="F22" s="199">
        <v>62.383499866462408</v>
      </c>
      <c r="G22" s="199">
        <v>73.139001362570895</v>
      </c>
      <c r="H22" s="199">
        <v>54.975730719234036</v>
      </c>
      <c r="I22" s="199">
        <v>49.257900713262437</v>
      </c>
      <c r="J22" s="199">
        <v>54.499827983790098</v>
      </c>
      <c r="K22" s="199">
        <v>49.366479072888595</v>
      </c>
      <c r="L22" s="199">
        <v>58.500637478115173</v>
      </c>
      <c r="M22" s="199">
        <v>71.941094906839098</v>
      </c>
      <c r="N22" s="199">
        <v>58.876619553605941</v>
      </c>
      <c r="O22" s="199">
        <v>61.08178405963455</v>
      </c>
      <c r="P22" s="199">
        <v>49.315960336256943</v>
      </c>
      <c r="Q22" s="199">
        <v>42.214812873000639</v>
      </c>
    </row>
    <row r="23" spans="1:17" x14ac:dyDescent="0.25">
      <c r="A23" s="200" t="s">
        <v>165</v>
      </c>
      <c r="B23" s="199">
        <v>0.85800917209773009</v>
      </c>
      <c r="C23" s="199">
        <v>0.60577720632000021</v>
      </c>
      <c r="D23" s="199">
        <v>0.59871240000000003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28.22869666764581</v>
      </c>
      <c r="C25" s="197">
        <v>28.61367808658111</v>
      </c>
      <c r="D25" s="197">
        <v>22.889599990601759</v>
      </c>
      <c r="E25" s="197">
        <v>26.339855781620148</v>
      </c>
      <c r="F25" s="197">
        <v>27.079901798302085</v>
      </c>
      <c r="G25" s="197">
        <v>28.614146495304841</v>
      </c>
      <c r="H25" s="197">
        <v>26.712819882983514</v>
      </c>
      <c r="I25" s="197">
        <v>25.553921267983675</v>
      </c>
      <c r="J25" s="197">
        <v>26.695020685844156</v>
      </c>
      <c r="K25" s="197">
        <v>24.024716704048313</v>
      </c>
      <c r="L25" s="197">
        <v>24.791090573493467</v>
      </c>
      <c r="M25" s="197">
        <v>24.791640148489066</v>
      </c>
      <c r="N25" s="197">
        <v>24.800237150563376</v>
      </c>
      <c r="O25" s="197">
        <v>25.040735119415594</v>
      </c>
      <c r="P25" s="197">
        <v>28.321976178080714</v>
      </c>
      <c r="Q25" s="197">
        <v>24.72012576833837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0.99999999999999978</v>
      </c>
      <c r="P31" s="194">
        <f t="shared" si="3"/>
        <v>1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0.20912426282847496</v>
      </c>
      <c r="C35" s="191">
        <f t="shared" si="7"/>
        <v>0.21008420507541797</v>
      </c>
      <c r="D35" s="191">
        <f t="shared" si="7"/>
        <v>0.20424625500638385</v>
      </c>
      <c r="E35" s="191">
        <f t="shared" si="7"/>
        <v>0.20919222514586541</v>
      </c>
      <c r="F35" s="191">
        <f t="shared" si="7"/>
        <v>0.21408153111964465</v>
      </c>
      <c r="G35" s="191">
        <f t="shared" si="7"/>
        <v>0.2150276638414908</v>
      </c>
      <c r="H35" s="191">
        <f t="shared" si="7"/>
        <v>0.21308274102396144</v>
      </c>
      <c r="I35" s="191">
        <f t="shared" si="7"/>
        <v>0.21458092383206767</v>
      </c>
      <c r="J35" s="191">
        <f t="shared" si="7"/>
        <v>0.21631717530250888</v>
      </c>
      <c r="K35" s="191">
        <f t="shared" si="7"/>
        <v>0.21953393059768858</v>
      </c>
      <c r="L35" s="191">
        <f t="shared" si="7"/>
        <v>0.22089752860755515</v>
      </c>
      <c r="M35" s="191">
        <f t="shared" si="7"/>
        <v>0.23744193620888462</v>
      </c>
      <c r="N35" s="191">
        <f t="shared" si="7"/>
        <v>0.23514612023936565</v>
      </c>
      <c r="O35" s="191">
        <f t="shared" si="7"/>
        <v>0.21758023684040823</v>
      </c>
      <c r="P35" s="191">
        <f t="shared" si="7"/>
        <v>0.22242578640914101</v>
      </c>
      <c r="Q35" s="191">
        <f t="shared" si="7"/>
        <v>0.24409179763015149</v>
      </c>
    </row>
    <row r="36" spans="1:17" x14ac:dyDescent="0.25">
      <c r="A36" s="179" t="s">
        <v>158</v>
      </c>
      <c r="B36" s="190">
        <f t="shared" ref="B36:Q36" si="8">IF(B$16=0,0,B$16/B$5)</f>
        <v>0.22629405982802084</v>
      </c>
      <c r="C36" s="190">
        <f t="shared" si="8"/>
        <v>0.26031742575561923</v>
      </c>
      <c r="D36" s="190">
        <f t="shared" si="8"/>
        <v>0.27105426582595049</v>
      </c>
      <c r="E36" s="190">
        <f t="shared" si="8"/>
        <v>0.28173401061319825</v>
      </c>
      <c r="F36" s="190">
        <f t="shared" si="8"/>
        <v>0.26396213855133754</v>
      </c>
      <c r="G36" s="190">
        <f t="shared" si="8"/>
        <v>0.26664421043836117</v>
      </c>
      <c r="H36" s="190">
        <f t="shared" si="8"/>
        <v>0.2948504867290242</v>
      </c>
      <c r="I36" s="190">
        <f t="shared" si="8"/>
        <v>0.29879772219548301</v>
      </c>
      <c r="J36" s="190">
        <f t="shared" si="8"/>
        <v>0.29608700080537592</v>
      </c>
      <c r="K36" s="190">
        <f t="shared" si="8"/>
        <v>0.2962463295117192</v>
      </c>
      <c r="L36" s="190">
        <f t="shared" si="8"/>
        <v>0.28405536062578907</v>
      </c>
      <c r="M36" s="190">
        <f t="shared" si="8"/>
        <v>0.27063319539126496</v>
      </c>
      <c r="N36" s="190">
        <f t="shared" si="8"/>
        <v>0.28817069763329162</v>
      </c>
      <c r="O36" s="190">
        <f t="shared" si="8"/>
        <v>0.28371838261511179</v>
      </c>
      <c r="P36" s="190">
        <f t="shared" si="8"/>
        <v>0.30743630565824387</v>
      </c>
      <c r="Q36" s="190">
        <f t="shared" si="8"/>
        <v>0.3129310753705557</v>
      </c>
    </row>
    <row r="37" spans="1:17" x14ac:dyDescent="0.25">
      <c r="A37" s="179" t="s">
        <v>157</v>
      </c>
      <c r="B37" s="190">
        <f t="shared" ref="B37:Q37" si="9">IF(B$17=0,0,B$17/B$5)</f>
        <v>0.4966934593950979</v>
      </c>
      <c r="C37" s="190">
        <f t="shared" si="9"/>
        <v>0.4515031414422771</v>
      </c>
      <c r="D37" s="190">
        <f t="shared" si="9"/>
        <v>0.44338319941988047</v>
      </c>
      <c r="E37" s="190">
        <f t="shared" si="9"/>
        <v>0.42455356105697689</v>
      </c>
      <c r="F37" s="190">
        <f t="shared" si="9"/>
        <v>0.4427676887636165</v>
      </c>
      <c r="G37" s="190">
        <f t="shared" si="9"/>
        <v>0.43833486258863968</v>
      </c>
      <c r="H37" s="190">
        <f t="shared" si="9"/>
        <v>0.40361162622830699</v>
      </c>
      <c r="I37" s="190">
        <f t="shared" si="9"/>
        <v>0.39698203731380433</v>
      </c>
      <c r="J37" s="190">
        <f t="shared" si="9"/>
        <v>0.39876972365050245</v>
      </c>
      <c r="K37" s="190">
        <f t="shared" si="9"/>
        <v>0.39534584103707643</v>
      </c>
      <c r="L37" s="190">
        <f t="shared" si="9"/>
        <v>0.40983050257891912</v>
      </c>
      <c r="M37" s="190">
        <f t="shared" si="9"/>
        <v>0.4107349097824709</v>
      </c>
      <c r="N37" s="190">
        <f t="shared" si="9"/>
        <v>0.39023197283735522</v>
      </c>
      <c r="O37" s="190">
        <f t="shared" si="9"/>
        <v>0.41358586575994633</v>
      </c>
      <c r="P37" s="190">
        <f t="shared" si="9"/>
        <v>0.37790701623514183</v>
      </c>
      <c r="Q37" s="190">
        <f t="shared" si="9"/>
        <v>0.3490978043881261</v>
      </c>
    </row>
    <row r="38" spans="1:17" x14ac:dyDescent="0.25">
      <c r="A38" s="179" t="s">
        <v>156</v>
      </c>
      <c r="B38" s="190">
        <f t="shared" ref="B38:Q38" si="10">IF(B$25=0,0,B$25/B$5)</f>
        <v>6.7888217948406271E-2</v>
      </c>
      <c r="C38" s="190">
        <f t="shared" si="10"/>
        <v>7.8095227726685743E-2</v>
      </c>
      <c r="D38" s="190">
        <f t="shared" si="10"/>
        <v>8.1316279747785131E-2</v>
      </c>
      <c r="E38" s="190">
        <f t="shared" si="10"/>
        <v>8.4520203183959447E-2</v>
      </c>
      <c r="F38" s="190">
        <f t="shared" si="10"/>
        <v>7.9188641565401299E-2</v>
      </c>
      <c r="G38" s="190">
        <f t="shared" si="10"/>
        <v>7.9993263131508355E-2</v>
      </c>
      <c r="H38" s="190">
        <f t="shared" si="10"/>
        <v>8.8455146018707242E-2</v>
      </c>
      <c r="I38" s="190">
        <f t="shared" si="10"/>
        <v>8.9639316658644871E-2</v>
      </c>
      <c r="J38" s="190">
        <f t="shared" si="10"/>
        <v>8.8826100241612749E-2</v>
      </c>
      <c r="K38" s="190">
        <f t="shared" si="10"/>
        <v>8.8873898853515765E-2</v>
      </c>
      <c r="L38" s="190">
        <f t="shared" si="10"/>
        <v>8.5216608187736687E-2</v>
      </c>
      <c r="M38" s="190">
        <f t="shared" si="10"/>
        <v>8.1189958617379487E-2</v>
      </c>
      <c r="N38" s="190">
        <f t="shared" si="10"/>
        <v>8.6451209289987507E-2</v>
      </c>
      <c r="O38" s="190">
        <f t="shared" si="10"/>
        <v>8.5115514784533552E-2</v>
      </c>
      <c r="P38" s="190">
        <f t="shared" si="10"/>
        <v>9.2230891697473186E-2</v>
      </c>
      <c r="Q38" s="190">
        <f t="shared" si="10"/>
        <v>9.3879322611166688E-2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2.0101367961406362</v>
      </c>
      <c r="C44" s="213">
        <f>IF(C$5=0,0,C$5/AGR_fec!C$5)</f>
        <v>2.0267681474360377</v>
      </c>
      <c r="D44" s="213">
        <f>IF(D$5=0,0,D$5/AGR_fec!D$5)</f>
        <v>1.886281405880962</v>
      </c>
      <c r="E44" s="213">
        <f>IF(E$5=0,0,E$5/AGR_fec!E$5)</f>
        <v>1.9589858510478135</v>
      </c>
      <c r="F44" s="213">
        <f>IF(F$5=0,0,F$5/AGR_fec!F$5)</f>
        <v>2.1155942015687712</v>
      </c>
      <c r="G44" s="213">
        <f>IF(G$5=0,0,G$5/AGR_fec!G$5)</f>
        <v>2.1653443117806921</v>
      </c>
      <c r="H44" s="213">
        <f>IF(H$5=0,0,H$5/AGR_fec!H$5)</f>
        <v>2.1267828610099193</v>
      </c>
      <c r="I44" s="213">
        <f>IF(I$5=0,0,I$5/AGR_fec!I$5)</f>
        <v>2.0878610754267974</v>
      </c>
      <c r="J44" s="213">
        <f>IF(J$5=0,0,J$5/AGR_fec!J$5)</f>
        <v>2.1378735121946844</v>
      </c>
      <c r="K44" s="213">
        <f>IF(K$5=0,0,K$5/AGR_fec!K$5)</f>
        <v>2.0813233450815534</v>
      </c>
      <c r="L44" s="213">
        <f>IF(L$5=0,0,L$5/AGR_fec!L$5)</f>
        <v>2.163240801122988</v>
      </c>
      <c r="M44" s="213">
        <f>IF(M$5=0,0,M$5/AGR_fec!M$5)</f>
        <v>1.9389244011084128</v>
      </c>
      <c r="N44" s="213">
        <f>IF(N$5=0,0,N$5/AGR_fec!N$5)</f>
        <v>1.9995922818046983</v>
      </c>
      <c r="O44" s="213">
        <f>IF(O$5=0,0,O$5/AGR_fec!O$5)</f>
        <v>2.2447966418942178</v>
      </c>
      <c r="P44" s="213">
        <f>IF(P$5=0,0,P$5/AGR_fec!P$5)</f>
        <v>2.2384475384690328</v>
      </c>
      <c r="Q44" s="213">
        <f>IF(Q$5=0,0,Q$5/AGR_fec!Q$5)</f>
        <v>1.7520315904214849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2.077860083459381</v>
      </c>
      <c r="C48" s="210">
        <f>IF(C$9=0,0,C$9/AGR_fec!C$9)</f>
        <v>2.1903327168232787</v>
      </c>
      <c r="D48" s="210">
        <f>IF(D$9=0,0,D$9/AGR_fec!D$9)</f>
        <v>2.0463610540193811</v>
      </c>
      <c r="E48" s="210">
        <f>IF(E$9=0,0,E$9/AGR_fec!E$9)</f>
        <v>2.0911287932406353</v>
      </c>
      <c r="F48" s="210">
        <f>IF(F$9=0,0,F$9/AGR_fec!F$9)</f>
        <v>2.3703716481220916</v>
      </c>
      <c r="G48" s="210">
        <f>IF(G$9=0,0,G$9/AGR_fec!G$9)</f>
        <v>2.384038906722493</v>
      </c>
      <c r="H48" s="210">
        <f>IF(H$9=0,0,H$9/AGR_fec!H$9)</f>
        <v>2.348173491293911</v>
      </c>
      <c r="I48" s="210">
        <f>IF(I$9=0,0,I$9/AGR_fec!I$9)</f>
        <v>2.2465895733058363</v>
      </c>
      <c r="J48" s="210">
        <f>IF(J$9=0,0,J$9/AGR_fec!J$9)</f>
        <v>2.2829558159912078</v>
      </c>
      <c r="K48" s="210">
        <f>IF(K$9=0,0,K$9/AGR_fec!K$9)</f>
        <v>2.3140327549548791</v>
      </c>
      <c r="L48" s="210">
        <f>IF(L$9=0,0,L$9/AGR_fec!L$9)</f>
        <v>2.3961894573305518</v>
      </c>
      <c r="M48" s="210">
        <f>IF(M$9=0,0,M$9/AGR_fec!M$9)</f>
        <v>2.2945364537308546</v>
      </c>
      <c r="N48" s="210">
        <f>IF(N$9=0,0,N$9/AGR_fec!N$9)</f>
        <v>2.4993210717214236</v>
      </c>
      <c r="O48" s="210">
        <f>IF(O$9=0,0,O$9/AGR_fec!O$9)</f>
        <v>2.5859469004215199</v>
      </c>
      <c r="P48" s="210">
        <f>IF(P$9=0,0,P$9/AGR_fec!P$9)</f>
        <v>2.6825947760561277</v>
      </c>
      <c r="Q48" s="210">
        <f>IF(Q$9=0,0,Q$9/AGR_fec!Q$9)</f>
        <v>2.2451423897777136</v>
      </c>
    </row>
    <row r="49" spans="1:17" x14ac:dyDescent="0.25">
      <c r="A49" s="179" t="s">
        <v>158</v>
      </c>
      <c r="B49" s="209">
        <f>IF(B$16=0,0,B$16/AGR_fec!B$16)</f>
        <v>3.1024187999999997</v>
      </c>
      <c r="C49" s="209">
        <f>IF(C$16=0,0,C$16/AGR_fec!C$16)</f>
        <v>3.1024187999999993</v>
      </c>
      <c r="D49" s="209">
        <f>IF(D$16=0,0,D$16/AGR_fec!D$16)</f>
        <v>3.1024188000000001</v>
      </c>
      <c r="E49" s="209">
        <f>IF(E$16=0,0,E$16/AGR_fec!E$16)</f>
        <v>3.1024188000000006</v>
      </c>
      <c r="F49" s="209">
        <f>IF(F$16=0,0,F$16/AGR_fec!F$16)</f>
        <v>3.1024187999999988</v>
      </c>
      <c r="G49" s="209">
        <f>IF(G$16=0,0,G$16/AGR_fec!G$16)</f>
        <v>3.1024188000000006</v>
      </c>
      <c r="H49" s="209">
        <f>IF(H$16=0,0,H$16/AGR_fec!H$16)</f>
        <v>3.1024187999999997</v>
      </c>
      <c r="I49" s="209">
        <f>IF(I$16=0,0,I$16/AGR_fec!I$16)</f>
        <v>3.102418800000001</v>
      </c>
      <c r="J49" s="209">
        <f>IF(J$16=0,0,J$16/AGR_fec!J$16)</f>
        <v>3.1024188000000001</v>
      </c>
      <c r="K49" s="209">
        <f>IF(K$16=0,0,K$16/AGR_fec!K$16)</f>
        <v>3.1024187999999988</v>
      </c>
      <c r="L49" s="209">
        <f>IF(L$16=0,0,L$16/AGR_fec!L$16)</f>
        <v>3.1024187999999997</v>
      </c>
      <c r="M49" s="209">
        <f>IF(M$16=0,0,M$16/AGR_fec!M$16)</f>
        <v>3.1024187999999997</v>
      </c>
      <c r="N49" s="209">
        <f>IF(N$16=0,0,N$16/AGR_fec!N$16)</f>
        <v>3.1024188000000001</v>
      </c>
      <c r="O49" s="209">
        <f>IF(O$16=0,0,O$16/AGR_fec!O$16)</f>
        <v>3.1024187999999997</v>
      </c>
      <c r="P49" s="209">
        <f>IF(P$16=0,0,P$16/AGR_fec!P$16)</f>
        <v>3.1024188000000001</v>
      </c>
      <c r="Q49" s="209">
        <f>IF(Q$16=0,0,Q$16/AGR_fec!Q$16)</f>
        <v>3.1024188000000015</v>
      </c>
    </row>
    <row r="50" spans="1:17" x14ac:dyDescent="0.25">
      <c r="A50" s="179" t="s">
        <v>157</v>
      </c>
      <c r="B50" s="209">
        <f>IF(B$17=0,0,B$17/AGR_fec!B$17)</f>
        <v>2.8064015815091961</v>
      </c>
      <c r="C50" s="209">
        <f>IF(C$17=0,0,C$17/AGR_fec!C$17)</f>
        <v>2.7085943906356991</v>
      </c>
      <c r="D50" s="209">
        <f>IF(D$17=0,0,D$17/AGR_fec!D$17)</f>
        <v>2.7240158764142111</v>
      </c>
      <c r="E50" s="209">
        <f>IF(E$17=0,0,E$17/AGR_fec!E$17)</f>
        <v>2.6961913324124045</v>
      </c>
      <c r="F50" s="209">
        <f>IF(F$17=0,0,F$17/AGR_fec!F$17)</f>
        <v>2.6488817486958633</v>
      </c>
      <c r="G50" s="209">
        <f>IF(G$17=0,0,G$17/AGR_fec!G$17)</f>
        <v>2.6161054598612843</v>
      </c>
      <c r="H50" s="209">
        <f>IF(H$17=0,0,H$17/AGR_fec!H$17)</f>
        <v>2.633231619196243</v>
      </c>
      <c r="I50" s="209">
        <f>IF(I$17=0,0,I$17/AGR_fec!I$17)</f>
        <v>2.588088779597169</v>
      </c>
      <c r="J50" s="209">
        <f>IF(J$17=0,0,J$17/AGR_fec!J$17)</f>
        <v>2.5574481866006566</v>
      </c>
      <c r="K50" s="209">
        <f>IF(K$17=0,0,K$17/AGR_fec!K$17)</f>
        <v>2.442928558630133</v>
      </c>
      <c r="L50" s="209">
        <f>IF(L$17=0,0,L$17/AGR_fec!L$17)</f>
        <v>2.4370356364288259</v>
      </c>
      <c r="M50" s="209">
        <f>IF(M$17=0,0,M$17/AGR_fec!M$17)</f>
        <v>1.9009585068262671</v>
      </c>
      <c r="N50" s="209">
        <f>IF(N$17=0,0,N$17/AGR_fec!N$17)</f>
        <v>1.9362775663034286</v>
      </c>
      <c r="O50" s="209">
        <f>IF(O$17=0,0,O$17/AGR_fec!O$17)</f>
        <v>2.433315078816368</v>
      </c>
      <c r="P50" s="209">
        <f>IF(P$17=0,0,P$17/AGR_fec!P$17)</f>
        <v>2.405803189437306</v>
      </c>
      <c r="Q50" s="209">
        <f>IF(Q$17=0,0,Q$17/AGR_fec!Q$17)</f>
        <v>1.4149247987943663</v>
      </c>
    </row>
    <row r="51" spans="1:17" x14ac:dyDescent="0.25">
      <c r="A51" s="179" t="s">
        <v>156</v>
      </c>
      <c r="B51" s="209">
        <f>IF(B$25=0,0,B$25/AGR_fec!B$25)</f>
        <v>3.1024188000000001</v>
      </c>
      <c r="C51" s="209">
        <f>IF(C$25=0,0,C$25/AGR_fec!C$25)</f>
        <v>3.1024187999999997</v>
      </c>
      <c r="D51" s="209">
        <f>IF(D$25=0,0,D$25/AGR_fec!D$25)</f>
        <v>3.1024188000000001</v>
      </c>
      <c r="E51" s="209">
        <f>IF(E$25=0,0,E$25/AGR_fec!E$25)</f>
        <v>3.1024187999999997</v>
      </c>
      <c r="F51" s="209">
        <f>IF(F$25=0,0,F$25/AGR_fec!F$25)</f>
        <v>3.1024188000000001</v>
      </c>
      <c r="G51" s="209">
        <f>IF(G$25=0,0,G$25/AGR_fec!G$25)</f>
        <v>3.1024188000000006</v>
      </c>
      <c r="H51" s="209">
        <f>IF(H$25=0,0,H$25/AGR_fec!H$25)</f>
        <v>3.1024188000000001</v>
      </c>
      <c r="I51" s="209">
        <f>IF(I$25=0,0,I$25/AGR_fec!I$25)</f>
        <v>3.1024187999999997</v>
      </c>
      <c r="J51" s="209">
        <f>IF(J$25=0,0,J$25/AGR_fec!J$25)</f>
        <v>3.1024188000000015</v>
      </c>
      <c r="K51" s="209">
        <f>IF(K$25=0,0,K$25/AGR_fec!K$25)</f>
        <v>3.1024187999999997</v>
      </c>
      <c r="L51" s="209">
        <f>IF(L$25=0,0,L$25/AGR_fec!L$25)</f>
        <v>3.1024187999999997</v>
      </c>
      <c r="M51" s="209">
        <f>IF(M$25=0,0,M$25/AGR_fec!M$25)</f>
        <v>3.1024187999999997</v>
      </c>
      <c r="N51" s="209">
        <f>IF(N$25=0,0,N$25/AGR_fec!N$25)</f>
        <v>3.1024187999999997</v>
      </c>
      <c r="O51" s="209">
        <f>IF(O$25=0,0,O$25/AGR_fec!O$25)</f>
        <v>3.1024188000000001</v>
      </c>
      <c r="P51" s="209">
        <f>IF(P$25=0,0,P$25/AGR_fec!P$25)</f>
        <v>3.1024188000000001</v>
      </c>
      <c r="Q51" s="209">
        <f>IF(Q$25=0,0,Q$25/AGR_fec!Q$25)</f>
        <v>3.102418800000001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120292.16786173155</v>
      </c>
      <c r="C3" s="98">
        <f t="shared" si="0"/>
        <v>122617.47635685993</v>
      </c>
      <c r="D3" s="98">
        <f t="shared" si="0"/>
        <v>125664.49526233971</v>
      </c>
      <c r="E3" s="98">
        <f t="shared" si="0"/>
        <v>128843.14969222349</v>
      </c>
      <c r="F3" s="98">
        <f t="shared" si="0"/>
        <v>132228.60285636896</v>
      </c>
      <c r="G3" s="98">
        <f t="shared" si="0"/>
        <v>136961.75402970819</v>
      </c>
      <c r="H3" s="98">
        <f t="shared" si="0"/>
        <v>143211.64655587642</v>
      </c>
      <c r="I3" s="98">
        <f t="shared" si="0"/>
        <v>151165.99745085556</v>
      </c>
      <c r="J3" s="98">
        <f t="shared" si="0"/>
        <v>156154.66666666672</v>
      </c>
      <c r="K3" s="98">
        <f t="shared" si="0"/>
        <v>155896.85258835548</v>
      </c>
      <c r="L3" s="98">
        <f t="shared" si="0"/>
        <v>159317.82861754159</v>
      </c>
      <c r="M3" s="98">
        <f t="shared" si="0"/>
        <v>160887.37528395344</v>
      </c>
      <c r="N3" s="98">
        <f t="shared" si="0"/>
        <v>162484.31400626706</v>
      </c>
      <c r="O3" s="98">
        <f t="shared" si="0"/>
        <v>163893.69492379748</v>
      </c>
      <c r="P3" s="98">
        <f t="shared" si="0"/>
        <v>165443.49778760484</v>
      </c>
      <c r="Q3" s="98">
        <f t="shared" si="0"/>
        <v>167514.68692076928</v>
      </c>
    </row>
    <row r="4" spans="1:17" ht="12.95" customHeight="1" x14ac:dyDescent="0.25">
      <c r="A4" s="90" t="s">
        <v>44</v>
      </c>
      <c r="B4" s="89">
        <f t="shared" ref="B4" si="1">SUM(B5:B14)</f>
        <v>120292.16786173155</v>
      </c>
      <c r="C4" s="89">
        <f t="shared" ref="C4:Q4" si="2">SUM(C5:C14)</f>
        <v>122617.47635685993</v>
      </c>
      <c r="D4" s="89">
        <f t="shared" si="2"/>
        <v>125664.49526233971</v>
      </c>
      <c r="E4" s="89">
        <f t="shared" si="2"/>
        <v>128843.14969222349</v>
      </c>
      <c r="F4" s="89">
        <f t="shared" si="2"/>
        <v>132228.60285636896</v>
      </c>
      <c r="G4" s="89">
        <f t="shared" si="2"/>
        <v>136961.75402970819</v>
      </c>
      <c r="H4" s="89">
        <f t="shared" si="2"/>
        <v>143211.64655587642</v>
      </c>
      <c r="I4" s="89">
        <f t="shared" si="2"/>
        <v>151165.99745085556</v>
      </c>
      <c r="J4" s="89">
        <f t="shared" si="2"/>
        <v>156154.66666666672</v>
      </c>
      <c r="K4" s="89">
        <f t="shared" si="2"/>
        <v>155896.85258835548</v>
      </c>
      <c r="L4" s="89">
        <f t="shared" si="2"/>
        <v>159317.82861754159</v>
      </c>
      <c r="M4" s="89">
        <f t="shared" si="2"/>
        <v>160887.37528395344</v>
      </c>
      <c r="N4" s="89">
        <f t="shared" si="2"/>
        <v>162484.31400626706</v>
      </c>
      <c r="O4" s="89">
        <f t="shared" si="2"/>
        <v>163893.69492379748</v>
      </c>
      <c r="P4" s="89">
        <f t="shared" si="2"/>
        <v>165443.49778760484</v>
      </c>
      <c r="Q4" s="89">
        <f t="shared" si="2"/>
        <v>167514.68692076928</v>
      </c>
    </row>
    <row r="5" spans="1:17" ht="12" customHeight="1" x14ac:dyDescent="0.25">
      <c r="A5" s="88" t="s">
        <v>38</v>
      </c>
      <c r="B5" s="87">
        <v>10270.400088305827</v>
      </c>
      <c r="C5" s="87">
        <v>11832.49382762305</v>
      </c>
      <c r="D5" s="87">
        <v>11559.786680062274</v>
      </c>
      <c r="E5" s="87">
        <v>8099.9669860602726</v>
      </c>
      <c r="F5" s="87">
        <v>7795.3233507973728</v>
      </c>
      <c r="G5" s="87">
        <v>2578.8539389995135</v>
      </c>
      <c r="H5" s="87">
        <v>6448.7252430559456</v>
      </c>
      <c r="I5" s="87">
        <v>13711.637204811095</v>
      </c>
      <c r="J5" s="87">
        <v>20929.111189946165</v>
      </c>
      <c r="K5" s="87">
        <v>27506.005297964432</v>
      </c>
      <c r="L5" s="87">
        <v>23371.534405529903</v>
      </c>
      <c r="M5" s="87">
        <v>20603.607522560862</v>
      </c>
      <c r="N5" s="87">
        <v>20404.497277219947</v>
      </c>
      <c r="O5" s="87">
        <v>20345.799951397548</v>
      </c>
      <c r="P5" s="87">
        <v>20129.076115744087</v>
      </c>
      <c r="Q5" s="87">
        <v>19938.039995071213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389.27116230649972</v>
      </c>
      <c r="C7" s="87">
        <v>4556.0030812125106</v>
      </c>
      <c r="D7" s="87">
        <v>3433.183817732428</v>
      </c>
      <c r="E7" s="87">
        <v>2583.1137750229673</v>
      </c>
      <c r="F7" s="87">
        <v>2426.159850233319</v>
      </c>
      <c r="G7" s="87">
        <v>1807.2450693265978</v>
      </c>
      <c r="H7" s="87">
        <v>1540.7479290397248</v>
      </c>
      <c r="I7" s="87">
        <v>409.86790323156043</v>
      </c>
      <c r="J7" s="87">
        <v>355.46085870518033</v>
      </c>
      <c r="K7" s="87">
        <v>238.98496354294713</v>
      </c>
      <c r="L7" s="87">
        <v>0</v>
      </c>
      <c r="M7" s="87">
        <v>0</v>
      </c>
      <c r="N7" s="87">
        <v>0</v>
      </c>
      <c r="O7" s="87">
        <v>144.06294691977453</v>
      </c>
      <c r="P7" s="87">
        <v>1349.5052217944015</v>
      </c>
      <c r="Q7" s="87">
        <v>1453.3965560391373</v>
      </c>
    </row>
    <row r="8" spans="1:17" ht="12" customHeight="1" x14ac:dyDescent="0.25">
      <c r="A8" s="88" t="s">
        <v>101</v>
      </c>
      <c r="B8" s="87">
        <v>22.859694076849603</v>
      </c>
      <c r="C8" s="87">
        <v>29.831858466606921</v>
      </c>
      <c r="D8" s="87">
        <v>40.396488172341982</v>
      </c>
      <c r="E8" s="87">
        <v>59.62121245438756</v>
      </c>
      <c r="F8" s="87">
        <v>75.948820316121356</v>
      </c>
      <c r="G8" s="87">
        <v>86.023597221177567</v>
      </c>
      <c r="H8" s="87">
        <v>95.865610410799007</v>
      </c>
      <c r="I8" s="87">
        <v>97.238643554454768</v>
      </c>
      <c r="J8" s="87">
        <v>97.869588312019943</v>
      </c>
      <c r="K8" s="87">
        <v>108.55367770997886</v>
      </c>
      <c r="L8" s="87">
        <v>122.96119801717555</v>
      </c>
      <c r="M8" s="87">
        <v>162.40679091913208</v>
      </c>
      <c r="N8" s="87">
        <v>178.89930552724334</v>
      </c>
      <c r="O8" s="87">
        <v>265.03322961257203</v>
      </c>
      <c r="P8" s="87">
        <v>300.29925306226266</v>
      </c>
      <c r="Q8" s="87">
        <v>352.81971348223203</v>
      </c>
    </row>
    <row r="9" spans="1:17" ht="12" customHeight="1" x14ac:dyDescent="0.25">
      <c r="A9" s="88" t="s">
        <v>106</v>
      </c>
      <c r="B9" s="87">
        <v>91181.443480930888</v>
      </c>
      <c r="C9" s="87">
        <v>61491.515013621451</v>
      </c>
      <c r="D9" s="87">
        <v>51038.719772347613</v>
      </c>
      <c r="E9" s="87">
        <v>59025.187776815568</v>
      </c>
      <c r="F9" s="87">
        <v>49584.211865613164</v>
      </c>
      <c r="G9" s="87">
        <v>91311.149865756597</v>
      </c>
      <c r="H9" s="87">
        <v>99234.294561371877</v>
      </c>
      <c r="I9" s="87">
        <v>98341.16673807177</v>
      </c>
      <c r="J9" s="87">
        <v>97896.014424375448</v>
      </c>
      <c r="K9" s="87">
        <v>81376.942221277845</v>
      </c>
      <c r="L9" s="87">
        <v>79727.580722461018</v>
      </c>
      <c r="M9" s="87">
        <v>66771.431049509411</v>
      </c>
      <c r="N9" s="87">
        <v>101884.81958142495</v>
      </c>
      <c r="O9" s="87">
        <v>97065.039271255155</v>
      </c>
      <c r="P9" s="87">
        <v>112550.20161095611</v>
      </c>
      <c r="Q9" s="87">
        <v>105891.00529537421</v>
      </c>
    </row>
    <row r="10" spans="1:17" ht="12" customHeight="1" x14ac:dyDescent="0.25">
      <c r="A10" s="88" t="s">
        <v>34</v>
      </c>
      <c r="B10" s="87">
        <v>7.6779218541218031</v>
      </c>
      <c r="C10" s="87">
        <v>1128.1021818809206</v>
      </c>
      <c r="D10" s="87">
        <v>329.51628127582143</v>
      </c>
      <c r="E10" s="87">
        <v>218.87872673029378</v>
      </c>
      <c r="F10" s="87">
        <v>225.7844743041351</v>
      </c>
      <c r="G10" s="87">
        <v>72.553479734662133</v>
      </c>
      <c r="H10" s="87">
        <v>66.928006025056249</v>
      </c>
      <c r="I10" s="87">
        <v>63.037842546489031</v>
      </c>
      <c r="J10" s="87">
        <v>1075.7195751415156</v>
      </c>
      <c r="K10" s="87">
        <v>1569.2873641293681</v>
      </c>
      <c r="L10" s="87">
        <v>1642.7216450812773</v>
      </c>
      <c r="M10" s="87">
        <v>1643.4056037077683</v>
      </c>
      <c r="N10" s="87">
        <v>2038.1960571368356</v>
      </c>
      <c r="O10" s="87">
        <v>2099.5450992474648</v>
      </c>
      <c r="P10" s="87">
        <v>3668.5928441430701</v>
      </c>
      <c r="Q10" s="87">
        <v>3149.3874711896028</v>
      </c>
    </row>
    <row r="11" spans="1:17" ht="12" customHeight="1" x14ac:dyDescent="0.25">
      <c r="A11" s="88" t="s">
        <v>61</v>
      </c>
      <c r="B11" s="87">
        <v>0</v>
      </c>
      <c r="C11" s="87">
        <v>68.164047366107013</v>
      </c>
      <c r="D11" s="87">
        <v>79.164515391260394</v>
      </c>
      <c r="E11" s="87">
        <v>116.15179932331901</v>
      </c>
      <c r="F11" s="87">
        <v>120.70846531630602</v>
      </c>
      <c r="G11" s="87">
        <v>122.42101079180355</v>
      </c>
      <c r="H11" s="87">
        <v>132.26937380262072</v>
      </c>
      <c r="I11" s="87">
        <v>143.49707030167835</v>
      </c>
      <c r="J11" s="87">
        <v>148.03937273480548</v>
      </c>
      <c r="K11" s="87">
        <v>154.13329183120555</v>
      </c>
      <c r="L11" s="87">
        <v>155.36455068969215</v>
      </c>
      <c r="M11" s="87">
        <v>166.62225139705401</v>
      </c>
      <c r="N11" s="87">
        <v>167.85238937913607</v>
      </c>
      <c r="O11" s="87">
        <v>171.09207565754087</v>
      </c>
      <c r="P11" s="87">
        <v>186.74127072719835</v>
      </c>
      <c r="Q11" s="87">
        <v>198.48085061265212</v>
      </c>
    </row>
    <row r="12" spans="1:17" ht="12" customHeight="1" x14ac:dyDescent="0.25">
      <c r="A12" s="88" t="s">
        <v>42</v>
      </c>
      <c r="B12" s="87">
        <v>14402.6231825226</v>
      </c>
      <c r="C12" s="87">
        <v>17583.451179415872</v>
      </c>
      <c r="D12" s="87">
        <v>26199.722205834856</v>
      </c>
      <c r="E12" s="87">
        <v>29657.705916817009</v>
      </c>
      <c r="F12" s="87">
        <v>35938.543060423195</v>
      </c>
      <c r="G12" s="87">
        <v>28592.466900884305</v>
      </c>
      <c r="H12" s="87">
        <v>25189.791627552699</v>
      </c>
      <c r="I12" s="87">
        <v>24648.68548133794</v>
      </c>
      <c r="J12" s="87">
        <v>25302.475639609336</v>
      </c>
      <c r="K12" s="87">
        <v>29939.968533771236</v>
      </c>
      <c r="L12" s="87">
        <v>31761.162111851772</v>
      </c>
      <c r="M12" s="87">
        <v>36177.726554509878</v>
      </c>
      <c r="N12" s="87">
        <v>25107.171517217826</v>
      </c>
      <c r="O12" s="87">
        <v>17367.194197626275</v>
      </c>
      <c r="P12" s="87">
        <v>16306.90070435491</v>
      </c>
      <c r="Q12" s="87">
        <v>7154.0912140725231</v>
      </c>
    </row>
    <row r="13" spans="1:17" ht="12" customHeight="1" x14ac:dyDescent="0.25">
      <c r="A13" s="88" t="s">
        <v>105</v>
      </c>
      <c r="B13" s="87">
        <v>33.59295608965305</v>
      </c>
      <c r="C13" s="87">
        <v>240.62581911618042</v>
      </c>
      <c r="D13" s="87">
        <v>413.25292296675485</v>
      </c>
      <c r="E13" s="87">
        <v>482.99755660699253</v>
      </c>
      <c r="F13" s="87">
        <v>747.18652166494383</v>
      </c>
      <c r="G13" s="87">
        <v>793.49719372796233</v>
      </c>
      <c r="H13" s="87">
        <v>846.51459814595432</v>
      </c>
      <c r="I13" s="87">
        <v>1219.2612746643576</v>
      </c>
      <c r="J13" s="87">
        <v>1303.1371131862052</v>
      </c>
      <c r="K13" s="87">
        <v>1879.6943029580661</v>
      </c>
      <c r="L13" s="87">
        <v>2839.5995019727534</v>
      </c>
      <c r="M13" s="87">
        <v>4687.3616619629465</v>
      </c>
      <c r="N13" s="87">
        <v>5758.7530131746507</v>
      </c>
      <c r="O13" s="87">
        <v>6201.0740878343795</v>
      </c>
      <c r="P13" s="87">
        <v>6764.7528843104919</v>
      </c>
      <c r="Q13" s="87">
        <v>13500.772499817376</v>
      </c>
    </row>
    <row r="14" spans="1:17" ht="12" customHeight="1" x14ac:dyDescent="0.25">
      <c r="A14" s="51" t="s">
        <v>104</v>
      </c>
      <c r="B14" s="94">
        <v>3984.2993756451251</v>
      </c>
      <c r="C14" s="94">
        <v>25687.289348157225</v>
      </c>
      <c r="D14" s="94">
        <v>32570.752578556367</v>
      </c>
      <c r="E14" s="94">
        <v>28599.525942392698</v>
      </c>
      <c r="F14" s="94">
        <v>35314.736447700394</v>
      </c>
      <c r="G14" s="94">
        <v>11597.542973265574</v>
      </c>
      <c r="H14" s="94">
        <v>9656.5096064717272</v>
      </c>
      <c r="I14" s="94">
        <v>12531.605292336186</v>
      </c>
      <c r="J14" s="94">
        <v>9046.8389046560278</v>
      </c>
      <c r="K14" s="94">
        <v>13123.282935170413</v>
      </c>
      <c r="L14" s="94">
        <v>19696.904481937981</v>
      </c>
      <c r="M14" s="94">
        <v>30674.813849386395</v>
      </c>
      <c r="N14" s="94">
        <v>6944.1248651864607</v>
      </c>
      <c r="O14" s="94">
        <v>20234.854064246763</v>
      </c>
      <c r="P14" s="94">
        <v>4187.4278825123019</v>
      </c>
      <c r="Q14" s="94">
        <v>15876.693325110331</v>
      </c>
    </row>
    <row r="15" spans="1:17" ht="12" hidden="1" customHeight="1" x14ac:dyDescent="0.25">
      <c r="A15" s="97" t="s">
        <v>103</v>
      </c>
      <c r="B15" s="96">
        <f t="shared" ref="B15" si="3">SUM(B5:B12)</f>
        <v>116274.27552999678</v>
      </c>
      <c r="C15" s="96">
        <f t="shared" ref="C15:Q15" si="4">SUM(C5:C12)</f>
        <v>96689.56118958653</v>
      </c>
      <c r="D15" s="96">
        <f t="shared" si="4"/>
        <v>92680.489760816592</v>
      </c>
      <c r="E15" s="96">
        <f t="shared" si="4"/>
        <v>99760.626193223812</v>
      </c>
      <c r="F15" s="96">
        <f t="shared" si="4"/>
        <v>96166.679887003615</v>
      </c>
      <c r="G15" s="96">
        <f t="shared" si="4"/>
        <v>124570.71386271466</v>
      </c>
      <c r="H15" s="96">
        <f t="shared" si="4"/>
        <v>132708.62235125873</v>
      </c>
      <c r="I15" s="96">
        <f t="shared" si="4"/>
        <v>137415.13088385499</v>
      </c>
      <c r="J15" s="96">
        <f t="shared" si="4"/>
        <v>145804.69064882447</v>
      </c>
      <c r="K15" s="96">
        <f t="shared" si="4"/>
        <v>140893.87535022703</v>
      </c>
      <c r="L15" s="96">
        <f t="shared" si="4"/>
        <v>136781.32463363084</v>
      </c>
      <c r="M15" s="96">
        <f t="shared" si="4"/>
        <v>125525.19977260412</v>
      </c>
      <c r="N15" s="96">
        <f t="shared" si="4"/>
        <v>149781.43612790594</v>
      </c>
      <c r="O15" s="96">
        <f t="shared" si="4"/>
        <v>137457.76677171633</v>
      </c>
      <c r="P15" s="96">
        <f t="shared" si="4"/>
        <v>154491.31702078204</v>
      </c>
      <c r="Q15" s="96">
        <f t="shared" si="4"/>
        <v>138137.22109584158</v>
      </c>
    </row>
    <row r="16" spans="1:17" ht="12.95" customHeight="1" x14ac:dyDescent="0.25">
      <c r="A16" s="90" t="s">
        <v>102</v>
      </c>
      <c r="B16" s="89">
        <f t="shared" ref="B16" si="5">SUM(B17:B18)</f>
        <v>17587.613263207375</v>
      </c>
      <c r="C16" s="89">
        <f t="shared" ref="C16:Q16" si="6">SUM(C17:C18)</f>
        <v>19426.166180965014</v>
      </c>
      <c r="D16" s="89">
        <f t="shared" si="6"/>
        <v>21902.46010096114</v>
      </c>
      <c r="E16" s="89">
        <f t="shared" si="6"/>
        <v>24534.743503027545</v>
      </c>
      <c r="F16" s="89">
        <f t="shared" si="6"/>
        <v>25606.674370059576</v>
      </c>
      <c r="G16" s="89">
        <f t="shared" si="6"/>
        <v>26616.443273220586</v>
      </c>
      <c r="H16" s="89">
        <f t="shared" si="6"/>
        <v>29787.669904967737</v>
      </c>
      <c r="I16" s="89">
        <f t="shared" si="6"/>
        <v>34392.684122133011</v>
      </c>
      <c r="J16" s="89">
        <f t="shared" si="6"/>
        <v>37464.385294093525</v>
      </c>
      <c r="K16" s="89">
        <f t="shared" si="6"/>
        <v>38360.806292105568</v>
      </c>
      <c r="L16" s="89">
        <f t="shared" si="6"/>
        <v>38664.342793917291</v>
      </c>
      <c r="M16" s="89">
        <f t="shared" si="6"/>
        <v>39406.19680652106</v>
      </c>
      <c r="N16" s="89">
        <f t="shared" si="6"/>
        <v>40630.346276072043</v>
      </c>
      <c r="O16" s="89">
        <f t="shared" si="6"/>
        <v>41657.653176950487</v>
      </c>
      <c r="P16" s="89">
        <f t="shared" si="6"/>
        <v>42913.806794538177</v>
      </c>
      <c r="Q16" s="89">
        <f t="shared" si="6"/>
        <v>44986.29306397347</v>
      </c>
    </row>
    <row r="17" spans="1:17" ht="12.95" customHeight="1" x14ac:dyDescent="0.25">
      <c r="A17" s="88" t="s">
        <v>101</v>
      </c>
      <c r="B17" s="95">
        <v>148.61326320737635</v>
      </c>
      <c r="C17" s="95">
        <v>226.16618096501031</v>
      </c>
      <c r="D17" s="95">
        <v>188.46010096113508</v>
      </c>
      <c r="E17" s="95">
        <v>67.743503027544719</v>
      </c>
      <c r="F17" s="95">
        <v>197.67437005958044</v>
      </c>
      <c r="G17" s="95">
        <v>295.44327322057421</v>
      </c>
      <c r="H17" s="95">
        <v>335.66990496773064</v>
      </c>
      <c r="I17" s="95">
        <v>337.68412213298478</v>
      </c>
      <c r="J17" s="95">
        <v>351.38529409351531</v>
      </c>
      <c r="K17" s="95">
        <v>354.80629210555821</v>
      </c>
      <c r="L17" s="95">
        <v>402.34279391726579</v>
      </c>
      <c r="M17" s="95">
        <v>427.19680652106342</v>
      </c>
      <c r="N17" s="95">
        <v>479.34627607203765</v>
      </c>
      <c r="O17" s="95">
        <v>568.65317695046667</v>
      </c>
      <c r="P17" s="95">
        <v>714.80679453817697</v>
      </c>
      <c r="Q17" s="95">
        <v>951.2930639735016</v>
      </c>
    </row>
    <row r="18" spans="1:17" ht="12" customHeight="1" x14ac:dyDescent="0.25">
      <c r="A18" s="88" t="s">
        <v>100</v>
      </c>
      <c r="B18" s="95">
        <v>17439</v>
      </c>
      <c r="C18" s="95">
        <v>19200.000000000004</v>
      </c>
      <c r="D18" s="95">
        <v>21714.000000000004</v>
      </c>
      <c r="E18" s="95">
        <v>24467</v>
      </c>
      <c r="F18" s="95">
        <v>25408.999999999996</v>
      </c>
      <c r="G18" s="95">
        <v>26321.000000000011</v>
      </c>
      <c r="H18" s="95">
        <v>29452.000000000007</v>
      </c>
      <c r="I18" s="95">
        <v>34055.000000000029</v>
      </c>
      <c r="J18" s="95">
        <v>37113.000000000007</v>
      </c>
      <c r="K18" s="95">
        <v>38006.000000000007</v>
      </c>
      <c r="L18" s="95">
        <v>38262.000000000022</v>
      </c>
      <c r="M18" s="95">
        <v>38979</v>
      </c>
      <c r="N18" s="95">
        <v>40151.000000000007</v>
      </c>
      <c r="O18" s="95">
        <v>41089.000000000022</v>
      </c>
      <c r="P18" s="95">
        <v>42199</v>
      </c>
      <c r="Q18" s="95">
        <v>44034.999999999971</v>
      </c>
    </row>
    <row r="19" spans="1:17" ht="12.95" customHeight="1" x14ac:dyDescent="0.25">
      <c r="A19" s="90" t="s">
        <v>47</v>
      </c>
      <c r="B19" s="89">
        <f t="shared" ref="B19" si="7">SUM(B20:B26)</f>
        <v>120292.16786173155</v>
      </c>
      <c r="C19" s="89">
        <f t="shared" ref="C19:Q19" si="8">SUM(C20:C26)</f>
        <v>122617.4763568599</v>
      </c>
      <c r="D19" s="89">
        <f t="shared" si="8"/>
        <v>125664.4952623397</v>
      </c>
      <c r="E19" s="89">
        <f t="shared" si="8"/>
        <v>128843.14969222348</v>
      </c>
      <c r="F19" s="89">
        <f t="shared" si="8"/>
        <v>132228.60285636893</v>
      </c>
      <c r="G19" s="89">
        <f t="shared" si="8"/>
        <v>136961.75402970822</v>
      </c>
      <c r="H19" s="89">
        <f t="shared" si="8"/>
        <v>143211.64655587633</v>
      </c>
      <c r="I19" s="89">
        <f t="shared" si="8"/>
        <v>151165.9974508555</v>
      </c>
      <c r="J19" s="89">
        <f t="shared" si="8"/>
        <v>156154.66666666674</v>
      </c>
      <c r="K19" s="89">
        <f t="shared" si="8"/>
        <v>155896.85258835548</v>
      </c>
      <c r="L19" s="89">
        <f t="shared" si="8"/>
        <v>159317.82861754156</v>
      </c>
      <c r="M19" s="89">
        <f t="shared" si="8"/>
        <v>160887.37528395347</v>
      </c>
      <c r="N19" s="89">
        <f t="shared" si="8"/>
        <v>162484.31400626709</v>
      </c>
      <c r="O19" s="89">
        <f t="shared" si="8"/>
        <v>163893.69492379745</v>
      </c>
      <c r="P19" s="89">
        <f t="shared" si="8"/>
        <v>165443.49778760487</v>
      </c>
      <c r="Q19" s="89">
        <f t="shared" si="8"/>
        <v>167514.6869207694</v>
      </c>
    </row>
    <row r="20" spans="1:17" ht="12" customHeight="1" x14ac:dyDescent="0.25">
      <c r="A20" s="88" t="s">
        <v>38</v>
      </c>
      <c r="B20" s="87">
        <v>6103.3239495973485</v>
      </c>
      <c r="C20" s="87">
        <v>5177.3797017812194</v>
      </c>
      <c r="D20" s="87">
        <v>4770.872034353577</v>
      </c>
      <c r="E20" s="87">
        <v>3008.5189224092769</v>
      </c>
      <c r="F20" s="87">
        <v>2572.0355536616994</v>
      </c>
      <c r="G20" s="87">
        <v>1131.027091300276</v>
      </c>
      <c r="H20" s="87">
        <v>3098.4675023985442</v>
      </c>
      <c r="I20" s="87">
        <v>6445.2485964087109</v>
      </c>
      <c r="J20" s="87">
        <v>8122.068724284376</v>
      </c>
      <c r="K20" s="87">
        <v>8739.5530803074998</v>
      </c>
      <c r="L20" s="87">
        <v>8901.6500664246614</v>
      </c>
      <c r="M20" s="87">
        <v>8971.4705844621203</v>
      </c>
      <c r="N20" s="87">
        <v>9238.5713306930229</v>
      </c>
      <c r="O20" s="87">
        <v>9292.4257504432608</v>
      </c>
      <c r="P20" s="87">
        <v>9732.8570082467086</v>
      </c>
      <c r="Q20" s="87">
        <v>10376.058901905584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ht="12" customHeight="1" x14ac:dyDescent="0.25">
      <c r="A23" s="88" t="s">
        <v>98</v>
      </c>
      <c r="B23" s="87">
        <v>6307.074710988878</v>
      </c>
      <c r="C23" s="87">
        <v>17670.16077790433</v>
      </c>
      <c r="D23" s="87">
        <v>22093.363578098542</v>
      </c>
      <c r="E23" s="87">
        <v>23003.211152334214</v>
      </c>
      <c r="F23" s="87">
        <v>25914.472369466988</v>
      </c>
      <c r="G23" s="87">
        <v>26910.810167340067</v>
      </c>
      <c r="H23" s="87">
        <v>29180.183633304292</v>
      </c>
      <c r="I23" s="87">
        <v>34076.268503829298</v>
      </c>
      <c r="J23" s="87">
        <v>35242.555096134311</v>
      </c>
      <c r="K23" s="87">
        <v>37795.169933738514</v>
      </c>
      <c r="L23" s="87">
        <v>39214.105740502797</v>
      </c>
      <c r="M23" s="87">
        <v>39603.90308175292</v>
      </c>
      <c r="N23" s="87">
        <v>57398.297952925495</v>
      </c>
      <c r="O23" s="87">
        <v>57933.512741601829</v>
      </c>
      <c r="P23" s="87">
        <v>60889.455497323317</v>
      </c>
      <c r="Q23" s="87">
        <v>61710.336142695131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11649.763750212658</v>
      </c>
      <c r="C25" s="87">
        <v>14635.943893135109</v>
      </c>
      <c r="D25" s="87">
        <v>21566.33628823383</v>
      </c>
      <c r="E25" s="87">
        <v>25355.199196115922</v>
      </c>
      <c r="F25" s="87">
        <v>33255.132836573823</v>
      </c>
      <c r="G25" s="87">
        <v>24144.797885089429</v>
      </c>
      <c r="H25" s="87">
        <v>21172.943153109489</v>
      </c>
      <c r="I25" s="87">
        <v>20802.634987810448</v>
      </c>
      <c r="J25" s="87">
        <v>20679.070387857537</v>
      </c>
      <c r="K25" s="87">
        <v>20428.179597555813</v>
      </c>
      <c r="L25" s="87">
        <v>20161.165092777152</v>
      </c>
      <c r="M25" s="87">
        <v>19687.441940761331</v>
      </c>
      <c r="N25" s="87">
        <v>19617.392877961964</v>
      </c>
      <c r="O25" s="87">
        <v>13432.990853199728</v>
      </c>
      <c r="P25" s="87">
        <v>13055.605050605433</v>
      </c>
      <c r="Q25" s="87">
        <v>6025.1363082693779</v>
      </c>
    </row>
    <row r="26" spans="1:17" ht="12" customHeight="1" x14ac:dyDescent="0.25">
      <c r="A26" s="88" t="s">
        <v>30</v>
      </c>
      <c r="B26" s="94">
        <v>96232.005450932658</v>
      </c>
      <c r="C26" s="94">
        <v>85133.991984039239</v>
      </c>
      <c r="D26" s="94">
        <v>77233.923361653753</v>
      </c>
      <c r="E26" s="94">
        <v>77476.220421364065</v>
      </c>
      <c r="F26" s="94">
        <v>70486.962096666422</v>
      </c>
      <c r="G26" s="94">
        <v>84775.118885978431</v>
      </c>
      <c r="H26" s="94">
        <v>89760.052267064006</v>
      </c>
      <c r="I26" s="94">
        <v>89841.845362807042</v>
      </c>
      <c r="J26" s="94">
        <v>92110.972458390504</v>
      </c>
      <c r="K26" s="94">
        <v>88933.949976753647</v>
      </c>
      <c r="L26" s="94">
        <v>91040.907717836948</v>
      </c>
      <c r="M26" s="94">
        <v>92624.559676977107</v>
      </c>
      <c r="N26" s="94">
        <v>76230.051844686604</v>
      </c>
      <c r="O26" s="94">
        <v>83234.765578552629</v>
      </c>
      <c r="P26" s="94">
        <v>81765.580231429427</v>
      </c>
      <c r="Q26" s="94">
        <v>89403.155567899317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123.63126209732725</v>
      </c>
      <c r="H27" s="92">
        <v>0</v>
      </c>
      <c r="I27" s="92">
        <v>0</v>
      </c>
      <c r="J27" s="92">
        <v>0</v>
      </c>
      <c r="K27" s="92">
        <v>0</v>
      </c>
      <c r="L27" s="92">
        <v>2648.2669634134522</v>
      </c>
      <c r="M27" s="92">
        <v>3199.0725920209516</v>
      </c>
      <c r="N27" s="92">
        <v>3189.7928994802464</v>
      </c>
      <c r="O27" s="92">
        <v>4452.4238818865997</v>
      </c>
      <c r="P27" s="92">
        <v>5394.5794754105418</v>
      </c>
      <c r="Q27" s="92">
        <v>5627.2950202832062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120292.16786173155</v>
      </c>
      <c r="C29" s="89">
        <f t="shared" ref="C29:Q29" si="10">SUM(C30:C33)</f>
        <v>122617.47635685992</v>
      </c>
      <c r="D29" s="89">
        <f t="shared" si="10"/>
        <v>125664.49526233968</v>
      </c>
      <c r="E29" s="89">
        <f t="shared" si="10"/>
        <v>128843.14969222349</v>
      </c>
      <c r="F29" s="89">
        <f t="shared" si="10"/>
        <v>132228.60285636893</v>
      </c>
      <c r="G29" s="89">
        <f t="shared" si="10"/>
        <v>136961.75402970819</v>
      </c>
      <c r="H29" s="89">
        <f t="shared" si="10"/>
        <v>143211.64655587636</v>
      </c>
      <c r="I29" s="89">
        <f t="shared" si="10"/>
        <v>151165.99745085553</v>
      </c>
      <c r="J29" s="89">
        <f t="shared" si="10"/>
        <v>156154.66666666669</v>
      </c>
      <c r="K29" s="89">
        <f t="shared" si="10"/>
        <v>155896.85258835545</v>
      </c>
      <c r="L29" s="89">
        <f t="shared" si="10"/>
        <v>159317.82861754156</v>
      </c>
      <c r="M29" s="89">
        <f t="shared" si="10"/>
        <v>160887.37528395347</v>
      </c>
      <c r="N29" s="89">
        <f t="shared" si="10"/>
        <v>162484.31400626709</v>
      </c>
      <c r="O29" s="89">
        <f t="shared" si="10"/>
        <v>163893.69492379751</v>
      </c>
      <c r="P29" s="89">
        <f t="shared" si="10"/>
        <v>165443.49778760487</v>
      </c>
      <c r="Q29" s="89">
        <f t="shared" si="10"/>
        <v>167514.68692076934</v>
      </c>
    </row>
    <row r="30" spans="1:17" ht="12" customHeight="1" x14ac:dyDescent="0.25">
      <c r="A30" s="88" t="s">
        <v>66</v>
      </c>
      <c r="B30" s="87">
        <v>6304.6797375703836</v>
      </c>
      <c r="C30" s="87">
        <v>16458.04440029043</v>
      </c>
      <c r="D30" s="87">
        <v>33585.187222185814</v>
      </c>
      <c r="E30" s="87">
        <v>37224.965748639392</v>
      </c>
      <c r="F30" s="87">
        <v>40358.968652550277</v>
      </c>
      <c r="G30" s="87">
        <v>29226.791214641427</v>
      </c>
      <c r="H30" s="87">
        <v>25615.381771819721</v>
      </c>
      <c r="I30" s="87">
        <v>8332.1800538097359</v>
      </c>
      <c r="J30" s="87">
        <v>2095.0473451147218</v>
      </c>
      <c r="K30" s="87">
        <v>10424.782511826093</v>
      </c>
      <c r="L30" s="87">
        <v>18789.02288621703</v>
      </c>
      <c r="M30" s="87">
        <v>2048.1692421115831</v>
      </c>
      <c r="N30" s="87">
        <v>11348.802710102012</v>
      </c>
      <c r="O30" s="87">
        <v>10510.205157380386</v>
      </c>
      <c r="P30" s="87">
        <v>9514.0427790058802</v>
      </c>
      <c r="Q30" s="87">
        <v>7393.9425773625535</v>
      </c>
    </row>
    <row r="31" spans="1:17" ht="12" customHeight="1" x14ac:dyDescent="0.25">
      <c r="A31" s="88" t="s">
        <v>98</v>
      </c>
      <c r="B31" s="87">
        <v>51281.028451391299</v>
      </c>
      <c r="C31" s="87">
        <v>48645.098875904179</v>
      </c>
      <c r="D31" s="87">
        <v>46545.900666281632</v>
      </c>
      <c r="E31" s="87">
        <v>42296.689792231307</v>
      </c>
      <c r="F31" s="87">
        <v>32973.861246064924</v>
      </c>
      <c r="G31" s="87">
        <v>45527.882602513382</v>
      </c>
      <c r="H31" s="87">
        <v>50487.245902122311</v>
      </c>
      <c r="I31" s="87">
        <v>54938.474479041601</v>
      </c>
      <c r="J31" s="87">
        <v>55293.234293665286</v>
      </c>
      <c r="K31" s="87">
        <v>53088.778317749478</v>
      </c>
      <c r="L31" s="87">
        <v>51125.23364015876</v>
      </c>
      <c r="M31" s="87">
        <v>44677.677863257712</v>
      </c>
      <c r="N31" s="87">
        <v>50373.230497122735</v>
      </c>
      <c r="O31" s="87">
        <v>61331.715523516825</v>
      </c>
      <c r="P31" s="87">
        <v>64872.861890759705</v>
      </c>
      <c r="Q31" s="87">
        <v>72126.491779953183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62706.459672769859</v>
      </c>
      <c r="C33" s="86">
        <v>57514.33308066531</v>
      </c>
      <c r="D33" s="86">
        <v>45533.407373872236</v>
      </c>
      <c r="E33" s="86">
        <v>49321.494151352781</v>
      </c>
      <c r="F33" s="86">
        <v>58895.772957753747</v>
      </c>
      <c r="G33" s="86">
        <v>62207.080212553388</v>
      </c>
      <c r="H33" s="86">
        <v>67109.018881934346</v>
      </c>
      <c r="I33" s="86">
        <v>87895.342918004186</v>
      </c>
      <c r="J33" s="86">
        <v>98766.385027886674</v>
      </c>
      <c r="K33" s="86">
        <v>92383.291758779873</v>
      </c>
      <c r="L33" s="86">
        <v>89403.57209116577</v>
      </c>
      <c r="M33" s="86">
        <v>114161.52817858418</v>
      </c>
      <c r="N33" s="86">
        <v>100762.28079904235</v>
      </c>
      <c r="O33" s="86">
        <v>92051.774242900297</v>
      </c>
      <c r="P33" s="86">
        <v>91056.593117839293</v>
      </c>
      <c r="Q33" s="86">
        <v>87994.252563453614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1946.6301029470967</v>
      </c>
      <c r="C3" s="106">
        <f t="shared" ref="C3:Q3" si="1">SUM(C4,C16,C19,C29)</f>
        <v>1445.3919975647593</v>
      </c>
      <c r="D3" s="106">
        <f t="shared" si="1"/>
        <v>1285.1424868511233</v>
      </c>
      <c r="E3" s="106">
        <f t="shared" si="1"/>
        <v>1025.7844981932094</v>
      </c>
      <c r="F3" s="106">
        <f t="shared" si="1"/>
        <v>1156.823071506471</v>
      </c>
      <c r="G3" s="106">
        <f t="shared" si="1"/>
        <v>1457.2700851293398</v>
      </c>
      <c r="H3" s="106">
        <f t="shared" si="1"/>
        <v>1569.461786185537</v>
      </c>
      <c r="I3" s="106">
        <f t="shared" si="1"/>
        <v>1546.3560242587996</v>
      </c>
      <c r="J3" s="106">
        <f t="shared" si="1"/>
        <v>1601.2262960742912</v>
      </c>
      <c r="K3" s="106">
        <f t="shared" si="1"/>
        <v>1605.4198309001929</v>
      </c>
      <c r="L3" s="106">
        <f t="shared" si="1"/>
        <v>1757.4486802172557</v>
      </c>
      <c r="M3" s="106">
        <f t="shared" si="1"/>
        <v>1250.7010864894539</v>
      </c>
      <c r="N3" s="106">
        <f t="shared" si="1"/>
        <v>1096.8369744270726</v>
      </c>
      <c r="O3" s="106">
        <f t="shared" si="1"/>
        <v>1356.9254207476313</v>
      </c>
      <c r="P3" s="106">
        <f t="shared" si="1"/>
        <v>876.51926271990112</v>
      </c>
      <c r="Q3" s="106">
        <f t="shared" si="1"/>
        <v>940.46095721510892</v>
      </c>
    </row>
    <row r="4" spans="1:17" ht="12.95" customHeight="1" x14ac:dyDescent="0.25">
      <c r="A4" s="90" t="s">
        <v>44</v>
      </c>
      <c r="B4" s="101">
        <f t="shared" ref="B4" si="2">SUM(B5:B15)</f>
        <v>1738.5119492129929</v>
      </c>
      <c r="C4" s="101">
        <f t="shared" ref="C4:Q4" si="3">SUM(C5:C15)</f>
        <v>1226.9282897605426</v>
      </c>
      <c r="D4" s="101">
        <f t="shared" si="3"/>
        <v>1054.1146319987222</v>
      </c>
      <c r="E4" s="101">
        <f t="shared" si="3"/>
        <v>789.70596081656208</v>
      </c>
      <c r="F4" s="101">
        <f t="shared" si="3"/>
        <v>913.23309149046668</v>
      </c>
      <c r="G4" s="101">
        <f t="shared" si="3"/>
        <v>1210.9609466203569</v>
      </c>
      <c r="H4" s="101">
        <f t="shared" si="3"/>
        <v>1313.7290087795918</v>
      </c>
      <c r="I4" s="101">
        <f t="shared" si="3"/>
        <v>1282.2054308289034</v>
      </c>
      <c r="J4" s="101">
        <f t="shared" si="3"/>
        <v>1330.4218212868359</v>
      </c>
      <c r="K4" s="101">
        <f t="shared" si="3"/>
        <v>1327.6612480097167</v>
      </c>
      <c r="L4" s="101">
        <f t="shared" si="3"/>
        <v>1478.9387553688346</v>
      </c>
      <c r="M4" s="101">
        <f t="shared" si="3"/>
        <v>974.12150148772139</v>
      </c>
      <c r="N4" s="101">
        <f t="shared" si="3"/>
        <v>811.12395052159491</v>
      </c>
      <c r="O4" s="101">
        <f t="shared" si="3"/>
        <v>1065.8595803776859</v>
      </c>
      <c r="P4" s="101">
        <f t="shared" si="3"/>
        <v>586.04324122702667</v>
      </c>
      <c r="Q4" s="101">
        <f t="shared" si="3"/>
        <v>640.87538052860589</v>
      </c>
    </row>
    <row r="5" spans="1:17" ht="12" customHeight="1" x14ac:dyDescent="0.25">
      <c r="A5" s="88" t="s">
        <v>38</v>
      </c>
      <c r="B5" s="100">
        <v>182.84831848704454</v>
      </c>
      <c r="C5" s="100">
        <v>148.20514333126405</v>
      </c>
      <c r="D5" s="100">
        <v>185.95926230545584</v>
      </c>
      <c r="E5" s="100">
        <v>32.588864458077687</v>
      </c>
      <c r="F5" s="100">
        <v>123.57692622878626</v>
      </c>
      <c r="G5" s="100">
        <v>29.151769030435762</v>
      </c>
      <c r="H5" s="100">
        <v>74.625912114847011</v>
      </c>
      <c r="I5" s="100">
        <v>145.29907006789844</v>
      </c>
      <c r="J5" s="100">
        <v>219.39693329293922</v>
      </c>
      <c r="K5" s="100">
        <v>482.22726458515876</v>
      </c>
      <c r="L5" s="100">
        <v>270.15401349422001</v>
      </c>
      <c r="M5" s="100">
        <v>304.98881942203508</v>
      </c>
      <c r="N5" s="100">
        <v>80.745969679075841</v>
      </c>
      <c r="O5" s="100">
        <v>158.21197785948365</v>
      </c>
      <c r="P5" s="100">
        <v>96.855830410664794</v>
      </c>
      <c r="Q5" s="100">
        <v>98.028361143889185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5.9474272155224659</v>
      </c>
      <c r="C7" s="100">
        <v>48.971599999999995</v>
      </c>
      <c r="D7" s="100">
        <v>31.201029999999982</v>
      </c>
      <c r="E7" s="100">
        <v>10.798769999999992</v>
      </c>
      <c r="F7" s="100">
        <v>26.33822</v>
      </c>
      <c r="G7" s="100">
        <v>17.531880949931416</v>
      </c>
      <c r="H7" s="100">
        <v>15.301029999999992</v>
      </c>
      <c r="I7" s="100">
        <v>0.99912000000000467</v>
      </c>
      <c r="J7" s="100">
        <v>4.0973600000000081</v>
      </c>
      <c r="K7" s="100">
        <v>10.793010000000002</v>
      </c>
      <c r="L7" s="100">
        <v>0</v>
      </c>
      <c r="M7" s="100">
        <v>0</v>
      </c>
      <c r="N7" s="100">
        <v>0</v>
      </c>
      <c r="O7" s="100">
        <v>1.003187344312124</v>
      </c>
      <c r="P7" s="100">
        <v>5.0133889153179316</v>
      </c>
      <c r="Q7" s="100">
        <v>6.0418193481528668</v>
      </c>
    </row>
    <row r="8" spans="1:17" ht="12" customHeight="1" x14ac:dyDescent="0.25">
      <c r="A8" s="88" t="s">
        <v>101</v>
      </c>
      <c r="B8" s="100">
        <v>0.21808310452128626</v>
      </c>
      <c r="C8" s="100">
        <v>0.20022361449621628</v>
      </c>
      <c r="D8" s="100">
        <v>0.22923988867063186</v>
      </c>
      <c r="E8" s="100">
        <v>0.25394383267977638</v>
      </c>
      <c r="F8" s="100">
        <v>0.36456463306695758</v>
      </c>
      <c r="G8" s="100">
        <v>0.5210792345965487</v>
      </c>
      <c r="H8" s="100">
        <v>0.59446545000158169</v>
      </c>
      <c r="I8" s="100">
        <v>0.55215423946656694</v>
      </c>
      <c r="J8" s="100">
        <v>0.54976302446491987</v>
      </c>
      <c r="K8" s="100">
        <v>0.59046721385456236</v>
      </c>
      <c r="L8" s="100">
        <v>0.76162340554718155</v>
      </c>
      <c r="M8" s="100">
        <v>0.65259976840247347</v>
      </c>
      <c r="N8" s="100">
        <v>0.60083289961416531</v>
      </c>
      <c r="O8" s="100">
        <v>1.1457938892355646</v>
      </c>
      <c r="P8" s="100">
        <v>0.68887272327105464</v>
      </c>
      <c r="Q8" s="100">
        <v>0.90024824039193496</v>
      </c>
    </row>
    <row r="9" spans="1:17" ht="12" customHeight="1" x14ac:dyDescent="0.25">
      <c r="A9" s="88" t="s">
        <v>106</v>
      </c>
      <c r="B9" s="100">
        <v>1303.965517206816</v>
      </c>
      <c r="C9" s="100">
        <v>618.66880358335266</v>
      </c>
      <c r="D9" s="100">
        <v>383.12514043278935</v>
      </c>
      <c r="E9" s="100">
        <v>407.42581003054249</v>
      </c>
      <c r="F9" s="100">
        <v>269.81153687866714</v>
      </c>
      <c r="G9" s="100">
        <v>829.30279574703741</v>
      </c>
      <c r="H9" s="100">
        <v>922.43038518300057</v>
      </c>
      <c r="I9" s="100">
        <v>839.62963045546815</v>
      </c>
      <c r="J9" s="100">
        <v>823.44529731946</v>
      </c>
      <c r="K9" s="100">
        <v>492.3414060068107</v>
      </c>
      <c r="L9" s="100">
        <v>760.86178214163442</v>
      </c>
      <c r="M9" s="100">
        <v>284.27799220514822</v>
      </c>
      <c r="N9" s="100">
        <v>553.5012872242163</v>
      </c>
      <c r="O9" s="100">
        <v>661.78290715779713</v>
      </c>
      <c r="P9" s="100">
        <v>378.89697302599376</v>
      </c>
      <c r="Q9" s="100">
        <v>414.11763430308787</v>
      </c>
    </row>
    <row r="10" spans="1:17" ht="12" customHeight="1" x14ac:dyDescent="0.25">
      <c r="A10" s="88" t="s">
        <v>34</v>
      </c>
      <c r="B10" s="100">
        <v>0.14330751440401326</v>
      </c>
      <c r="C10" s="100">
        <v>14.813479999999993</v>
      </c>
      <c r="D10" s="100">
        <v>3.6584499999999989</v>
      </c>
      <c r="E10" s="100">
        <v>3.4905899999999992</v>
      </c>
      <c r="F10" s="100">
        <v>3.0595499999999993</v>
      </c>
      <c r="G10" s="100">
        <v>0.85984086707854712</v>
      </c>
      <c r="H10" s="100">
        <v>0.81197999999999992</v>
      </c>
      <c r="I10" s="100">
        <v>0.70031999999999994</v>
      </c>
      <c r="J10" s="100">
        <v>11.822260000000002</v>
      </c>
      <c r="K10" s="100">
        <v>16.700420000000001</v>
      </c>
      <c r="L10" s="100">
        <v>17.483501400923117</v>
      </c>
      <c r="M10" s="100">
        <v>10.127056208510108</v>
      </c>
      <c r="N10" s="100">
        <v>13.279750554443735</v>
      </c>
      <c r="O10" s="100">
        <v>8.3599981822264944</v>
      </c>
      <c r="P10" s="100">
        <v>25.126492945338907</v>
      </c>
      <c r="Q10" s="100">
        <v>15.524830710376072</v>
      </c>
    </row>
    <row r="11" spans="1:17" ht="12" customHeight="1" x14ac:dyDescent="0.25">
      <c r="A11" s="88" t="s">
        <v>61</v>
      </c>
      <c r="B11" s="100">
        <v>0</v>
      </c>
      <c r="C11" s="100">
        <v>0.61641999999999975</v>
      </c>
      <c r="D11" s="100">
        <v>0.60529000000000011</v>
      </c>
      <c r="E11" s="100">
        <v>0.74118000000000006</v>
      </c>
      <c r="F11" s="100">
        <v>0.69660999999999984</v>
      </c>
      <c r="G11" s="100">
        <v>0.83591398115120663</v>
      </c>
      <c r="H11" s="100">
        <v>1.1051199999999994</v>
      </c>
      <c r="I11" s="100">
        <v>1.0978699999999997</v>
      </c>
      <c r="J11" s="100">
        <v>1.1582899999999998</v>
      </c>
      <c r="K11" s="100">
        <v>1.0929799999999998</v>
      </c>
      <c r="L11" s="100">
        <v>1.1463922208456101</v>
      </c>
      <c r="M11" s="100">
        <v>0.95534003157935299</v>
      </c>
      <c r="N11" s="100">
        <v>0.76425365625702024</v>
      </c>
      <c r="O11" s="100">
        <v>0.8837298175217394</v>
      </c>
      <c r="P11" s="100">
        <v>0.64481931993026309</v>
      </c>
      <c r="Q11" s="100">
        <v>0.69259504879205624</v>
      </c>
    </row>
    <row r="12" spans="1:17" ht="12" customHeight="1" x14ac:dyDescent="0.25">
      <c r="A12" s="88" t="s">
        <v>42</v>
      </c>
      <c r="B12" s="100">
        <v>175.87462110863868</v>
      </c>
      <c r="C12" s="100">
        <v>151.05985963407772</v>
      </c>
      <c r="D12" s="100">
        <v>190.30632963281548</v>
      </c>
      <c r="E12" s="100">
        <v>161.69045771927276</v>
      </c>
      <c r="F12" s="100">
        <v>251.53351203820199</v>
      </c>
      <c r="G12" s="100">
        <v>221.69084761626618</v>
      </c>
      <c r="H12" s="100">
        <v>199.93937097436378</v>
      </c>
      <c r="I12" s="100">
        <v>179.15348138383538</v>
      </c>
      <c r="J12" s="100">
        <v>181.92850496989021</v>
      </c>
      <c r="K12" s="100">
        <v>208.45511478969621</v>
      </c>
      <c r="L12" s="100">
        <v>235.95655741744875</v>
      </c>
      <c r="M12" s="100">
        <v>186.65253382237398</v>
      </c>
      <c r="N12" s="100">
        <v>109.01951446292323</v>
      </c>
      <c r="O12" s="100">
        <v>86.804667956138971</v>
      </c>
      <c r="P12" s="100">
        <v>49.447256204505649</v>
      </c>
      <c r="Q12" s="100">
        <v>24.443907877792658</v>
      </c>
    </row>
    <row r="13" spans="1:17" ht="12" customHeight="1" x14ac:dyDescent="0.25">
      <c r="A13" s="88" t="s">
        <v>105</v>
      </c>
      <c r="B13" s="100">
        <v>0.2612085824604507</v>
      </c>
      <c r="C13" s="100">
        <v>1.3183316907785612</v>
      </c>
      <c r="D13" s="100">
        <v>1.9146221762508275</v>
      </c>
      <c r="E13" s="100">
        <v>1.6794711356037215</v>
      </c>
      <c r="F13" s="100">
        <v>2.9284272161917855</v>
      </c>
      <c r="G13" s="100">
        <v>3.9212351652987434</v>
      </c>
      <c r="H13" s="100">
        <v>4.2815896393189599</v>
      </c>
      <c r="I13" s="100">
        <v>5.6484783600107278</v>
      </c>
      <c r="J13" s="100">
        <v>5.9713451933001558</v>
      </c>
      <c r="K13" s="100">
        <v>8.3435601494587317</v>
      </c>
      <c r="L13" s="100">
        <v>14.353440197631903</v>
      </c>
      <c r="M13" s="100">
        <v>12.978934993697179</v>
      </c>
      <c r="N13" s="100">
        <v>12.796105567826748</v>
      </c>
      <c r="O13" s="100">
        <v>17.340605118081967</v>
      </c>
      <c r="P13" s="100">
        <v>9.7806391308491829</v>
      </c>
      <c r="Q13" s="100">
        <v>18.020449509673409</v>
      </c>
    </row>
    <row r="14" spans="1:17" ht="12" customHeight="1" x14ac:dyDescent="0.25">
      <c r="A14" s="51" t="s">
        <v>104</v>
      </c>
      <c r="B14" s="22">
        <v>51.362734404378457</v>
      </c>
      <c r="C14" s="22">
        <v>233.32307818511555</v>
      </c>
      <c r="D14" s="22">
        <v>250.17960190175262</v>
      </c>
      <c r="E14" s="22">
        <v>164.87066806877647</v>
      </c>
      <c r="F14" s="22">
        <v>229.46599071426897</v>
      </c>
      <c r="G14" s="22">
        <v>95.016808036277496</v>
      </c>
      <c r="H14" s="22">
        <v>80.974396261456292</v>
      </c>
      <c r="I14" s="22">
        <v>96.249470569034514</v>
      </c>
      <c r="J14" s="22">
        <v>68.72834307744229</v>
      </c>
      <c r="K14" s="22">
        <v>96.574756337070255</v>
      </c>
      <c r="L14" s="22">
        <v>165.06456227276684</v>
      </c>
      <c r="M14" s="22">
        <v>166.98137032128349</v>
      </c>
      <c r="N14" s="22">
        <v>31.68706746967143</v>
      </c>
      <c r="O14" s="22">
        <v>119.67642459325509</v>
      </c>
      <c r="P14" s="22">
        <v>13.240918892434129</v>
      </c>
      <c r="Q14" s="22">
        <v>56.345469242707047</v>
      </c>
    </row>
    <row r="15" spans="1:17" ht="12" customHeight="1" x14ac:dyDescent="0.25">
      <c r="A15" s="105" t="s">
        <v>108</v>
      </c>
      <c r="B15" s="104">
        <v>17.890731589206986</v>
      </c>
      <c r="C15" s="104">
        <v>9.7513497214578315</v>
      </c>
      <c r="D15" s="104">
        <v>6.935665660987282</v>
      </c>
      <c r="E15" s="104">
        <v>6.1662055716091482</v>
      </c>
      <c r="F15" s="104">
        <v>5.4577537812836523</v>
      </c>
      <c r="G15" s="104">
        <v>12.128775992283735</v>
      </c>
      <c r="H15" s="104">
        <v>13.664759156603584</v>
      </c>
      <c r="I15" s="104">
        <v>12.875835753189591</v>
      </c>
      <c r="J15" s="104">
        <v>13.323724409339357</v>
      </c>
      <c r="K15" s="104">
        <v>10.542268927667559</v>
      </c>
      <c r="L15" s="104">
        <v>13.156882817816651</v>
      </c>
      <c r="M15" s="104">
        <v>6.5068547146914852</v>
      </c>
      <c r="N15" s="104">
        <v>8.7291690075665542</v>
      </c>
      <c r="O15" s="104">
        <v>10.650288459633279</v>
      </c>
      <c r="P15" s="104">
        <v>6.3480496587210258</v>
      </c>
      <c r="Q15" s="104">
        <v>6.760065103742865</v>
      </c>
    </row>
    <row r="16" spans="1:17" ht="12.95" customHeight="1" x14ac:dyDescent="0.25">
      <c r="A16" s="90" t="s">
        <v>102</v>
      </c>
      <c r="B16" s="101">
        <f t="shared" ref="B16" si="4">SUM(B17:B18)</f>
        <v>9.5423954816913632</v>
      </c>
      <c r="C16" s="101">
        <f t="shared" ref="C16:Q16" si="5">SUM(C17:C18)</f>
        <v>10.271738130366208</v>
      </c>
      <c r="D16" s="101">
        <f t="shared" si="5"/>
        <v>11.335444743619465</v>
      </c>
      <c r="E16" s="101">
        <f t="shared" si="5"/>
        <v>12.515042480270719</v>
      </c>
      <c r="F16" s="101">
        <f t="shared" si="5"/>
        <v>12.846081174482999</v>
      </c>
      <c r="G16" s="101">
        <f t="shared" si="5"/>
        <v>13.200954988526355</v>
      </c>
      <c r="H16" s="101">
        <f t="shared" si="5"/>
        <v>14.648855470389259</v>
      </c>
      <c r="I16" s="101">
        <f t="shared" si="5"/>
        <v>16.721882641007518</v>
      </c>
      <c r="J16" s="101">
        <f t="shared" si="5"/>
        <v>18.013467507702099</v>
      </c>
      <c r="K16" s="101">
        <f t="shared" si="5"/>
        <v>17.950082674198622</v>
      </c>
      <c r="L16" s="101">
        <f t="shared" si="5"/>
        <v>17.915407945209736</v>
      </c>
      <c r="M16" s="101">
        <f t="shared" si="5"/>
        <v>18.078399403940292</v>
      </c>
      <c r="N16" s="101">
        <f t="shared" si="5"/>
        <v>18.157588004579587</v>
      </c>
      <c r="O16" s="101">
        <f t="shared" si="5"/>
        <v>18.224320845593219</v>
      </c>
      <c r="P16" s="101">
        <f t="shared" si="5"/>
        <v>18.476416835846088</v>
      </c>
      <c r="Q16" s="101">
        <f t="shared" si="5"/>
        <v>18.512313080539833</v>
      </c>
    </row>
    <row r="17" spans="1:17" ht="12.95" customHeight="1" x14ac:dyDescent="0.25">
      <c r="A17" s="88" t="s">
        <v>101</v>
      </c>
      <c r="B17" s="103">
        <v>1.4501889119949247E-2</v>
      </c>
      <c r="C17" s="103">
        <v>2.3302646164052278E-2</v>
      </c>
      <c r="D17" s="103">
        <v>2.091057133482736E-2</v>
      </c>
      <c r="E17" s="103">
        <v>8.0957410945847862E-3</v>
      </c>
      <c r="F17" s="103">
        <v>2.3621996436911073E-2</v>
      </c>
      <c r="G17" s="103">
        <v>3.5021511031375019E-2</v>
      </c>
      <c r="H17" s="103">
        <v>4.2225403884648773E-2</v>
      </c>
      <c r="I17" s="103">
        <v>4.5939763325724706E-2</v>
      </c>
      <c r="J17" s="103">
        <v>4.9850710465946163E-2</v>
      </c>
      <c r="K17" s="103">
        <v>5.0241577709239829E-2</v>
      </c>
      <c r="L17" s="103">
        <v>5.5638631691289492E-2</v>
      </c>
      <c r="M17" s="103">
        <v>6.0355684601827386E-2</v>
      </c>
      <c r="N17" s="103">
        <v>6.9713068883177201E-2</v>
      </c>
      <c r="O17" s="103">
        <v>8.5712366329628989E-2</v>
      </c>
      <c r="P17" s="103">
        <v>0.11296742678225387</v>
      </c>
      <c r="Q17" s="103">
        <v>0.15563198956430035</v>
      </c>
    </row>
    <row r="18" spans="1:17" ht="12" customHeight="1" x14ac:dyDescent="0.25">
      <c r="A18" s="88" t="s">
        <v>100</v>
      </c>
      <c r="B18" s="103">
        <v>9.5278935925714148</v>
      </c>
      <c r="C18" s="103">
        <v>10.248435484202155</v>
      </c>
      <c r="D18" s="103">
        <v>11.314534172284638</v>
      </c>
      <c r="E18" s="103">
        <v>12.506946739176133</v>
      </c>
      <c r="F18" s="103">
        <v>12.822459178046088</v>
      </c>
      <c r="G18" s="103">
        <v>13.165933477494979</v>
      </c>
      <c r="H18" s="103">
        <v>14.606630066504611</v>
      </c>
      <c r="I18" s="103">
        <v>16.675942877681795</v>
      </c>
      <c r="J18" s="103">
        <v>17.963616797236153</v>
      </c>
      <c r="K18" s="103">
        <v>17.899841096489382</v>
      </c>
      <c r="L18" s="103">
        <v>17.859769313518449</v>
      </c>
      <c r="M18" s="103">
        <v>18.018043719338465</v>
      </c>
      <c r="N18" s="103">
        <v>18.087874935696409</v>
      </c>
      <c r="O18" s="103">
        <v>18.138608479263588</v>
      </c>
      <c r="P18" s="103">
        <v>18.363449409063833</v>
      </c>
      <c r="Q18" s="103">
        <v>18.356681090975531</v>
      </c>
    </row>
    <row r="19" spans="1:17" ht="12.95" customHeight="1" x14ac:dyDescent="0.25">
      <c r="A19" s="90" t="s">
        <v>47</v>
      </c>
      <c r="B19" s="101">
        <f t="shared" ref="B19" si="6">SUM(B20:B27)</f>
        <v>97.535142448768312</v>
      </c>
      <c r="C19" s="101">
        <f t="shared" ref="C19:Q19" si="7">SUM(C20:C27)</f>
        <v>100.36445592605537</v>
      </c>
      <c r="D19" s="101">
        <f t="shared" si="7"/>
        <v>103.33349359410457</v>
      </c>
      <c r="E19" s="101">
        <f t="shared" si="7"/>
        <v>103.40127031228465</v>
      </c>
      <c r="F19" s="101">
        <f t="shared" si="7"/>
        <v>106.69857260109357</v>
      </c>
      <c r="G19" s="101">
        <f t="shared" si="7"/>
        <v>108.92757605812413</v>
      </c>
      <c r="H19" s="101">
        <f t="shared" si="7"/>
        <v>114.40669939021477</v>
      </c>
      <c r="I19" s="101">
        <f t="shared" si="7"/>
        <v>121.5885974155637</v>
      </c>
      <c r="J19" s="101">
        <f t="shared" si="7"/>
        <v>126.17845864377966</v>
      </c>
      <c r="K19" s="101">
        <f t="shared" si="7"/>
        <v>130.57659142458479</v>
      </c>
      <c r="L19" s="101">
        <f t="shared" si="7"/>
        <v>128.08710740907333</v>
      </c>
      <c r="M19" s="101">
        <f t="shared" si="7"/>
        <v>130.31207558302125</v>
      </c>
      <c r="N19" s="101">
        <f t="shared" si="7"/>
        <v>134.46935518043517</v>
      </c>
      <c r="O19" s="101">
        <f t="shared" si="7"/>
        <v>135.9811850678029</v>
      </c>
      <c r="P19" s="101">
        <f t="shared" si="7"/>
        <v>136.30554784098396</v>
      </c>
      <c r="Q19" s="101">
        <f t="shared" si="7"/>
        <v>141.42457748243942</v>
      </c>
    </row>
    <row r="20" spans="1:17" ht="12" customHeight="1" x14ac:dyDescent="0.25">
      <c r="A20" s="88" t="s">
        <v>38</v>
      </c>
      <c r="B20" s="100">
        <v>7.1191655140473902</v>
      </c>
      <c r="C20" s="100">
        <v>5.9966266687359031</v>
      </c>
      <c r="D20" s="100">
        <v>5.5328576945440711</v>
      </c>
      <c r="E20" s="100">
        <v>3.4291255419223003</v>
      </c>
      <c r="F20" s="100">
        <v>2.9467637712137211</v>
      </c>
      <c r="G20" s="100">
        <v>1.2809129960230672</v>
      </c>
      <c r="H20" s="100">
        <v>3.4954678851529413</v>
      </c>
      <c r="I20" s="100">
        <v>7.2137199321015544</v>
      </c>
      <c r="J20" s="100">
        <v>9.092186707060856</v>
      </c>
      <c r="K20" s="100">
        <v>10.084375414841361</v>
      </c>
      <c r="L20" s="100">
        <v>9.8159363772098835</v>
      </c>
      <c r="M20" s="100">
        <v>9.9029119332450275</v>
      </c>
      <c r="N20" s="100">
        <v>10.221291341109492</v>
      </c>
      <c r="O20" s="100">
        <v>10.321662594691359</v>
      </c>
      <c r="P20" s="100">
        <v>10.715274201439307</v>
      </c>
      <c r="Q20" s="100">
        <v>11.537903504067737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6.0816450558490365</v>
      </c>
      <c r="C23" s="100">
        <v>16.918736335965466</v>
      </c>
      <c r="D23" s="100">
        <v>21.180879914773069</v>
      </c>
      <c r="E23" s="100">
        <v>21.674522064267546</v>
      </c>
      <c r="F23" s="100">
        <v>24.54376314056984</v>
      </c>
      <c r="G23" s="100">
        <v>25.194388569514835</v>
      </c>
      <c r="H23" s="100">
        <v>27.213024808923009</v>
      </c>
      <c r="I23" s="100">
        <v>31.528409444006208</v>
      </c>
      <c r="J23" s="100">
        <v>32.613656962561144</v>
      </c>
      <c r="K23" s="100">
        <v>36.051763130356456</v>
      </c>
      <c r="L23" s="100">
        <v>35.746535647165651</v>
      </c>
      <c r="M23" s="100">
        <v>36.063273113135885</v>
      </c>
      <c r="N23" s="100">
        <v>52.222710217778747</v>
      </c>
      <c r="O23" s="100">
        <v>52.735527895611554</v>
      </c>
      <c r="P23" s="100">
        <v>54.746571724768415</v>
      </c>
      <c r="Q23" s="100">
        <v>55.840347822050155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8.8462819049860464</v>
      </c>
      <c r="C25" s="100">
        <v>11.035670365922236</v>
      </c>
      <c r="D25" s="100">
        <v>16.282050367184553</v>
      </c>
      <c r="E25" s="100">
        <v>18.813892280727234</v>
      </c>
      <c r="F25" s="100">
        <v>24.803217961797952</v>
      </c>
      <c r="G25" s="100">
        <v>17.801278190901371</v>
      </c>
      <c r="H25" s="100">
        <v>15.549649025636166</v>
      </c>
      <c r="I25" s="100">
        <v>15.157198616164564</v>
      </c>
      <c r="J25" s="100">
        <v>15.070015030109763</v>
      </c>
      <c r="K25" s="100">
        <v>15.345125210303795</v>
      </c>
      <c r="L25" s="100">
        <v>14.472975656109835</v>
      </c>
      <c r="M25" s="100">
        <v>14.147310854669126</v>
      </c>
      <c r="N25" s="100">
        <v>14.128594606127734</v>
      </c>
      <c r="O25" s="100">
        <v>9.7130724558752739</v>
      </c>
      <c r="P25" s="100">
        <v>9.3561529034951132</v>
      </c>
      <c r="Q25" s="100">
        <v>4.36040312020301</v>
      </c>
    </row>
    <row r="26" spans="1:17" ht="12" customHeight="1" x14ac:dyDescent="0.25">
      <c r="A26" s="88" t="s">
        <v>30</v>
      </c>
      <c r="B26" s="22">
        <v>75.488049973885836</v>
      </c>
      <c r="C26" s="22">
        <v>66.413422555431765</v>
      </c>
      <c r="D26" s="22">
        <v>60.337705617602886</v>
      </c>
      <c r="E26" s="22">
        <v>59.483730425367575</v>
      </c>
      <c r="F26" s="22">
        <v>54.404827727512057</v>
      </c>
      <c r="G26" s="22">
        <v>64.627111712022099</v>
      </c>
      <c r="H26" s="22">
        <v>68.148557670502655</v>
      </c>
      <c r="I26" s="22">
        <v>67.689269423291378</v>
      </c>
      <c r="J26" s="22">
        <v>69.402599944047907</v>
      </c>
      <c r="K26" s="22">
        <v>69.095327669083176</v>
      </c>
      <c r="L26" s="22">
        <v>67.597852934775119</v>
      </c>
      <c r="M26" s="22">
        <v>69.649226826276944</v>
      </c>
      <c r="N26" s="22">
        <v>57.347419134012711</v>
      </c>
      <c r="O26" s="22">
        <v>62.924307045671696</v>
      </c>
      <c r="P26" s="22">
        <v>60.341095250537244</v>
      </c>
      <c r="Q26" s="22">
        <v>68.873859690950354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2.3884589662749998E-2</v>
      </c>
      <c r="H27" s="102">
        <v>0</v>
      </c>
      <c r="I27" s="102">
        <v>0</v>
      </c>
      <c r="J27" s="102">
        <v>0</v>
      </c>
      <c r="K27" s="102">
        <v>0</v>
      </c>
      <c r="L27" s="102">
        <v>0.45380679381282751</v>
      </c>
      <c r="M27" s="102">
        <v>0.54935285569425352</v>
      </c>
      <c r="N27" s="102">
        <v>0.54933988140650447</v>
      </c>
      <c r="O27" s="102">
        <v>0.28661507595299995</v>
      </c>
      <c r="P27" s="102">
        <v>1.146453760743871</v>
      </c>
      <c r="Q27" s="102">
        <v>0.81206334516816292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101.04061580364426</v>
      </c>
      <c r="C29" s="101">
        <f t="shared" ref="C29:Q29" si="9">SUM(C30:C33)</f>
        <v>107.82751374779517</v>
      </c>
      <c r="D29" s="101">
        <f t="shared" si="9"/>
        <v>116.35891651467696</v>
      </c>
      <c r="E29" s="101">
        <f t="shared" si="9"/>
        <v>120.16222458409194</v>
      </c>
      <c r="F29" s="101">
        <f t="shared" si="9"/>
        <v>124.0453262404277</v>
      </c>
      <c r="G29" s="101">
        <f t="shared" si="9"/>
        <v>124.18060746233255</v>
      </c>
      <c r="H29" s="101">
        <f t="shared" si="9"/>
        <v>126.67722254534115</v>
      </c>
      <c r="I29" s="101">
        <f t="shared" si="9"/>
        <v>125.84011337332477</v>
      </c>
      <c r="J29" s="101">
        <f t="shared" si="9"/>
        <v>126.61254863597352</v>
      </c>
      <c r="K29" s="101">
        <f t="shared" si="9"/>
        <v>129.23190879169266</v>
      </c>
      <c r="L29" s="101">
        <f t="shared" si="9"/>
        <v>132.50740949413813</v>
      </c>
      <c r="M29" s="101">
        <f t="shared" si="9"/>
        <v>128.18911001477107</v>
      </c>
      <c r="N29" s="101">
        <f t="shared" si="9"/>
        <v>133.08608072046306</v>
      </c>
      <c r="O29" s="101">
        <f t="shared" si="9"/>
        <v>136.86033445654925</v>
      </c>
      <c r="P29" s="101">
        <f t="shared" si="9"/>
        <v>135.69405681604437</v>
      </c>
      <c r="Q29" s="101">
        <f t="shared" si="9"/>
        <v>139.64868612352376</v>
      </c>
    </row>
    <row r="30" spans="1:17" ht="12" customHeight="1" x14ac:dyDescent="0.25">
      <c r="A30" s="88" t="s">
        <v>66</v>
      </c>
      <c r="B30" s="100">
        <v>6.5924143132601261</v>
      </c>
      <c r="C30" s="100">
        <v>17.595049999999997</v>
      </c>
      <c r="D30" s="100">
        <v>36.228059999999999</v>
      </c>
      <c r="E30" s="100">
        <v>40.609859999999991</v>
      </c>
      <c r="F30" s="100">
        <v>45.036999999999999</v>
      </c>
      <c r="G30" s="100">
        <v>31.862070041568604</v>
      </c>
      <c r="H30" s="100">
        <v>27.44408</v>
      </c>
      <c r="I30" s="100">
        <v>8.7912799999999987</v>
      </c>
      <c r="J30" s="100">
        <v>2.1965299999999996</v>
      </c>
      <c r="K30" s="100">
        <v>10.97817</v>
      </c>
      <c r="L30" s="100">
        <v>19.776059687458034</v>
      </c>
      <c r="M30" s="100">
        <v>2.197342457062915</v>
      </c>
      <c r="N30" s="100">
        <v>12.085353444176997</v>
      </c>
      <c r="O30" s="100">
        <v>10.986648735838529</v>
      </c>
      <c r="P30" s="100">
        <v>9.8880225621022664</v>
      </c>
      <c r="Q30" s="100">
        <v>7.6905817636567768</v>
      </c>
    </row>
    <row r="31" spans="1:17" ht="12" customHeight="1" x14ac:dyDescent="0.25">
      <c r="A31" s="88" t="s">
        <v>98</v>
      </c>
      <c r="B31" s="100">
        <v>49.79130469559864</v>
      </c>
      <c r="C31" s="100">
        <v>48.29105382002156</v>
      </c>
      <c r="D31" s="100">
        <v>46.622339192432122</v>
      </c>
      <c r="E31" s="100">
        <v>42.846848331415508</v>
      </c>
      <c r="F31" s="100">
        <v>34.16760335125911</v>
      </c>
      <c r="G31" s="100">
        <v>46.087762075506895</v>
      </c>
      <c r="H31" s="100">
        <v>50.227879154190241</v>
      </c>
      <c r="I31" s="100">
        <v>53.825166097733344</v>
      </c>
      <c r="J31" s="100">
        <v>53.830771983047669</v>
      </c>
      <c r="K31" s="100">
        <v>51.913582071268898</v>
      </c>
      <c r="L31" s="100">
        <v>49.967335470424352</v>
      </c>
      <c r="M31" s="100">
        <v>44.507936899404008</v>
      </c>
      <c r="N31" s="100">
        <v>49.806653194780331</v>
      </c>
      <c r="O31" s="100">
        <v>59.520469318103082</v>
      </c>
      <c r="P31" s="100">
        <v>62.585134061677053</v>
      </c>
      <c r="Q31" s="100">
        <v>69.625478187798436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44.656896794785489</v>
      </c>
      <c r="C33" s="18">
        <v>41.941409927773613</v>
      </c>
      <c r="D33" s="18">
        <v>33.508517322244849</v>
      </c>
      <c r="E33" s="18">
        <v>36.705516252676446</v>
      </c>
      <c r="F33" s="18">
        <v>44.840722889168596</v>
      </c>
      <c r="G33" s="18">
        <v>46.230775345257051</v>
      </c>
      <c r="H33" s="18">
        <v>49.005263391150926</v>
      </c>
      <c r="I33" s="18">
        <v>63.223667275591424</v>
      </c>
      <c r="J33" s="18">
        <v>70.585246652925861</v>
      </c>
      <c r="K33" s="18">
        <v>66.340156720423764</v>
      </c>
      <c r="L33" s="18">
        <v>62.764014336255755</v>
      </c>
      <c r="M33" s="18">
        <v>81.483830658304143</v>
      </c>
      <c r="N33" s="18">
        <v>71.194074081505732</v>
      </c>
      <c r="O33" s="18">
        <v>66.353216402607643</v>
      </c>
      <c r="P33" s="18">
        <v>63.220900192265042</v>
      </c>
      <c r="Q33" s="18">
        <v>62.332626172068537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1206.1546564365128</v>
      </c>
      <c r="C3" s="106">
        <f t="shared" ref="C3:Q3" si="1">SUM(C4,C16,C19,C29)</f>
        <v>917.83209989249133</v>
      </c>
      <c r="D3" s="106">
        <f t="shared" si="1"/>
        <v>824.79259152032523</v>
      </c>
      <c r="E3" s="106">
        <f t="shared" si="1"/>
        <v>682.99230041253372</v>
      </c>
      <c r="F3" s="106">
        <f t="shared" si="1"/>
        <v>775.69611131512568</v>
      </c>
      <c r="G3" s="106">
        <f t="shared" si="1"/>
        <v>1004.8048233362767</v>
      </c>
      <c r="H3" s="106">
        <f t="shared" si="1"/>
        <v>1084.6944911982757</v>
      </c>
      <c r="I3" s="106">
        <f t="shared" si="1"/>
        <v>1072.6851468305033</v>
      </c>
      <c r="J3" s="106">
        <f t="shared" si="1"/>
        <v>1107.9016699363126</v>
      </c>
      <c r="K3" s="106">
        <f t="shared" si="1"/>
        <v>1081.3761534200105</v>
      </c>
      <c r="L3" s="106">
        <f t="shared" si="1"/>
        <v>1238.7848819711153</v>
      </c>
      <c r="M3" s="106">
        <f t="shared" si="1"/>
        <v>884.49739685238251</v>
      </c>
      <c r="N3" s="106">
        <f t="shared" si="1"/>
        <v>822.10961344757663</v>
      </c>
      <c r="O3" s="106">
        <f t="shared" si="1"/>
        <v>996.04071963091951</v>
      </c>
      <c r="P3" s="106">
        <f t="shared" si="1"/>
        <v>643.42506529637774</v>
      </c>
      <c r="Q3" s="106">
        <f t="shared" si="1"/>
        <v>712.98079004275826</v>
      </c>
    </row>
    <row r="4" spans="1:17" ht="12.95" customHeight="1" x14ac:dyDescent="0.25">
      <c r="A4" s="90" t="s">
        <v>44</v>
      </c>
      <c r="B4" s="101">
        <f t="shared" ref="B4" si="2">SUM(B5:B15)</f>
        <v>1071.3045099100436</v>
      </c>
      <c r="C4" s="101">
        <f t="shared" ref="C4:Q4" si="3">SUM(C5:C15)</f>
        <v>777.1603259143983</v>
      </c>
      <c r="D4" s="101">
        <f t="shared" si="3"/>
        <v>677.19559654395823</v>
      </c>
      <c r="E4" s="101">
        <f t="shared" si="3"/>
        <v>529.11740846227576</v>
      </c>
      <c r="F4" s="101">
        <f t="shared" si="3"/>
        <v>614.54454130851195</v>
      </c>
      <c r="G4" s="101">
        <f t="shared" si="3"/>
        <v>838.12702698501869</v>
      </c>
      <c r="H4" s="101">
        <f t="shared" si="3"/>
        <v>908.41258542687092</v>
      </c>
      <c r="I4" s="101">
        <f t="shared" si="3"/>
        <v>883.512558072106</v>
      </c>
      <c r="J4" s="101">
        <f t="shared" si="3"/>
        <v>909.47877777622364</v>
      </c>
      <c r="K4" s="101">
        <f t="shared" si="3"/>
        <v>878.804726886146</v>
      </c>
      <c r="L4" s="101">
        <f t="shared" si="3"/>
        <v>1035.3321142343386</v>
      </c>
      <c r="M4" s="101">
        <f t="shared" si="3"/>
        <v>674.803381526625</v>
      </c>
      <c r="N4" s="101">
        <f t="shared" si="3"/>
        <v>607.52339433215138</v>
      </c>
      <c r="O4" s="101">
        <f t="shared" si="3"/>
        <v>775.85918803622508</v>
      </c>
      <c r="P4" s="101">
        <f t="shared" si="3"/>
        <v>421.88775584250038</v>
      </c>
      <c r="Q4" s="101">
        <f t="shared" si="3"/>
        <v>482.92031921502297</v>
      </c>
    </row>
    <row r="5" spans="1:17" ht="12" customHeight="1" x14ac:dyDescent="0.25">
      <c r="A5" s="88" t="s">
        <v>38</v>
      </c>
      <c r="B5" s="100">
        <v>90.537004885257517</v>
      </c>
      <c r="C5" s="100">
        <v>73.926255858194651</v>
      </c>
      <c r="D5" s="100">
        <v>92.913110384334075</v>
      </c>
      <c r="E5" s="100">
        <v>16.345333137918583</v>
      </c>
      <c r="F5" s="100">
        <v>62.177652112817704</v>
      </c>
      <c r="G5" s="100">
        <v>15.065812578355171</v>
      </c>
      <c r="H5" s="100">
        <v>39.40329622125391</v>
      </c>
      <c r="I5" s="100">
        <v>77.730370789528124</v>
      </c>
      <c r="J5" s="100">
        <v>118.16784978538193</v>
      </c>
      <c r="K5" s="100">
        <v>260.80242697395533</v>
      </c>
      <c r="L5" s="100">
        <v>146.91941221171834</v>
      </c>
      <c r="M5" s="100">
        <v>166.16821554697077</v>
      </c>
      <c r="N5" s="100">
        <v>43.99603918470855</v>
      </c>
      <c r="O5" s="100">
        <v>86.206626400326016</v>
      </c>
      <c r="P5" s="100">
        <v>52.778751287536146</v>
      </c>
      <c r="Q5" s="100">
        <v>53.421233618095577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3.3979125303373072</v>
      </c>
      <c r="C7" s="100">
        <v>28.933521399873342</v>
      </c>
      <c r="D7" s="100">
        <v>18.487242065180538</v>
      </c>
      <c r="E7" s="100">
        <v>6.3984898894751119</v>
      </c>
      <c r="F7" s="100">
        <v>15.60592867305918</v>
      </c>
      <c r="G7" s="100">
        <v>10.387994466186203</v>
      </c>
      <c r="H7" s="100">
        <v>9.0661701058134767</v>
      </c>
      <c r="I7" s="100">
        <v>0.59199883119766517</v>
      </c>
      <c r="J7" s="100">
        <v>2.4277687675114605</v>
      </c>
      <c r="K7" s="100">
        <v>6.3950769728407595</v>
      </c>
      <c r="L7" s="100">
        <v>0</v>
      </c>
      <c r="M7" s="100">
        <v>0</v>
      </c>
      <c r="N7" s="100">
        <v>0</v>
      </c>
      <c r="O7" s="100">
        <v>0.71945871092619507</v>
      </c>
      <c r="P7" s="100">
        <v>3.6752456143357981</v>
      </c>
      <c r="Q7" s="100">
        <v>4.4370828322721803</v>
      </c>
    </row>
    <row r="8" spans="1:17" ht="12" customHeight="1" x14ac:dyDescent="0.25">
      <c r="A8" s="88" t="s">
        <v>101</v>
      </c>
      <c r="B8" s="100">
        <v>0.20251839984930517</v>
      </c>
      <c r="C8" s="100">
        <v>0.18801264500669715</v>
      </c>
      <c r="D8" s="100">
        <v>0.21761650350607617</v>
      </c>
      <c r="E8" s="100">
        <v>0.24384325521387454</v>
      </c>
      <c r="F8" s="100">
        <v>0.35252701650807744</v>
      </c>
      <c r="G8" s="100">
        <v>0.50614687203992326</v>
      </c>
      <c r="H8" s="100">
        <v>0.58010947624008691</v>
      </c>
      <c r="I8" s="100">
        <v>0.53982433047564371</v>
      </c>
      <c r="J8" s="100">
        <v>0.53840546013957458</v>
      </c>
      <c r="K8" s="100">
        <v>0.58184153385270354</v>
      </c>
      <c r="L8" s="100">
        <v>0.7558271530970494</v>
      </c>
      <c r="M8" s="100">
        <v>0.6564437239185561</v>
      </c>
      <c r="N8" s="100">
        <v>0.60775160566089215</v>
      </c>
      <c r="O8" s="100">
        <v>1.1823185980470889</v>
      </c>
      <c r="P8" s="100">
        <v>0.71630195667429797</v>
      </c>
      <c r="Q8" s="100">
        <v>0.94764913055479638</v>
      </c>
    </row>
    <row r="9" spans="1:17" ht="12" customHeight="1" x14ac:dyDescent="0.25">
      <c r="A9" s="88" t="s">
        <v>106</v>
      </c>
      <c r="B9" s="100">
        <v>795.91451753669799</v>
      </c>
      <c r="C9" s="100">
        <v>377.62308574986037</v>
      </c>
      <c r="D9" s="100">
        <v>233.85193648136851</v>
      </c>
      <c r="E9" s="100">
        <v>256.5254710624813</v>
      </c>
      <c r="F9" s="100">
        <v>170.86875477159236</v>
      </c>
      <c r="G9" s="100">
        <v>556.96250041709482</v>
      </c>
      <c r="H9" s="100">
        <v>627.73608608214829</v>
      </c>
      <c r="I9" s="100">
        <v>576.35939266035973</v>
      </c>
      <c r="J9" s="100">
        <v>570.56857849889639</v>
      </c>
      <c r="K9" s="100">
        <v>347.67778544786864</v>
      </c>
      <c r="L9" s="100">
        <v>537.50068142956661</v>
      </c>
      <c r="M9" s="100">
        <v>201.34281193499154</v>
      </c>
      <c r="N9" s="100">
        <v>398.61224950076456</v>
      </c>
      <c r="O9" s="100">
        <v>477.11407919822585</v>
      </c>
      <c r="P9" s="100">
        <v>274.87507464718288</v>
      </c>
      <c r="Q9" s="100">
        <v>300.97728531147203</v>
      </c>
    </row>
    <row r="10" spans="1:17" ht="12" customHeight="1" x14ac:dyDescent="0.25">
      <c r="A10" s="88" t="s">
        <v>34</v>
      </c>
      <c r="B10" s="100">
        <v>6.768344392023766E-2</v>
      </c>
      <c r="C10" s="100">
        <v>7.8294971347656714</v>
      </c>
      <c r="D10" s="100">
        <v>1.9349536711331572</v>
      </c>
      <c r="E10" s="100">
        <v>1.8461725416284736</v>
      </c>
      <c r="F10" s="100">
        <v>1.6192759392883653</v>
      </c>
      <c r="G10" s="100">
        <v>0.45571459034415701</v>
      </c>
      <c r="H10" s="100">
        <v>0.43042338934303626</v>
      </c>
      <c r="I10" s="100">
        <v>0.37128489867663172</v>
      </c>
      <c r="J10" s="100">
        <v>6.6046869569842936</v>
      </c>
      <c r="K10" s="100">
        <v>9.3522347264097405</v>
      </c>
      <c r="L10" s="100">
        <v>9.7960391188217546</v>
      </c>
      <c r="M10" s="100">
        <v>5.6742491128851951</v>
      </c>
      <c r="N10" s="100">
        <v>7.4716711589051172</v>
      </c>
      <c r="O10" s="100">
        <v>4.7064974049222226</v>
      </c>
      <c r="P10" s="100">
        <v>14.284964647426332</v>
      </c>
      <c r="Q10" s="100">
        <v>8.856302479371946</v>
      </c>
    </row>
    <row r="11" spans="1:17" ht="12" customHeight="1" x14ac:dyDescent="0.25">
      <c r="A11" s="88" t="s">
        <v>61</v>
      </c>
      <c r="B11" s="100">
        <v>0</v>
      </c>
      <c r="C11" s="100">
        <v>0.46696768900554303</v>
      </c>
      <c r="D11" s="100">
        <v>0.45899204908221924</v>
      </c>
      <c r="E11" s="100">
        <v>0.56443633566383389</v>
      </c>
      <c r="F11" s="100">
        <v>0.53082455278895568</v>
      </c>
      <c r="G11" s="100">
        <v>0.6371927171565952</v>
      </c>
      <c r="H11" s="100">
        <v>0.84451454464566678</v>
      </c>
      <c r="I11" s="100">
        <v>0.84173322299255926</v>
      </c>
      <c r="J11" s="100">
        <v>0.88933738483348779</v>
      </c>
      <c r="K11" s="100">
        <v>0.84085407804257772</v>
      </c>
      <c r="L11" s="100">
        <v>0.88233091358468896</v>
      </c>
      <c r="M11" s="100">
        <v>0.73825415555283058</v>
      </c>
      <c r="N11" s="100">
        <v>0.59084455935358626</v>
      </c>
      <c r="O11" s="100">
        <v>0.68400114539818302</v>
      </c>
      <c r="P11" s="100">
        <v>0.50165985638665878</v>
      </c>
      <c r="Q11" s="100">
        <v>0.54065493117450669</v>
      </c>
    </row>
    <row r="12" spans="1:17" ht="12" customHeight="1" x14ac:dyDescent="0.25">
      <c r="A12" s="88" t="s">
        <v>42</v>
      </c>
      <c r="B12" s="100">
        <v>127.59559208234867</v>
      </c>
      <c r="C12" s="100">
        <v>110.60267015972394</v>
      </c>
      <c r="D12" s="100">
        <v>141.28394856710355</v>
      </c>
      <c r="E12" s="100">
        <v>120.66336144968922</v>
      </c>
      <c r="F12" s="100">
        <v>189.0721536244148</v>
      </c>
      <c r="G12" s="100">
        <v>168.1315773232528</v>
      </c>
      <c r="H12" s="100">
        <v>152.52407572448101</v>
      </c>
      <c r="I12" s="100">
        <v>136.72722974102626</v>
      </c>
      <c r="J12" s="100">
        <v>139.01476287117291</v>
      </c>
      <c r="K12" s="100">
        <v>160.53324818854196</v>
      </c>
      <c r="L12" s="100">
        <v>182.22888636511269</v>
      </c>
      <c r="M12" s="100">
        <v>145.07207446255461</v>
      </c>
      <c r="N12" s="100">
        <v>85.659164006214212</v>
      </c>
      <c r="O12" s="100">
        <v>69.014883296512565</v>
      </c>
      <c r="P12" s="100">
        <v>39.391625841395062</v>
      </c>
      <c r="Q12" s="100">
        <v>19.807104987485641</v>
      </c>
    </row>
    <row r="13" spans="1:17" ht="12" customHeight="1" x14ac:dyDescent="0.25">
      <c r="A13" s="88" t="s">
        <v>105</v>
      </c>
      <c r="B13" s="100">
        <v>0.29846987048702917</v>
      </c>
      <c r="C13" s="100">
        <v>1.5718527616872784</v>
      </c>
      <c r="D13" s="100">
        <v>2.2893488046950559</v>
      </c>
      <c r="E13" s="100">
        <v>2.0095770088495741</v>
      </c>
      <c r="F13" s="100">
        <v>3.5078328143097148</v>
      </c>
      <c r="G13" s="100">
        <v>4.6981069884602595</v>
      </c>
      <c r="H13" s="100">
        <v>5.130907210196872</v>
      </c>
      <c r="I13" s="100">
        <v>6.7719414837970202</v>
      </c>
      <c r="J13" s="100">
        <v>7.1599154015064812</v>
      </c>
      <c r="K13" s="100">
        <v>10.006726434505069</v>
      </c>
      <c r="L13" s="100">
        <v>19.717716825715843</v>
      </c>
      <c r="M13" s="100">
        <v>21.668615861325826</v>
      </c>
      <c r="N13" s="100">
        <v>23.141300234231377</v>
      </c>
      <c r="O13" s="100">
        <v>32.356381385820896</v>
      </c>
      <c r="P13" s="100">
        <v>18.959439822644587</v>
      </c>
      <c r="Q13" s="100">
        <v>42.748464174464551</v>
      </c>
    </row>
    <row r="14" spans="1:17" ht="12" customHeight="1" x14ac:dyDescent="0.25">
      <c r="A14" s="51" t="s">
        <v>104</v>
      </c>
      <c r="B14" s="22">
        <v>35.400079571938434</v>
      </c>
      <c r="C14" s="22">
        <v>166.26711279482302</v>
      </c>
      <c r="D14" s="22">
        <v>178.82278235656776</v>
      </c>
      <c r="E14" s="22">
        <v>118.35451820974666</v>
      </c>
      <c r="F14" s="22">
        <v>165.35183802244919</v>
      </c>
      <c r="G14" s="22">
        <v>69.15320503984492</v>
      </c>
      <c r="H14" s="22">
        <v>59.032243516145037</v>
      </c>
      <c r="I14" s="22">
        <v>70.702946360862697</v>
      </c>
      <c r="J14" s="22">
        <v>50.783748240457591</v>
      </c>
      <c r="K14" s="22">
        <v>72.072263602461717</v>
      </c>
      <c r="L14" s="22">
        <v>124.374337398905</v>
      </c>
      <c r="M14" s="22">
        <v>126.97586201373412</v>
      </c>
      <c r="N14" s="22">
        <v>38.715205074746592</v>
      </c>
      <c r="O14" s="22">
        <v>93.224653436412879</v>
      </c>
      <c r="P14" s="22">
        <v>10.356642510197629</v>
      </c>
      <c r="Q14" s="22">
        <v>44.424476646388889</v>
      </c>
    </row>
    <row r="15" spans="1:17" ht="12" customHeight="1" x14ac:dyDescent="0.25">
      <c r="A15" s="105" t="s">
        <v>108</v>
      </c>
      <c r="B15" s="104">
        <v>17.890731589206982</v>
      </c>
      <c r="C15" s="104">
        <v>9.7513497214578315</v>
      </c>
      <c r="D15" s="104">
        <v>6.935665660987282</v>
      </c>
      <c r="E15" s="104">
        <v>6.1662055716091508</v>
      </c>
      <c r="F15" s="104">
        <v>5.4577537812836523</v>
      </c>
      <c r="G15" s="104">
        <v>12.128775992283737</v>
      </c>
      <c r="H15" s="104">
        <v>13.66475915660358</v>
      </c>
      <c r="I15" s="104">
        <v>12.875835753189595</v>
      </c>
      <c r="J15" s="104">
        <v>13.323724409339357</v>
      </c>
      <c r="K15" s="104">
        <v>10.542268927667566</v>
      </c>
      <c r="L15" s="104">
        <v>13.156882817816649</v>
      </c>
      <c r="M15" s="104">
        <v>6.506854714691487</v>
      </c>
      <c r="N15" s="104">
        <v>8.729169007566556</v>
      </c>
      <c r="O15" s="104">
        <v>10.650288459633281</v>
      </c>
      <c r="P15" s="104">
        <v>6.3480496587210222</v>
      </c>
      <c r="Q15" s="104">
        <v>6.7600651037428685</v>
      </c>
    </row>
    <row r="16" spans="1:17" ht="12.95" customHeight="1" x14ac:dyDescent="0.25">
      <c r="A16" s="90" t="s">
        <v>102</v>
      </c>
      <c r="B16" s="101">
        <f t="shared" ref="B16:Q16" si="4">SUM(B17:B18)</f>
        <v>15.734677193311327</v>
      </c>
      <c r="C16" s="101">
        <f t="shared" si="4"/>
        <v>17.425899522391578</v>
      </c>
      <c r="D16" s="101">
        <f t="shared" si="4"/>
        <v>19.778375826781136</v>
      </c>
      <c r="E16" s="101">
        <f t="shared" si="4"/>
        <v>22.375785562303449</v>
      </c>
      <c r="F16" s="101">
        <f t="shared" si="4"/>
        <v>23.33106723182641</v>
      </c>
      <c r="G16" s="101">
        <f t="shared" si="4"/>
        <v>24.354425729070279</v>
      </c>
      <c r="H16" s="101">
        <f t="shared" si="4"/>
        <v>27.623359797521889</v>
      </c>
      <c r="I16" s="101">
        <f t="shared" si="4"/>
        <v>32.275151004772638</v>
      </c>
      <c r="J16" s="101">
        <f t="shared" si="4"/>
        <v>35.412786278565072</v>
      </c>
      <c r="K16" s="101">
        <f t="shared" si="4"/>
        <v>35.790063630685893</v>
      </c>
      <c r="L16" s="101">
        <f t="shared" si="4"/>
        <v>36.220510976557854</v>
      </c>
      <c r="M16" s="101">
        <f t="shared" si="4"/>
        <v>37.626932417395459</v>
      </c>
      <c r="N16" s="101">
        <f t="shared" si="4"/>
        <v>39.509310602453994</v>
      </c>
      <c r="O16" s="101">
        <f t="shared" si="4"/>
        <v>41.810446650058921</v>
      </c>
      <c r="P16" s="101">
        <f t="shared" si="4"/>
        <v>43.958577284005663</v>
      </c>
      <c r="Q16" s="101">
        <f t="shared" si="4"/>
        <v>46.37659241716625</v>
      </c>
    </row>
    <row r="17" spans="1:17" ht="12.95" customHeight="1" x14ac:dyDescent="0.25">
      <c r="A17" s="88" t="s">
        <v>101</v>
      </c>
      <c r="B17" s="103">
        <v>2.3912501261701032E-2</v>
      </c>
      <c r="C17" s="103">
        <v>4.0898425609499738E-2</v>
      </c>
      <c r="D17" s="103">
        <v>3.7144300524842945E-2</v>
      </c>
      <c r="E17" s="103">
        <v>1.5452871353467533E-2</v>
      </c>
      <c r="F17" s="103">
        <v>4.6039249926264875E-2</v>
      </c>
      <c r="G17" s="103">
        <v>6.8873851768464972E-2</v>
      </c>
      <c r="H17" s="103">
        <v>8.3529166092170079E-2</v>
      </c>
      <c r="I17" s="103">
        <v>9.1203564124500508E-2</v>
      </c>
      <c r="J17" s="103">
        <v>9.9563306091906223E-2</v>
      </c>
      <c r="K17" s="103">
        <v>0.10083579969950085</v>
      </c>
      <c r="L17" s="103">
        <v>0.11364676844828953</v>
      </c>
      <c r="M17" s="103">
        <v>0.12628653970977005</v>
      </c>
      <c r="N17" s="103">
        <v>0.14847160467389189</v>
      </c>
      <c r="O17" s="103">
        <v>0.18891296682516054</v>
      </c>
      <c r="P17" s="103">
        <v>0.27944021625575655</v>
      </c>
      <c r="Q17" s="103">
        <v>0.45012371828833436</v>
      </c>
    </row>
    <row r="18" spans="1:17" ht="12" customHeight="1" x14ac:dyDescent="0.25">
      <c r="A18" s="88" t="s">
        <v>100</v>
      </c>
      <c r="B18" s="103">
        <v>15.710764692049626</v>
      </c>
      <c r="C18" s="103">
        <v>17.38500109678208</v>
      </c>
      <c r="D18" s="103">
        <v>19.741231526256293</v>
      </c>
      <c r="E18" s="103">
        <v>22.360332690949981</v>
      </c>
      <c r="F18" s="103">
        <v>23.285027981900146</v>
      </c>
      <c r="G18" s="103">
        <v>24.285551877301813</v>
      </c>
      <c r="H18" s="103">
        <v>27.539830631429719</v>
      </c>
      <c r="I18" s="103">
        <v>32.18394744064814</v>
      </c>
      <c r="J18" s="103">
        <v>35.313222972473163</v>
      </c>
      <c r="K18" s="103">
        <v>35.68922783098639</v>
      </c>
      <c r="L18" s="103">
        <v>36.106864208109563</v>
      </c>
      <c r="M18" s="103">
        <v>37.500645877685692</v>
      </c>
      <c r="N18" s="103">
        <v>39.3608389977801</v>
      </c>
      <c r="O18" s="103">
        <v>41.621533683233764</v>
      </c>
      <c r="P18" s="103">
        <v>43.679137067749906</v>
      </c>
      <c r="Q18" s="103">
        <v>45.926468698877919</v>
      </c>
    </row>
    <row r="19" spans="1:17" ht="12.95" customHeight="1" x14ac:dyDescent="0.25">
      <c r="A19" s="90" t="s">
        <v>47</v>
      </c>
      <c r="B19" s="101">
        <f t="shared" ref="B19" si="5">SUM(B20:B27)</f>
        <v>61.701960886409282</v>
      </c>
      <c r="C19" s="101">
        <f t="shared" ref="C19:Q19" si="6">SUM(C20:C27)</f>
        <v>63.119384268048393</v>
      </c>
      <c r="D19" s="101">
        <f t="shared" si="6"/>
        <v>65.179179714104663</v>
      </c>
      <c r="E19" s="101">
        <f t="shared" si="6"/>
        <v>66.206961556229643</v>
      </c>
      <c r="F19" s="101">
        <f t="shared" si="6"/>
        <v>68.717840526330747</v>
      </c>
      <c r="G19" s="101">
        <f t="shared" si="6"/>
        <v>71.697428792154724</v>
      </c>
      <c r="H19" s="101">
        <f t="shared" si="6"/>
        <v>75.484817039056338</v>
      </c>
      <c r="I19" s="101">
        <f t="shared" si="6"/>
        <v>79.830319058771465</v>
      </c>
      <c r="J19" s="101">
        <f t="shared" si="6"/>
        <v>83.204248574325021</v>
      </c>
      <c r="K19" s="101">
        <f t="shared" si="6"/>
        <v>86.177560419056206</v>
      </c>
      <c r="L19" s="101">
        <f t="shared" si="6"/>
        <v>85.313226612804726</v>
      </c>
      <c r="M19" s="101">
        <f t="shared" si="6"/>
        <v>87.545331599767962</v>
      </c>
      <c r="N19" s="101">
        <f t="shared" si="6"/>
        <v>89.761610381917265</v>
      </c>
      <c r="O19" s="101">
        <f t="shared" si="6"/>
        <v>91.645847145589727</v>
      </c>
      <c r="P19" s="101">
        <f t="shared" si="6"/>
        <v>91.979289684536624</v>
      </c>
      <c r="Q19" s="101">
        <f t="shared" si="6"/>
        <v>95.920980608798232</v>
      </c>
    </row>
    <row r="20" spans="1:17" ht="12" customHeight="1" x14ac:dyDescent="0.25">
      <c r="A20" s="88" t="s">
        <v>38</v>
      </c>
      <c r="B20" s="100">
        <v>3.1358419052276374</v>
      </c>
      <c r="C20" s="100">
        <v>2.6413872750567542</v>
      </c>
      <c r="D20" s="100">
        <v>2.437106846297854</v>
      </c>
      <c r="E20" s="100">
        <v>1.5104573073105829</v>
      </c>
      <c r="F20" s="100">
        <v>1.2979871447496594</v>
      </c>
      <c r="G20" s="100">
        <v>0.56423649025061018</v>
      </c>
      <c r="H20" s="100">
        <v>1.6347894055844669</v>
      </c>
      <c r="I20" s="100">
        <v>3.4425946688735061</v>
      </c>
      <c r="J20" s="100">
        <v>4.3727176064480959</v>
      </c>
      <c r="K20" s="100">
        <v>4.8593821158655501</v>
      </c>
      <c r="L20" s="100">
        <v>4.7372283600623675</v>
      </c>
      <c r="M20" s="100">
        <v>4.7866713600620674</v>
      </c>
      <c r="N20" s="100">
        <v>4.9506833631858909</v>
      </c>
      <c r="O20" s="100">
        <v>5.0073928059655621</v>
      </c>
      <c r="P20" s="100">
        <v>5.2093651460953838</v>
      </c>
      <c r="Q20" s="100">
        <v>5.6208114962067199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3.2405275127867359</v>
      </c>
      <c r="C23" s="100">
        <v>9.5270821857378216</v>
      </c>
      <c r="D23" s="100">
        <v>12.027990114403385</v>
      </c>
      <c r="E23" s="100">
        <v>12.344421511441274</v>
      </c>
      <c r="F23" s="100">
        <v>14.059317995933707</v>
      </c>
      <c r="G23" s="100">
        <v>14.476626722810662</v>
      </c>
      <c r="H23" s="100">
        <v>15.719151207718086</v>
      </c>
      <c r="I23" s="100">
        <v>18.376434171633466</v>
      </c>
      <c r="J23" s="100">
        <v>19.070492864611353</v>
      </c>
      <c r="K23" s="100">
        <v>21.18692388849944</v>
      </c>
      <c r="L23" s="100">
        <v>21.073875996380497</v>
      </c>
      <c r="M23" s="100">
        <v>21.303010243978353</v>
      </c>
      <c r="N23" s="100">
        <v>31.402573378996721</v>
      </c>
      <c r="O23" s="100">
        <v>31.75693418907089</v>
      </c>
      <c r="P23" s="100">
        <v>33.048083192172498</v>
      </c>
      <c r="Q23" s="100">
        <v>33.760031106609226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5.9855609264077847</v>
      </c>
      <c r="C25" s="100">
        <v>7.5421858969629811</v>
      </c>
      <c r="D25" s="100">
        <v>11.276526225769803</v>
      </c>
      <c r="E25" s="100">
        <v>13.109183090050774</v>
      </c>
      <c r="F25" s="100">
        <v>17.435347280326539</v>
      </c>
      <c r="G25" s="100">
        <v>12.683074846641077</v>
      </c>
      <c r="H25" s="100">
        <v>11.098198017764009</v>
      </c>
      <c r="I25" s="100">
        <v>10.82892572415158</v>
      </c>
      <c r="J25" s="100">
        <v>10.783436084596158</v>
      </c>
      <c r="K25" s="100">
        <v>10.996030324924829</v>
      </c>
      <c r="L25" s="100">
        <v>10.384523902781931</v>
      </c>
      <c r="M25" s="100">
        <v>10.162240490036586</v>
      </c>
      <c r="N25" s="100">
        <v>10.172885222073827</v>
      </c>
      <c r="O25" s="100">
        <v>7.0372320428282285</v>
      </c>
      <c r="P25" s="100">
        <v>6.7904686248871799</v>
      </c>
      <c r="Q25" s="100">
        <v>3.2019214646538749</v>
      </c>
    </row>
    <row r="26" spans="1:17" ht="12" customHeight="1" x14ac:dyDescent="0.25">
      <c r="A26" s="88" t="s">
        <v>30</v>
      </c>
      <c r="B26" s="22">
        <v>49.340030541987119</v>
      </c>
      <c r="C26" s="22">
        <v>43.40872891029084</v>
      </c>
      <c r="D26" s="22">
        <v>39.437556527633618</v>
      </c>
      <c r="E26" s="22">
        <v>39.242899647427009</v>
      </c>
      <c r="F26" s="22">
        <v>35.925188105320835</v>
      </c>
      <c r="G26" s="22">
        <v>43.949606142789627</v>
      </c>
      <c r="H26" s="22">
        <v>47.032678407989771</v>
      </c>
      <c r="I26" s="22">
        <v>47.18236449411291</v>
      </c>
      <c r="J26" s="22">
        <v>48.977602018669415</v>
      </c>
      <c r="K26" s="22">
        <v>49.135224089766389</v>
      </c>
      <c r="L26" s="22">
        <v>48.663791559767098</v>
      </c>
      <c r="M26" s="22">
        <v>50.744056649996708</v>
      </c>
      <c r="N26" s="22">
        <v>42.686128536254316</v>
      </c>
      <c r="O26" s="22">
        <v>47.55767303177204</v>
      </c>
      <c r="P26" s="22">
        <v>45.78491896063769</v>
      </c>
      <c r="Q26" s="22">
        <v>52.526153196160237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2.3884589662749998E-2</v>
      </c>
      <c r="H27" s="107">
        <v>0</v>
      </c>
      <c r="I27" s="107">
        <v>0</v>
      </c>
      <c r="J27" s="107">
        <v>0</v>
      </c>
      <c r="K27" s="107">
        <v>0</v>
      </c>
      <c r="L27" s="107">
        <v>0.45380679381282751</v>
      </c>
      <c r="M27" s="107">
        <v>0.54935285569425352</v>
      </c>
      <c r="N27" s="107">
        <v>0.54933988140650447</v>
      </c>
      <c r="O27" s="107">
        <v>0.28661507595299995</v>
      </c>
      <c r="P27" s="107">
        <v>1.146453760743871</v>
      </c>
      <c r="Q27" s="107">
        <v>0.81206334516816292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57.413508446748523</v>
      </c>
      <c r="C29" s="101">
        <f t="shared" ref="C29:Q29" si="8">SUM(C30:C33)</f>
        <v>60.126490187653069</v>
      </c>
      <c r="D29" s="101">
        <f t="shared" si="8"/>
        <v>62.639439435481279</v>
      </c>
      <c r="E29" s="101">
        <f t="shared" si="8"/>
        <v>65.292144831724897</v>
      </c>
      <c r="F29" s="101">
        <f t="shared" si="8"/>
        <v>69.102662248456568</v>
      </c>
      <c r="G29" s="101">
        <f t="shared" si="8"/>
        <v>70.625941830033128</v>
      </c>
      <c r="H29" s="101">
        <f t="shared" si="8"/>
        <v>73.17372893482667</v>
      </c>
      <c r="I29" s="101">
        <f t="shared" si="8"/>
        <v>77.067118694853306</v>
      </c>
      <c r="J29" s="101">
        <f t="shared" si="8"/>
        <v>79.805857307198892</v>
      </c>
      <c r="K29" s="101">
        <f t="shared" si="8"/>
        <v>80.603802484122355</v>
      </c>
      <c r="L29" s="101">
        <f t="shared" si="8"/>
        <v>81.919030147414063</v>
      </c>
      <c r="M29" s="101">
        <f t="shared" si="8"/>
        <v>84.521751308594006</v>
      </c>
      <c r="N29" s="101">
        <f t="shared" si="8"/>
        <v>85.315298131053993</v>
      </c>
      <c r="O29" s="101">
        <f t="shared" si="8"/>
        <v>86.725237799045715</v>
      </c>
      <c r="P29" s="101">
        <f t="shared" si="8"/>
        <v>85.599442485335061</v>
      </c>
      <c r="Q29" s="101">
        <f t="shared" si="8"/>
        <v>87.762897801770791</v>
      </c>
    </row>
    <row r="30" spans="1:17" ht="12" customHeight="1" x14ac:dyDescent="0.25">
      <c r="A30" s="88" t="s">
        <v>66</v>
      </c>
      <c r="B30" s="100">
        <v>3.0124009932385287</v>
      </c>
      <c r="C30" s="100">
        <v>8.2471947864629662</v>
      </c>
      <c r="D30" s="100">
        <v>17.173623459549539</v>
      </c>
      <c r="E30" s="100">
        <v>19.296465636209348</v>
      </c>
      <c r="F30" s="100">
        <v>21.452828200562376</v>
      </c>
      <c r="G30" s="100">
        <v>15.275346297180368</v>
      </c>
      <c r="H30" s="100">
        <v>13.174011809607869</v>
      </c>
      <c r="I30" s="100">
        <v>4.2486324422178567</v>
      </c>
      <c r="J30" s="100">
        <v>1.0663376932726623</v>
      </c>
      <c r="K30" s="100">
        <v>5.5176801008968903</v>
      </c>
      <c r="L30" s="100">
        <v>10.009766825172763</v>
      </c>
      <c r="M30" s="100">
        <v>1.1186608574638357</v>
      </c>
      <c r="N30" s="100">
        <v>6.1798893834131645</v>
      </c>
      <c r="O30" s="100">
        <v>5.6200407705082087</v>
      </c>
      <c r="P30" s="100">
        <v>5.0606845046440991</v>
      </c>
      <c r="Q30" s="100">
        <v>3.9407568792534886</v>
      </c>
    </row>
    <row r="31" spans="1:17" ht="12" customHeight="1" x14ac:dyDescent="0.25">
      <c r="A31" s="88" t="s">
        <v>98</v>
      </c>
      <c r="B31" s="100">
        <v>24.502278858147914</v>
      </c>
      <c r="C31" s="100">
        <v>23.797900529209304</v>
      </c>
      <c r="D31" s="100">
        <v>23.030432444567232</v>
      </c>
      <c r="E31" s="100">
        <v>21.174201602093465</v>
      </c>
      <c r="F31" s="100">
        <v>16.905193473814172</v>
      </c>
      <c r="G31" s="100">
        <v>23.389679986098411</v>
      </c>
      <c r="H31" s="100">
        <v>25.795487123640271</v>
      </c>
      <c r="I31" s="100">
        <v>27.951847964313085</v>
      </c>
      <c r="J31" s="100">
        <v>28.177135436969348</v>
      </c>
      <c r="K31" s="100">
        <v>27.350075858692463</v>
      </c>
      <c r="L31" s="100">
        <v>26.521338044415206</v>
      </c>
      <c r="M31" s="100">
        <v>23.805961227305957</v>
      </c>
      <c r="N31" s="100">
        <v>26.850741627175541</v>
      </c>
      <c r="O31" s="100">
        <v>32.234724516127834</v>
      </c>
      <c r="P31" s="100">
        <v>33.93412557179871</v>
      </c>
      <c r="Q31" s="100">
        <v>37.829126235837848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29.89882859536208</v>
      </c>
      <c r="C33" s="18">
        <v>28.081394871980798</v>
      </c>
      <c r="D33" s="18">
        <v>22.435383531364508</v>
      </c>
      <c r="E33" s="18">
        <v>24.821477593422081</v>
      </c>
      <c r="F33" s="18">
        <v>30.744640574080019</v>
      </c>
      <c r="G33" s="18">
        <v>31.960915546754347</v>
      </c>
      <c r="H33" s="18">
        <v>34.204230001578537</v>
      </c>
      <c r="I33" s="18">
        <v>44.866638288322363</v>
      </c>
      <c r="J33" s="18">
        <v>50.562384176956876</v>
      </c>
      <c r="K33" s="18">
        <v>47.736046524532995</v>
      </c>
      <c r="L33" s="18">
        <v>45.387925277826092</v>
      </c>
      <c r="M33" s="18">
        <v>59.597129223824211</v>
      </c>
      <c r="N33" s="18">
        <v>52.284667120465294</v>
      </c>
      <c r="O33" s="18">
        <v>48.870472512409677</v>
      </c>
      <c r="P33" s="18">
        <v>46.604632408892257</v>
      </c>
      <c r="Q33" s="18">
        <v>45.993014686679452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0.61961163274443221</v>
      </c>
      <c r="C3" s="115">
        <f>IF(SER_hh_tes!C3=0,"",SER_hh_tes!C3/SER_hh_fec!C3)</f>
        <v>0.63500566035987671</v>
      </c>
      <c r="D3" s="115">
        <f>IF(SER_hh_tes!D3=0,"",SER_hh_tes!D3/SER_hh_fec!D3)</f>
        <v>0.64179077414306429</v>
      </c>
      <c r="E3" s="115">
        <f>IF(SER_hh_tes!E3=0,"",SER_hh_tes!E3/SER_hh_fec!E3)</f>
        <v>0.66582435357089031</v>
      </c>
      <c r="F3" s="115">
        <f>IF(SER_hh_tes!F3=0,"",SER_hh_tes!F3/SER_hh_fec!F3)</f>
        <v>0.67053997315680836</v>
      </c>
      <c r="G3" s="115">
        <f>IF(SER_hh_tes!G3=0,"",SER_hh_tes!G3/SER_hh_fec!G3)</f>
        <v>0.68951173402224575</v>
      </c>
      <c r="H3" s="115">
        <f>IF(SER_hh_tes!H3=0,"",SER_hh_tes!H3/SER_hh_fec!H3)</f>
        <v>0.69112513649315854</v>
      </c>
      <c r="I3" s="115">
        <f>IF(SER_hh_tes!I3=0,"",SER_hh_tes!I3/SER_hh_fec!I3)</f>
        <v>0.69368575541629451</v>
      </c>
      <c r="J3" s="115">
        <f>IF(SER_hh_tes!J3=0,"",SER_hh_tes!J3/SER_hh_fec!J3)</f>
        <v>0.69190824098538906</v>
      </c>
      <c r="K3" s="115">
        <f>IF(SER_hh_tes!K3=0,"",SER_hh_tes!K3/SER_hh_fec!K3)</f>
        <v>0.67357842017789205</v>
      </c>
      <c r="L3" s="115">
        <f>IF(SER_hh_tes!L3=0,"",SER_hh_tes!L3/SER_hh_fec!L3)</f>
        <v>0.70487684557478902</v>
      </c>
      <c r="M3" s="115">
        <f>IF(SER_hh_tes!M3=0,"",SER_hh_tes!M3/SER_hh_fec!M3)</f>
        <v>0.70720127007728528</v>
      </c>
      <c r="N3" s="115">
        <f>IF(SER_hh_tes!N3=0,"",SER_hh_tes!N3/SER_hh_fec!N3)</f>
        <v>0.74952762590539179</v>
      </c>
      <c r="O3" s="115">
        <f>IF(SER_hh_tes!O3=0,"",SER_hh_tes!O3/SER_hh_fec!O3)</f>
        <v>0.73404234632300314</v>
      </c>
      <c r="P3" s="115">
        <f>IF(SER_hh_tes!P3=0,"",SER_hh_tes!P3/SER_hh_fec!P3)</f>
        <v>0.73406836867427694</v>
      </c>
      <c r="Q3" s="115">
        <f>IF(SER_hh_tes!Q3=0,"",SER_hh_tes!Q3/SER_hh_fec!Q3)</f>
        <v>0.75811843604229523</v>
      </c>
    </row>
    <row r="4" spans="1:17" ht="12.95" customHeight="1" x14ac:dyDescent="0.25">
      <c r="A4" s="90" t="s">
        <v>44</v>
      </c>
      <c r="B4" s="110">
        <f>IF(SER_hh_tes!B4=0,"",SER_hh_tes!B4/SER_hh_fec!B4)</f>
        <v>0.6162192387547365</v>
      </c>
      <c r="C4" s="110">
        <f>IF(SER_hh_tes!C4=0,"",SER_hh_tes!C4/SER_hh_fec!C4)</f>
        <v>0.63341951799487428</v>
      </c>
      <c r="D4" s="110">
        <f>IF(SER_hh_tes!D4=0,"",SER_hh_tes!D4/SER_hh_fec!D4)</f>
        <v>0.64243069585318036</v>
      </c>
      <c r="E4" s="110">
        <f>IF(SER_hh_tes!E4=0,"",SER_hh_tes!E4/SER_hh_fec!E4)</f>
        <v>0.67001825326880438</v>
      </c>
      <c r="F4" s="110">
        <f>IF(SER_hh_tes!F4=0,"",SER_hh_tes!F4/SER_hh_fec!F4)</f>
        <v>0.67293284379952545</v>
      </c>
      <c r="G4" s="110">
        <f>IF(SER_hh_tes!G4=0,"",SER_hh_tes!G4/SER_hh_fec!G4)</f>
        <v>0.69211730512377645</v>
      </c>
      <c r="H4" s="110">
        <f>IF(SER_hh_tes!H4=0,"",SER_hh_tes!H4/SER_hh_fec!H4)</f>
        <v>0.69147638466989048</v>
      </c>
      <c r="I4" s="110">
        <f>IF(SER_hh_tes!I4=0,"",SER_hh_tes!I4/SER_hh_fec!I4)</f>
        <v>0.68905694581323396</v>
      </c>
      <c r="J4" s="110">
        <f>IF(SER_hh_tes!J4=0,"",SER_hh_tes!J4/SER_hh_fec!J4)</f>
        <v>0.68360181953159804</v>
      </c>
      <c r="K4" s="110">
        <f>IF(SER_hh_tes!K4=0,"",SER_hh_tes!K4/SER_hh_fec!K4)</f>
        <v>0.66191939261882737</v>
      </c>
      <c r="L4" s="110">
        <f>IF(SER_hh_tes!L4=0,"",SER_hh_tes!L4/SER_hh_fec!L4)</f>
        <v>0.70005070221865662</v>
      </c>
      <c r="M4" s="110">
        <f>IF(SER_hh_tes!M4=0,"",SER_hh_tes!M4/SER_hh_fec!M4)</f>
        <v>0.69273019894955146</v>
      </c>
      <c r="N4" s="110">
        <f>IF(SER_hh_tes!N4=0,"",SER_hh_tes!N4/SER_hh_fec!N4)</f>
        <v>0.7489895890036069</v>
      </c>
      <c r="O4" s="110">
        <f>IF(SER_hh_tes!O4=0,"",SER_hh_tes!O4/SER_hh_fec!O4)</f>
        <v>0.72791876370928754</v>
      </c>
      <c r="P4" s="110">
        <f>IF(SER_hh_tes!P4=0,"",SER_hh_tes!P4/SER_hh_fec!P4)</f>
        <v>0.71989185466788064</v>
      </c>
      <c r="Q4" s="110">
        <f>IF(SER_hh_tes!Q4=0,"",SER_hh_tes!Q4/SER_hh_fec!Q4)</f>
        <v>0.75353233075781656</v>
      </c>
    </row>
    <row r="5" spans="1:17" ht="12" customHeight="1" x14ac:dyDescent="0.25">
      <c r="A5" s="88" t="s">
        <v>38</v>
      </c>
      <c r="B5" s="109">
        <f>IF(SER_hh_tes!B5=0,"",SER_hh_tes!B5/SER_hh_fec!B5)</f>
        <v>0.49514814046087269</v>
      </c>
      <c r="C5" s="109">
        <f>IF(SER_hh_tes!C5=0,"",SER_hh_tes!C5/SER_hh_fec!C5)</f>
        <v>0.49881032598819275</v>
      </c>
      <c r="D5" s="109">
        <f>IF(SER_hh_tes!D5=0,"",SER_hh_tes!D5/SER_hh_fec!D5)</f>
        <v>0.49964228311314457</v>
      </c>
      <c r="E5" s="109">
        <f>IF(SER_hh_tes!E5=0,"",SER_hh_tes!E5/SER_hh_fec!E5)</f>
        <v>0.50156191109221426</v>
      </c>
      <c r="F5" s="109">
        <f>IF(SER_hh_tes!F5=0,"",SER_hh_tes!F5/SER_hh_fec!F5)</f>
        <v>0.50314936623123352</v>
      </c>
      <c r="G5" s="109">
        <f>IF(SER_hh_tes!G5=0,"",SER_hh_tes!G5/SER_hh_fec!G5)</f>
        <v>0.51680611775655139</v>
      </c>
      <c r="H5" s="109">
        <f>IF(SER_hh_tes!H5=0,"",SER_hh_tes!H5/SER_hh_fec!H5)</f>
        <v>0.52801091610931916</v>
      </c>
      <c r="I5" s="109">
        <f>IF(SER_hh_tes!I5=0,"",SER_hh_tes!I5/SER_hh_fec!I5)</f>
        <v>0.53496812301141794</v>
      </c>
      <c r="J5" s="109">
        <f>IF(SER_hh_tes!J5=0,"",SER_hh_tes!J5/SER_hh_fec!J5)</f>
        <v>0.53860301514608677</v>
      </c>
      <c r="K5" s="109">
        <f>IF(SER_hh_tes!K5=0,"",SER_hh_tes!K5/SER_hh_fec!K5)</f>
        <v>0.54082887079873732</v>
      </c>
      <c r="L5" s="109">
        <f>IF(SER_hh_tes!L5=0,"",SER_hh_tes!L5/SER_hh_fec!L5)</f>
        <v>0.54383575617269775</v>
      </c>
      <c r="M5" s="109">
        <f>IF(SER_hh_tes!M5=0,"",SER_hh_tes!M5/SER_hh_fec!M5)</f>
        <v>0.5448337937825577</v>
      </c>
      <c r="N5" s="109">
        <f>IF(SER_hh_tes!N5=0,"",SER_hh_tes!N5/SER_hh_fec!N5)</f>
        <v>0.54486978557035637</v>
      </c>
      <c r="O5" s="109">
        <f>IF(SER_hh_tes!O5=0,"",SER_hh_tes!O5/SER_hh_fec!O5)</f>
        <v>0.54488053032805539</v>
      </c>
      <c r="P5" s="109">
        <f>IF(SER_hh_tes!P5=0,"",SER_hh_tes!P5/SER_hh_fec!P5)</f>
        <v>0.54492074523295475</v>
      </c>
      <c r="Q5" s="109">
        <f>IF(SER_hh_tes!Q5=0,"",SER_hh_tes!Q5/SER_hh_fec!Q5)</f>
        <v>0.54495691853587325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0.57132477745485277</v>
      </c>
      <c r="C7" s="109">
        <f>IF(SER_hh_tes!C7=0,"",SER_hh_tes!C7/SER_hh_fec!C7)</f>
        <v>0.59082246444619624</v>
      </c>
      <c r="D7" s="109">
        <f>IF(SER_hh_tes!D7=0,"",SER_hh_tes!D7/SER_hh_fec!D7)</f>
        <v>0.5925202490167969</v>
      </c>
      <c r="E7" s="109">
        <f>IF(SER_hh_tes!E7=0,"",SER_hh_tes!E7/SER_hh_fec!E7)</f>
        <v>0.59252024901679701</v>
      </c>
      <c r="F7" s="109">
        <f>IF(SER_hh_tes!F7=0,"",SER_hh_tes!F7/SER_hh_fec!F7)</f>
        <v>0.5925202490167969</v>
      </c>
      <c r="G7" s="109">
        <f>IF(SER_hh_tes!G7=0,"",SER_hh_tes!G7/SER_hh_fec!G7)</f>
        <v>0.59252024901679701</v>
      </c>
      <c r="H7" s="109">
        <f>IF(SER_hh_tes!H7=0,"",SER_hh_tes!H7/SER_hh_fec!H7)</f>
        <v>0.59252024901679701</v>
      </c>
      <c r="I7" s="109">
        <f>IF(SER_hh_tes!I7=0,"",SER_hh_tes!I7/SER_hh_fec!I7)</f>
        <v>0.59252024901679723</v>
      </c>
      <c r="J7" s="109">
        <f>IF(SER_hh_tes!J7=0,"",SER_hh_tes!J7/SER_hh_fec!J7)</f>
        <v>0.59252024901679512</v>
      </c>
      <c r="K7" s="109">
        <f>IF(SER_hh_tes!K7=0,"",SER_hh_tes!K7/SER_hh_fec!K7)</f>
        <v>0.5925202490167949</v>
      </c>
      <c r="L7" s="109" t="str">
        <f>IF(SER_hh_tes!L7=0,"",SER_hh_tes!L7/SER_hh_fec!L7)</f>
        <v/>
      </c>
      <c r="M7" s="109" t="str">
        <f>IF(SER_hh_tes!M7=0,"",SER_hh_tes!M7/SER_hh_fec!M7)</f>
        <v/>
      </c>
      <c r="N7" s="109" t="str">
        <f>IF(SER_hh_tes!N7=0,"",SER_hh_tes!N7/SER_hh_fec!N7)</f>
        <v/>
      </c>
      <c r="O7" s="109">
        <f>IF(SER_hh_tes!O7=0,"",SER_hh_tes!O7/SER_hh_fec!O7)</f>
        <v>0.71717283417238586</v>
      </c>
      <c r="P7" s="109">
        <f>IF(SER_hh_tes!P7=0,"",SER_hh_tes!P7/SER_hh_fec!P7)</f>
        <v>0.73308607738498721</v>
      </c>
      <c r="Q7" s="109">
        <f>IF(SER_hh_tes!Q7=0,"",SER_hh_tes!Q7/SER_hh_fec!Q7)</f>
        <v>0.73439515096205354</v>
      </c>
    </row>
    <row r="8" spans="1:17" ht="12" customHeight="1" x14ac:dyDescent="0.25">
      <c r="A8" s="88" t="s">
        <v>101</v>
      </c>
      <c r="B8" s="109">
        <f>IF(SER_hh_tes!B8=0,"",SER_hh_tes!B8/SER_hh_fec!B8)</f>
        <v>0.9286294795456661</v>
      </c>
      <c r="C8" s="109">
        <f>IF(SER_hh_tes!C8=0,"",SER_hh_tes!C8/SER_hh_fec!C8)</f>
        <v>0.93901334005859782</v>
      </c>
      <c r="D8" s="109">
        <f>IF(SER_hh_tes!D8=0,"",SER_hh_tes!D8/SER_hh_fec!D8)</f>
        <v>0.94929597448349845</v>
      </c>
      <c r="E8" s="109">
        <f>IF(SER_hh_tes!E8=0,"",SER_hh_tes!E8/SER_hh_fec!E8)</f>
        <v>0.96022515152538201</v>
      </c>
      <c r="F8" s="109">
        <f>IF(SER_hh_tes!F8=0,"",SER_hh_tes!F8/SER_hh_fec!F8)</f>
        <v>0.96698084381468441</v>
      </c>
      <c r="G8" s="109">
        <f>IF(SER_hh_tes!G8=0,"",SER_hh_tes!G8/SER_hh_fec!G8)</f>
        <v>0.97134339354707355</v>
      </c>
      <c r="H8" s="109">
        <f>IF(SER_hh_tes!H8=0,"",SER_hh_tes!H8/SER_hh_fec!H8)</f>
        <v>0.97585061711920085</v>
      </c>
      <c r="I8" s="109">
        <f>IF(SER_hh_tes!I8=0,"",SER_hh_tes!I8/SER_hh_fec!I8)</f>
        <v>0.97766944793752719</v>
      </c>
      <c r="J8" s="109">
        <f>IF(SER_hh_tes!J8=0,"",SER_hh_tes!J8/SER_hh_fec!J8)</f>
        <v>0.97934098180502493</v>
      </c>
      <c r="K8" s="109">
        <f>IF(SER_hh_tes!K8=0,"",SER_hh_tes!K8/SER_hh_fec!K8)</f>
        <v>0.98539177146593715</v>
      </c>
      <c r="L8" s="109">
        <f>IF(SER_hh_tes!L8=0,"",SER_hh_tes!L8/SER_hh_fec!L8)</f>
        <v>0.99238960829208245</v>
      </c>
      <c r="M8" s="109">
        <f>IF(SER_hh_tes!M8=0,"",SER_hh_tes!M8/SER_hh_fec!M8)</f>
        <v>1.0058902189399981</v>
      </c>
      <c r="N8" s="109">
        <f>IF(SER_hh_tes!N8=0,"",SER_hh_tes!N8/SER_hh_fec!N8)</f>
        <v>1.0115151917466068</v>
      </c>
      <c r="O8" s="109">
        <f>IF(SER_hh_tes!O8=0,"",SER_hh_tes!O8/SER_hh_fec!O8)</f>
        <v>1.0318772068472912</v>
      </c>
      <c r="P8" s="109">
        <f>IF(SER_hh_tes!P8=0,"",SER_hh_tes!P8/SER_hh_fec!P8)</f>
        <v>1.0398175635014228</v>
      </c>
      <c r="Q8" s="109">
        <f>IF(SER_hh_tes!Q8=0,"",SER_hh_tes!Q8/SER_hh_fec!Q8)</f>
        <v>1.0526531328094846</v>
      </c>
    </row>
    <row r="9" spans="1:17" ht="12" customHeight="1" x14ac:dyDescent="0.25">
      <c r="A9" s="88" t="s">
        <v>106</v>
      </c>
      <c r="B9" s="109">
        <f>IF(SER_hh_tes!B9=0,"",SER_hh_tes!B9/SER_hh_fec!B9)</f>
        <v>0.61038003462054868</v>
      </c>
      <c r="C9" s="109">
        <f>IF(SER_hh_tes!C9=0,"",SER_hh_tes!C9/SER_hh_fec!C9)</f>
        <v>0.61038003462054891</v>
      </c>
      <c r="D9" s="109">
        <f>IF(SER_hh_tes!D9=0,"",SER_hh_tes!D9/SER_hh_fec!D9)</f>
        <v>0.61038003462054857</v>
      </c>
      <c r="E9" s="109">
        <f>IF(SER_hh_tes!E9=0,"",SER_hh_tes!E9/SER_hh_fec!E9)</f>
        <v>0.62962498876360085</v>
      </c>
      <c r="F9" s="109">
        <f>IF(SER_hh_tes!F9=0,"",SER_hh_tes!F9/SER_hh_fec!F9)</f>
        <v>0.63328928313555088</v>
      </c>
      <c r="G9" s="109">
        <f>IF(SER_hh_tes!G9=0,"",SER_hh_tes!G9/SER_hh_fec!G9)</f>
        <v>0.67160330734853246</v>
      </c>
      <c r="H9" s="109">
        <f>IF(SER_hh_tes!H9=0,"",SER_hh_tes!H9/SER_hh_fec!H9)</f>
        <v>0.68052407657582958</v>
      </c>
      <c r="I9" s="109">
        <f>IF(SER_hh_tes!I9=0,"",SER_hh_tes!I9/SER_hh_fec!I9)</f>
        <v>0.68644479869976238</v>
      </c>
      <c r="J9" s="109">
        <f>IF(SER_hh_tes!J9=0,"",SER_hh_tes!J9/SER_hh_fec!J9)</f>
        <v>0.69290404639658931</v>
      </c>
      <c r="K9" s="109">
        <f>IF(SER_hh_tes!K9=0,"",SER_hh_tes!K9/SER_hh_fec!K9)</f>
        <v>0.70617214235086923</v>
      </c>
      <c r="L9" s="109">
        <f>IF(SER_hh_tes!L9=0,"",SER_hh_tes!L9/SER_hh_fec!L9)</f>
        <v>0.70643669329354075</v>
      </c>
      <c r="M9" s="109">
        <f>IF(SER_hh_tes!M9=0,"",SER_hh_tes!M9/SER_hh_fec!M9)</f>
        <v>0.70826028555067744</v>
      </c>
      <c r="N9" s="109">
        <f>IF(SER_hh_tes!N9=0,"",SER_hh_tes!N9/SER_hh_fec!N9)</f>
        <v>0.72016499094299635</v>
      </c>
      <c r="O9" s="109">
        <f>IF(SER_hh_tes!O9=0,"",SER_hh_tes!O9/SER_hh_fec!O9)</f>
        <v>0.720952557157028</v>
      </c>
      <c r="P9" s="109">
        <f>IF(SER_hh_tes!P9=0,"",SER_hh_tes!P9/SER_hh_fec!P9)</f>
        <v>0.72546125785049598</v>
      </c>
      <c r="Q9" s="109">
        <f>IF(SER_hh_tes!Q9=0,"",SER_hh_tes!Q9/SER_hh_fec!Q9)</f>
        <v>0.72679176248551214</v>
      </c>
    </row>
    <row r="10" spans="1:17" ht="12" customHeight="1" x14ac:dyDescent="0.25">
      <c r="A10" s="88" t="s">
        <v>34</v>
      </c>
      <c r="B10" s="109">
        <f>IF(SER_hh_tes!B10=0,"",SER_hh_tes!B10/SER_hh_fec!B10)</f>
        <v>0.47229514936267858</v>
      </c>
      <c r="C10" s="109">
        <f>IF(SER_hh_tes!C10=0,"",SER_hh_tes!C10/SER_hh_fec!C10)</f>
        <v>0.52853867793156473</v>
      </c>
      <c r="D10" s="109">
        <f>IF(SER_hh_tes!D10=0,"",SER_hh_tes!D10/SER_hh_fec!D10)</f>
        <v>0.52889985407294282</v>
      </c>
      <c r="E10" s="109">
        <f>IF(SER_hh_tes!E10=0,"",SER_hh_tes!E10/SER_hh_fec!E10)</f>
        <v>0.52889985407294293</v>
      </c>
      <c r="F10" s="109">
        <f>IF(SER_hh_tes!F10=0,"",SER_hh_tes!F10/SER_hh_fec!F10)</f>
        <v>0.5292529748781245</v>
      </c>
      <c r="G10" s="109">
        <f>IF(SER_hh_tes!G10=0,"",SER_hh_tes!G10/SER_hh_fec!G10)</f>
        <v>0.5299987565054024</v>
      </c>
      <c r="H10" s="109">
        <f>IF(SER_hh_tes!H10=0,"",SER_hh_tes!H10/SER_hh_fec!H10)</f>
        <v>0.53009112212497389</v>
      </c>
      <c r="I10" s="109">
        <f>IF(SER_hh_tes!I10=0,"",SER_hh_tes!I10/SER_hh_fec!I10)</f>
        <v>0.53016463713249906</v>
      </c>
      <c r="J10" s="109">
        <f>IF(SER_hh_tes!J10=0,"",SER_hh_tes!J10/SER_hh_fec!J10)</f>
        <v>0.55866534461129203</v>
      </c>
      <c r="K10" s="109">
        <f>IF(SER_hh_tes!K10=0,"",SER_hh_tes!K10/SER_hh_fec!K10)</f>
        <v>0.55999997164201498</v>
      </c>
      <c r="L10" s="109">
        <f>IF(SER_hh_tes!L10=0,"",SER_hh_tes!L10/SER_hh_fec!L10)</f>
        <v>0.56030190373105304</v>
      </c>
      <c r="M10" s="109">
        <f>IF(SER_hh_tes!M10=0,"",SER_hh_tes!M10/SER_hh_fec!M10)</f>
        <v>0.56030587725156811</v>
      </c>
      <c r="N10" s="109">
        <f>IF(SER_hh_tes!N10=0,"",SER_hh_tes!N10/SER_hh_fec!N10)</f>
        <v>0.56263640858863195</v>
      </c>
      <c r="O10" s="109">
        <f>IF(SER_hh_tes!O10=0,"",SER_hh_tes!O10/SER_hh_fec!O10)</f>
        <v>0.56297828089584045</v>
      </c>
      <c r="P10" s="109">
        <f>IF(SER_hh_tes!P10=0,"",SER_hh_tes!P10/SER_hh_fec!P10)</f>
        <v>0.56852202488036696</v>
      </c>
      <c r="Q10" s="109">
        <f>IF(SER_hh_tes!Q10=0,"",SER_hh_tes!Q10/SER_hh_fec!Q10)</f>
        <v>0.57046048646783676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>
        <f>IF(SER_hh_tes!C11=0,"",SER_hh_tes!C11/SER_hh_fec!C11)</f>
        <v>0.75754792025817341</v>
      </c>
      <c r="D11" s="109">
        <f>IF(SER_hh_tes!D11=0,"",SER_hh_tes!D11/SER_hh_fec!D11)</f>
        <v>0.75830106078444903</v>
      </c>
      <c r="E11" s="109">
        <f>IF(SER_hh_tes!E11=0,"",SER_hh_tes!E11/SER_hh_fec!E11)</f>
        <v>0.76153746143154677</v>
      </c>
      <c r="F11" s="109">
        <f>IF(SER_hh_tes!F11=0,"",SER_hh_tes!F11/SER_hh_fec!F11)</f>
        <v>0.76201110059998534</v>
      </c>
      <c r="G11" s="109">
        <f>IF(SER_hh_tes!G11=0,"",SER_hh_tes!G11/SER_hh_fec!G11)</f>
        <v>0.76227067799376214</v>
      </c>
      <c r="H11" s="109">
        <f>IF(SER_hh_tes!H11=0,"",SER_hh_tes!H11/SER_hh_fec!H11)</f>
        <v>0.76418356797964671</v>
      </c>
      <c r="I11" s="109">
        <f>IF(SER_hh_tes!I11=0,"",SER_hh_tes!I11/SER_hh_fec!I11)</f>
        <v>0.7666966243658716</v>
      </c>
      <c r="J11" s="109">
        <f>IF(SER_hh_tes!J11=0,"",SER_hh_tes!J11/SER_hh_fec!J11)</f>
        <v>0.76780200539889654</v>
      </c>
      <c r="K11" s="109">
        <f>IF(SER_hh_tes!K11=0,"",SER_hh_tes!K11/SER_hh_fec!K11)</f>
        <v>0.7693224743751742</v>
      </c>
      <c r="L11" s="109">
        <f>IF(SER_hh_tes!L11=0,"",SER_hh_tes!L11/SER_hh_fec!L11)</f>
        <v>0.76965884584759103</v>
      </c>
      <c r="M11" s="109">
        <f>IF(SER_hh_tes!M11=0,"",SER_hh_tes!M11/SER_hh_fec!M11)</f>
        <v>0.77276585419786137</v>
      </c>
      <c r="N11" s="109">
        <f>IF(SER_hh_tes!N11=0,"",SER_hh_tes!N11/SER_hh_fec!N11)</f>
        <v>0.7731000755001739</v>
      </c>
      <c r="O11" s="109">
        <f>IF(SER_hh_tes!O11=0,"",SER_hh_tes!O11/SER_hh_fec!O11)</f>
        <v>0.77399351231164815</v>
      </c>
      <c r="P11" s="109">
        <f>IF(SER_hh_tes!P11=0,"",SER_hh_tes!P11/SER_hh_fec!P11)</f>
        <v>0.77798515162497461</v>
      </c>
      <c r="Q11" s="109">
        <f>IF(SER_hh_tes!Q11=0,"",SER_hh_tes!Q11/SER_hh_fec!Q11)</f>
        <v>0.78062199855089087</v>
      </c>
    </row>
    <row r="12" spans="1:17" ht="12" customHeight="1" x14ac:dyDescent="0.25">
      <c r="A12" s="88" t="s">
        <v>42</v>
      </c>
      <c r="B12" s="109">
        <f>IF(SER_hh_tes!B12=0,"",SER_hh_tes!B12/SER_hh_fec!B12)</f>
        <v>0.7254917808950514</v>
      </c>
      <c r="C12" s="109">
        <f>IF(SER_hh_tes!C12=0,"",SER_hh_tes!C12/SER_hh_fec!C12)</f>
        <v>0.7321777633558253</v>
      </c>
      <c r="D12" s="109">
        <f>IF(SER_hh_tes!D12=0,"",SER_hh_tes!D12/SER_hh_fec!D12)</f>
        <v>0.7424027820814072</v>
      </c>
      <c r="E12" s="109">
        <f>IF(SER_hh_tes!E12=0,"",SER_hh_tes!E12/SER_hh_fec!E12)</f>
        <v>0.74626148723745434</v>
      </c>
      <c r="F12" s="109">
        <f>IF(SER_hh_tes!F12=0,"",SER_hh_tes!F12/SER_hh_fec!F12)</f>
        <v>0.75167778675828778</v>
      </c>
      <c r="G12" s="109">
        <f>IF(SER_hh_tes!G12=0,"",SER_hh_tes!G12/SER_hh_fec!G12)</f>
        <v>0.75840558656836687</v>
      </c>
      <c r="H12" s="109">
        <f>IF(SER_hh_tes!H12=0,"",SER_hh_tes!H12/SER_hh_fec!H12)</f>
        <v>0.76285163337858874</v>
      </c>
      <c r="I12" s="109">
        <f>IF(SER_hh_tes!I12=0,"",SER_hh_tes!I12/SER_hh_fec!I12)</f>
        <v>0.76318488864912926</v>
      </c>
      <c r="J12" s="109">
        <f>IF(SER_hh_tes!J12=0,"",SER_hh_tes!J12/SER_hh_fec!J12)</f>
        <v>0.76411754658336983</v>
      </c>
      <c r="K12" s="109">
        <f>IF(SER_hh_tes!K12=0,"",SER_hh_tes!K12/SER_hh_fec!K12)</f>
        <v>0.77010942307891506</v>
      </c>
      <c r="L12" s="109">
        <f>IF(SER_hh_tes!L12=0,"",SER_hh_tes!L12/SER_hh_fec!L12)</f>
        <v>0.77229846188473439</v>
      </c>
      <c r="M12" s="109">
        <f>IF(SER_hh_tes!M12=0,"",SER_hh_tes!M12/SER_hh_fec!M12)</f>
        <v>0.77723067290696946</v>
      </c>
      <c r="N12" s="109">
        <f>IF(SER_hh_tes!N12=0,"",SER_hh_tes!N12/SER_hh_fec!N12)</f>
        <v>0.7857232205464123</v>
      </c>
      <c r="O12" s="109">
        <f>IF(SER_hh_tes!O12=0,"",SER_hh_tes!O12/SER_hh_fec!O12)</f>
        <v>0.79505958517558872</v>
      </c>
      <c r="P12" s="109">
        <f>IF(SER_hh_tes!P12=0,"",SER_hh_tes!P12/SER_hh_fec!P12)</f>
        <v>0.79663926504794991</v>
      </c>
      <c r="Q12" s="109">
        <f>IF(SER_hh_tes!Q12=0,"",SER_hh_tes!Q12/SER_hh_fec!Q12)</f>
        <v>0.81030844521715928</v>
      </c>
    </row>
    <row r="13" spans="1:17" ht="12" customHeight="1" x14ac:dyDescent="0.25">
      <c r="A13" s="88" t="s">
        <v>105</v>
      </c>
      <c r="B13" s="109">
        <f>IF(SER_hh_tes!B13=0,"",SER_hh_tes!B13/SER_hh_fec!B13)</f>
        <v>1.1426495549097058</v>
      </c>
      <c r="C13" s="109">
        <f>IF(SER_hh_tes!C13=0,"",SER_hh_tes!C13/SER_hh_fec!C13)</f>
        <v>1.1923044653193435</v>
      </c>
      <c r="D13" s="109">
        <f>IF(SER_hh_tes!D13=0,"",SER_hh_tes!D13/SER_hh_fec!D13)</f>
        <v>1.1957183161734866</v>
      </c>
      <c r="E13" s="109">
        <f>IF(SER_hh_tes!E13=0,"",SER_hh_tes!E13/SER_hh_fec!E13)</f>
        <v>1.1965534662953221</v>
      </c>
      <c r="F13" s="109">
        <f>IF(SER_hh_tes!F13=0,"",SER_hh_tes!F13/SER_hh_fec!F13)</f>
        <v>1.1978555570424612</v>
      </c>
      <c r="G13" s="109">
        <f>IF(SER_hh_tes!G13=0,"",SER_hh_tes!G13/SER_hh_fec!G13)</f>
        <v>1.1981191615428985</v>
      </c>
      <c r="H13" s="109">
        <f>IF(SER_hh_tes!H13=0,"",SER_hh_tes!H13/SER_hh_fec!H13)</f>
        <v>1.198365009826819</v>
      </c>
      <c r="I13" s="109">
        <f>IF(SER_hh_tes!I13=0,"",SER_hh_tes!I13/SER_hh_fec!I13)</f>
        <v>1.1988965969560976</v>
      </c>
      <c r="J13" s="109">
        <f>IF(SER_hh_tes!J13=0,"",SER_hh_tes!J13/SER_hh_fec!J13)</f>
        <v>1.1990456370768685</v>
      </c>
      <c r="K13" s="109">
        <f>IF(SER_hh_tes!K13=0,"",SER_hh_tes!K13/SER_hh_fec!K13)</f>
        <v>1.1993353263180144</v>
      </c>
      <c r="L13" s="109">
        <f>IF(SER_hh_tes!L13=0,"",SER_hh_tes!L13/SER_hh_fec!L13)</f>
        <v>1.3737275910320763</v>
      </c>
      <c r="M13" s="109">
        <f>IF(SER_hh_tes!M13=0,"",SER_hh_tes!M13/SER_hh_fec!M13)</f>
        <v>1.6695218730850045</v>
      </c>
      <c r="N13" s="109">
        <f>IF(SER_hh_tes!N13=0,"",SER_hh_tes!N13/SER_hh_fec!N13)</f>
        <v>1.8084643106114688</v>
      </c>
      <c r="O13" s="109">
        <f>IF(SER_hh_tes!O13=0,"",SER_hh_tes!O13/SER_hh_fec!O13)</f>
        <v>1.8659315038597577</v>
      </c>
      <c r="P13" s="109">
        <f>IF(SER_hh_tes!P13=0,"",SER_hh_tes!P13/SER_hh_fec!P13)</f>
        <v>1.9384663485686211</v>
      </c>
      <c r="Q13" s="109">
        <f>IF(SER_hh_tes!Q13=0,"",SER_hh_tes!Q13/SER_hh_fec!Q13)</f>
        <v>2.3722196358929395</v>
      </c>
    </row>
    <row r="14" spans="1:17" ht="12" customHeight="1" x14ac:dyDescent="0.25">
      <c r="A14" s="51" t="s">
        <v>104</v>
      </c>
      <c r="B14" s="112">
        <f>IF(SER_hh_tes!B14=0,"",SER_hh_tes!B14/SER_hh_fec!B14)</f>
        <v>0.68921719185029851</v>
      </c>
      <c r="C14" s="112">
        <f>IF(SER_hh_tes!C14=0,"",SER_hh_tes!C14/SER_hh_fec!C14)</f>
        <v>0.71260465997670752</v>
      </c>
      <c r="D14" s="112">
        <f>IF(SER_hh_tes!D14=0,"",SER_hh_tes!D14/SER_hh_fec!D14)</f>
        <v>0.71477762774118081</v>
      </c>
      <c r="E14" s="112">
        <f>IF(SER_hh_tes!E14=0,"",SER_hh_tes!E14/SER_hh_fec!E14)</f>
        <v>0.71786279267319153</v>
      </c>
      <c r="F14" s="112">
        <f>IF(SER_hh_tes!F14=0,"",SER_hh_tes!F14/SER_hh_fec!F14)</f>
        <v>0.72059409548121356</v>
      </c>
      <c r="G14" s="112">
        <f>IF(SER_hh_tes!G14=0,"",SER_hh_tes!G14/SER_hh_fec!G14)</f>
        <v>0.72779970690493168</v>
      </c>
      <c r="H14" s="112">
        <f>IF(SER_hh_tes!H14=0,"",SER_hh_tes!H14/SER_hh_fec!H14)</f>
        <v>0.72902357092650916</v>
      </c>
      <c r="I14" s="112">
        <f>IF(SER_hh_tes!I14=0,"",SER_hh_tes!I14/SER_hh_fec!I14)</f>
        <v>0.73458010670460072</v>
      </c>
      <c r="J14" s="112">
        <f>IF(SER_hh_tes!J14=0,"",SER_hh_tes!J14/SER_hh_fec!J14)</f>
        <v>0.7389054641290429</v>
      </c>
      <c r="K14" s="112">
        <f>IF(SER_hh_tes!K14=0,"",SER_hh_tes!K14/SER_hh_fec!K14)</f>
        <v>0.74628470561097082</v>
      </c>
      <c r="L14" s="112">
        <f>IF(SER_hh_tes!L14=0,"",SER_hh_tes!L14/SER_hh_fec!L14)</f>
        <v>0.75348903293596226</v>
      </c>
      <c r="M14" s="112">
        <f>IF(SER_hh_tes!M14=0,"",SER_hh_tes!M14/SER_hh_fec!M14)</f>
        <v>0.76041933162618047</v>
      </c>
      <c r="N14" s="112">
        <f>IF(SER_hh_tes!N14=0,"",SER_hh_tes!N14/SER_hh_fec!N14)</f>
        <v>1.221798297106603</v>
      </c>
      <c r="O14" s="112">
        <f>IF(SER_hh_tes!O14=0,"",SER_hh_tes!O14/SER_hh_fec!O14)</f>
        <v>0.77897258171988348</v>
      </c>
      <c r="P14" s="112">
        <f>IF(SER_hh_tes!P14=0,"",SER_hh_tes!P14/SER_hh_fec!P14)</f>
        <v>0.7821694698330508</v>
      </c>
      <c r="Q14" s="112">
        <f>IF(SER_hh_tes!Q14=0,"",SER_hh_tes!Q14/SER_hh_fec!Q14)</f>
        <v>0.78843032533869395</v>
      </c>
    </row>
    <row r="15" spans="1:17" ht="12" customHeight="1" x14ac:dyDescent="0.25">
      <c r="A15" s="105" t="s">
        <v>108</v>
      </c>
      <c r="B15" s="114">
        <f>IF(SER_hh_tes!B15=0,"",SER_hh_tes!B15/SER_hh_fec!B15)</f>
        <v>0.99999999999999978</v>
      </c>
      <c r="C15" s="114">
        <f>IF(SER_hh_tes!C15=0,"",SER_hh_tes!C15/SER_hh_fec!C15)</f>
        <v>1</v>
      </c>
      <c r="D15" s="114">
        <f>IF(SER_hh_tes!D15=0,"",SER_hh_tes!D15/SER_hh_fec!D15)</f>
        <v>1</v>
      </c>
      <c r="E15" s="114">
        <f>IF(SER_hh_tes!E15=0,"",SER_hh_tes!E15/SER_hh_fec!E15)</f>
        <v>1.0000000000000004</v>
      </c>
      <c r="F15" s="114">
        <f>IF(SER_hh_tes!F15=0,"",SER_hh_tes!F15/SER_hh_fec!F15)</f>
        <v>1</v>
      </c>
      <c r="G15" s="114">
        <f>IF(SER_hh_tes!G15=0,"",SER_hh_tes!G15/SER_hh_fec!G15)</f>
        <v>1.0000000000000002</v>
      </c>
      <c r="H15" s="114">
        <f>IF(SER_hh_tes!H15=0,"",SER_hh_tes!H15/SER_hh_fec!H15)</f>
        <v>0.99999999999999978</v>
      </c>
      <c r="I15" s="114">
        <f>IF(SER_hh_tes!I15=0,"",SER_hh_tes!I15/SER_hh_fec!I15)</f>
        <v>1.0000000000000002</v>
      </c>
      <c r="J15" s="114">
        <f>IF(SER_hh_tes!J15=0,"",SER_hh_tes!J15/SER_hh_fec!J15)</f>
        <v>1</v>
      </c>
      <c r="K15" s="114">
        <f>IF(SER_hh_tes!K15=0,"",SER_hh_tes!K15/SER_hh_fec!K15)</f>
        <v>1.0000000000000007</v>
      </c>
      <c r="L15" s="114">
        <f>IF(SER_hh_tes!L15=0,"",SER_hh_tes!L15/SER_hh_fec!L15)</f>
        <v>0.99999999999999989</v>
      </c>
      <c r="M15" s="114">
        <f>IF(SER_hh_tes!M15=0,"",SER_hh_tes!M15/SER_hh_fec!M15)</f>
        <v>1.0000000000000002</v>
      </c>
      <c r="N15" s="114">
        <f>IF(SER_hh_tes!N15=0,"",SER_hh_tes!N15/SER_hh_fec!N15)</f>
        <v>1.0000000000000002</v>
      </c>
      <c r="O15" s="114">
        <f>IF(SER_hh_tes!O15=0,"",SER_hh_tes!O15/SER_hh_fec!O15)</f>
        <v>1.0000000000000002</v>
      </c>
      <c r="P15" s="114">
        <f>IF(SER_hh_tes!P15=0,"",SER_hh_tes!P15/SER_hh_fec!P15)</f>
        <v>0.99999999999999944</v>
      </c>
      <c r="Q15" s="114">
        <f>IF(SER_hh_tes!Q15=0,"",SER_hh_tes!Q15/SER_hh_fec!Q15)</f>
        <v>1.0000000000000004</v>
      </c>
    </row>
    <row r="16" spans="1:17" ht="12.95" customHeight="1" x14ac:dyDescent="0.25">
      <c r="A16" s="90" t="s">
        <v>102</v>
      </c>
      <c r="B16" s="110">
        <f>IF(SER_hh_tes!B16=0,"",SER_hh_tes!B16/SER_hh_fec!B16)</f>
        <v>1.6489231895178589</v>
      </c>
      <c r="C16" s="110">
        <f>IF(SER_hh_tes!C16=0,"",SER_hh_tes!C16/SER_hh_fec!C16)</f>
        <v>1.6964898541246505</v>
      </c>
      <c r="D16" s="110">
        <f>IF(SER_hh_tes!D16=0,"",SER_hh_tes!D16/SER_hh_fec!D16)</f>
        <v>1.7448257456253808</v>
      </c>
      <c r="E16" s="110">
        <f>IF(SER_hh_tes!E16=0,"",SER_hh_tes!E16/SER_hh_fec!E16)</f>
        <v>1.7879112753774231</v>
      </c>
      <c r="F16" s="110">
        <f>IF(SER_hh_tes!F16=0,"",SER_hh_tes!F16/SER_hh_fec!F16)</f>
        <v>1.8162011367459219</v>
      </c>
      <c r="G16" s="110">
        <f>IF(SER_hh_tes!G16=0,"",SER_hh_tes!G16/SER_hh_fec!G16)</f>
        <v>1.8448987781746087</v>
      </c>
      <c r="H16" s="110">
        <f>IF(SER_hh_tes!H16=0,"",SER_hh_tes!H16/SER_hh_fec!H16)</f>
        <v>1.8857008899677445</v>
      </c>
      <c r="I16" s="110">
        <f>IF(SER_hh_tes!I16=0,"",SER_hh_tes!I16/SER_hh_fec!I16)</f>
        <v>1.9301146705588894</v>
      </c>
      <c r="J16" s="110">
        <f>IF(SER_hh_tes!J16=0,"",SER_hh_tes!J16/SER_hh_fec!J16)</f>
        <v>1.9659061345864404</v>
      </c>
      <c r="K16" s="110">
        <f>IF(SER_hh_tes!K16=0,"",SER_hh_tes!K16/SER_hh_fec!K16)</f>
        <v>1.9938662278213564</v>
      </c>
      <c r="L16" s="110">
        <f>IF(SER_hh_tes!L16=0,"",SER_hh_tes!L16/SER_hh_fec!L16)</f>
        <v>2.0217519515787847</v>
      </c>
      <c r="M16" s="110">
        <f>IF(SER_hh_tes!M16=0,"",SER_hh_tes!M16/SER_hh_fec!M16)</f>
        <v>2.0813198987734749</v>
      </c>
      <c r="N16" s="110">
        <f>IF(SER_hh_tes!N16=0,"",SER_hh_tes!N16/SER_hh_fec!N16)</f>
        <v>2.1759118332506064</v>
      </c>
      <c r="O16" s="110">
        <f>IF(SER_hh_tes!O16=0,"",SER_hh_tes!O16/SER_hh_fec!O16)</f>
        <v>2.2942115102285969</v>
      </c>
      <c r="P16" s="110">
        <f>IF(SER_hh_tes!P16=0,"",SER_hh_tes!P16/SER_hh_fec!P16)</f>
        <v>2.3791721995967121</v>
      </c>
      <c r="Q16" s="110">
        <f>IF(SER_hh_tes!Q16=0,"",SER_hh_tes!Q16/SER_hh_fec!Q16)</f>
        <v>2.5051754589175235</v>
      </c>
    </row>
    <row r="17" spans="1:17" ht="12.95" customHeight="1" x14ac:dyDescent="0.25">
      <c r="A17" s="88" t="s">
        <v>101</v>
      </c>
      <c r="B17" s="113">
        <f>IF(SER_hh_tes!B17=0,"",SER_hh_tes!B17/SER_hh_fec!B17)</f>
        <v>1.6489231895178578</v>
      </c>
      <c r="C17" s="113">
        <f>IF(SER_hh_tes!C17=0,"",SER_hh_tes!C17/SER_hh_fec!C17)</f>
        <v>1.7550979112660394</v>
      </c>
      <c r="D17" s="113">
        <f>IF(SER_hh_tes!D17=0,"",SER_hh_tes!D17/SER_hh_fec!D17)</f>
        <v>1.7763407766375894</v>
      </c>
      <c r="E17" s="113">
        <f>IF(SER_hh_tes!E17=0,"",SER_hh_tes!E17/SER_hh_fec!E17)</f>
        <v>1.9087655068173939</v>
      </c>
      <c r="F17" s="113">
        <f>IF(SER_hh_tes!F17=0,"",SER_hh_tes!F17/SER_hh_fec!F17)</f>
        <v>1.9489991055254428</v>
      </c>
      <c r="G17" s="113">
        <f>IF(SER_hh_tes!G17=0,"",SER_hh_tes!G17/SER_hh_fec!G17)</f>
        <v>1.9666156524988989</v>
      </c>
      <c r="H17" s="113">
        <f>IF(SER_hh_tes!H17=0,"",SER_hh_tes!H17/SER_hh_fec!H17)</f>
        <v>1.9781732892444273</v>
      </c>
      <c r="I17" s="113">
        <f>IF(SER_hh_tes!I17=0,"",SER_hh_tes!I17/SER_hh_fec!I17)</f>
        <v>1.9852858944405927</v>
      </c>
      <c r="J17" s="113">
        <f>IF(SER_hh_tes!J17=0,"",SER_hh_tes!J17/SER_hh_fec!J17)</f>
        <v>1.9972294308607608</v>
      </c>
      <c r="K17" s="113">
        <f>IF(SER_hh_tes!K17=0,"",SER_hh_tes!K17/SER_hh_fec!K17)</f>
        <v>2.0070189730717063</v>
      </c>
      <c r="L17" s="113">
        <f>IF(SER_hh_tes!L17=0,"",SER_hh_tes!L17/SER_hh_fec!L17)</f>
        <v>2.042587407232761</v>
      </c>
      <c r="M17" s="113">
        <f>IF(SER_hh_tes!M17=0,"",SER_hh_tes!M17/SER_hh_fec!M17)</f>
        <v>2.0923719206052462</v>
      </c>
      <c r="N17" s="113">
        <f>IF(SER_hh_tes!N17=0,"",SER_hh_tes!N17/SER_hh_fec!N17)</f>
        <v>2.1297528146794913</v>
      </c>
      <c r="O17" s="113">
        <f>IF(SER_hh_tes!O17=0,"",SER_hh_tes!O17/SER_hh_fec!O17)</f>
        <v>2.2040339674983076</v>
      </c>
      <c r="P17" s="113">
        <f>IF(SER_hh_tes!P17=0,"",SER_hh_tes!P17/SER_hh_fec!P17)</f>
        <v>2.4736353143139311</v>
      </c>
      <c r="Q17" s="113">
        <f>IF(SER_hh_tes!Q17=0,"",SER_hh_tes!Q17/SER_hh_fec!Q17)</f>
        <v>2.8922313436233678</v>
      </c>
    </row>
    <row r="18" spans="1:17" ht="12" customHeight="1" x14ac:dyDescent="0.25">
      <c r="A18" s="88" t="s">
        <v>100</v>
      </c>
      <c r="B18" s="113">
        <f>IF(SER_hh_tes!B18=0,"",SER_hh_tes!B18/SER_hh_fec!B18)</f>
        <v>1.6489231895178587</v>
      </c>
      <c r="C18" s="113">
        <f>IF(SER_hh_tes!C18=0,"",SER_hh_tes!C18/SER_hh_fec!C18)</f>
        <v>1.6963565925336466</v>
      </c>
      <c r="D18" s="113">
        <f>IF(SER_hh_tes!D18=0,"",SER_hh_tes!D18/SER_hh_fec!D18)</f>
        <v>1.7447675021931663</v>
      </c>
      <c r="E18" s="113">
        <f>IF(SER_hh_tes!E18=0,"",SER_hh_tes!E18/SER_hh_fec!E18)</f>
        <v>1.7878330464868453</v>
      </c>
      <c r="F18" s="113">
        <f>IF(SER_hh_tes!F18=0,"",SER_hh_tes!F18/SER_hh_fec!F18)</f>
        <v>1.8159564915416144</v>
      </c>
      <c r="G18" s="113">
        <f>IF(SER_hh_tes!G18=0,"",SER_hh_tes!G18/SER_hh_fec!G18)</f>
        <v>1.8445750101057408</v>
      </c>
      <c r="H18" s="113">
        <f>IF(SER_hh_tes!H18=0,"",SER_hh_tes!H18/SER_hh_fec!H18)</f>
        <v>1.8854335672252733</v>
      </c>
      <c r="I18" s="113">
        <f>IF(SER_hh_tes!I18=0,"",SER_hh_tes!I18/SER_hh_fec!I18)</f>
        <v>1.9299626819735298</v>
      </c>
      <c r="J18" s="113">
        <f>IF(SER_hh_tes!J18=0,"",SER_hh_tes!J18/SER_hh_fec!J18)</f>
        <v>1.9658192095205675</v>
      </c>
      <c r="K18" s="113">
        <f>IF(SER_hh_tes!K18=0,"",SER_hh_tes!K18/SER_hh_fec!K18)</f>
        <v>1.9938293104728155</v>
      </c>
      <c r="L18" s="113">
        <f>IF(SER_hh_tes!L18=0,"",SER_hh_tes!L18/SER_hh_fec!L18)</f>
        <v>2.0216870427760503</v>
      </c>
      <c r="M18" s="113">
        <f>IF(SER_hh_tes!M18=0,"",SER_hh_tes!M18/SER_hh_fec!M18)</f>
        <v>2.0812828774211973</v>
      </c>
      <c r="N18" s="113">
        <f>IF(SER_hh_tes!N18=0,"",SER_hh_tes!N18/SER_hh_fec!N18)</f>
        <v>2.1760897362299598</v>
      </c>
      <c r="O18" s="113">
        <f>IF(SER_hh_tes!O18=0,"",SER_hh_tes!O18/SER_hh_fec!O18)</f>
        <v>2.2946376361128427</v>
      </c>
      <c r="P18" s="113">
        <f>IF(SER_hh_tes!P18=0,"",SER_hh_tes!P18/SER_hh_fec!P18)</f>
        <v>2.3785910857352732</v>
      </c>
      <c r="Q18" s="113">
        <f>IF(SER_hh_tes!Q18=0,"",SER_hh_tes!Q18/SER_hh_fec!Q18)</f>
        <v>2.5018939137890337</v>
      </c>
    </row>
    <row r="19" spans="1:17" ht="12.95" customHeight="1" x14ac:dyDescent="0.25">
      <c r="A19" s="90" t="s">
        <v>47</v>
      </c>
      <c r="B19" s="110">
        <f>IF(SER_hh_tes!B19=0,"",SER_hh_tes!B19/SER_hh_fec!B19)</f>
        <v>0.63261260851512158</v>
      </c>
      <c r="C19" s="110">
        <f>IF(SER_hh_tes!C19=0,"",SER_hh_tes!C19/SER_hh_fec!C19)</f>
        <v>0.62890177290008231</v>
      </c>
      <c r="D19" s="110">
        <f>IF(SER_hh_tes!D19=0,"",SER_hh_tes!D19/SER_hh_fec!D19)</f>
        <v>0.63076527703717644</v>
      </c>
      <c r="E19" s="110">
        <f>IF(SER_hh_tes!E19=0,"",SER_hh_tes!E19/SER_hh_fec!E19)</f>
        <v>0.6402915685298296</v>
      </c>
      <c r="F19" s="110">
        <f>IF(SER_hh_tes!F19=0,"",SER_hh_tes!F19/SER_hh_fec!F19)</f>
        <v>0.64403711175444955</v>
      </c>
      <c r="G19" s="110">
        <f>IF(SER_hh_tes!G19=0,"",SER_hh_tes!G19/SER_hh_fec!G19)</f>
        <v>0.65821191829235903</v>
      </c>
      <c r="H19" s="110">
        <f>IF(SER_hh_tes!H19=0,"",SER_hh_tes!H19/SER_hh_fec!H19)</f>
        <v>0.65979367852921877</v>
      </c>
      <c r="I19" s="110">
        <f>IF(SER_hh_tes!I19=0,"",SER_hh_tes!I19/SER_hh_fec!I19)</f>
        <v>0.65656090090363151</v>
      </c>
      <c r="J19" s="110">
        <f>IF(SER_hh_tes!J19=0,"",SER_hh_tes!J19/SER_hh_fec!J19)</f>
        <v>0.65941722120114687</v>
      </c>
      <c r="K19" s="110">
        <f>IF(SER_hh_tes!K19=0,"",SER_hh_tes!K19/SER_hh_fec!K19)</f>
        <v>0.65997710216557859</v>
      </c>
      <c r="L19" s="110">
        <f>IF(SER_hh_tes!L19=0,"",SER_hh_tes!L19/SER_hh_fec!L19)</f>
        <v>0.66605631385162645</v>
      </c>
      <c r="M19" s="110">
        <f>IF(SER_hh_tes!M19=0,"",SER_hh_tes!M19/SER_hh_fec!M19)</f>
        <v>0.67181288616643375</v>
      </c>
      <c r="N19" s="110">
        <f>IF(SER_hh_tes!N19=0,"",SER_hh_tes!N19/SER_hh_fec!N19)</f>
        <v>0.66752465839872843</v>
      </c>
      <c r="O19" s="110">
        <f>IF(SER_hh_tes!O19=0,"",SER_hh_tes!O19/SER_hh_fec!O19)</f>
        <v>0.67395976215307507</v>
      </c>
      <c r="P19" s="110">
        <f>IF(SER_hh_tes!P19=0,"",SER_hh_tes!P19/SER_hh_fec!P19)</f>
        <v>0.67480224496688135</v>
      </c>
      <c r="Q19" s="110">
        <f>IF(SER_hh_tes!Q19=0,"",SER_hh_tes!Q19/SER_hh_fec!Q19)</f>
        <v>0.67824830956775295</v>
      </c>
    </row>
    <row r="20" spans="1:17" ht="12" customHeight="1" x14ac:dyDescent="0.25">
      <c r="A20" s="88" t="s">
        <v>38</v>
      </c>
      <c r="B20" s="109">
        <f>IF(SER_hh_tes!B20=0,"",SER_hh_tes!B20/SER_hh_fec!B20)</f>
        <v>0.44047885936070164</v>
      </c>
      <c r="C20" s="109">
        <f>IF(SER_hh_tes!C20=0,"",SER_hh_tes!C20/SER_hh_fec!C20)</f>
        <v>0.44047885936070158</v>
      </c>
      <c r="D20" s="109">
        <f>IF(SER_hh_tes!D20=0,"",SER_hh_tes!D20/SER_hh_fec!D20)</f>
        <v>0.44047885936070169</v>
      </c>
      <c r="E20" s="109">
        <f>IF(SER_hh_tes!E20=0,"",SER_hh_tes!E20/SER_hh_fec!E20)</f>
        <v>0.44047885936070169</v>
      </c>
      <c r="F20" s="109">
        <f>IF(SER_hh_tes!F20=0,"",SER_hh_tes!F20/SER_hh_fec!F20)</f>
        <v>0.44047885936070164</v>
      </c>
      <c r="G20" s="109">
        <f>IF(SER_hh_tes!G20=0,"",SER_hh_tes!G20/SER_hh_fec!G20)</f>
        <v>0.44049556215170854</v>
      </c>
      <c r="H20" s="109">
        <f>IF(SER_hh_tes!H20=0,"",SER_hh_tes!H20/SER_hh_fec!H20)</f>
        <v>0.46768829218207453</v>
      </c>
      <c r="I20" s="109">
        <f>IF(SER_hh_tes!I20=0,"",SER_hh_tes!I20/SER_hh_fec!I20)</f>
        <v>0.47722876702680411</v>
      </c>
      <c r="J20" s="109">
        <f>IF(SER_hh_tes!J20=0,"",SER_hh_tes!J20/SER_hh_fec!J20)</f>
        <v>0.48093134768694412</v>
      </c>
      <c r="K20" s="109">
        <f>IF(SER_hh_tes!K20=0,"",SER_hh_tes!K20/SER_hh_fec!K20)</f>
        <v>0.48187239327821019</v>
      </c>
      <c r="L20" s="109">
        <f>IF(SER_hh_tes!L20=0,"",SER_hh_tes!L20/SER_hh_fec!L20)</f>
        <v>0.48260585419655033</v>
      </c>
      <c r="M20" s="109">
        <f>IF(SER_hh_tes!M20=0,"",SER_hh_tes!M20/SER_hh_fec!M20)</f>
        <v>0.48335998465186297</v>
      </c>
      <c r="N20" s="109">
        <f>IF(SER_hh_tes!N20=0,"",SER_hh_tes!N20/SER_hh_fec!N20)</f>
        <v>0.48435008825885872</v>
      </c>
      <c r="O20" s="109">
        <f>IF(SER_hh_tes!O20=0,"",SER_hh_tes!O20/SER_hh_fec!O20)</f>
        <v>0.48513432405172457</v>
      </c>
      <c r="P20" s="109">
        <f>IF(SER_hh_tes!P20=0,"",SER_hh_tes!P20/SER_hh_fec!P20)</f>
        <v>0.4861625608606121</v>
      </c>
      <c r="Q20" s="109">
        <f>IF(SER_hh_tes!Q20=0,"",SER_hh_tes!Q20/SER_hh_fec!Q20)</f>
        <v>0.48716055687457249</v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 t="str">
        <f>IF(SER_hh_tes!B22=0,"",SER_hh_tes!B22/SER_hh_fec!B22)</f>
        <v/>
      </c>
      <c r="C22" s="109" t="str">
        <f>IF(SER_hh_tes!C22=0,"",SER_hh_tes!C22/SER_hh_fec!C22)</f>
        <v/>
      </c>
      <c r="D22" s="109" t="str">
        <f>IF(SER_hh_tes!D22=0,"",SER_hh_tes!D22/SER_hh_fec!D22)</f>
        <v/>
      </c>
      <c r="E22" s="109" t="str">
        <f>IF(SER_hh_tes!E22=0,"",SER_hh_tes!E22/SER_hh_fec!E22)</f>
        <v/>
      </c>
      <c r="F22" s="109" t="str">
        <f>IF(SER_hh_tes!F22=0,"",SER_hh_tes!F22/SER_hh_fec!F22)</f>
        <v/>
      </c>
      <c r="G22" s="109" t="str">
        <f>IF(SER_hh_tes!G22=0,"",SER_hh_tes!G22/SER_hh_fec!G22)</f>
        <v/>
      </c>
      <c r="H22" s="109" t="str">
        <f>IF(SER_hh_tes!H22=0,"",SER_hh_tes!H22/SER_hh_fec!H22)</f>
        <v/>
      </c>
      <c r="I22" s="109" t="str">
        <f>IF(SER_hh_tes!I22=0,"",SER_hh_tes!I22/SER_hh_fec!I22)</f>
        <v/>
      </c>
      <c r="J22" s="109" t="str">
        <f>IF(SER_hh_tes!J22=0,"",SER_hh_tes!J22/SER_hh_fec!J22)</f>
        <v/>
      </c>
      <c r="K22" s="109" t="str">
        <f>IF(SER_hh_tes!K22=0,"",SER_hh_tes!K22/SER_hh_fec!K22)</f>
        <v/>
      </c>
      <c r="L22" s="109" t="str">
        <f>IF(SER_hh_tes!L22=0,"",SER_hh_tes!L22/SER_hh_fec!L22)</f>
        <v/>
      </c>
      <c r="M22" s="109" t="str">
        <f>IF(SER_hh_tes!M22=0,"",SER_hh_tes!M22/SER_hh_fec!M22)</f>
        <v/>
      </c>
      <c r="N22" s="109" t="str">
        <f>IF(SER_hh_tes!N22=0,"",SER_hh_tes!N22/SER_hh_fec!N22)</f>
        <v/>
      </c>
      <c r="O22" s="109" t="str">
        <f>IF(SER_hh_tes!O22=0,"",SER_hh_tes!O22/SER_hh_fec!O22)</f>
        <v/>
      </c>
      <c r="P22" s="109" t="str">
        <f>IF(SER_hh_tes!P22=0,"",SER_hh_tes!P22/SER_hh_fec!P22)</f>
        <v/>
      </c>
      <c r="Q22" s="109" t="str">
        <f>IF(SER_hh_tes!Q22=0,"",SER_hh_tes!Q22/SER_hh_fec!Q22)</f>
        <v/>
      </c>
    </row>
    <row r="23" spans="1:17" ht="12" customHeight="1" x14ac:dyDescent="0.25">
      <c r="A23" s="88" t="s">
        <v>98</v>
      </c>
      <c r="B23" s="109">
        <f>IF(SER_hh_tes!B23=0,"",SER_hh_tes!B23/SER_hh_fec!B23)</f>
        <v>0.53283732987181665</v>
      </c>
      <c r="C23" s="109">
        <f>IF(SER_hh_tes!C23=0,"",SER_hh_tes!C23/SER_hh_fec!C23)</f>
        <v>0.56310837857821372</v>
      </c>
      <c r="D23" s="109">
        <f>IF(SER_hh_tes!D23=0,"",SER_hh_tes!D23/SER_hh_fec!D23)</f>
        <v>0.56787018116344634</v>
      </c>
      <c r="E23" s="109">
        <f>IF(SER_hh_tes!E23=0,"",SER_hh_tes!E23/SER_hh_fec!E23)</f>
        <v>0.56953604212533915</v>
      </c>
      <c r="F23" s="109">
        <f>IF(SER_hh_tes!F23=0,"",SER_hh_tes!F23/SER_hh_fec!F23)</f>
        <v>0.5728265024157696</v>
      </c>
      <c r="G23" s="109">
        <f>IF(SER_hh_tes!G23=0,"",SER_hh_tes!G23/SER_hh_fec!G23)</f>
        <v>0.57459726330994809</v>
      </c>
      <c r="H23" s="109">
        <f>IF(SER_hh_tes!H23=0,"",SER_hh_tes!H23/SER_hh_fec!H23)</f>
        <v>0.57763336924471032</v>
      </c>
      <c r="I23" s="109">
        <f>IF(SER_hh_tes!I23=0,"",SER_hh_tes!I23/SER_hh_fec!I23)</f>
        <v>0.58285319480735709</v>
      </c>
      <c r="J23" s="109">
        <f>IF(SER_hh_tes!J23=0,"",SER_hh_tes!J23/SER_hh_fec!J23)</f>
        <v>0.58473948157679245</v>
      </c>
      <c r="K23" s="109">
        <f>IF(SER_hh_tes!K23=0,"",SER_hh_tes!K23/SER_hh_fec!K23)</f>
        <v>0.58768065827714089</v>
      </c>
      <c r="L23" s="109">
        <f>IF(SER_hh_tes!L23=0,"",SER_hh_tes!L23/SER_hh_fec!L23)</f>
        <v>0.58953617783801793</v>
      </c>
      <c r="M23" s="109">
        <f>IF(SER_hh_tes!M23=0,"",SER_hh_tes!M23/SER_hh_fec!M23)</f>
        <v>0.590712057032306</v>
      </c>
      <c r="N23" s="109">
        <f>IF(SER_hh_tes!N23=0,"",SER_hh_tes!N23/SER_hh_fec!N23)</f>
        <v>0.60132025412013179</v>
      </c>
      <c r="O23" s="109">
        <f>IF(SER_hh_tes!O23=0,"",SER_hh_tes!O23/SER_hh_fec!O23)</f>
        <v>0.60219240152355769</v>
      </c>
      <c r="P23" s="109">
        <f>IF(SER_hh_tes!P23=0,"",SER_hh_tes!P23/SER_hh_fec!P23)</f>
        <v>0.60365575689958506</v>
      </c>
      <c r="Q23" s="109">
        <f>IF(SER_hh_tes!Q23=0,"",SER_hh_tes!Q23/SER_hh_fec!Q23)</f>
        <v>0.60458131840787199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0.67661883158325897</v>
      </c>
      <c r="C25" s="109">
        <f>IF(SER_hh_tes!C25=0,"",SER_hh_tes!C25/SER_hh_fec!C25)</f>
        <v>0.68343704069423705</v>
      </c>
      <c r="D25" s="109">
        <f>IF(SER_hh_tes!D25=0,"",SER_hh_tes!D25/SER_hh_fec!D25)</f>
        <v>0.69257409057626618</v>
      </c>
      <c r="E25" s="109">
        <f>IF(SER_hh_tes!E25=0,"",SER_hh_tes!E25/SER_hh_fec!E25)</f>
        <v>0.6967820849851305</v>
      </c>
      <c r="F25" s="109">
        <f>IF(SER_hh_tes!F25=0,"",SER_hh_tes!F25/SER_hh_fec!F25)</f>
        <v>0.70294698482997464</v>
      </c>
      <c r="G25" s="109">
        <f>IF(SER_hh_tes!G25=0,"",SER_hh_tes!G25/SER_hh_fec!G25)</f>
        <v>0.7124811325696645</v>
      </c>
      <c r="H25" s="109">
        <f>IF(SER_hh_tes!H25=0,"",SER_hh_tes!H25/SER_hh_fec!H25)</f>
        <v>0.71372659276532835</v>
      </c>
      <c r="I25" s="109">
        <f>IF(SER_hh_tes!I25=0,"",SER_hh_tes!I25/SER_hh_fec!I25)</f>
        <v>0.71444110474365297</v>
      </c>
      <c r="J25" s="109">
        <f>IF(SER_hh_tes!J25=0,"",SER_hh_tes!J25/SER_hh_fec!J25)</f>
        <v>0.71555576175942381</v>
      </c>
      <c r="K25" s="109">
        <f>IF(SER_hh_tes!K25=0,"",SER_hh_tes!K25/SER_hh_fec!K25)</f>
        <v>0.71658133604158025</v>
      </c>
      <c r="L25" s="109">
        <f>IF(SER_hh_tes!L25=0,"",SER_hh_tes!L25/SER_hh_fec!L25)</f>
        <v>0.71751132244861171</v>
      </c>
      <c r="M25" s="109">
        <f>IF(SER_hh_tes!M25=0,"",SER_hh_tes!M25/SER_hh_fec!M25)</f>
        <v>0.71831605274176036</v>
      </c>
      <c r="N25" s="109">
        <f>IF(SER_hh_tes!N25=0,"",SER_hh_tes!N25/SER_hh_fec!N25)</f>
        <v>0.72002102867766682</v>
      </c>
      <c r="O25" s="109">
        <f>IF(SER_hh_tes!O25=0,"",SER_hh_tes!O25/SER_hh_fec!O25)</f>
        <v>0.72451143289593456</v>
      </c>
      <c r="P25" s="109">
        <f>IF(SER_hh_tes!P25=0,"",SER_hh_tes!P25/SER_hh_fec!P25)</f>
        <v>0.72577572159498505</v>
      </c>
      <c r="Q25" s="109">
        <f>IF(SER_hh_tes!Q25=0,"",SER_hh_tes!Q25/SER_hh_fec!Q25)</f>
        <v>0.73431776291931494</v>
      </c>
    </row>
    <row r="26" spans="1:17" ht="12" customHeight="1" x14ac:dyDescent="0.25">
      <c r="A26" s="88" t="s">
        <v>30</v>
      </c>
      <c r="B26" s="112">
        <f>IF(SER_hh_tes!B26=0,"",SER_hh_tes!B26/SER_hh_fec!B26)</f>
        <v>0.65361379130942843</v>
      </c>
      <c r="C26" s="112">
        <f>IF(SER_hh_tes!C26=0,"",SER_hh_tes!C26/SER_hh_fec!C26)</f>
        <v>0.65361379130942809</v>
      </c>
      <c r="D26" s="112">
        <f>IF(SER_hh_tes!D26=0,"",SER_hh_tes!D26/SER_hh_fec!D26)</f>
        <v>0.65361379130942843</v>
      </c>
      <c r="E26" s="112">
        <f>IF(SER_hh_tes!E26=0,"",SER_hh_tes!E26/SER_hh_fec!E26)</f>
        <v>0.659724925904973</v>
      </c>
      <c r="F26" s="112">
        <f>IF(SER_hh_tes!F26=0,"",SER_hh_tes!F26/SER_hh_fec!F26)</f>
        <v>0.66033088617159197</v>
      </c>
      <c r="G26" s="112">
        <f>IF(SER_hh_tes!G26=0,"",SER_hh_tes!G26/SER_hh_fec!G26)</f>
        <v>0.68004905338534583</v>
      </c>
      <c r="H26" s="112">
        <f>IF(SER_hh_tes!H26=0,"",SER_hh_tes!H26/SER_hh_fec!H26)</f>
        <v>0.69014928584977731</v>
      </c>
      <c r="I26" s="112">
        <f>IF(SER_hh_tes!I26=0,"",SER_hh_tes!I26/SER_hh_fec!I26)</f>
        <v>0.69704348851899123</v>
      </c>
      <c r="J26" s="112">
        <f>IF(SER_hh_tes!J26=0,"",SER_hh_tes!J26/SER_hh_fec!J26)</f>
        <v>0.70570269785505091</v>
      </c>
      <c r="K26" s="112">
        <f>IF(SER_hh_tes!K26=0,"",SER_hh_tes!K26/SER_hh_fec!K26)</f>
        <v>0.71112223861342261</v>
      </c>
      <c r="L26" s="112">
        <f>IF(SER_hh_tes!L26=0,"",SER_hh_tes!L26/SER_hh_fec!L26)</f>
        <v>0.71990143838921306</v>
      </c>
      <c r="M26" s="112">
        <f>IF(SER_hh_tes!M26=0,"",SER_hh_tes!M26/SER_hh_fec!M26)</f>
        <v>0.72856597211861973</v>
      </c>
      <c r="N26" s="112">
        <f>IF(SER_hh_tes!N26=0,"",SER_hh_tes!N26/SER_hh_fec!N26)</f>
        <v>0.74434262571612753</v>
      </c>
      <c r="O26" s="112">
        <f>IF(SER_hh_tes!O26=0,"",SER_hh_tes!O26/SER_hh_fec!O26)</f>
        <v>0.75579176417872584</v>
      </c>
      <c r="P26" s="112">
        <f>IF(SER_hh_tes!P26=0,"",SER_hh_tes!P26/SER_hh_fec!P26)</f>
        <v>0.75876844413476319</v>
      </c>
      <c r="Q26" s="112">
        <f>IF(SER_hh_tes!Q26=0,"",SER_hh_tes!Q26/SER_hh_fec!Q26)</f>
        <v>0.76264279992227424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>
        <f>IF(SER_hh_tes!G27=0,"",SER_hh_tes!G27/SER_hh_fec!G27)</f>
        <v>1</v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>
        <f>IF(SER_hh_tes!L27=0,"",SER_hh_tes!L27/SER_hh_fec!L27)</f>
        <v>1</v>
      </c>
      <c r="M27" s="111">
        <f>IF(SER_hh_tes!M27=0,"",SER_hh_tes!M27/SER_hh_fec!M27)</f>
        <v>1</v>
      </c>
      <c r="N27" s="111">
        <f>IF(SER_hh_tes!N27=0,"",SER_hh_tes!N27/SER_hh_fec!N27)</f>
        <v>1</v>
      </c>
      <c r="O27" s="111">
        <f>IF(SER_hh_tes!O27=0,"",SER_hh_tes!O27/SER_hh_fec!O27)</f>
        <v>1</v>
      </c>
      <c r="P27" s="111">
        <f>IF(SER_hh_tes!P27=0,"",SER_hh_tes!P27/SER_hh_fec!P27)</f>
        <v>1</v>
      </c>
      <c r="Q27" s="111">
        <f>IF(SER_hh_tes!Q27=0,"",SER_hh_tes!Q27/SER_hh_fec!Q27)</f>
        <v>1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0.56822207574746175</v>
      </c>
      <c r="C29" s="110">
        <f>IF(SER_hh_tes!C29=0,"",SER_hh_tes!C29/SER_hh_fec!C29)</f>
        <v>0.55761732880428694</v>
      </c>
      <c r="D29" s="110">
        <f>IF(SER_hh_tes!D29=0,"",SER_hh_tes!D29/SER_hh_fec!D29)</f>
        <v>0.53832951794098427</v>
      </c>
      <c r="E29" s="110">
        <f>IF(SER_hh_tes!E29=0,"",SER_hh_tes!E29/SER_hh_fec!E29)</f>
        <v>0.54336664503104415</v>
      </c>
      <c r="F29" s="110">
        <f>IF(SER_hh_tes!F29=0,"",SER_hh_tes!F29/SER_hh_fec!F29)</f>
        <v>0.55707590396852269</v>
      </c>
      <c r="G29" s="110">
        <f>IF(SER_hh_tes!G29=0,"",SER_hh_tes!G29/SER_hh_fec!G29)</f>
        <v>0.56873567679604042</v>
      </c>
      <c r="H29" s="110">
        <f>IF(SER_hh_tes!H29=0,"",SER_hh_tes!H29/SER_hh_fec!H29)</f>
        <v>0.57763919562284249</v>
      </c>
      <c r="I29" s="110">
        <f>IF(SER_hh_tes!I29=0,"",SER_hh_tes!I29/SER_hh_fec!I29)</f>
        <v>0.61242092548201543</v>
      </c>
      <c r="J29" s="110">
        <f>IF(SER_hh_tes!J29=0,"",SER_hh_tes!J29/SER_hh_fec!J29)</f>
        <v>0.63031554270857015</v>
      </c>
      <c r="K29" s="110">
        <f>IF(SER_hh_tes!K29=0,"",SER_hh_tes!K29/SER_hh_fec!K29)</f>
        <v>0.62371440024186786</v>
      </c>
      <c r="L29" s="110">
        <f>IF(SER_hh_tes!L29=0,"",SER_hh_tes!L29/SER_hh_fec!L29)</f>
        <v>0.61822225987323376</v>
      </c>
      <c r="M29" s="110">
        <f>IF(SER_hh_tes!M29=0,"",SER_hh_tes!M29/SER_hh_fec!M29)</f>
        <v>0.65935204089375976</v>
      </c>
      <c r="N29" s="110">
        <f>IF(SER_hh_tes!N29=0,"",SER_hh_tes!N29/SER_hh_fec!N29)</f>
        <v>0.64105350213334578</v>
      </c>
      <c r="O29" s="110">
        <f>IF(SER_hh_tes!O29=0,"",SER_hh_tes!O29/SER_hh_fec!O29)</f>
        <v>0.63367693892768795</v>
      </c>
      <c r="P29" s="110">
        <f>IF(SER_hh_tes!P29=0,"",SER_hh_tes!P29/SER_hh_fec!P29)</f>
        <v>0.63082676201050725</v>
      </c>
      <c r="Q29" s="110">
        <f>IF(SER_hh_tes!Q29=0,"",SER_hh_tes!Q29/SER_hh_fec!Q29)</f>
        <v>0.62845487657607946</v>
      </c>
    </row>
    <row r="30" spans="1:17" ht="12" customHeight="1" x14ac:dyDescent="0.25">
      <c r="A30" s="88" t="s">
        <v>66</v>
      </c>
      <c r="B30" s="109">
        <f>IF(SER_hh_tes!B30=0,"",SER_hh_tes!B30/SER_hh_fec!B30)</f>
        <v>0.45694958631154592</v>
      </c>
      <c r="C30" s="109">
        <f>IF(SER_hh_tes!C30=0,"",SER_hh_tes!C30/SER_hh_fec!C30)</f>
        <v>0.46872244105376043</v>
      </c>
      <c r="D30" s="109">
        <f>IF(SER_hh_tes!D30=0,"",SER_hh_tes!D30/SER_hh_fec!D30)</f>
        <v>0.47404203977661347</v>
      </c>
      <c r="E30" s="109">
        <f>IF(SER_hh_tes!E30=0,"",SER_hh_tes!E30/SER_hh_fec!E30)</f>
        <v>0.47516700713101084</v>
      </c>
      <c r="F30" s="109">
        <f>IF(SER_hh_tes!F30=0,"",SER_hh_tes!F30/SER_hh_fec!F30)</f>
        <v>0.47633785999427974</v>
      </c>
      <c r="G30" s="109">
        <f>IF(SER_hh_tes!G30=0,"",SER_hh_tes!G30/SER_hh_fec!G30)</f>
        <v>0.47942102560353128</v>
      </c>
      <c r="H30" s="109">
        <f>IF(SER_hh_tes!H30=0,"",SER_hh_tes!H30/SER_hh_fec!H30)</f>
        <v>0.48003109630958185</v>
      </c>
      <c r="I30" s="109">
        <f>IF(SER_hh_tes!I30=0,"",SER_hh_tes!I30/SER_hh_fec!I30)</f>
        <v>0.48327802575027268</v>
      </c>
      <c r="J30" s="109">
        <f>IF(SER_hh_tes!J30=0,"",SER_hh_tes!J30/SER_hh_fec!J30)</f>
        <v>0.48546466165846242</v>
      </c>
      <c r="K30" s="109">
        <f>IF(SER_hh_tes!K30=0,"",SER_hh_tes!K30/SER_hh_fec!K30)</f>
        <v>0.50260472381980692</v>
      </c>
      <c r="L30" s="109">
        <f>IF(SER_hh_tes!L30=0,"",SER_hh_tes!L30/SER_hh_fec!L30)</f>
        <v>0.50615577538537426</v>
      </c>
      <c r="M30" s="109">
        <f>IF(SER_hh_tes!M30=0,"",SER_hh_tes!M30/SER_hh_fec!M30)</f>
        <v>0.50909718413173399</v>
      </c>
      <c r="N30" s="109">
        <f>IF(SER_hh_tes!N30=0,"",SER_hh_tes!N30/SER_hh_fec!N30)</f>
        <v>0.51135363247409027</v>
      </c>
      <c r="O30" s="109">
        <f>IF(SER_hh_tes!O30=0,"",SER_hh_tes!O30/SER_hh_fec!O30)</f>
        <v>0.51153367197183564</v>
      </c>
      <c r="P30" s="109">
        <f>IF(SER_hh_tes!P30=0,"",SER_hh_tes!P30/SER_hh_fec!P30)</f>
        <v>0.51179944957246948</v>
      </c>
      <c r="Q30" s="109">
        <f>IF(SER_hh_tes!Q30=0,"",SER_hh_tes!Q30/SER_hh_fec!Q30)</f>
        <v>0.51241336486093181</v>
      </c>
    </row>
    <row r="31" spans="1:17" ht="12" customHeight="1" x14ac:dyDescent="0.25">
      <c r="A31" s="88" t="s">
        <v>98</v>
      </c>
      <c r="B31" s="109">
        <f>IF(SER_hh_tes!B31=0,"",SER_hh_tes!B31/SER_hh_fec!B31)</f>
        <v>0.49209955448935688</v>
      </c>
      <c r="C31" s="109">
        <f>IF(SER_hh_tes!C31=0,"",SER_hh_tes!C31/SER_hh_fec!C31)</f>
        <v>0.4928014331164306</v>
      </c>
      <c r="D31" s="109">
        <f>IF(SER_hh_tes!D31=0,"",SER_hh_tes!D31/SER_hh_fec!D31)</f>
        <v>0.49397848420925222</v>
      </c>
      <c r="E31" s="109">
        <f>IF(SER_hh_tes!E31=0,"",SER_hh_tes!E31/SER_hh_fec!E31)</f>
        <v>0.49418340967142832</v>
      </c>
      <c r="F31" s="109">
        <f>IF(SER_hh_tes!F31=0,"",SER_hh_tes!F31/SER_hh_fec!F31)</f>
        <v>0.49477258618407599</v>
      </c>
      <c r="G31" s="109">
        <f>IF(SER_hh_tes!G31=0,"",SER_hh_tes!G31/SER_hh_fec!G31)</f>
        <v>0.5075030535823899</v>
      </c>
      <c r="H31" s="109">
        <f>IF(SER_hh_tes!H31=0,"",SER_hh_tes!H31/SER_hh_fec!H31)</f>
        <v>0.51356910859112581</v>
      </c>
      <c r="I31" s="109">
        <f>IF(SER_hh_tes!I31=0,"",SER_hh_tes!I31/SER_hh_fec!I31)</f>
        <v>0.519308159933206</v>
      </c>
      <c r="J31" s="109">
        <f>IF(SER_hh_tes!J31=0,"",SER_hh_tes!J31/SER_hh_fec!J31)</f>
        <v>0.52343918541318457</v>
      </c>
      <c r="K31" s="109">
        <f>IF(SER_hh_tes!K31=0,"",SER_hh_tes!K31/SER_hh_fec!K31)</f>
        <v>0.52683854142727549</v>
      </c>
      <c r="L31" s="109">
        <f>IF(SER_hh_tes!L31=0,"",SER_hh_tes!L31/SER_hh_fec!L31)</f>
        <v>0.53077351022876085</v>
      </c>
      <c r="M31" s="109">
        <f>IF(SER_hh_tes!M31=0,"",SER_hh_tes!M31/SER_hh_fec!M31)</f>
        <v>0.53487002287056662</v>
      </c>
      <c r="N31" s="109">
        <f>IF(SER_hh_tes!N31=0,"",SER_hh_tes!N31/SER_hh_fec!N31)</f>
        <v>0.53909949584786521</v>
      </c>
      <c r="O31" s="109">
        <f>IF(SER_hh_tes!O31=0,"",SER_hh_tes!O31/SER_hh_fec!O31)</f>
        <v>0.54157376252951817</v>
      </c>
      <c r="P31" s="109">
        <f>IF(SER_hh_tes!P31=0,"",SER_hh_tes!P31/SER_hh_fec!P31)</f>
        <v>0.54220744399711518</v>
      </c>
      <c r="Q31" s="109">
        <f>IF(SER_hh_tes!Q31=0,"",SER_hh_tes!Q31/SER_hh_fec!Q31)</f>
        <v>0.54332303663039316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0.66952320338688009</v>
      </c>
      <c r="C33" s="108">
        <f>IF(SER_hh_tes!C33=0,"",SER_hh_tes!C33/SER_hh_fec!C33)</f>
        <v>0.66953864737354218</v>
      </c>
      <c r="D33" s="108">
        <f>IF(SER_hh_tes!D33=0,"",SER_hh_tes!D33/SER_hh_fec!D33)</f>
        <v>0.66954271105485863</v>
      </c>
      <c r="E33" s="108">
        <f>IF(SER_hh_tes!E33=0,"",SER_hh_tes!E33/SER_hh_fec!E33)</f>
        <v>0.6762328970543271</v>
      </c>
      <c r="F33" s="108">
        <f>IF(SER_hh_tes!F33=0,"",SER_hh_tes!F33/SER_hh_fec!F33)</f>
        <v>0.6856410555661776</v>
      </c>
      <c r="G33" s="108">
        <f>IF(SER_hh_tes!G33=0,"",SER_hh_tes!G33/SER_hh_fec!G33)</f>
        <v>0.69133418827753468</v>
      </c>
      <c r="H33" s="108">
        <f>IF(SER_hh_tes!H33=0,"",SER_hh_tes!H33/SER_hh_fec!H33)</f>
        <v>0.69797053693124178</v>
      </c>
      <c r="I33" s="108">
        <f>IF(SER_hh_tes!I33=0,"",SER_hh_tes!I33/SER_hh_fec!I33)</f>
        <v>0.70964941171079288</v>
      </c>
      <c r="J33" s="108">
        <f>IF(SER_hh_tes!J33=0,"",SER_hh_tes!J33/SER_hh_fec!J33)</f>
        <v>0.71633077129526457</v>
      </c>
      <c r="K33" s="108">
        <f>IF(SER_hh_tes!K33=0,"",SER_hh_tes!K33/SER_hh_fec!K33)</f>
        <v>0.71956487419386472</v>
      </c>
      <c r="L33" s="108">
        <f>IF(SER_hh_tes!L33=0,"",SER_hh_tes!L33/SER_hh_fec!L33)</f>
        <v>0.72315204433327118</v>
      </c>
      <c r="M33" s="108">
        <f>IF(SER_hh_tes!M33=0,"",SER_hh_tes!M33/SER_hh_fec!M33)</f>
        <v>0.73139822640076846</v>
      </c>
      <c r="N33" s="108">
        <f>IF(SER_hh_tes!N33=0,"",SER_hh_tes!N33/SER_hh_fec!N33)</f>
        <v>0.73439633557994988</v>
      </c>
      <c r="O33" s="108">
        <f>IF(SER_hh_tes!O33=0,"",SER_hh_tes!O33/SER_hh_fec!O33)</f>
        <v>0.73652002362449298</v>
      </c>
      <c r="P33" s="108">
        <f>IF(SER_hh_tes!P33=0,"",SER_hh_tes!P33/SER_hh_fec!P33)</f>
        <v>0.73717128777287244</v>
      </c>
      <c r="Q33" s="108">
        <f>IF(SER_hh_tes!Q33=0,"",SER_hh_tes!Q33/SER_hh_fec!Q33)</f>
        <v>0.73786422153490272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4042.2124695605958</v>
      </c>
      <c r="C3" s="106">
        <f t="shared" ref="C3:Q3" si="1">SUM(C4,C16,C19,C29)</f>
        <v>2453.6138116870443</v>
      </c>
      <c r="D3" s="106">
        <f t="shared" si="1"/>
        <v>2055.7403702679953</v>
      </c>
      <c r="E3" s="106">
        <f t="shared" si="1"/>
        <v>1405.19017989846</v>
      </c>
      <c r="F3" s="106">
        <f t="shared" si="1"/>
        <v>1501.7904259390443</v>
      </c>
      <c r="G3" s="106">
        <f t="shared" si="1"/>
        <v>2382.0054446802619</v>
      </c>
      <c r="H3" s="106">
        <f t="shared" si="1"/>
        <v>2781.9432206377201</v>
      </c>
      <c r="I3" s="106">
        <f t="shared" si="1"/>
        <v>2811.3916278714842</v>
      </c>
      <c r="J3" s="106">
        <f t="shared" si="1"/>
        <v>3083.0569420602237</v>
      </c>
      <c r="K3" s="106">
        <f t="shared" si="1"/>
        <v>3438.9977438927531</v>
      </c>
      <c r="L3" s="106">
        <f t="shared" si="1"/>
        <v>3177.4834253411523</v>
      </c>
      <c r="M3" s="106">
        <f t="shared" si="1"/>
        <v>2168.457812182688</v>
      </c>
      <c r="N3" s="106">
        <f t="shared" si="1"/>
        <v>1943.2990190819612</v>
      </c>
      <c r="O3" s="106">
        <f t="shared" si="1"/>
        <v>2523.3564839959859</v>
      </c>
      <c r="P3" s="106">
        <f t="shared" si="1"/>
        <v>1717.1955531085109</v>
      </c>
      <c r="Q3" s="106">
        <f t="shared" si="1"/>
        <v>1780.123838907148</v>
      </c>
    </row>
    <row r="4" spans="1:17" ht="12.95" customHeight="1" x14ac:dyDescent="0.25">
      <c r="A4" s="90" t="s">
        <v>44</v>
      </c>
      <c r="B4" s="101">
        <f t="shared" ref="B4" si="2">SUM(B5:B15)</f>
        <v>3863.1515917424058</v>
      </c>
      <c r="C4" s="101">
        <f t="shared" ref="C4:Q4" si="3">SUM(C5:C15)</f>
        <v>2230.1450759634195</v>
      </c>
      <c r="D4" s="101">
        <f t="shared" si="3"/>
        <v>1778.2156043361738</v>
      </c>
      <c r="E4" s="101">
        <f t="shared" si="3"/>
        <v>1131.6983163744492</v>
      </c>
      <c r="F4" s="101">
        <f t="shared" si="3"/>
        <v>1234.308928432733</v>
      </c>
      <c r="G4" s="101">
        <f t="shared" si="3"/>
        <v>2125.0624223449108</v>
      </c>
      <c r="H4" s="101">
        <f t="shared" si="3"/>
        <v>2513.8546267964853</v>
      </c>
      <c r="I4" s="101">
        <f t="shared" si="3"/>
        <v>2558.8780511518698</v>
      </c>
      <c r="J4" s="101">
        <f t="shared" si="3"/>
        <v>2838.2867861863979</v>
      </c>
      <c r="K4" s="101">
        <f t="shared" si="3"/>
        <v>3165.1425834121169</v>
      </c>
      <c r="L4" s="101">
        <f t="shared" si="3"/>
        <v>2885.7639960758484</v>
      </c>
      <c r="M4" s="101">
        <f t="shared" si="3"/>
        <v>1936.8005973729553</v>
      </c>
      <c r="N4" s="101">
        <f t="shared" si="3"/>
        <v>1635.114656085236</v>
      </c>
      <c r="O4" s="101">
        <f t="shared" si="3"/>
        <v>2190.5899792208252</v>
      </c>
      <c r="P4" s="101">
        <f t="shared" si="3"/>
        <v>1374.3407231685846</v>
      </c>
      <c r="Q4" s="101">
        <f t="shared" si="3"/>
        <v>1424.777577045824</v>
      </c>
    </row>
    <row r="5" spans="1:17" ht="12" customHeight="1" x14ac:dyDescent="0.25">
      <c r="A5" s="88" t="s">
        <v>38</v>
      </c>
      <c r="B5" s="100">
        <v>780.18644457153493</v>
      </c>
      <c r="C5" s="100">
        <v>614.48724594765474</v>
      </c>
      <c r="D5" s="100">
        <v>786.24360054590716</v>
      </c>
      <c r="E5" s="100">
        <v>144.31171906535687</v>
      </c>
      <c r="F5" s="100">
        <v>524.90931934948242</v>
      </c>
      <c r="G5" s="100">
        <v>122.0930275058361</v>
      </c>
      <c r="H5" s="100">
        <v>307.28138655996599</v>
      </c>
      <c r="I5" s="100">
        <v>586.41456081106128</v>
      </c>
      <c r="J5" s="100">
        <v>878.64382730641921</v>
      </c>
      <c r="K5" s="100">
        <v>1960.4020240190514</v>
      </c>
      <c r="L5" s="100">
        <v>1075.2591697312466</v>
      </c>
      <c r="M5" s="100">
        <v>1262.9063868828289</v>
      </c>
      <c r="N5" s="100">
        <v>322.46442165800289</v>
      </c>
      <c r="O5" s="100">
        <v>628.50940669610816</v>
      </c>
      <c r="P5" s="100">
        <v>387.71548281158169</v>
      </c>
      <c r="Q5" s="100">
        <v>407.02998797099036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18.847488655454683</v>
      </c>
      <c r="C7" s="100">
        <v>151.833360137472</v>
      </c>
      <c r="D7" s="100">
        <v>96.543273950243957</v>
      </c>
      <c r="E7" s="100">
        <v>33.277767641099985</v>
      </c>
      <c r="F7" s="100">
        <v>83.889975557124004</v>
      </c>
      <c r="G7" s="100">
        <v>55.123232051810312</v>
      </c>
      <c r="H7" s="100">
        <v>48.108662833427992</v>
      </c>
      <c r="I7" s="100">
        <v>3.0996886714560148</v>
      </c>
      <c r="J7" s="100">
        <v>12.711726694368027</v>
      </c>
      <c r="K7" s="100">
        <v>34.409360747016009</v>
      </c>
      <c r="L7" s="100">
        <v>0</v>
      </c>
      <c r="M7" s="100">
        <v>0</v>
      </c>
      <c r="N7" s="100">
        <v>0</v>
      </c>
      <c r="O7" s="100">
        <v>3.1123072769160069</v>
      </c>
      <c r="P7" s="100">
        <v>15.553632022593961</v>
      </c>
      <c r="Q7" s="100">
        <v>18.744253931913203</v>
      </c>
    </row>
    <row r="8" spans="1:17" ht="12" customHeight="1" x14ac:dyDescent="0.25">
      <c r="A8" s="88" t="s">
        <v>101</v>
      </c>
      <c r="B8" s="100">
        <v>0.51223246186745386</v>
      </c>
      <c r="C8" s="100">
        <v>0.46691575445668709</v>
      </c>
      <c r="D8" s="100">
        <v>0.53545229395549254</v>
      </c>
      <c r="E8" s="100">
        <v>0.59431465679503637</v>
      </c>
      <c r="F8" s="100">
        <v>0.84403723627048977</v>
      </c>
      <c r="G8" s="100">
        <v>1.2231296522282828</v>
      </c>
      <c r="H8" s="100">
        <v>1.3901387545941388</v>
      </c>
      <c r="I8" s="100">
        <v>1.2942348810127495</v>
      </c>
      <c r="J8" s="100">
        <v>1.2874502424381882</v>
      </c>
      <c r="K8" s="100">
        <v>1.3676030385024149</v>
      </c>
      <c r="L8" s="100">
        <v>1.7795692265394887</v>
      </c>
      <c r="M8" s="100">
        <v>1.496068748614422</v>
      </c>
      <c r="N8" s="100">
        <v>1.3855003096235592</v>
      </c>
      <c r="O8" s="100">
        <v>2.6797093059900106</v>
      </c>
      <c r="P8" s="100">
        <v>1.6062022291110092</v>
      </c>
      <c r="Q8" s="100">
        <v>2.0576148896775712</v>
      </c>
    </row>
    <row r="9" spans="1:17" ht="12" customHeight="1" x14ac:dyDescent="0.25">
      <c r="A9" s="88" t="s">
        <v>106</v>
      </c>
      <c r="B9" s="100">
        <v>3062.7474261946804</v>
      </c>
      <c r="C9" s="100">
        <v>1442.7179926341601</v>
      </c>
      <c r="D9" s="100">
        <v>894.89327754606722</v>
      </c>
      <c r="E9" s="100">
        <v>953.5145150111972</v>
      </c>
      <c r="F9" s="100">
        <v>624.6655962898559</v>
      </c>
      <c r="G9" s="100">
        <v>1946.6230331350359</v>
      </c>
      <c r="H9" s="100">
        <v>2157.0744386484971</v>
      </c>
      <c r="I9" s="100">
        <v>1968.0695667883401</v>
      </c>
      <c r="J9" s="100">
        <v>1928.3669517431724</v>
      </c>
      <c r="K9" s="100">
        <v>1140.3302114608389</v>
      </c>
      <c r="L9" s="100">
        <v>1777.7896573129494</v>
      </c>
      <c r="M9" s="100">
        <v>651.7002313655197</v>
      </c>
      <c r="N9" s="100">
        <v>1276.3552150999926</v>
      </c>
      <c r="O9" s="100">
        <v>1547.7354448442866</v>
      </c>
      <c r="P9" s="100">
        <v>883.45080610529806</v>
      </c>
      <c r="Q9" s="100">
        <v>946.51072025324288</v>
      </c>
    </row>
    <row r="10" spans="1:17" ht="12" customHeight="1" x14ac:dyDescent="0.25">
      <c r="A10" s="88" t="s">
        <v>34</v>
      </c>
      <c r="B10" s="100">
        <v>0.85799985886861374</v>
      </c>
      <c r="C10" s="100">
        <v>20.639561489675998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17.276830200000006</v>
      </c>
      <c r="K10" s="100">
        <v>28.633384146708011</v>
      </c>
      <c r="L10" s="100">
        <v>30.935599805112954</v>
      </c>
      <c r="M10" s="100">
        <v>20.69791037599245</v>
      </c>
      <c r="N10" s="100">
        <v>34.909519017616866</v>
      </c>
      <c r="O10" s="100">
        <v>8.5531110975245532</v>
      </c>
      <c r="P10" s="100">
        <v>86.014599999999916</v>
      </c>
      <c r="Q10" s="100">
        <v>50.435000000000102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3.4061961755113376E-2</v>
      </c>
      <c r="C16" s="101">
        <f t="shared" ref="C16:Q16" si="5">SUM(C17:C18)</f>
        <v>5.4341105777666932E-2</v>
      </c>
      <c r="D16" s="101">
        <f t="shared" si="5"/>
        <v>4.8842343512216536E-2</v>
      </c>
      <c r="E16" s="101">
        <f t="shared" si="5"/>
        <v>1.8946778661078318E-2</v>
      </c>
      <c r="F16" s="101">
        <f t="shared" si="5"/>
        <v>5.4689464581551731E-2</v>
      </c>
      <c r="G16" s="101">
        <f t="shared" si="5"/>
        <v>8.2206017366016945E-2</v>
      </c>
      <c r="H16" s="101">
        <f t="shared" si="5"/>
        <v>9.8742778690139144E-2</v>
      </c>
      <c r="I16" s="101">
        <f t="shared" si="5"/>
        <v>0.10768158581751379</v>
      </c>
      <c r="J16" s="101">
        <f t="shared" si="5"/>
        <v>0.11674177130694541</v>
      </c>
      <c r="K16" s="101">
        <f t="shared" si="5"/>
        <v>0.11636638364011798</v>
      </c>
      <c r="L16" s="101">
        <f t="shared" si="5"/>
        <v>0.13000230303249236</v>
      </c>
      <c r="M16" s="101">
        <f t="shared" si="5"/>
        <v>0.13836390680165678</v>
      </c>
      <c r="N16" s="101">
        <f t="shared" si="5"/>
        <v>0.16075597488831878</v>
      </c>
      <c r="O16" s="101">
        <f t="shared" si="5"/>
        <v>0.20045858845099035</v>
      </c>
      <c r="P16" s="101">
        <f t="shared" si="5"/>
        <v>0.2633992123436063</v>
      </c>
      <c r="Q16" s="101">
        <f t="shared" si="5"/>
        <v>0.35571377390110986</v>
      </c>
    </row>
    <row r="17" spans="1:17" ht="12.95" customHeight="1" x14ac:dyDescent="0.25">
      <c r="A17" s="88" t="s">
        <v>101</v>
      </c>
      <c r="B17" s="103">
        <v>3.4061961755113376E-2</v>
      </c>
      <c r="C17" s="103">
        <v>5.4341105777666932E-2</v>
      </c>
      <c r="D17" s="103">
        <v>4.8842343512216536E-2</v>
      </c>
      <c r="E17" s="103">
        <v>1.8946778661078318E-2</v>
      </c>
      <c r="F17" s="103">
        <v>5.4689464581551731E-2</v>
      </c>
      <c r="G17" s="103">
        <v>8.2206017366016945E-2</v>
      </c>
      <c r="H17" s="103">
        <v>9.8742778690139144E-2</v>
      </c>
      <c r="I17" s="103">
        <v>0.10768158581751379</v>
      </c>
      <c r="J17" s="103">
        <v>0.11674177130694541</v>
      </c>
      <c r="K17" s="103">
        <v>0.11636638364011798</v>
      </c>
      <c r="L17" s="103">
        <v>0.13000230303249236</v>
      </c>
      <c r="M17" s="103">
        <v>0.13836390680165678</v>
      </c>
      <c r="N17" s="103">
        <v>0.16075597488831878</v>
      </c>
      <c r="O17" s="103">
        <v>0.20045858845099035</v>
      </c>
      <c r="P17" s="103">
        <v>0.2633992123436063</v>
      </c>
      <c r="Q17" s="103">
        <v>0.35571377390110986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44.660951426493341</v>
      </c>
      <c r="C19" s="101">
        <f t="shared" ref="C19:Q19" si="7">SUM(C20:C27)</f>
        <v>64.317186556857749</v>
      </c>
      <c r="D19" s="101">
        <f t="shared" si="7"/>
        <v>72.866878519924853</v>
      </c>
      <c r="E19" s="101">
        <f t="shared" si="7"/>
        <v>65.910763011840871</v>
      </c>
      <c r="F19" s="101">
        <f t="shared" si="7"/>
        <v>69.340300170710634</v>
      </c>
      <c r="G19" s="101">
        <f t="shared" si="7"/>
        <v>64.503507657110703</v>
      </c>
      <c r="H19" s="101">
        <f t="shared" si="7"/>
        <v>78.029822105399532</v>
      </c>
      <c r="I19" s="101">
        <f t="shared" si="7"/>
        <v>103.01570860098485</v>
      </c>
      <c r="J19" s="101">
        <f t="shared" si="7"/>
        <v>112.7880762844149</v>
      </c>
      <c r="K19" s="101">
        <f t="shared" si="7"/>
        <v>124.49691231076099</v>
      </c>
      <c r="L19" s="101">
        <f t="shared" si="7"/>
        <v>122.5925820288187</v>
      </c>
      <c r="M19" s="101">
        <f t="shared" si="7"/>
        <v>123.68041693642864</v>
      </c>
      <c r="N19" s="101">
        <f t="shared" si="7"/>
        <v>161.24320988761312</v>
      </c>
      <c r="O19" s="101">
        <f t="shared" si="7"/>
        <v>164.33808115453948</v>
      </c>
      <c r="P19" s="101">
        <f t="shared" si="7"/>
        <v>170.54263855509973</v>
      </c>
      <c r="Q19" s="101">
        <f t="shared" si="7"/>
        <v>175.5364508080466</v>
      </c>
    </row>
    <row r="20" spans="1:17" ht="12" customHeight="1" x14ac:dyDescent="0.25">
      <c r="A20" s="88" t="s">
        <v>38</v>
      </c>
      <c r="B20" s="100">
        <v>30.376415143869412</v>
      </c>
      <c r="C20" s="100">
        <v>24.863176296193096</v>
      </c>
      <c r="D20" s="100">
        <v>23.393155582220377</v>
      </c>
      <c r="E20" s="100">
        <v>15.1850336019631</v>
      </c>
      <c r="F20" s="100">
        <v>12.516768401957526</v>
      </c>
      <c r="G20" s="100">
        <v>5.3647017267716572</v>
      </c>
      <c r="H20" s="100">
        <v>14.393019636029809</v>
      </c>
      <c r="I20" s="100">
        <v>29.113953749466805</v>
      </c>
      <c r="J20" s="100">
        <v>36.412513187729225</v>
      </c>
      <c r="K20" s="100">
        <v>40.996085095333278</v>
      </c>
      <c r="L20" s="100">
        <v>39.069105295077399</v>
      </c>
      <c r="M20" s="100">
        <v>41.00625968169426</v>
      </c>
      <c r="N20" s="100">
        <v>40.819409488904022</v>
      </c>
      <c r="O20" s="100">
        <v>41.003608710767502</v>
      </c>
      <c r="P20" s="100">
        <v>42.893418938795001</v>
      </c>
      <c r="Q20" s="100">
        <v>47.907285908593309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0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</row>
    <row r="23" spans="1:17" ht="12" customHeight="1" x14ac:dyDescent="0.25">
      <c r="A23" s="88" t="s">
        <v>98</v>
      </c>
      <c r="B23" s="100">
        <v>14.284536282623929</v>
      </c>
      <c r="C23" s="100">
        <v>39.454010260664653</v>
      </c>
      <c r="D23" s="100">
        <v>49.473722937704473</v>
      </c>
      <c r="E23" s="100">
        <v>50.725729409877772</v>
      </c>
      <c r="F23" s="100">
        <v>56.823531768753114</v>
      </c>
      <c r="G23" s="100">
        <v>59.138805930339046</v>
      </c>
      <c r="H23" s="100">
        <v>63.636802469369719</v>
      </c>
      <c r="I23" s="100">
        <v>73.901754851518049</v>
      </c>
      <c r="J23" s="100">
        <v>76.375563096685681</v>
      </c>
      <c r="K23" s="100">
        <v>83.500827215427719</v>
      </c>
      <c r="L23" s="100">
        <v>83.52347673374129</v>
      </c>
      <c r="M23" s="100">
        <v>82.674157254734382</v>
      </c>
      <c r="N23" s="100">
        <v>120.42380039870909</v>
      </c>
      <c r="O23" s="100">
        <v>123.33447244377197</v>
      </c>
      <c r="P23" s="100">
        <v>127.64921961630473</v>
      </c>
      <c r="Q23" s="100">
        <v>127.62916489945329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134.36586442994167</v>
      </c>
      <c r="C29" s="101">
        <f t="shared" ref="C29:Q29" si="9">SUM(C30:C33)</f>
        <v>159.09720806098923</v>
      </c>
      <c r="D29" s="101">
        <f t="shared" si="9"/>
        <v>204.60904506838472</v>
      </c>
      <c r="E29" s="101">
        <f t="shared" si="9"/>
        <v>207.56215373350892</v>
      </c>
      <c r="F29" s="101">
        <f t="shared" si="9"/>
        <v>198.08650787101908</v>
      </c>
      <c r="G29" s="101">
        <f t="shared" si="9"/>
        <v>192.35730866087425</v>
      </c>
      <c r="H29" s="101">
        <f t="shared" si="9"/>
        <v>189.96002895714537</v>
      </c>
      <c r="I29" s="101">
        <f t="shared" si="9"/>
        <v>149.39018653281232</v>
      </c>
      <c r="J29" s="101">
        <f t="shared" si="9"/>
        <v>131.86533781810436</v>
      </c>
      <c r="K29" s="101">
        <f t="shared" si="9"/>
        <v>149.24188178623501</v>
      </c>
      <c r="L29" s="101">
        <f t="shared" si="9"/>
        <v>168.99684493345256</v>
      </c>
      <c r="M29" s="101">
        <f t="shared" si="9"/>
        <v>107.83843396650224</v>
      </c>
      <c r="N29" s="101">
        <f t="shared" si="9"/>
        <v>146.78039713422376</v>
      </c>
      <c r="O29" s="101">
        <f t="shared" si="9"/>
        <v>168.22796503217023</v>
      </c>
      <c r="P29" s="101">
        <f t="shared" si="9"/>
        <v>172.04879217248302</v>
      </c>
      <c r="Q29" s="101">
        <f t="shared" si="9"/>
        <v>179.45409727937638</v>
      </c>
    </row>
    <row r="30" spans="1:17" ht="12" customHeight="1" x14ac:dyDescent="0.25">
      <c r="A30" s="88" t="s">
        <v>66</v>
      </c>
      <c r="B30" s="100">
        <v>17.416306875703985</v>
      </c>
      <c r="C30" s="100">
        <v>46.483848819540007</v>
      </c>
      <c r="D30" s="100">
        <v>95.709853854648031</v>
      </c>
      <c r="E30" s="100">
        <v>107.28600332608801</v>
      </c>
      <c r="F30" s="100">
        <v>118.98193521960005</v>
      </c>
      <c r="G30" s="100">
        <v>84.175472470374913</v>
      </c>
      <c r="H30" s="100">
        <v>72.503713584864016</v>
      </c>
      <c r="I30" s="100">
        <v>23.225425926624002</v>
      </c>
      <c r="J30" s="100">
        <v>5.8029484683240007</v>
      </c>
      <c r="K30" s="100">
        <v>29.002906760436009</v>
      </c>
      <c r="L30" s="100">
        <v>52.245794627352524</v>
      </c>
      <c r="M30" s="100">
        <v>5.8050948749147704</v>
      </c>
      <c r="N30" s="100">
        <v>31.927942371850648</v>
      </c>
      <c r="O30" s="100">
        <v>29.025306485068732</v>
      </c>
      <c r="P30" s="100">
        <v>26.122878076559175</v>
      </c>
      <c r="Q30" s="100">
        <v>20.317523396417347</v>
      </c>
    </row>
    <row r="31" spans="1:17" ht="12" customHeight="1" x14ac:dyDescent="0.25">
      <c r="A31" s="88" t="s">
        <v>98</v>
      </c>
      <c r="B31" s="100">
        <v>116.94955755423769</v>
      </c>
      <c r="C31" s="100">
        <v>112.61335924144923</v>
      </c>
      <c r="D31" s="100">
        <v>108.89919121373669</v>
      </c>
      <c r="E31" s="100">
        <v>100.27615040742093</v>
      </c>
      <c r="F31" s="100">
        <v>79.104572651419033</v>
      </c>
      <c r="G31" s="100">
        <v>108.18183619049933</v>
      </c>
      <c r="H31" s="100">
        <v>117.45631537228134</v>
      </c>
      <c r="I31" s="100">
        <v>126.16476060618831</v>
      </c>
      <c r="J31" s="100">
        <v>126.06238934978036</v>
      </c>
      <c r="K31" s="100">
        <v>120.23897502579899</v>
      </c>
      <c r="L31" s="100">
        <v>116.75105030610004</v>
      </c>
      <c r="M31" s="100">
        <v>102.03333909158746</v>
      </c>
      <c r="N31" s="100">
        <v>114.85245476237311</v>
      </c>
      <c r="O31" s="100">
        <v>139.20265854710149</v>
      </c>
      <c r="P31" s="100">
        <v>145.92591409592384</v>
      </c>
      <c r="Q31" s="100">
        <v>159.13657388295903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188168.80730935541</v>
      </c>
      <c r="C3" s="106">
        <f>IF(SER_hh_fec!C3=0,0,1000000/0.086*SER_hh_fec!C3/SER_hh_num!C3)</f>
        <v>137067.60399879335</v>
      </c>
      <c r="D3" s="106">
        <f>IF(SER_hh_fec!D3=0,0,1000000/0.086*SER_hh_fec!D3/SER_hh_num!D3)</f>
        <v>118915.98544020063</v>
      </c>
      <c r="E3" s="106">
        <f>IF(SER_hh_fec!E3=0,0,1000000/0.086*SER_hh_fec!E3/SER_hh_num!E3)</f>
        <v>92575.559908846029</v>
      </c>
      <c r="F3" s="106">
        <f>IF(SER_hh_fec!F3=0,0,1000000/0.086*SER_hh_fec!F3/SER_hh_num!F3)</f>
        <v>101728.60314224235</v>
      </c>
      <c r="G3" s="106">
        <f>IF(SER_hh_fec!G3=0,0,1000000/0.086*SER_hh_fec!G3/SER_hh_num!G3)</f>
        <v>123720.67742503158</v>
      </c>
      <c r="H3" s="106">
        <f>IF(SER_hh_fec!H3=0,0,1000000/0.086*SER_hh_fec!H3/SER_hh_num!H3)</f>
        <v>127430.66707357371</v>
      </c>
      <c r="I3" s="106">
        <f>IF(SER_hh_fec!I3=0,0,1000000/0.086*SER_hh_fec!I3/SER_hh_num!I3)</f>
        <v>118947.94005414429</v>
      </c>
      <c r="J3" s="106">
        <f>IF(SER_hh_fec!J3=0,0,1000000/0.086*SER_hh_fec!J3/SER_hh_num!J3)</f>
        <v>119233.7751852981</v>
      </c>
      <c r="K3" s="106">
        <f>IF(SER_hh_fec!K3=0,0,1000000/0.086*SER_hh_fec!K3/SER_hh_num!K3)</f>
        <v>119743.74172658686</v>
      </c>
      <c r="L3" s="106">
        <f>IF(SER_hh_fec!L3=0,0,1000000/0.086*SER_hh_fec!L3/SER_hh_num!L3)</f>
        <v>128268.4426927851</v>
      </c>
      <c r="M3" s="106">
        <f>IF(SER_hh_fec!M3=0,0,1000000/0.086*SER_hh_fec!M3/SER_hh_num!M3)</f>
        <v>90392.64804802087</v>
      </c>
      <c r="N3" s="106">
        <f>IF(SER_hh_fec!N3=0,0,1000000/0.086*SER_hh_fec!N3/SER_hh_num!N3)</f>
        <v>78493.228009687271</v>
      </c>
      <c r="O3" s="106">
        <f>IF(SER_hh_fec!O3=0,0,1000000/0.086*SER_hh_fec!O3/SER_hh_num!O3)</f>
        <v>96270.955232103413</v>
      </c>
      <c r="P3" s="106">
        <f>IF(SER_hh_fec!P3=0,0,1000000/0.086*SER_hh_fec!P3/SER_hh_num!P3)</f>
        <v>61604.623853612749</v>
      </c>
      <c r="Q3" s="106">
        <f>IF(SER_hh_fec!Q3=0,0,1000000/0.086*SER_hh_fec!Q3/SER_hh_num!Q3)</f>
        <v>65281.39548103846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168051.30028617562</v>
      </c>
      <c r="C4" s="101">
        <f>IF(SER_hh_fec!C4=0,0,1000000/0.086*SER_hh_fec!C4/SER_hh_num!C4)</f>
        <v>116350.52721971365</v>
      </c>
      <c r="D4" s="101">
        <f>IF(SER_hh_fec!D4=0,0,1000000/0.086*SER_hh_fec!D4/SER_hh_num!D4)</f>
        <v>97538.663232743726</v>
      </c>
      <c r="E4" s="101">
        <f>IF(SER_hh_fec!E4=0,0,1000000/0.086*SER_hh_fec!E4/SER_hh_num!E4)</f>
        <v>71269.815068092852</v>
      </c>
      <c r="F4" s="101">
        <f>IF(SER_hh_fec!F4=0,0,1000000/0.086*SER_hh_fec!F4/SER_hh_num!F4)</f>
        <v>80307.809403918101</v>
      </c>
      <c r="G4" s="101">
        <f>IF(SER_hh_fec!G4=0,0,1000000/0.086*SER_hh_fec!G4/SER_hh_num!G4)</f>
        <v>102809.29402172606</v>
      </c>
      <c r="H4" s="101">
        <f>IF(SER_hh_fec!H4=0,0,1000000/0.086*SER_hh_fec!H4/SER_hh_num!H4)</f>
        <v>106666.73468333656</v>
      </c>
      <c r="I4" s="101">
        <f>IF(SER_hh_fec!I4=0,0,1000000/0.086*SER_hh_fec!I4/SER_hh_num!I4)</f>
        <v>98629.094678528898</v>
      </c>
      <c r="J4" s="101">
        <f>IF(SER_hh_fec!J4=0,0,1000000/0.086*SER_hh_fec!J4/SER_hh_num!J4)</f>
        <v>99068.580580923415</v>
      </c>
      <c r="K4" s="101">
        <f>IF(SER_hh_fec!K4=0,0,1000000/0.086*SER_hh_fec!K4/SER_hh_num!K4)</f>
        <v>99026.511646446117</v>
      </c>
      <c r="L4" s="101">
        <f>IF(SER_hh_fec!L4=0,0,1000000/0.086*SER_hh_fec!L4/SER_hh_num!L4)</f>
        <v>107941.2293084515</v>
      </c>
      <c r="M4" s="101">
        <f>IF(SER_hh_fec!M4=0,0,1000000/0.086*SER_hh_fec!M4/SER_hh_num!M4)</f>
        <v>70403.250617734011</v>
      </c>
      <c r="N4" s="101">
        <f>IF(SER_hh_fec!N4=0,0,1000000/0.086*SER_hh_fec!N4/SER_hh_num!N4)</f>
        <v>58046.673003220341</v>
      </c>
      <c r="O4" s="101">
        <f>IF(SER_hh_fec!O4=0,0,1000000/0.086*SER_hh_fec!O4/SER_hh_num!O4)</f>
        <v>75620.456642128876</v>
      </c>
      <c r="P4" s="101">
        <f>IF(SER_hh_fec!P4=0,0,1000000/0.086*SER_hh_fec!P4/SER_hh_num!P4)</f>
        <v>41189.024558014782</v>
      </c>
      <c r="Q4" s="101">
        <f>IF(SER_hh_fec!Q4=0,0,1000000/0.086*SER_hh_fec!Q4/SER_hh_num!Q4)</f>
        <v>44485.886255435085</v>
      </c>
    </row>
    <row r="5" spans="1:17" ht="12" customHeight="1" x14ac:dyDescent="0.25">
      <c r="A5" s="88" t="s">
        <v>38</v>
      </c>
      <c r="B5" s="100">
        <f>IF(SER_hh_fec!B5=0,0,1000000/0.086*SER_hh_fec!B5/SER_hh_num!B5)</f>
        <v>207016.59331093985</v>
      </c>
      <c r="C5" s="100">
        <f>IF(SER_hh_fec!C5=0,0,1000000/0.086*SER_hh_fec!C5/SER_hh_num!C5)</f>
        <v>145642.63841895133</v>
      </c>
      <c r="D5" s="100">
        <f>IF(SER_hh_fec!D5=0,0,1000000/0.086*SER_hh_fec!D5/SER_hh_num!D5)</f>
        <v>187055.09568626084</v>
      </c>
      <c r="E5" s="100">
        <f>IF(SER_hh_fec!E5=0,0,1000000/0.086*SER_hh_fec!E5/SER_hh_num!E5)</f>
        <v>46782.941837712868</v>
      </c>
      <c r="F5" s="100">
        <f>IF(SER_hh_fec!F5=0,0,1000000/0.086*SER_hh_fec!F5/SER_hh_num!F5)</f>
        <v>184333.72651736412</v>
      </c>
      <c r="G5" s="100">
        <f>IF(SER_hh_fec!G5=0,0,1000000/0.086*SER_hh_fec!G5/SER_hh_num!G5)</f>
        <v>131443.68254719643</v>
      </c>
      <c r="H5" s="100">
        <f>IF(SER_hh_fec!H5=0,0,1000000/0.086*SER_hh_fec!H5/SER_hh_num!H5)</f>
        <v>134560.41797726194</v>
      </c>
      <c r="I5" s="100">
        <f>IF(SER_hh_fec!I5=0,0,1000000/0.086*SER_hh_fec!I5/SER_hh_num!I5)</f>
        <v>123218.25944783194</v>
      </c>
      <c r="J5" s="100">
        <f>IF(SER_hh_fec!J5=0,0,1000000/0.086*SER_hh_fec!J5/SER_hh_num!J5)</f>
        <v>121893.7157990133</v>
      </c>
      <c r="K5" s="100">
        <f>IF(SER_hh_fec!K5=0,0,1000000/0.086*SER_hh_fec!K5/SER_hh_num!K5)</f>
        <v>203857.07460984882</v>
      </c>
      <c r="L5" s="100">
        <f>IF(SER_hh_fec!L5=0,0,1000000/0.086*SER_hh_fec!L5/SER_hh_num!L5)</f>
        <v>134408.19433582501</v>
      </c>
      <c r="M5" s="100">
        <f>IF(SER_hh_fec!M5=0,0,1000000/0.086*SER_hh_fec!M5/SER_hh_num!M5)</f>
        <v>172124.30479969014</v>
      </c>
      <c r="N5" s="100">
        <f>IF(SER_hh_fec!N5=0,0,1000000/0.086*SER_hh_fec!N5/SER_hh_num!N5)</f>
        <v>46014.690360615627</v>
      </c>
      <c r="O5" s="100">
        <f>IF(SER_hh_fec!O5=0,0,1000000/0.086*SER_hh_fec!O5/SER_hh_num!O5)</f>
        <v>90420.340588791645</v>
      </c>
      <c r="P5" s="100">
        <f>IF(SER_hh_fec!P5=0,0,1000000/0.086*SER_hh_fec!P5/SER_hh_num!P5)</f>
        <v>55950.436060482294</v>
      </c>
      <c r="Q5" s="100">
        <f>IF(SER_hh_fec!Q5=0,0,1000000/0.086*SER_hh_fec!Q5/SER_hh_num!Q5)</f>
        <v>57170.346972200292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177655.41635113623</v>
      </c>
      <c r="C7" s="100">
        <f>IF(SER_hh_fec!C7=0,0,1000000/0.086*SER_hh_fec!C7/SER_hh_num!C7)</f>
        <v>124986.13349286377</v>
      </c>
      <c r="D7" s="100">
        <f>IF(SER_hh_fec!D7=0,0,1000000/0.086*SER_hh_fec!D7/SER_hh_num!D7)</f>
        <v>105675.2838414084</v>
      </c>
      <c r="E7" s="100">
        <f>IF(SER_hh_fec!E7=0,0,1000000/0.086*SER_hh_fec!E7/SER_hh_num!E7)</f>
        <v>48610.748096892967</v>
      </c>
      <c r="F7" s="100">
        <f>IF(SER_hh_fec!F7=0,0,1000000/0.086*SER_hh_fec!F7/SER_hh_num!F7)</f>
        <v>126231.73698285832</v>
      </c>
      <c r="G7" s="100">
        <f>IF(SER_hh_fec!G7=0,0,1000000/0.086*SER_hh_fec!G7/SER_hh_num!G7)</f>
        <v>112801.01646043858</v>
      </c>
      <c r="H7" s="100">
        <f>IF(SER_hh_fec!H7=0,0,1000000/0.086*SER_hh_fec!H7/SER_hh_num!H7)</f>
        <v>115475.70510074316</v>
      </c>
      <c r="I7" s="100">
        <f>IF(SER_hh_fec!I7=0,0,1000000/0.086*SER_hh_fec!I7/SER_hh_num!I7)</f>
        <v>28344.923637607073</v>
      </c>
      <c r="J7" s="100">
        <f>IF(SER_hh_fec!J7=0,0,1000000/0.086*SER_hh_fec!J7/SER_hh_num!J7)</f>
        <v>134033.6629573846</v>
      </c>
      <c r="K7" s="100">
        <f>IF(SER_hh_fec!K7=0,0,1000000/0.086*SER_hh_fec!K7/SER_hh_num!K7)</f>
        <v>525138.12759821024</v>
      </c>
      <c r="L7" s="100">
        <f>IF(SER_hh_fec!L7=0,0,1000000/0.086*SER_hh_fec!L7/SER_hh_num!L7)</f>
        <v>0</v>
      </c>
      <c r="M7" s="100">
        <f>IF(SER_hh_fec!M7=0,0,1000000/0.086*SER_hh_fec!M7/SER_hh_num!M7)</f>
        <v>0</v>
      </c>
      <c r="N7" s="100">
        <f>IF(SER_hh_fec!N7=0,0,1000000/0.086*SER_hh_fec!N7/SER_hh_num!N7)</f>
        <v>0</v>
      </c>
      <c r="O7" s="100">
        <f>IF(SER_hh_fec!O7=0,0,1000000/0.086*SER_hh_fec!O7/SER_hh_num!O7)</f>
        <v>80971.334887411271</v>
      </c>
      <c r="P7" s="100">
        <f>IF(SER_hh_fec!P7=0,0,1000000/0.086*SER_hh_fec!P7/SER_hh_num!P7)</f>
        <v>43197.476381783643</v>
      </c>
      <c r="Q7" s="100">
        <f>IF(SER_hh_fec!Q7=0,0,1000000/0.086*SER_hh_fec!Q7/SER_hh_num!Q7)</f>
        <v>48337.608245111958</v>
      </c>
    </row>
    <row r="8" spans="1:17" ht="12" customHeight="1" x14ac:dyDescent="0.25">
      <c r="A8" s="88" t="s">
        <v>101</v>
      </c>
      <c r="B8" s="100">
        <f>IF(SER_hh_fec!B8=0,0,1000000/0.086*SER_hh_fec!B8/SER_hh_num!B8)</f>
        <v>110931.05813437783</v>
      </c>
      <c r="C8" s="100">
        <f>IF(SER_hh_fec!C8=0,0,1000000/0.086*SER_hh_fec!C8/SER_hh_num!C8)</f>
        <v>78043.463719017134</v>
      </c>
      <c r="D8" s="100">
        <f>IF(SER_hh_fec!D8=0,0,1000000/0.086*SER_hh_fec!D8/SER_hh_num!D8)</f>
        <v>65985.441344535677</v>
      </c>
      <c r="E8" s="100">
        <f>IF(SER_hh_fec!E8=0,0,1000000/0.086*SER_hh_fec!E8/SER_hh_num!E8)</f>
        <v>49526.588644559321</v>
      </c>
      <c r="F8" s="100">
        <f>IF(SER_hh_fec!F8=0,0,1000000/0.086*SER_hh_fec!F8/SER_hh_num!F8)</f>
        <v>55815.529756340911</v>
      </c>
      <c r="G8" s="100">
        <f>IF(SER_hh_fec!G8=0,0,1000000/0.086*SER_hh_fec!G8/SER_hh_num!G8)</f>
        <v>70434.869769780911</v>
      </c>
      <c r="H8" s="100">
        <f>IF(SER_hh_fec!H8=0,0,1000000/0.086*SER_hh_fec!H8/SER_hh_num!H8)</f>
        <v>72104.990766616989</v>
      </c>
      <c r="I8" s="100">
        <f>IF(SER_hh_fec!I8=0,0,1000000/0.086*SER_hh_fec!I8/SER_hh_num!I8)</f>
        <v>66027.228462279774</v>
      </c>
      <c r="J8" s="100">
        <f>IF(SER_hh_fec!J8=0,0,1000000/0.086*SER_hh_fec!J8/SER_hh_num!J8)</f>
        <v>65317.46396389525</v>
      </c>
      <c r="K8" s="100">
        <f>IF(SER_hh_fec!K8=0,0,1000000/0.086*SER_hh_fec!K8/SER_hh_num!K8)</f>
        <v>63248.87355600865</v>
      </c>
      <c r="L8" s="100">
        <f>IF(SER_hh_fec!L8=0,0,1000000/0.086*SER_hh_fec!L8/SER_hh_num!L8)</f>
        <v>72023.420833755183</v>
      </c>
      <c r="M8" s="100">
        <f>IF(SER_hh_fec!M8=0,0,1000000/0.086*SER_hh_fec!M8/SER_hh_num!M8)</f>
        <v>46724.458731576509</v>
      </c>
      <c r="N8" s="100">
        <f>IF(SER_hh_fec!N8=0,0,1000000/0.086*SER_hh_fec!N8/SER_hh_num!N8)</f>
        <v>39052.298412735181</v>
      </c>
      <c r="O8" s="100">
        <f>IF(SER_hh_fec!O8=0,0,1000000/0.086*SER_hh_fec!O8/SER_hh_num!O8)</f>
        <v>50269.865322280639</v>
      </c>
      <c r="P8" s="100">
        <f>IF(SER_hh_fec!P8=0,0,1000000/0.086*SER_hh_fec!P8/SER_hh_num!P8)</f>
        <v>26673.885676803453</v>
      </c>
      <c r="Q8" s="100">
        <f>IF(SER_hh_fec!Q8=0,0,1000000/0.086*SER_hh_fec!Q8/SER_hh_num!Q8)</f>
        <v>29669.551885122273</v>
      </c>
    </row>
    <row r="9" spans="1:17" ht="12" customHeight="1" x14ac:dyDescent="0.25">
      <c r="A9" s="88" t="s">
        <v>106</v>
      </c>
      <c r="B9" s="100">
        <f>IF(SER_hh_fec!B9=0,0,1000000/0.086*SER_hh_fec!B9/SER_hh_num!B9)</f>
        <v>166288.10815145675</v>
      </c>
      <c r="C9" s="100">
        <f>IF(SER_hh_fec!C9=0,0,1000000/0.086*SER_hh_fec!C9/SER_hh_num!C9)</f>
        <v>116988.87717902684</v>
      </c>
      <c r="D9" s="100">
        <f>IF(SER_hh_fec!D9=0,0,1000000/0.086*SER_hh_fec!D9/SER_hh_num!D9)</f>
        <v>87285.565023482079</v>
      </c>
      <c r="E9" s="100">
        <f>IF(SER_hh_fec!E9=0,0,1000000/0.086*SER_hh_fec!E9/SER_hh_num!E9)</f>
        <v>80262.504828839141</v>
      </c>
      <c r="F9" s="100">
        <f>IF(SER_hh_fec!F9=0,0,1000000/0.086*SER_hh_fec!F9/SER_hh_num!F9)</f>
        <v>63273.032564893598</v>
      </c>
      <c r="G9" s="100">
        <f>IF(SER_hh_fec!G9=0,0,1000000/0.086*SER_hh_fec!G9/SER_hh_num!G9)</f>
        <v>105606.55274495413</v>
      </c>
      <c r="H9" s="100">
        <f>IF(SER_hh_fec!H9=0,0,1000000/0.086*SER_hh_fec!H9/SER_hh_num!H9)</f>
        <v>108086.97496001987</v>
      </c>
      <c r="I9" s="100">
        <f>IF(SER_hh_fec!I9=0,0,1000000/0.086*SER_hh_fec!I9/SER_hh_num!I9)</f>
        <v>99278.212387473977</v>
      </c>
      <c r="J9" s="100">
        <f>IF(SER_hh_fec!J9=0,0,1000000/0.086*SER_hh_fec!J9/SER_hh_num!J9)</f>
        <v>97807.304760754836</v>
      </c>
      <c r="K9" s="100">
        <f>IF(SER_hh_fec!K9=0,0,1000000/0.086*SER_hh_fec!K9/SER_hh_num!K9)</f>
        <v>70350.395499988823</v>
      </c>
      <c r="L9" s="100">
        <f>IF(SER_hh_fec!L9=0,0,1000000/0.086*SER_hh_fec!L9/SER_hh_num!L9)</f>
        <v>110968.24893885518</v>
      </c>
      <c r="M9" s="100">
        <f>IF(SER_hh_fec!M9=0,0,1000000/0.086*SER_hh_fec!M9/SER_hh_num!M9)</f>
        <v>49505.57441918656</v>
      </c>
      <c r="N9" s="100">
        <f>IF(SER_hh_fec!N9=0,0,1000000/0.086*SER_hh_fec!N9/SER_hh_num!N9)</f>
        <v>63169.974740032209</v>
      </c>
      <c r="O9" s="100">
        <f>IF(SER_hh_fec!O9=0,0,1000000/0.086*SER_hh_fec!O9/SER_hh_num!O9)</f>
        <v>79278.287434938902</v>
      </c>
      <c r="P9" s="100">
        <f>IF(SER_hh_fec!P9=0,0,1000000/0.086*SER_hh_fec!P9/SER_hh_num!P9)</f>
        <v>39145.009898297059</v>
      </c>
      <c r="Q9" s="100">
        <f>IF(SER_hh_fec!Q9=0,0,1000000/0.086*SER_hh_fec!Q9/SER_hh_num!Q9)</f>
        <v>45474.318764598858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217033.52524534025</v>
      </c>
      <c r="C10" s="100">
        <f>IF(SER_hh_fec!C10=0,0,1000000/0.086*SER_hh_fec!C10/SER_hh_num!C10)</f>
        <v>152689.86285857798</v>
      </c>
      <c r="D10" s="100">
        <f>IF(SER_hh_fec!D10=0,0,1000000/0.086*SER_hh_fec!D10/SER_hh_num!D10)</f>
        <v>129098.67796019939</v>
      </c>
      <c r="E10" s="100">
        <f>IF(SER_hh_fec!E10=0,0,1000000/0.086*SER_hh_fec!E10/SER_hh_num!E10)</f>
        <v>185437.18898715565</v>
      </c>
      <c r="F10" s="100">
        <f>IF(SER_hh_fec!F10=0,0,1000000/0.086*SER_hh_fec!F10/SER_hh_num!F10)</f>
        <v>157566.91375854317</v>
      </c>
      <c r="G10" s="100">
        <f>IF(SER_hh_fec!G10=0,0,1000000/0.086*SER_hh_fec!G10/SER_hh_num!G10)</f>
        <v>137803.86073496394</v>
      </c>
      <c r="H10" s="100">
        <f>IF(SER_hh_fec!H10=0,0,1000000/0.086*SER_hh_fec!H10/SER_hh_num!H10)</f>
        <v>141071.40594390369</v>
      </c>
      <c r="I10" s="100">
        <f>IF(SER_hh_fec!I10=0,0,1000000/0.086*SER_hh_fec!I10/SER_hh_num!I10)</f>
        <v>129180.4332920819</v>
      </c>
      <c r="J10" s="100">
        <f>IF(SER_hh_fec!J10=0,0,1000000/0.086*SER_hh_fec!J10/SER_hh_num!J10)</f>
        <v>127791.79882154622</v>
      </c>
      <c r="K10" s="100">
        <f>IF(SER_hh_fec!K10=0,0,1000000/0.086*SER_hh_fec!K10/SER_hh_num!K10)</f>
        <v>123744.65930928731</v>
      </c>
      <c r="L10" s="100">
        <f>IF(SER_hh_fec!L10=0,0,1000000/0.086*SER_hh_fec!L10/SER_hh_num!L10)</f>
        <v>123755.91965104478</v>
      </c>
      <c r="M10" s="100">
        <f>IF(SER_hh_fec!M10=0,0,1000000/0.086*SER_hh_fec!M10/SER_hh_num!M10)</f>
        <v>71653.928449032333</v>
      </c>
      <c r="N10" s="100">
        <f>IF(SER_hh_fec!N10=0,0,1000000/0.086*SER_hh_fec!N10/SER_hh_num!N10)</f>
        <v>75760.966949545997</v>
      </c>
      <c r="O10" s="100">
        <f>IF(SER_hh_fec!O10=0,0,1000000/0.086*SER_hh_fec!O10/SER_hh_num!O10)</f>
        <v>46300.163413266368</v>
      </c>
      <c r="P10" s="100">
        <f>IF(SER_hh_fec!P10=0,0,1000000/0.086*SER_hh_fec!P10/SER_hh_num!P10)</f>
        <v>79640.48752007696</v>
      </c>
      <c r="Q10" s="100">
        <f>IF(SER_hh_fec!Q10=0,0,1000000/0.086*SER_hh_fec!Q10/SER_hh_num!Q10)</f>
        <v>57319.491164981009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105153.29848457045</v>
      </c>
      <c r="D11" s="100">
        <f>IF(SER_hh_fec!D11=0,0,1000000/0.086*SER_hh_fec!D11/SER_hh_num!D11)</f>
        <v>88906.699916848098</v>
      </c>
      <c r="E11" s="100">
        <f>IF(SER_hh_fec!E11=0,0,1000000/0.086*SER_hh_fec!E11/SER_hh_num!E11)</f>
        <v>74199.212954361908</v>
      </c>
      <c r="F11" s="100">
        <f>IF(SER_hh_fec!F11=0,0,1000000/0.086*SER_hh_fec!F11/SER_hh_num!F11)</f>
        <v>67104.790520234979</v>
      </c>
      <c r="G11" s="100">
        <f>IF(SER_hh_fec!G11=0,0,1000000/0.086*SER_hh_fec!G11/SER_hh_num!G11)</f>
        <v>79397.563788428553</v>
      </c>
      <c r="H11" s="100">
        <f>IF(SER_hh_fec!H11=0,0,1000000/0.086*SER_hh_fec!H11/SER_hh_num!H11)</f>
        <v>97151.987559231347</v>
      </c>
      <c r="I11" s="100">
        <f>IF(SER_hh_fec!I11=0,0,1000000/0.086*SER_hh_fec!I11/SER_hh_num!I11)</f>
        <v>88963.002559703309</v>
      </c>
      <c r="J11" s="100">
        <f>IF(SER_hh_fec!J11=0,0,1000000/0.086*SER_hh_fec!J11/SER_hh_num!J11)</f>
        <v>90979.096461183872</v>
      </c>
      <c r="K11" s="100">
        <f>IF(SER_hh_fec!K11=0,0,1000000/0.086*SER_hh_fec!K11/SER_hh_num!K11)</f>
        <v>82455.059620473272</v>
      </c>
      <c r="L11" s="100">
        <f>IF(SER_hh_fec!L11=0,0,1000000/0.086*SER_hh_fec!L11/SER_hh_num!L11)</f>
        <v>85799.122410362921</v>
      </c>
      <c r="M11" s="100">
        <f>IF(SER_hh_fec!M11=0,0,1000000/0.086*SER_hh_fec!M11/SER_hh_num!M11)</f>
        <v>66669.396945628934</v>
      </c>
      <c r="N11" s="100">
        <f>IF(SER_hh_fec!N11=0,0,1000000/0.086*SER_hh_fec!N11/SER_hh_num!N11)</f>
        <v>52943.365622996993</v>
      </c>
      <c r="O11" s="100">
        <f>IF(SER_hh_fec!O11=0,0,1000000/0.086*SER_hh_fec!O11/SER_hh_num!O11)</f>
        <v>60060.806856340161</v>
      </c>
      <c r="P11" s="100">
        <f>IF(SER_hh_fec!P11=0,0,1000000/0.086*SER_hh_fec!P11/SER_hh_num!P11)</f>
        <v>40151.269399413482</v>
      </c>
      <c r="Q11" s="100">
        <f>IF(SER_hh_fec!Q11=0,0,1000000/0.086*SER_hh_fec!Q11/SER_hh_num!Q11)</f>
        <v>40575.35412131223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141991.75441200368</v>
      </c>
      <c r="C12" s="100">
        <f>IF(SER_hh_fec!C12=0,0,1000000/0.086*SER_hh_fec!C12/SER_hh_num!C12)</f>
        <v>99895.633560341914</v>
      </c>
      <c r="D12" s="100">
        <f>IF(SER_hh_fec!D12=0,0,1000000/0.086*SER_hh_fec!D12/SER_hh_num!D12)</f>
        <v>84461.36492100569</v>
      </c>
      <c r="E12" s="100">
        <f>IF(SER_hh_fec!E12=0,0,1000000/0.086*SER_hh_fec!E12/SER_hh_num!E12)</f>
        <v>63394.033465035965</v>
      </c>
      <c r="F12" s="100">
        <f>IF(SER_hh_fec!F12=0,0,1000000/0.086*SER_hh_fec!F12/SER_hh_num!F12)</f>
        <v>81383.607415484788</v>
      </c>
      <c r="G12" s="100">
        <f>IF(SER_hh_fec!G12=0,0,1000000/0.086*SER_hh_fec!G12/SER_hh_num!G12)</f>
        <v>90156.633305319585</v>
      </c>
      <c r="H12" s="100">
        <f>IF(SER_hh_fec!H12=0,0,1000000/0.086*SER_hh_fec!H12/SER_hh_num!H12)</f>
        <v>92294.388181269795</v>
      </c>
      <c r="I12" s="100">
        <f>IF(SER_hh_fec!I12=0,0,1000000/0.086*SER_hh_fec!I12/SER_hh_num!I12)</f>
        <v>84514.852431718129</v>
      </c>
      <c r="J12" s="100">
        <f>IF(SER_hh_fec!J12=0,0,1000000/0.086*SER_hh_fec!J12/SER_hh_num!J12)</f>
        <v>83606.353873785905</v>
      </c>
      <c r="K12" s="100">
        <f>IF(SER_hh_fec!K12=0,0,1000000/0.086*SER_hh_fec!K12/SER_hh_num!K12)</f>
        <v>80958.558151691046</v>
      </c>
      <c r="L12" s="100">
        <f>IF(SER_hh_fec!L12=0,0,1000000/0.086*SER_hh_fec!L12/SER_hh_num!L12)</f>
        <v>86384.776808247814</v>
      </c>
      <c r="M12" s="100">
        <f>IF(SER_hh_fec!M12=0,0,1000000/0.086*SER_hh_fec!M12/SER_hh_num!M12)</f>
        <v>59992.114125524167</v>
      </c>
      <c r="N12" s="100">
        <f>IF(SER_hh_fec!N12=0,0,1000000/0.086*SER_hh_fec!N12/SER_hh_num!N12)</f>
        <v>50490.306005013561</v>
      </c>
      <c r="O12" s="100">
        <f>IF(SER_hh_fec!O12=0,0,1000000/0.086*SER_hh_fec!O12/SER_hh_num!O12)</f>
        <v>58118.576475589151</v>
      </c>
      <c r="P12" s="100">
        <f>IF(SER_hh_fec!P12=0,0,1000000/0.086*SER_hh_fec!P12/SER_hh_num!P12)</f>
        <v>35259.189089664222</v>
      </c>
      <c r="Q12" s="100">
        <f>IF(SER_hh_fec!Q12=0,0,1000000/0.086*SER_hh_fec!Q12/SER_hh_num!Q12)</f>
        <v>39729.922144685152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90415.058748368203</v>
      </c>
      <c r="C13" s="100">
        <f>IF(SER_hh_fec!C13=0,0,1000000/0.086*SER_hh_fec!C13/SER_hh_num!C13)</f>
        <v>63706.539560767327</v>
      </c>
      <c r="D13" s="100">
        <f>IF(SER_hh_fec!D13=0,0,1000000/0.086*SER_hh_fec!D13/SER_hh_num!D13)</f>
        <v>53872.694719807558</v>
      </c>
      <c r="E13" s="100">
        <f>IF(SER_hh_fec!E13=0,0,1000000/0.086*SER_hh_fec!E13/SER_hh_num!E13)</f>
        <v>40432.366308671029</v>
      </c>
      <c r="F13" s="100">
        <f>IF(SER_hh_fec!F13=0,0,1000000/0.086*SER_hh_fec!F13/SER_hh_num!F13)</f>
        <v>45572.930280069362</v>
      </c>
      <c r="G13" s="100">
        <f>IF(SER_hh_fec!G13=0,0,1000000/0.086*SER_hh_fec!G13/SER_hh_num!G13)</f>
        <v>57461.775664027948</v>
      </c>
      <c r="H13" s="100">
        <f>IF(SER_hh_fec!H13=0,0,1000000/0.086*SER_hh_fec!H13/SER_hh_num!H13)</f>
        <v>58812.838133724144</v>
      </c>
      <c r="I13" s="100">
        <f>IF(SER_hh_fec!I13=0,0,1000000/0.086*SER_hh_fec!I13/SER_hh_num!I13)</f>
        <v>53868.668098589376</v>
      </c>
      <c r="J13" s="100">
        <f>IF(SER_hh_fec!J13=0,0,1000000/0.086*SER_hh_fec!J13/SER_hh_num!J13)</f>
        <v>53282.379675270051</v>
      </c>
      <c r="K13" s="100">
        <f>IF(SER_hh_fec!K13=0,0,1000000/0.086*SER_hh_fec!K13/SER_hh_num!K13)</f>
        <v>51613.786944025393</v>
      </c>
      <c r="L13" s="100">
        <f>IF(SER_hh_fec!L13=0,0,1000000/0.086*SER_hh_fec!L13/SER_hh_num!L13)</f>
        <v>58776.058841528109</v>
      </c>
      <c r="M13" s="100">
        <f>IF(SER_hh_fec!M13=0,0,1000000/0.086*SER_hh_fec!M13/SER_hh_num!M13)</f>
        <v>32196.757930711959</v>
      </c>
      <c r="N13" s="100">
        <f>IF(SER_hh_fec!N13=0,0,1000000/0.086*SER_hh_fec!N13/SER_hh_num!N13)</f>
        <v>25837.525045246322</v>
      </c>
      <c r="O13" s="100">
        <f>IF(SER_hh_fec!O13=0,0,1000000/0.086*SER_hh_fec!O13/SER_hh_num!O13)</f>
        <v>32516.131943833756</v>
      </c>
      <c r="P13" s="100">
        <f>IF(SER_hh_fec!P13=0,0,1000000/0.086*SER_hh_fec!P13/SER_hh_num!P13)</f>
        <v>16811.901917420942</v>
      </c>
      <c r="Q13" s="100">
        <f>IF(SER_hh_fec!Q13=0,0,1000000/0.086*SER_hh_fec!Q13/SER_hh_num!Q13)</f>
        <v>15520.601549313729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149898.65003018946</v>
      </c>
      <c r="C14" s="22">
        <f>IF(SER_hh_fec!C14=0,0,1000000/0.086*SER_hh_fec!C14/SER_hh_num!C14)</f>
        <v>105618.73664021953</v>
      </c>
      <c r="D14" s="22">
        <f>IF(SER_hh_fec!D14=0,0,1000000/0.086*SER_hh_fec!D14/SER_hh_num!D14)</f>
        <v>89315.257035470408</v>
      </c>
      <c r="E14" s="22">
        <f>IF(SER_hh_fec!E14=0,0,1000000/0.086*SER_hh_fec!E14/SER_hh_num!E14)</f>
        <v>67032.607301217809</v>
      </c>
      <c r="F14" s="22">
        <f>IF(SER_hh_fec!F14=0,0,1000000/0.086*SER_hh_fec!F14/SER_hh_num!F14)</f>
        <v>75555.121253799196</v>
      </c>
      <c r="G14" s="22">
        <f>IF(SER_hh_fec!G14=0,0,1000000/0.086*SER_hh_fec!G14/SER_hh_num!G14)</f>
        <v>95265.57544299381</v>
      </c>
      <c r="H14" s="22">
        <f>IF(SER_hh_fec!H14=0,0,1000000/0.086*SER_hh_fec!H14/SER_hh_num!H14)</f>
        <v>97505.494800647954</v>
      </c>
      <c r="I14" s="22">
        <f>IF(SER_hh_fec!I14=0,0,1000000/0.086*SER_hh_fec!I14/SER_hh_num!I14)</f>
        <v>89308.581321345569</v>
      </c>
      <c r="J14" s="22">
        <f>IF(SER_hh_fec!J14=0,0,1000000/0.086*SER_hh_fec!J14/SER_hh_num!J14)</f>
        <v>88336.576830052945</v>
      </c>
      <c r="K14" s="22">
        <f>IF(SER_hh_fec!K14=0,0,1000000/0.086*SER_hh_fec!K14/SER_hh_num!K14)</f>
        <v>85570.225722989533</v>
      </c>
      <c r="L14" s="22">
        <f>IF(SER_hh_fec!L14=0,0,1000000/0.086*SER_hh_fec!L14/SER_hh_num!L14)</f>
        <v>97444.518605691337</v>
      </c>
      <c r="M14" s="22">
        <f>IF(SER_hh_fec!M14=0,0,1000000/0.086*SER_hh_fec!M14/SER_hh_num!M14)</f>
        <v>63297.656848991654</v>
      </c>
      <c r="N14" s="22">
        <f>IF(SER_hh_fec!N14=0,0,1000000/0.086*SER_hh_fec!N14/SER_hh_num!N14)</f>
        <v>53059.857081539187</v>
      </c>
      <c r="O14" s="22">
        <f>IF(SER_hh_fec!O14=0,0,1000000/0.086*SER_hh_fec!O14/SER_hh_num!O14)</f>
        <v>68771.750369997622</v>
      </c>
      <c r="P14" s="22">
        <f>IF(SER_hh_fec!P14=0,0,1000000/0.086*SER_hh_fec!P14/SER_hh_num!P14)</f>
        <v>36768.196966646246</v>
      </c>
      <c r="Q14" s="22">
        <f>IF(SER_hh_fec!Q14=0,0,1000000/0.086*SER_hh_fec!Q14/SER_hh_num!Q14)</f>
        <v>41266.771455424911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1789.14692623932</v>
      </c>
      <c r="C15" s="104">
        <f>IF(SER_hh_fec!C15=0,0,1000000/0.086*SER_hh_fec!C15/SER_hh_num!C15)</f>
        <v>1172.6993696505044</v>
      </c>
      <c r="D15" s="104">
        <f>IF(SER_hh_fec!D15=0,0,1000000/0.086*SER_hh_fec!D15/SER_hh_num!D15)</f>
        <v>870.16453339735278</v>
      </c>
      <c r="E15" s="104">
        <f>IF(SER_hh_fec!E15=0,0,1000000/0.086*SER_hh_fec!E15/SER_hh_num!E15)</f>
        <v>718.72107786571883</v>
      </c>
      <c r="F15" s="104">
        <f>IF(SER_hh_fec!F15=0,0,1000000/0.086*SER_hh_fec!F15/SER_hh_num!F15)</f>
        <v>659.91935403518812</v>
      </c>
      <c r="G15" s="104">
        <f>IF(SER_hh_fec!G15=0,0,1000000/0.086*SER_hh_fec!G15/SER_hh_num!G15)</f>
        <v>1132.1463497068062</v>
      </c>
      <c r="H15" s="104">
        <f>IF(SER_hh_fec!H15=0,0,1000000/0.086*SER_hh_fec!H15/SER_hh_num!H15)</f>
        <v>1197.303879110706</v>
      </c>
      <c r="I15" s="104">
        <f>IF(SER_hh_fec!I15=0,0,1000000/0.086*SER_hh_fec!I15/SER_hh_num!I15)</f>
        <v>1089.5380983370012</v>
      </c>
      <c r="J15" s="104">
        <f>IF(SER_hh_fec!J15=0,0,1000000/0.086*SER_hh_fec!J15/SER_hh_num!J15)</f>
        <v>1062.5654588076382</v>
      </c>
      <c r="K15" s="104">
        <f>IF(SER_hh_fec!K15=0,0,1000000/0.086*SER_hh_fec!K15/SER_hh_num!K15)</f>
        <v>870.04862425726117</v>
      </c>
      <c r="L15" s="104">
        <f>IF(SER_hh_fec!L15=0,0,1000000/0.086*SER_hh_fec!L15/SER_hh_num!L15)</f>
        <v>1118.4787829718134</v>
      </c>
      <c r="M15" s="104">
        <f>IF(SER_hh_fec!M15=0,0,1000000/0.086*SER_hh_fec!M15/SER_hh_num!M15)</f>
        <v>602.75627101718396</v>
      </c>
      <c r="N15" s="104">
        <f>IF(SER_hh_fec!N15=0,0,1000000/0.086*SER_hh_fec!N15/SER_hh_num!N15)</f>
        <v>677.66719179795155</v>
      </c>
      <c r="O15" s="104">
        <f>IF(SER_hh_fec!O15=0,0,1000000/0.086*SER_hh_fec!O15/SER_hh_num!O15)</f>
        <v>900.93536649534497</v>
      </c>
      <c r="P15" s="104">
        <f>IF(SER_hh_fec!P15=0,0,1000000/0.086*SER_hh_fec!P15/SER_hh_num!P15)</f>
        <v>477.7908062330215</v>
      </c>
      <c r="Q15" s="104">
        <f>IF(SER_hh_fec!Q15=0,0,1000000/0.086*SER_hh_fec!Q15/SER_hh_num!Q15)</f>
        <v>569.03858032962023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6308.8768973861479</v>
      </c>
      <c r="C16" s="101">
        <f>IF(SER_hh_fec!C16=0,0,1000000/0.086*SER_hh_fec!C16/SER_hh_num!C16)</f>
        <v>6148.3472527074446</v>
      </c>
      <c r="D16" s="101">
        <f>IF(SER_hh_fec!D16=0,0,1000000/0.086*SER_hh_fec!D16/SER_hh_num!D16)</f>
        <v>6017.9311552790787</v>
      </c>
      <c r="E16" s="101">
        <f>IF(SER_hh_fec!E16=0,0,1000000/0.086*SER_hh_fec!E16/SER_hh_num!E16)</f>
        <v>5931.3336515065812</v>
      </c>
      <c r="F16" s="101">
        <f>IF(SER_hh_fec!F16=0,0,1000000/0.086*SER_hh_fec!F16/SER_hh_num!F16)</f>
        <v>5833.36339400818</v>
      </c>
      <c r="G16" s="101">
        <f>IF(SER_hh_fec!G16=0,0,1000000/0.086*SER_hh_fec!G16/SER_hh_num!G16)</f>
        <v>5767.0919827673188</v>
      </c>
      <c r="H16" s="101">
        <f>IF(SER_hh_fec!H16=0,0,1000000/0.086*SER_hh_fec!H16/SER_hh_num!H16)</f>
        <v>5718.3233622798198</v>
      </c>
      <c r="I16" s="101">
        <f>IF(SER_hh_fec!I16=0,0,1000000/0.086*SER_hh_fec!I16/SER_hh_num!I16)</f>
        <v>5653.5423386899574</v>
      </c>
      <c r="J16" s="101">
        <f>IF(SER_hh_fec!J16=0,0,1000000/0.086*SER_hh_fec!J16/SER_hh_num!J16)</f>
        <v>5590.8811225360305</v>
      </c>
      <c r="K16" s="101">
        <f>IF(SER_hh_fec!K16=0,0,1000000/0.086*SER_hh_fec!K16/SER_hh_num!K16)</f>
        <v>5441.0194084841969</v>
      </c>
      <c r="L16" s="101">
        <f>IF(SER_hh_fec!L16=0,0,1000000/0.086*SER_hh_fec!L16/SER_hh_num!L16)</f>
        <v>5387.8763218004424</v>
      </c>
      <c r="M16" s="101">
        <f>IF(SER_hh_fec!M16=0,0,1000000/0.086*SER_hh_fec!M16/SER_hh_num!M16)</f>
        <v>5334.5403411947227</v>
      </c>
      <c r="N16" s="101">
        <f>IF(SER_hh_fec!N16=0,0,1000000/0.086*SER_hh_fec!N16/SER_hh_num!N16)</f>
        <v>5196.4790751399196</v>
      </c>
      <c r="O16" s="101">
        <f>IF(SER_hh_fec!O16=0,0,1000000/0.086*SER_hh_fec!O16/SER_hh_num!O16)</f>
        <v>5086.9574098847652</v>
      </c>
      <c r="P16" s="101">
        <f>IF(SER_hh_fec!P16=0,0,1000000/0.086*SER_hh_fec!P16/SER_hh_num!P16)</f>
        <v>5006.3621076401996</v>
      </c>
      <c r="Q16" s="101">
        <f>IF(SER_hh_fec!Q16=0,0,1000000/0.086*SER_hh_fec!Q16/SER_hh_num!Q16)</f>
        <v>4785.0009361466764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1134.6673509115085</v>
      </c>
      <c r="C17" s="103">
        <f>IF(SER_hh_fec!C17=0,0,1000000/0.086*SER_hh_fec!C17/SER_hh_num!C17)</f>
        <v>1198.0615348919227</v>
      </c>
      <c r="D17" s="103">
        <f>IF(SER_hh_fec!D17=0,0,1000000/0.086*SER_hh_fec!D17/SER_hh_num!D17)</f>
        <v>1290.1732359895559</v>
      </c>
      <c r="E17" s="103">
        <f>IF(SER_hh_fec!E17=0,0,1000000/0.086*SER_hh_fec!E17/SER_hh_num!E17)</f>
        <v>1389.6022518552199</v>
      </c>
      <c r="F17" s="103">
        <f>IF(SER_hh_fec!F17=0,0,1000000/0.086*SER_hh_fec!F17/SER_hh_num!F17)</f>
        <v>1389.5295434132195</v>
      </c>
      <c r="G17" s="103">
        <f>IF(SER_hh_fec!G17=0,0,1000000/0.086*SER_hh_fec!G17/SER_hh_num!G17)</f>
        <v>1378.3589249426525</v>
      </c>
      <c r="H17" s="103">
        <f>IF(SER_hh_fec!H17=0,0,1000000/0.086*SER_hh_fec!H17/SER_hh_num!H17)</f>
        <v>1462.725913642302</v>
      </c>
      <c r="I17" s="103">
        <f>IF(SER_hh_fec!I17=0,0,1000000/0.086*SER_hh_fec!I17/SER_hh_num!I17)</f>
        <v>1581.9023148349333</v>
      </c>
      <c r="J17" s="103">
        <f>IF(SER_hh_fec!J17=0,0,1000000/0.086*SER_hh_fec!J17/SER_hh_num!J17)</f>
        <v>1649.6405335288823</v>
      </c>
      <c r="K17" s="103">
        <f>IF(SER_hh_fec!K17=0,0,1000000/0.086*SER_hh_fec!K17/SER_hh_num!K17)</f>
        <v>1646.544621576493</v>
      </c>
      <c r="L17" s="103">
        <f>IF(SER_hh_fec!L17=0,0,1000000/0.086*SER_hh_fec!L17/SER_hh_num!L17)</f>
        <v>1607.9841453620777</v>
      </c>
      <c r="M17" s="103">
        <f>IF(SER_hh_fec!M17=0,0,1000000/0.086*SER_hh_fec!M17/SER_hh_num!M17)</f>
        <v>1642.8266207864472</v>
      </c>
      <c r="N17" s="103">
        <f>IF(SER_hh_fec!N17=0,0,1000000/0.086*SER_hh_fec!N17/SER_hh_num!N17)</f>
        <v>1691.088719160347</v>
      </c>
      <c r="O17" s="103">
        <f>IF(SER_hh_fec!O17=0,0,1000000/0.086*SER_hh_fec!O17/SER_hh_num!O17)</f>
        <v>1752.6595521409731</v>
      </c>
      <c r="P17" s="103">
        <f>IF(SER_hh_fec!P17=0,0,1000000/0.086*SER_hh_fec!P17/SER_hh_num!P17)</f>
        <v>1837.6640234301121</v>
      </c>
      <c r="Q17" s="103">
        <f>IF(SER_hh_fec!Q17=0,0,1000000/0.086*SER_hh_fec!Q17/SER_hh_num!Q17)</f>
        <v>1902.3310121703098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6352.9709489499037</v>
      </c>
      <c r="C18" s="103">
        <f>IF(SER_hh_fec!C18=0,0,1000000/0.086*SER_hh_fec!C18/SER_hh_num!C18)</f>
        <v>6206.659086847234</v>
      </c>
      <c r="D18" s="103">
        <f>IF(SER_hh_fec!D18=0,0,1000000/0.086*SER_hh_fec!D18/SER_hh_num!D18)</f>
        <v>6058.9643013962896</v>
      </c>
      <c r="E18" s="103">
        <f>IF(SER_hh_fec!E18=0,0,1000000/0.086*SER_hh_fec!E18/SER_hh_num!E18)</f>
        <v>5943.9086625346026</v>
      </c>
      <c r="F18" s="103">
        <f>IF(SER_hh_fec!F18=0,0,1000000/0.086*SER_hh_fec!F18/SER_hh_num!F18)</f>
        <v>5867.9350834515199</v>
      </c>
      <c r="G18" s="103">
        <f>IF(SER_hh_fec!G18=0,0,1000000/0.086*SER_hh_fec!G18/SER_hh_num!G18)</f>
        <v>5816.3538519932235</v>
      </c>
      <c r="H18" s="103">
        <f>IF(SER_hh_fec!H18=0,0,1000000/0.086*SER_hh_fec!H18/SER_hh_num!H18)</f>
        <v>5766.8251954716252</v>
      </c>
      <c r="I18" s="103">
        <f>IF(SER_hh_fec!I18=0,0,1000000/0.086*SER_hh_fec!I18/SER_hh_num!I18)</f>
        <v>5693.916092532183</v>
      </c>
      <c r="J18" s="103">
        <f>IF(SER_hh_fec!J18=0,0,1000000/0.086*SER_hh_fec!J18/SER_hh_num!J18)</f>
        <v>5628.1967257872248</v>
      </c>
      <c r="K18" s="103">
        <f>IF(SER_hh_fec!K18=0,0,1000000/0.086*SER_hh_fec!K18/SER_hh_num!K18)</f>
        <v>5476.4428555617842</v>
      </c>
      <c r="L18" s="103">
        <f>IF(SER_hh_fec!L18=0,0,1000000/0.086*SER_hh_fec!L18/SER_hh_num!L18)</f>
        <v>5427.6236528070349</v>
      </c>
      <c r="M18" s="103">
        <f>IF(SER_hh_fec!M18=0,0,1000000/0.086*SER_hh_fec!M18/SER_hh_num!M18)</f>
        <v>5375.0002891653839</v>
      </c>
      <c r="N18" s="103">
        <f>IF(SER_hh_fec!N18=0,0,1000000/0.086*SER_hh_fec!N18/SER_hh_num!N18)</f>
        <v>5238.328488935781</v>
      </c>
      <c r="O18" s="103">
        <f>IF(SER_hh_fec!O18=0,0,1000000/0.086*SER_hh_fec!O18/SER_hh_num!O18)</f>
        <v>5133.102584255158</v>
      </c>
      <c r="P18" s="103">
        <f>IF(SER_hh_fec!P18=0,0,1000000/0.086*SER_hh_fec!P18/SER_hh_num!P18)</f>
        <v>5060.0365293192317</v>
      </c>
      <c r="Q18" s="103">
        <f>IF(SER_hh_fec!Q18=0,0,1000000/0.086*SER_hh_fec!Q18/SER_hh_num!Q18)</f>
        <v>4847.275579144376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9428.1247359460958</v>
      </c>
      <c r="C19" s="101">
        <f>IF(SER_hh_fec!C19=0,0,1000000/0.086*SER_hh_fec!C19/SER_hh_num!C19)</f>
        <v>9517.6364083962289</v>
      </c>
      <c r="D19" s="101">
        <f>IF(SER_hh_fec!D19=0,0,1000000/0.086*SER_hh_fec!D19/SER_hh_num!D19)</f>
        <v>9561.5889642166221</v>
      </c>
      <c r="E19" s="101">
        <f>IF(SER_hh_fec!E19=0,0,1000000/0.086*SER_hh_fec!E19/SER_hh_num!E19)</f>
        <v>9331.8143443445733</v>
      </c>
      <c r="F19" s="101">
        <f>IF(SER_hh_fec!F19=0,0,1000000/0.086*SER_hh_fec!F19/SER_hh_num!F19)</f>
        <v>9382.8494739868856</v>
      </c>
      <c r="G19" s="101">
        <f>IF(SER_hh_fec!G19=0,0,1000000/0.086*SER_hh_fec!G19/SER_hh_num!G19)</f>
        <v>9247.8351389349027</v>
      </c>
      <c r="H19" s="101">
        <f>IF(SER_hh_fec!H19=0,0,1000000/0.086*SER_hh_fec!H19/SER_hh_num!H19)</f>
        <v>9289.1220094080199</v>
      </c>
      <c r="I19" s="101">
        <f>IF(SER_hh_fec!I19=0,0,1000000/0.086*SER_hh_fec!I19/SER_hh_num!I19)</f>
        <v>9352.7706231727843</v>
      </c>
      <c r="J19" s="101">
        <f>IF(SER_hh_fec!J19=0,0,1000000/0.086*SER_hh_fec!J19/SER_hh_num!J19)</f>
        <v>9395.7574941436214</v>
      </c>
      <c r="K19" s="101">
        <f>IF(SER_hh_fec!K19=0,0,1000000/0.086*SER_hh_fec!K19/SER_hh_num!K19)</f>
        <v>9739.3400393691754</v>
      </c>
      <c r="L19" s="101">
        <f>IF(SER_hh_fec!L19=0,0,1000000/0.086*SER_hh_fec!L19/SER_hh_num!L19)</f>
        <v>9348.5141166991652</v>
      </c>
      <c r="M19" s="101">
        <f>IF(SER_hh_fec!M19=0,0,1000000/0.086*SER_hh_fec!M19/SER_hh_num!M19)</f>
        <v>9418.120534016547</v>
      </c>
      <c r="N19" s="101">
        <f>IF(SER_hh_fec!N19=0,0,1000000/0.086*SER_hh_fec!N19/SER_hh_num!N19)</f>
        <v>9623.0652344728205</v>
      </c>
      <c r="O19" s="101">
        <f>IF(SER_hh_fec!O19=0,0,1000000/0.086*SER_hh_fec!O19/SER_hh_num!O19)</f>
        <v>9647.57412596633</v>
      </c>
      <c r="P19" s="101">
        <f>IF(SER_hh_fec!P19=0,0,1000000/0.086*SER_hh_fec!P19/SER_hh_num!P19)</f>
        <v>9579.9971102149957</v>
      </c>
      <c r="Q19" s="101">
        <f>IF(SER_hh_fec!Q19=0,0,1000000/0.086*SER_hh_fec!Q19/SER_hh_num!Q19)</f>
        <v>9816.8815010766994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13563.264056276994</v>
      </c>
      <c r="C20" s="100">
        <f>IF(SER_hh_fec!C20=0,0,1000000/0.086*SER_hh_fec!C20/SER_hh_num!C20)</f>
        <v>13467.858471793221</v>
      </c>
      <c r="D20" s="100">
        <f>IF(SER_hh_fec!D20=0,0,1000000/0.086*SER_hh_fec!D20/SER_hh_num!D20)</f>
        <v>13485.072356680557</v>
      </c>
      <c r="E20" s="100">
        <f>IF(SER_hh_fec!E20=0,0,1000000/0.086*SER_hh_fec!E20/SER_hh_num!E20)</f>
        <v>13253.548952625011</v>
      </c>
      <c r="F20" s="100">
        <f>IF(SER_hh_fec!F20=0,0,1000000/0.086*SER_hh_fec!F20/SER_hh_num!F20)</f>
        <v>13322.014528660704</v>
      </c>
      <c r="G20" s="100">
        <f>IF(SER_hh_fec!G20=0,0,1000000/0.086*SER_hh_fec!G20/SER_hh_num!G20)</f>
        <v>13168.859771462918</v>
      </c>
      <c r="H20" s="100">
        <f>IF(SER_hh_fec!H20=0,0,1000000/0.086*SER_hh_fec!H20/SER_hh_num!H20)</f>
        <v>13117.767211465534</v>
      </c>
      <c r="I20" s="100">
        <f>IF(SER_hh_fec!I20=0,0,1000000/0.086*SER_hh_fec!I20/SER_hh_num!I20)</f>
        <v>13014.310165398494</v>
      </c>
      <c r="J20" s="100">
        <f>IF(SER_hh_fec!J20=0,0,1000000/0.086*SER_hh_fec!J20/SER_hh_num!J20)</f>
        <v>13016.770090702326</v>
      </c>
      <c r="K20" s="100">
        <f>IF(SER_hh_fec!K20=0,0,1000000/0.086*SER_hh_fec!K20/SER_hh_num!K20)</f>
        <v>13417.182568129174</v>
      </c>
      <c r="L20" s="100">
        <f>IF(SER_hh_fec!L20=0,0,1000000/0.086*SER_hh_fec!L20/SER_hh_num!L20)</f>
        <v>12822.206470949221</v>
      </c>
      <c r="M20" s="100">
        <f>IF(SER_hh_fec!M20=0,0,1000000/0.086*SER_hh_fec!M20/SER_hh_num!M20)</f>
        <v>12835.146442779858</v>
      </c>
      <c r="N20" s="100">
        <f>IF(SER_hh_fec!N20=0,0,1000000/0.086*SER_hh_fec!N20/SER_hh_num!N20)</f>
        <v>12864.784027998236</v>
      </c>
      <c r="O20" s="100">
        <f>IF(SER_hh_fec!O20=0,0,1000000/0.086*SER_hh_fec!O20/SER_hh_num!O20)</f>
        <v>12915.823673994499</v>
      </c>
      <c r="P20" s="100">
        <f>IF(SER_hh_fec!P20=0,0,1000000/0.086*SER_hh_fec!P20/SER_hh_num!P20)</f>
        <v>12801.607127184954</v>
      </c>
      <c r="Q20" s="100">
        <f>IF(SER_hh_fec!Q20=0,0,1000000/0.086*SER_hh_fec!Q20/SER_hh_num!Q20)</f>
        <v>12929.925506428204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0</v>
      </c>
      <c r="C22" s="100">
        <f>IF(SER_hh_fec!C22=0,0,1000000/0.086*SER_hh_fec!C22/SER_hh_num!C22)</f>
        <v>0</v>
      </c>
      <c r="D22" s="100">
        <f>IF(SER_hh_fec!D22=0,0,1000000/0.086*SER_hh_fec!D22/SER_hh_num!D22)</f>
        <v>0</v>
      </c>
      <c r="E22" s="100">
        <f>IF(SER_hh_fec!E22=0,0,1000000/0.086*SER_hh_fec!E22/SER_hh_num!E22)</f>
        <v>0</v>
      </c>
      <c r="F22" s="100">
        <f>IF(SER_hh_fec!F22=0,0,1000000/0.086*SER_hh_fec!F22/SER_hh_num!F22)</f>
        <v>0</v>
      </c>
      <c r="G22" s="100">
        <f>IF(SER_hh_fec!G22=0,0,1000000/0.086*SER_hh_fec!G22/SER_hh_num!G22)</f>
        <v>0</v>
      </c>
      <c r="H22" s="100">
        <f>IF(SER_hh_fec!H22=0,0,1000000/0.086*SER_hh_fec!H22/SER_hh_num!H22)</f>
        <v>0</v>
      </c>
      <c r="I22" s="100">
        <f>IF(SER_hh_fec!I22=0,0,1000000/0.086*SER_hh_fec!I22/SER_hh_num!I22)</f>
        <v>0</v>
      </c>
      <c r="J22" s="100">
        <f>IF(SER_hh_fec!J22=0,0,1000000/0.086*SER_hh_fec!J22/SER_hh_num!J22)</f>
        <v>0</v>
      </c>
      <c r="K22" s="100">
        <f>IF(SER_hh_fec!K22=0,0,1000000/0.086*SER_hh_fec!K22/SER_hh_num!K22)</f>
        <v>0</v>
      </c>
      <c r="L22" s="100">
        <f>IF(SER_hh_fec!L22=0,0,1000000/0.086*SER_hh_fec!L22/SER_hh_num!L22)</f>
        <v>0</v>
      </c>
      <c r="M22" s="100">
        <f>IF(SER_hh_fec!M22=0,0,1000000/0.086*SER_hh_fec!M22/SER_hh_num!M22)</f>
        <v>0</v>
      </c>
      <c r="N22" s="100">
        <f>IF(SER_hh_fec!N22=0,0,1000000/0.086*SER_hh_fec!N22/SER_hh_num!N22)</f>
        <v>0</v>
      </c>
      <c r="O22" s="100">
        <f>IF(SER_hh_fec!O22=0,0,1000000/0.086*SER_hh_fec!O22/SER_hh_num!O22)</f>
        <v>0</v>
      </c>
      <c r="P22" s="100">
        <f>IF(SER_hh_fec!P22=0,0,1000000/0.086*SER_hh_fec!P22/SER_hh_num!P22)</f>
        <v>0</v>
      </c>
      <c r="Q22" s="100">
        <f>IF(SER_hh_fec!Q22=0,0,1000000/0.086*SER_hh_fec!Q22/SER_hh_num!Q22)</f>
        <v>0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11212.298286522311</v>
      </c>
      <c r="C23" s="100">
        <f>IF(SER_hh_fec!C23=0,0,1000000/0.086*SER_hh_fec!C23/SER_hh_num!C23)</f>
        <v>11133.429670015727</v>
      </c>
      <c r="D23" s="100">
        <f>IF(SER_hh_fec!D23=0,0,1000000/0.086*SER_hh_fec!D23/SER_hh_num!D23)</f>
        <v>11147.659814855922</v>
      </c>
      <c r="E23" s="100">
        <f>IF(SER_hh_fec!E23=0,0,1000000/0.086*SER_hh_fec!E23/SER_hh_num!E23)</f>
        <v>10956.267134170012</v>
      </c>
      <c r="F23" s="100">
        <f>IF(SER_hh_fec!F23=0,0,1000000/0.086*SER_hh_fec!F23/SER_hh_num!F23)</f>
        <v>11012.865343692847</v>
      </c>
      <c r="G23" s="100">
        <f>IF(SER_hh_fec!G23=0,0,1000000/0.086*SER_hh_fec!G23/SER_hh_num!G23)</f>
        <v>10886.257411076012</v>
      </c>
      <c r="H23" s="100">
        <f>IF(SER_hh_fec!H23=0,0,1000000/0.086*SER_hh_fec!H23/SER_hh_num!H23)</f>
        <v>10844.020894811507</v>
      </c>
      <c r="I23" s="100">
        <f>IF(SER_hh_fec!I23=0,0,1000000/0.086*SER_hh_fec!I23/SER_hh_num!I23)</f>
        <v>10758.496403396093</v>
      </c>
      <c r="J23" s="100">
        <f>IF(SER_hh_fec!J23=0,0,1000000/0.086*SER_hh_fec!J23/SER_hh_num!J23)</f>
        <v>10760.529941647257</v>
      </c>
      <c r="K23" s="100">
        <f>IF(SER_hh_fec!K23=0,0,1000000/0.086*SER_hh_fec!K23/SER_hh_num!K23)</f>
        <v>11091.537589653452</v>
      </c>
      <c r="L23" s="100">
        <f>IF(SER_hh_fec!L23=0,0,1000000/0.086*SER_hh_fec!L23/SER_hh_num!L23)</f>
        <v>10599.690682651348</v>
      </c>
      <c r="M23" s="100">
        <f>IF(SER_hh_fec!M23=0,0,1000000/0.086*SER_hh_fec!M23/SER_hh_num!M23)</f>
        <v>10588.360045494366</v>
      </c>
      <c r="N23" s="100">
        <f>IF(SER_hh_fec!N23=0,0,1000000/0.086*SER_hh_fec!N23/SER_hh_num!N23)</f>
        <v>10579.422006273086</v>
      </c>
      <c r="O23" s="100">
        <f>IF(SER_hh_fec!O23=0,0,1000000/0.086*SER_hh_fec!O23/SER_hh_num!O23)</f>
        <v>10584.613011034111</v>
      </c>
      <c r="P23" s="100">
        <f>IF(SER_hh_fec!P23=0,0,1000000/0.086*SER_hh_fec!P23/SER_hh_num!P23)</f>
        <v>10454.815831605603</v>
      </c>
      <c r="Q23" s="100">
        <f>IF(SER_hh_fec!Q23=0,0,1000000/0.086*SER_hh_fec!Q23/SER_hh_num!Q23)</f>
        <v>10521.841406315199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8829.6849006363245</v>
      </c>
      <c r="C25" s="100">
        <f>IF(SER_hh_fec!C25=0,0,1000000/0.086*SER_hh_fec!C25/SER_hh_num!C25)</f>
        <v>8767.5758651373817</v>
      </c>
      <c r="D25" s="100">
        <f>IF(SER_hh_fec!D25=0,0,1000000/0.086*SER_hh_fec!D25/SER_hh_num!D25)</f>
        <v>8778.782104199041</v>
      </c>
      <c r="E25" s="100">
        <f>IF(SER_hh_fec!E25=0,0,1000000/0.086*SER_hh_fec!E25/SER_hh_num!E25)</f>
        <v>8628.0603681588855</v>
      </c>
      <c r="F25" s="100">
        <f>IF(SER_hh_fec!F25=0,0,1000000/0.086*SER_hh_fec!F25/SER_hh_num!F25)</f>
        <v>8672.6314581581173</v>
      </c>
      <c r="G25" s="100">
        <f>IF(SER_hh_fec!G25=0,0,1000000/0.086*SER_hh_fec!G25/SER_hh_num!G25)</f>
        <v>8572.927711222359</v>
      </c>
      <c r="H25" s="100">
        <f>IF(SER_hh_fec!H25=0,0,1000000/0.086*SER_hh_fec!H25/SER_hh_num!H25)</f>
        <v>8539.6664546640604</v>
      </c>
      <c r="I25" s="100">
        <f>IF(SER_hh_fec!I25=0,0,1000000/0.086*SER_hh_fec!I25/SER_hh_num!I25)</f>
        <v>8472.3159176744193</v>
      </c>
      <c r="J25" s="100">
        <f>IF(SER_hh_fec!J25=0,0,1000000/0.086*SER_hh_fec!J25/SER_hh_num!J25)</f>
        <v>8473.9173290472136</v>
      </c>
      <c r="K25" s="100">
        <f>IF(SER_hh_fec!K25=0,0,1000000/0.086*SER_hh_fec!K25/SER_hh_num!K25)</f>
        <v>8734.5858518520927</v>
      </c>
      <c r="L25" s="100">
        <f>IF(SER_hh_fec!L25=0,0,1000000/0.086*SER_hh_fec!L25/SER_hh_num!L25)</f>
        <v>8347.2564125879453</v>
      </c>
      <c r="M25" s="100">
        <f>IF(SER_hh_fec!M25=0,0,1000000/0.086*SER_hh_fec!M25/SER_hh_num!M25)</f>
        <v>8355.7637952233817</v>
      </c>
      <c r="N25" s="100">
        <f>IF(SER_hh_fec!N25=0,0,1000000/0.086*SER_hh_fec!N25/SER_hh_num!N25)</f>
        <v>8374.5064807638446</v>
      </c>
      <c r="O25" s="100">
        <f>IF(SER_hh_fec!O25=0,0,1000000/0.086*SER_hh_fec!O25/SER_hh_num!O25)</f>
        <v>8407.8597394705303</v>
      </c>
      <c r="P25" s="100">
        <f>IF(SER_hh_fec!P25=0,0,1000000/0.086*SER_hh_fec!P25/SER_hh_num!P25)</f>
        <v>8333.0090945873962</v>
      </c>
      <c r="Q25" s="100">
        <f>IF(SER_hh_fec!Q25=0,0,1000000/0.086*SER_hh_fec!Q25/SER_hh_num!Q25)</f>
        <v>8415.1393875085832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9121.3730695836148</v>
      </c>
      <c r="C26" s="22">
        <f>IF(SER_hh_fec!C26=0,0,1000000/0.086*SER_hh_fec!C26/SER_hh_num!C26)</f>
        <v>9070.9842388988927</v>
      </c>
      <c r="D26" s="22">
        <f>IF(SER_hh_fec!D26=0,0,1000000/0.086*SER_hh_fec!D26/SER_hh_num!D26)</f>
        <v>9084.1070552166566</v>
      </c>
      <c r="E26" s="22">
        <f>IF(SER_hh_fec!E26=0,0,1000000/0.086*SER_hh_fec!E26/SER_hh_num!E26)</f>
        <v>8927.5300247503255</v>
      </c>
      <c r="F26" s="22">
        <f>IF(SER_hh_fec!F26=0,0,1000000/0.086*SER_hh_fec!F26/SER_hh_num!F26)</f>
        <v>8974.9119139753857</v>
      </c>
      <c r="G26" s="22">
        <f>IF(SER_hh_fec!G26=0,0,1000000/0.086*SER_hh_fec!G26/SER_hh_num!G26)</f>
        <v>8864.3702661600164</v>
      </c>
      <c r="H26" s="22">
        <f>IF(SER_hh_fec!H26=0,0,1000000/0.086*SER_hh_fec!H26/SER_hh_num!H26)</f>
        <v>8828.2601132425898</v>
      </c>
      <c r="I26" s="22">
        <f>IF(SER_hh_fec!I26=0,0,1000000/0.086*SER_hh_fec!I26/SER_hh_num!I26)</f>
        <v>8760.7787328870472</v>
      </c>
      <c r="J26" s="22">
        <f>IF(SER_hh_fec!J26=0,0,1000000/0.086*SER_hh_fec!J26/SER_hh_num!J26)</f>
        <v>8761.2469454508409</v>
      </c>
      <c r="K26" s="22">
        <f>IF(SER_hh_fec!K26=0,0,1000000/0.086*SER_hh_fec!K26/SER_hh_num!K26)</f>
        <v>9034.0532819442597</v>
      </c>
      <c r="L26" s="22">
        <f>IF(SER_hh_fec!L26=0,0,1000000/0.086*SER_hh_fec!L26/SER_hh_num!L26)</f>
        <v>8633.7182422358455</v>
      </c>
      <c r="M26" s="22">
        <f>IF(SER_hh_fec!M26=0,0,1000000/0.086*SER_hh_fec!M26/SER_hh_num!M26)</f>
        <v>8743.6284000970827</v>
      </c>
      <c r="N26" s="22">
        <f>IF(SER_hh_fec!N26=0,0,1000000/0.086*SER_hh_fec!N26/SER_hh_num!N26)</f>
        <v>8747.6059494919391</v>
      </c>
      <c r="O26" s="22">
        <f>IF(SER_hh_fec!O26=0,0,1000000/0.086*SER_hh_fec!O26/SER_hh_num!O26)</f>
        <v>8790.5334245537069</v>
      </c>
      <c r="P26" s="22">
        <f>IF(SER_hh_fec!P26=0,0,1000000/0.086*SER_hh_fec!P26/SER_hh_num!P26)</f>
        <v>8581.1247283047796</v>
      </c>
      <c r="Q26" s="22">
        <f>IF(SER_hh_fec!Q26=0,0,1000000/0.086*SER_hh_fec!Q26/SER_hh_num!Q26)</f>
        <v>8957.8363149326524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2.0277762120067564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33.121360174557935</v>
      </c>
      <c r="M27" s="116">
        <f>IF(SER_hh_fec!M27=0,0,1000000/0.086*SER_hh_fec!M27/SER_hh_num!M19)</f>
        <v>39.703698889658369</v>
      </c>
      <c r="N27" s="116">
        <f>IF(SER_hh_fec!N27=0,0,1000000/0.086*SER_hh_fec!N27/SER_hh_num!N19)</f>
        <v>39.312551975719586</v>
      </c>
      <c r="O27" s="116">
        <f>IF(SER_hh_fec!O27=0,0,1000000/0.086*SER_hh_fec!O27/SER_hh_num!O19)</f>
        <v>20.334726377750599</v>
      </c>
      <c r="P27" s="116">
        <f>IF(SER_hh_fec!P27=0,0,1000000/0.086*SER_hh_fec!P27/SER_hh_num!P19)</f>
        <v>80.576498087475898</v>
      </c>
      <c r="Q27" s="116">
        <f>IF(SER_hh_fec!Q27=0,0,1000000/0.086*SER_hh_fec!Q27/SER_hh_num!Q19)</f>
        <v>56.368771063669392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2246.4203799644533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1992.5571163220602</v>
      </c>
      <c r="M28" s="117">
        <f>IF(SER_hh_fec!M27=0,0,1000000/0.086*SER_hh_fec!M27/SER_hh_num!M27)</f>
        <v>1996.7736647658157</v>
      </c>
      <c r="N28" s="117">
        <f>IF(SER_hh_fec!N27=0,0,1000000/0.086*SER_hh_fec!N27/SER_hh_num!N27)</f>
        <v>2002.5353497561996</v>
      </c>
      <c r="O28" s="117">
        <f>IF(SER_hh_fec!O27=0,0,1000000/0.086*SER_hh_fec!O27/SER_hh_num!O27)</f>
        <v>748.52114931649169</v>
      </c>
      <c r="P28" s="117">
        <f>IF(SER_hh_fec!P27=0,0,1000000/0.086*SER_hh_fec!P27/SER_hh_num!P27)</f>
        <v>2471.1578991157144</v>
      </c>
      <c r="Q28" s="117">
        <f>IF(SER_hh_fec!Q27=0,0,1000000/0.086*SER_hh_fec!Q27/SER_hh_num!Q27)</f>
        <v>1677.9992879001186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9766.9773711966736</v>
      </c>
      <c r="C29" s="101">
        <f>IF(SER_hh_fec!C29=0,0,1000000/0.086*SER_hh_fec!C29/SER_hh_num!C29)</f>
        <v>10225.363762535322</v>
      </c>
      <c r="D29" s="101">
        <f>IF(SER_hh_fec!D29=0,0,1000000/0.086*SER_hh_fec!D29/SER_hh_num!D29)</f>
        <v>10766.84909546515</v>
      </c>
      <c r="E29" s="101">
        <f>IF(SER_hh_fec!E29=0,0,1000000/0.086*SER_hh_fec!E29/SER_hh_num!E29)</f>
        <v>10844.466104097395</v>
      </c>
      <c r="F29" s="101">
        <f>IF(SER_hh_fec!F29=0,0,1000000/0.086*SER_hh_fec!F29/SER_hh_num!F29)</f>
        <v>10908.286734227591</v>
      </c>
      <c r="G29" s="101">
        <f>IF(SER_hh_fec!G29=0,0,1000000/0.086*SER_hh_fec!G29/SER_hh_num!G29)</f>
        <v>10542.801252197605</v>
      </c>
      <c r="H29" s="101">
        <f>IF(SER_hh_fec!H29=0,0,1000000/0.086*SER_hh_fec!H29/SER_hh_num!H29)</f>
        <v>10285.413199650888</v>
      </c>
      <c r="I29" s="101">
        <f>IF(SER_hh_fec!I29=0,0,1000000/0.086*SER_hh_fec!I29/SER_hh_num!I29)</f>
        <v>9679.8033745893899</v>
      </c>
      <c r="J29" s="101">
        <f>IF(SER_hh_fec!J29=0,0,1000000/0.086*SER_hh_fec!J29/SER_hh_num!J29)</f>
        <v>9428.081587662653</v>
      </c>
      <c r="K29" s="101">
        <f>IF(SER_hh_fec!K29=0,0,1000000/0.086*SER_hh_fec!K29/SER_hh_num!K29)</f>
        <v>9639.0439505841168</v>
      </c>
      <c r="L29" s="101">
        <f>IF(SER_hh_fec!L29=0,0,1000000/0.086*SER_hh_fec!L29/SER_hh_num!L29)</f>
        <v>9671.1325072474701</v>
      </c>
      <c r="M29" s="101">
        <f>IF(SER_hh_fec!M29=0,0,1000000/0.086*SER_hh_fec!M29/SER_hh_num!M29)</f>
        <v>9264.686207060342</v>
      </c>
      <c r="N29" s="101">
        <f>IF(SER_hh_fec!N29=0,0,1000000/0.086*SER_hh_fec!N29/SER_hh_num!N29)</f>
        <v>9524.073606621032</v>
      </c>
      <c r="O29" s="101">
        <f>IF(SER_hh_fec!O29=0,0,1000000/0.086*SER_hh_fec!O29/SER_hh_num!O29)</f>
        <v>9709.9478940100416</v>
      </c>
      <c r="P29" s="101">
        <f>IF(SER_hh_fec!P29=0,0,1000000/0.086*SER_hh_fec!P29/SER_hh_num!P29)</f>
        <v>9537.0195326722405</v>
      </c>
      <c r="Q29" s="101">
        <f>IF(SER_hh_fec!Q29=0,0,1000000/0.086*SER_hh_fec!Q29/SER_hh_num!Q29)</f>
        <v>9693.6093277415857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12158.584349644752</v>
      </c>
      <c r="C30" s="100">
        <f>IF(SER_hh_fec!C30=0,0,1000000/0.086*SER_hh_fec!C30/SER_hh_num!C30)</f>
        <v>12431.222062297533</v>
      </c>
      <c r="D30" s="100">
        <f>IF(SER_hh_fec!D30=0,0,1000000/0.086*SER_hh_fec!D30/SER_hh_num!D30)</f>
        <v>12542.925809555469</v>
      </c>
      <c r="E30" s="100">
        <f>IF(SER_hh_fec!E30=0,0,1000000/0.086*SER_hh_fec!E30/SER_hh_num!E30)</f>
        <v>12685.241340641507</v>
      </c>
      <c r="F30" s="100">
        <f>IF(SER_hh_fec!F30=0,0,1000000/0.086*SER_hh_fec!F30/SER_hh_num!F30)</f>
        <v>12975.704384817976</v>
      </c>
      <c r="G30" s="100">
        <f>IF(SER_hh_fec!G30=0,0,1000000/0.086*SER_hh_fec!G30/SER_hh_num!G30)</f>
        <v>12676.355190995702</v>
      </c>
      <c r="H30" s="100">
        <f>IF(SER_hh_fec!H30=0,0,1000000/0.086*SER_hh_fec!H30/SER_hh_num!H30)</f>
        <v>12458.030574949165</v>
      </c>
      <c r="I30" s="100">
        <f>IF(SER_hh_fec!I30=0,0,1000000/0.086*SER_hh_fec!I30/SER_hh_num!I30)</f>
        <v>12268.600220631513</v>
      </c>
      <c r="J30" s="100">
        <f>IF(SER_hh_fec!J30=0,0,1000000/0.086*SER_hh_fec!J30/SER_hh_num!J30)</f>
        <v>12191.154806684959</v>
      </c>
      <c r="K30" s="100">
        <f>IF(SER_hh_fec!K30=0,0,1000000/0.086*SER_hh_fec!K30/SER_hh_num!K30)</f>
        <v>12245.160931661769</v>
      </c>
      <c r="L30" s="100">
        <f>IF(SER_hh_fec!L30=0,0,1000000/0.086*SER_hh_fec!L30/SER_hh_num!L30)</f>
        <v>12238.751520228818</v>
      </c>
      <c r="M30" s="100">
        <f>IF(SER_hh_fec!M30=0,0,1000000/0.086*SER_hh_fec!M30/SER_hh_num!M30)</f>
        <v>12474.796106417705</v>
      </c>
      <c r="N30" s="100">
        <f>IF(SER_hh_fec!N30=0,0,1000000/0.086*SER_hh_fec!N30/SER_hh_num!N30)</f>
        <v>12382.571908213384</v>
      </c>
      <c r="O30" s="100">
        <f>IF(SER_hh_fec!O30=0,0,1000000/0.086*SER_hh_fec!O30/SER_hh_num!O30)</f>
        <v>12155.017677917143</v>
      </c>
      <c r="P30" s="100">
        <f>IF(SER_hh_fec!P30=0,0,1000000/0.086*SER_hh_fec!P30/SER_hh_num!P30)</f>
        <v>12084.978931331521</v>
      </c>
      <c r="Q30" s="100">
        <f>IF(SER_hh_fec!Q30=0,0,1000000/0.086*SER_hh_fec!Q30/SER_hh_num!Q30)</f>
        <v>12094.409499288349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11290.114038955846</v>
      </c>
      <c r="C31" s="100">
        <f>IF(SER_hh_fec!C31=0,0,1000000/0.086*SER_hh_fec!C31/SER_hh_num!C31)</f>
        <v>11543.277629276286</v>
      </c>
      <c r="D31" s="100">
        <f>IF(SER_hh_fec!D31=0,0,1000000/0.086*SER_hh_fec!D31/SER_hh_num!D31)</f>
        <v>11647.002537444361</v>
      </c>
      <c r="E31" s="100">
        <f>IF(SER_hh_fec!E31=0,0,1000000/0.086*SER_hh_fec!E31/SER_hh_num!E31)</f>
        <v>11779.152673452829</v>
      </c>
      <c r="F31" s="100">
        <f>IF(SER_hh_fec!F31=0,0,1000000/0.086*SER_hh_fec!F31/SER_hh_num!F31)</f>
        <v>12048.868357330977</v>
      </c>
      <c r="G31" s="100">
        <f>IF(SER_hh_fec!G31=0,0,1000000/0.086*SER_hh_fec!G31/SER_hh_num!G31)</f>
        <v>11770.901248781729</v>
      </c>
      <c r="H31" s="100">
        <f>IF(SER_hh_fec!H31=0,0,1000000/0.086*SER_hh_fec!H31/SER_hh_num!H31)</f>
        <v>11568.17124816708</v>
      </c>
      <c r="I31" s="100">
        <f>IF(SER_hh_fec!I31=0,0,1000000/0.086*SER_hh_fec!I31/SER_hh_num!I31)</f>
        <v>11392.271633443552</v>
      </c>
      <c r="J31" s="100">
        <f>IF(SER_hh_fec!J31=0,0,1000000/0.086*SER_hh_fec!J31/SER_hh_num!J31)</f>
        <v>11320.358034778888</v>
      </c>
      <c r="K31" s="100">
        <f>IF(SER_hh_fec!K31=0,0,1000000/0.086*SER_hh_fec!K31/SER_hh_num!K31)</f>
        <v>11370.506579400208</v>
      </c>
      <c r="L31" s="100">
        <f>IF(SER_hh_fec!L31=0,0,1000000/0.086*SER_hh_fec!L31/SER_hh_num!L31)</f>
        <v>11364.554983069615</v>
      </c>
      <c r="M31" s="100">
        <f>IF(SER_hh_fec!M31=0,0,1000000/0.086*SER_hh_fec!M31/SER_hh_num!M31)</f>
        <v>11583.729834327012</v>
      </c>
      <c r="N31" s="100">
        <f>IF(SER_hh_fec!N31=0,0,1000000/0.086*SER_hh_fec!N31/SER_hh_num!N31)</f>
        <v>11497.121079120478</v>
      </c>
      <c r="O31" s="100">
        <f>IF(SER_hh_fec!O31=0,0,1000000/0.086*SER_hh_fec!O31/SER_hh_num!O31)</f>
        <v>11284.512010391805</v>
      </c>
      <c r="P31" s="100">
        <f>IF(SER_hh_fec!P31=0,0,1000000/0.086*SER_hh_fec!P31/SER_hh_num!P31)</f>
        <v>11217.85128304785</v>
      </c>
      <c r="Q31" s="100">
        <f>IF(SER_hh_fec!Q31=0,0,1000000/0.086*SER_hh_fec!Q31/SER_hh_num!Q31)</f>
        <v>11224.704870562846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8280.9051014774723</v>
      </c>
      <c r="C33" s="18">
        <f>IF(SER_hh_fec!C33=0,0,1000000/0.086*SER_hh_fec!C33/SER_hh_num!C33)</f>
        <v>8479.4656738807698</v>
      </c>
      <c r="D33" s="18">
        <f>IF(SER_hh_fec!D33=0,0,1000000/0.086*SER_hh_fec!D33/SER_hh_num!D33)</f>
        <v>8557.100046399386</v>
      </c>
      <c r="E33" s="18">
        <f>IF(SER_hh_fec!E33=0,0,1000000/0.086*SER_hh_fec!E33/SER_hh_num!E33)</f>
        <v>8653.5968924572244</v>
      </c>
      <c r="F33" s="18">
        <f>IF(SER_hh_fec!F33=0,0,1000000/0.086*SER_hh_fec!F33/SER_hh_num!F33)</f>
        <v>8852.9911119295757</v>
      </c>
      <c r="G33" s="18">
        <f>IF(SER_hh_fec!G33=0,0,1000000/0.086*SER_hh_fec!G33/SER_hh_num!G33)</f>
        <v>8641.5750962850452</v>
      </c>
      <c r="H33" s="18">
        <f>IF(SER_hh_fec!H33=0,0,1000000/0.086*SER_hh_fec!H33/SER_hh_num!H33)</f>
        <v>8491.0888815951294</v>
      </c>
      <c r="I33" s="18">
        <f>IF(SER_hh_fec!I33=0,0,1000000/0.086*SER_hh_fec!I33/SER_hh_num!I33)</f>
        <v>8364.0258676164194</v>
      </c>
      <c r="J33" s="18">
        <f>IF(SER_hh_fec!J33=0,0,1000000/0.086*SER_hh_fec!J33/SER_hh_num!J33)</f>
        <v>8310.1014761148217</v>
      </c>
      <c r="K33" s="18">
        <f>IF(SER_hh_fec!K33=0,0,1000000/0.086*SER_hh_fec!K33/SER_hh_num!K33)</f>
        <v>8349.9641166921992</v>
      </c>
      <c r="L33" s="18">
        <f>IF(SER_hh_fec!L33=0,0,1000000/0.086*SER_hh_fec!L33/SER_hh_num!L33)</f>
        <v>8163.1427371248792</v>
      </c>
      <c r="M33" s="18">
        <f>IF(SER_hh_fec!M33=0,0,1000000/0.086*SER_hh_fec!M33/SER_hh_num!M33)</f>
        <v>8299.5245256473154</v>
      </c>
      <c r="N33" s="18">
        <f>IF(SER_hh_fec!N33=0,0,1000000/0.086*SER_hh_fec!N33/SER_hh_num!N33)</f>
        <v>8215.7535950005094</v>
      </c>
      <c r="O33" s="18">
        <f>IF(SER_hh_fec!O33=0,0,1000000/0.086*SER_hh_fec!O33/SER_hh_num!O33)</f>
        <v>8381.6855707895884</v>
      </c>
      <c r="P33" s="18">
        <f>IF(SER_hh_fec!P33=0,0,1000000/0.086*SER_hh_fec!P33/SER_hh_num!P33)</f>
        <v>8073.2950931991836</v>
      </c>
      <c r="Q33" s="18">
        <f>IF(SER_hh_fec!Q33=0,0,1000000/0.086*SER_hh_fec!Q33/SER_hh_num!Q33)</f>
        <v>8236.8786327530106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2018-07-16T15:47:35Z</dcterms:created>
  <dcterms:modified xsi:type="dcterms:W3CDTF">2018-07-16T15:47:35Z</dcterms:modified>
</cp:coreProperties>
</file>