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160"/>
  </bookViews>
  <sheets>
    <sheet name="CAPM" sheetId="1" r:id="rId1"/>
  </sheets>
  <definedNames>
    <definedName name="stde">#NAME?</definedName>
    <definedName name="_xlnm.Print_Area" localSheetId="0">#REF!</definedName>
    <definedName name="_xlnm.Sheet_Title" localSheetId="0">"CAPM"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<sst xmlns="http://schemas.openxmlformats.org/spreadsheetml/2006/main" uniqueCount="6" count="6">
  <si>
    <t>CAPM</t>
  </si>
  <si>
    <t>Statistics</t>
  </si>
  <si>
    <t>R_DIS</t>
  </si>
  <si>
    <t>R_MKT</t>
  </si>
  <si>
    <t>R_F</t>
  </si>
  <si>
    <t>X</t>
  </si>
</sst>
</file>

<file path=xl/styles.xml><?xml version="1.0" encoding="utf-8"?>
<styleSheet xmlns="http://schemas.openxmlformats.org/spreadsheetml/2006/main">
  <numFmts count="3">
    <numFmt formatCode="yyyy-mm-dd" numFmtId="100"/>
    <numFmt formatCode="0.0000" numFmtId="101"/>
    <numFmt formatCode="0.0000%" numFmtId="102"/>
  </numFmts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  <xf applyAlignment="1" applyBorder="1" applyFont="1" applyFill="1" applyNumberFormat="1" fontId="0" fillId="0" borderId="0" numFmtId="100" xfId="0">
      <alignment horizontal="left" vertical="bottom" wrapText="0" shrinkToFit="0" textRotation="0" indent="0"/>
    </xf>
    <xf applyAlignment="1" applyBorder="1" applyFont="1" applyFill="1" applyNumberFormat="1" fontId="0" fillId="0" borderId="0" numFmtId="101" xfId="0">
      <alignment horizontal="right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right" vertical="bottom" wrapText="0" shrinkToFit="0" textRotation="0" indent="0"/>
    </xf>
    <xf applyAlignment="1" applyBorder="1" applyFont="1" applyFill="1" applyNumberFormat="1" fontId="0" fillId="0" borderId="0" numFmtId="102" xfId="0">
      <alignment horizontal="right" vertical="bottom" wrapText="0" shrinkToFit="0" textRotation="0" indent="0"/>
    </xf>
    <xf applyAlignment="1" applyBorder="1" applyFont="1" applyFill="1" applyNumberFormat="1" fontId="2" fillId="0" borderId="0" numFmtId="100" xfId="0">
      <alignment horizontal="left" vertical="bottom" wrapText="0" shrinkToFit="0" textRotation="0" indent="0"/>
    </xf>
    <xf applyAlignment="1" applyBorder="1" applyFont="1" applyFill="1" applyNumberFormat="1" fontId="0" fillId="0" borderId="0" numFmtId="1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01" xfId="0">
      <alignment horizontal="center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circle"/>
            <c:size val="5"/>
          </c:marker>
          <c:xVal>
            <c:numRef>
              <c:f>CAPM!$F$18:$F$136</c:f>
            </c:numRef>
          </c:xVal>
          <c:yVal>
            <c:numRef>
              <c:f>CAPM!$G$18:$G$136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numFmt sourceLinked="0" formatCode="0%"/>
        <c:majorTickMark val="out"/>
        <c:minorTickMark val="none"/>
        <c:spPr/>
        <c:crossAx val="2"/>
        <c:crosses val="min"/>
      </c:valAx>
      <c:valAx>
        <c:axId val="2"/>
        <c:scaling>
          <c:orientation val="minMax"/>
        </c:scaling>
        <c:delete val="0"/>
        <c:axPos val="l"/>
        <c:numFmt sourceLinked="0" formatCode="0%"/>
        <c:majorTickMark val="out"/>
        <c:minorTickMark val="none"/>
        <c:spPr/>
        <c:crossAx val="1"/>
        <c:crosses val="min"/>
      </c:valAx>
      <c:spPr>
        <a:solidFill>
          <a:srgbClr val="ffffff"/>
        </a:solidFill>
        <a:ln>
          <a:solidFill>
            <a:srgbClr val="ffffff"/>
          </a:solidFill>
        </a:ln>
        <a:extLst>
          <a:ext uri="http://www.gnumeric.org/ext/spreadsheetml">
            <gnmx:gostyle dashType="auto" pattern="solid" auto-pattern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7</xdr:col>
      <xdr:colOff>695651</xdr:colOff>
      <xdr:row>12</xdr:row>
      <xdr:rowOff>164853</xdr:rowOff>
    </xdr:from>
    <xdr:ext cx="3499757" cy="2585357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137"/>
  <sheetViews>
    <sheetView workbookViewId="0" zoomScale="145" tabSelected="1">
      <selection activeCell="O10" sqref="O10"/>
    </sheetView>
  </sheetViews>
  <sheetFormatPr defaultRowHeight="12.75"/>
  <cols>
    <col min="1" max="1" style="1" width="18.240661982248522" customWidth="1"/>
    <col min="2" max="2" style="0" width="10.344205901856766" bestFit="1" customWidth="1"/>
    <col min="3" max="3" style="0" width="9.142307692307693"/>
    <col min="4" max="4" style="0" width="10.438933062130179" bestFit="1" customWidth="1"/>
    <col min="5" max="5" style="0" width="9.142307692307693"/>
    <col min="6" max="6" style="0" width="9.142307692307693" customWidth="1"/>
    <col min="7" max="16384" style="0" width="9.142307692307693"/>
  </cols>
  <sheetData>
    <row r="1" spans="1:14">
      <c r="A1" s="2" t="s">
        <v>0</v>
      </c>
      <c r="B1" s="2"/>
      <c r="C1" s="2"/>
      <c r="D1" s="2"/>
    </row>
    <row r="2" spans="1:14" ht="13.846153846153845">
      <c r="A2" s="3" t="inlineStr">
        <is>
          <t>Beta</t>
        </is>
      </c>
      <c r="B2" s="4">
        <f>B13*B15/C13</f>
        <v>1.0696001951142768</v>
      </c>
      <c r="C2" s="2"/>
      <c r="D2" s="2"/>
      <c r="E2" s="5" t="inlineStr">
        <is>
          <t>Sensitivity of stock's returns to those of the market</t>
        </is>
      </c>
    </row>
    <row r="3" spans="1:14" ht="14.142857142857142">
      <c r="A3" s="6" t="inlineStr">
        <is>
          <t>Predicted RP</t>
        </is>
      </c>
      <c r="B3" s="7">
        <f>B2*C12</f>
        <v>0.011415959729534818</v>
      </c>
      <c r="C3" s="2"/>
      <c r="D3" s="2"/>
      <c r="E3" s="5"/>
    </row>
    <row r="4" spans="1:14" ht="14.142857142857142">
      <c r="A4" s="6" t="inlineStr">
        <is>
          <t>      Actual RP</t>
        </is>
      </c>
      <c r="B4" s="7">
        <f>B12</f>
        <v>0.015805042016806724</v>
      </c>
      <c r="C4" s="2"/>
      <c r="D4" s="2"/>
      <c r="E4" s="5"/>
    </row>
    <row r="5" spans="1:14" ht="13.965517241379311">
      <c r="A5" s="3" t="inlineStr">
        <is>
          <t>Alpha</t>
        </is>
      </c>
      <c r="B5" s="7">
        <f>B4-B3</f>
        <v>0.0043890822872719067</v>
      </c>
      <c r="C5" s="2"/>
      <c r="D5" s="2"/>
      <c r="E5" s="5" t="inlineStr">
        <is>
          <t>Pricing error (significant?)</t>
        </is>
      </c>
    </row>
    <row r="6" spans="1:14" ht="13.846153846153845">
      <c r="A6" s="3" t="inlineStr">
        <is>
          <t>R-Squared</t>
        </is>
      </c>
      <c r="B6" s="7">
        <f>B15^2</f>
        <v>0.45392418609097701</v>
      </c>
      <c r="C6" s="2"/>
      <c r="D6" s="2"/>
      <c r="E6" s="5" t="inlineStr">
        <is>
          <t>Percentage of variation in stock's return explained by the market</t>
        </is>
      </c>
    </row>
    <row r="7" spans="1:14" ht="14.142857142857142">
      <c r="A7" s="3" t="inlineStr">
        <is>
          <t>Systematic Risk</t>
        </is>
      </c>
      <c r="B7" s="7">
        <f>B2*C13/B13</f>
        <v>0.67373895990285215</v>
      </c>
      <c r="C7" s="2"/>
      <c r="D7" s="2"/>
      <c r="E7" s="5" t="inlineStr">
        <is>
          <t>Percentage of stock's volatility due to systematic risk</t>
        </is>
      </c>
    </row>
    <row r="8" spans="1:14">
      <c r="A8" s="3"/>
      <c r="B8" s="2"/>
      <c r="C8" s="2"/>
      <c r="D8" s="2"/>
    </row>
    <row r="9" spans="1:14">
      <c r="A9" s="2" t="s">
        <v>1</v>
      </c>
      <c r="B9" s="2"/>
      <c r="C9" s="2"/>
      <c r="D9" s="2"/>
    </row>
    <row r="10" spans="1:14" ht="13.846153846153845">
      <c r="A10" s="8" t="inlineStr">
        <is>
          <t>Statistic</t>
        </is>
      </c>
      <c r="B10" s="8" t="s">
        <v>2</v>
      </c>
      <c r="C10" s="8" t="s">
        <v>3</v>
      </c>
      <c r="D10" s="8" t="s">
        <v>4</v>
      </c>
    </row>
    <row r="11" spans="1:14" ht="13.846153846153845">
      <c r="A11" s="3" t="inlineStr">
        <is>
          <t>E[]</t>
        </is>
      </c>
      <c r="B11" s="7">
        <f>AVERAGE(B18:B136)</f>
        <v>0.015905042016806724</v>
      </c>
      <c r="C11" s="7">
        <f>AVERAGE(C18:C136)</f>
        <v>0.01077310924369748</v>
      </c>
      <c r="D11" s="9">
        <v>0.0001</v>
      </c>
    </row>
    <row r="12" spans="1:14" ht="14.142857142857142">
      <c r="A12" s="3" t="inlineStr">
        <is>
          <t>RP[]</t>
        </is>
      </c>
      <c r="B12" s="7">
        <f>B11-$D$11</f>
        <v>0.015805042016806724</v>
      </c>
      <c r="C12" s="7">
        <f>C11-$D$11</f>
        <v>0.010673109243697481</v>
      </c>
      <c r="D12" s="9"/>
    </row>
    <row r="13" spans="1:14" ht="13.846153846153845">
      <c r="A13" s="3" t="inlineStr">
        <is>
          <t>SD[]</t>
        </is>
      </c>
      <c r="B13" s="7">
        <f>_xlfn.STDEV.S(B18:B136)</f>
        <v>0.059641115735933656</v>
      </c>
      <c r="C13" s="7">
        <f>_xlfn.STDEV.S(C18:C136)</f>
        <v>0.037567815962375024</v>
      </c>
      <c r="D13" s="10" t="s">
        <v>5</v>
      </c>
    </row>
    <row r="14" spans="1:14" ht="13.846153846153845">
      <c r="A14" s="3" t="inlineStr">
        <is>
          <t>SR[]</t>
        </is>
      </c>
      <c r="B14" s="4">
        <f>(B11-$D$11)/B13</f>
        <v>0.26500245379018317</v>
      </c>
      <c r="C14" s="4">
        <f>(C11-$D$11)/C13</f>
        <v>0.28410246830390218</v>
      </c>
      <c r="D14" s="10" t="s">
        <v>5</v>
      </c>
    </row>
    <row r="15" spans="1:14" ht="13.846153846153845">
      <c r="A15" s="3" t="inlineStr">
        <is>
          <t>Corr[,]</t>
        </is>
      </c>
      <c r="B15" s="11">
        <f>CORREL(B18:B136,C18:C136)</f>
        <v>0.67373895990285215</v>
      </c>
      <c r="C15" s="11"/>
      <c r="D15" s="10" t="s">
        <v>5</v>
      </c>
    </row>
    <row r="16" spans="1:14">
      <c r="A16" s="2" t="inlineStr">
        <is>
          <t>Data</t>
        </is>
      </c>
      <c r="B16" s="2"/>
      <c r="C16" s="2"/>
      <c r="D16" s="2"/>
      <c r="F16" s="10" t="inlineStr">
        <is>
          <t>Plotting</t>
        </is>
      </c>
      <c r="G16" s="10"/>
    </row>
    <row r="17" spans="1:14" ht="14.25">
      <c r="A17" s="8" t="inlineStr">
        <is>
          <t>Date</t>
        </is>
      </c>
      <c r="B17" s="5" t="s">
        <v>2</v>
      </c>
      <c r="C17" s="5" t="s">
        <v>3</v>
      </c>
      <c r="D17" s="5" t="s">
        <v>4</v>
      </c>
      <c r="F17" s="5" t="inlineStr">
        <is>
          <t>R_MKT-R_F</t>
        </is>
      </c>
      <c r="G17" s="5" t="inlineStr">
        <is>
          <t>R_DIS-R_F</t>
        </is>
      </c>
    </row>
    <row r="18" spans="1:14" ht="14.25">
      <c r="A18" s="3">
        <v>40179</v>
      </c>
      <c r="B18" s="12">
        <v>-0.083699999999999997</v>
      </c>
      <c r="C18" s="12">
        <v>-0.033599999999999998</v>
      </c>
      <c r="D18" s="12">
        <v>0</v>
      </c>
      <c r="F18" s="12">
        <f>C18-$D18</f>
        <v>-0.033599999999999998</v>
      </c>
      <c r="G18" s="12">
        <f>B18-$D18</f>
        <v>-0.083699999999999997</v>
      </c>
    </row>
    <row r="19" spans="1:14" ht="14.25">
      <c r="A19" s="3">
        <v>40210</v>
      </c>
      <c r="B19" s="12">
        <v>0.057200000000000001</v>
      </c>
      <c r="C19" s="12">
        <v>0.034000000000000002</v>
      </c>
      <c r="D19" s="12">
        <v>0</v>
      </c>
      <c r="F19" s="12">
        <f>C19-$D19</f>
        <v>0.034000000000000002</v>
      </c>
      <c r="G19" s="12">
        <f>B19-$D19</f>
        <v>0.057200000000000001</v>
      </c>
    </row>
    <row r="20" spans="1:14" ht="14.25">
      <c r="A20" s="3">
        <v>40238</v>
      </c>
      <c r="B20" s="12">
        <v>0.11749999999999999</v>
      </c>
      <c r="C20" s="12">
        <v>0.063100000000000003</v>
      </c>
      <c r="D20" s="12">
        <v>0.0001</v>
      </c>
      <c r="F20" s="12">
        <f>C20-$D20</f>
        <v>0.063</v>
      </c>
      <c r="G20" s="12">
        <f>B20-$D20</f>
        <v>0.11739999999999999</v>
      </c>
    </row>
    <row r="21" spans="1:14" ht="14.25">
      <c r="A21" s="3">
        <v>40269</v>
      </c>
      <c r="B21" s="12">
        <v>0.055300000000000002</v>
      </c>
      <c r="C21" s="12">
        <v>0.02</v>
      </c>
      <c r="D21" s="12">
        <v>0.0001</v>
      </c>
      <c r="F21" s="12">
        <f>C21-$D21</f>
        <v>0.019900000000000001</v>
      </c>
      <c r="G21" s="12">
        <f>B21-$D21</f>
        <v>0.055199999999999999</v>
      </c>
    </row>
    <row r="22" spans="1:14" ht="14.25">
      <c r="A22" s="3">
        <v>40299</v>
      </c>
      <c r="B22" s="12">
        <v>-0.092799999999999994</v>
      </c>
      <c r="C22" s="12">
        <v>-0.078899999999999998</v>
      </c>
      <c r="D22" s="12">
        <v>0.0001</v>
      </c>
      <c r="F22" s="12">
        <f>C22-$D22</f>
        <v>-0.079000000000000001</v>
      </c>
      <c r="G22" s="12">
        <f>B22-$D22</f>
        <v>-0.092899999999999996</v>
      </c>
    </row>
    <row r="23" spans="1:14" ht="14.25">
      <c r="A23" s="3">
        <v>40330</v>
      </c>
      <c r="B23" s="12">
        <v>-0.057500000000000002</v>
      </c>
      <c r="C23" s="12">
        <v>-0.055599999999999997</v>
      </c>
      <c r="D23" s="12">
        <v>0.0001</v>
      </c>
      <c r="F23" s="12">
        <f>C23-$D23</f>
        <v>-0.0557</v>
      </c>
      <c r="G23" s="12">
        <f>B23-$D23</f>
        <v>-0.057600000000000005</v>
      </c>
    </row>
    <row r="24" spans="1:14" ht="14.25">
      <c r="A24" s="3">
        <v>40360</v>
      </c>
      <c r="B24" s="12">
        <v>0.069500000000000006</v>
      </c>
      <c r="C24" s="12">
        <v>0.0693</v>
      </c>
      <c r="D24" s="12">
        <v>0.0001</v>
      </c>
      <c r="F24" s="12">
        <f>C24-$D24</f>
        <v>0.069199999999999998</v>
      </c>
      <c r="G24" s="12">
        <f>B24-$D24</f>
        <v>0.069400000000000003</v>
      </c>
    </row>
    <row r="25" spans="1:14" ht="14.25">
      <c r="A25" s="3">
        <v>40391</v>
      </c>
      <c r="B25" s="12">
        <v>-0.034099999999999998</v>
      </c>
      <c r="C25" s="12">
        <v>-0.047699999999999999</v>
      </c>
      <c r="D25" s="12">
        <v>0.0001</v>
      </c>
      <c r="F25" s="12">
        <f>C25-$D25</f>
        <v>-0.047800000000000002</v>
      </c>
      <c r="G25" s="12">
        <f>B25-$D25</f>
        <v>-0.034200000000000001</v>
      </c>
    </row>
    <row r="26" spans="1:14" ht="14.25">
      <c r="A26" s="3">
        <v>40422</v>
      </c>
      <c r="B26" s="12">
        <v>0.0172</v>
      </c>
      <c r="C26" s="12">
        <v>0.095399999999999999</v>
      </c>
      <c r="D26" s="12">
        <v>0.0001</v>
      </c>
      <c r="F26" s="12">
        <f>C26-$D26</f>
        <v>0.095299999999999996</v>
      </c>
      <c r="G26" s="12">
        <f>B26-$D26</f>
        <v>0.017100000000000001</v>
      </c>
    </row>
    <row r="27" spans="1:14" ht="14.25">
      <c r="A27" s="3">
        <v>40452</v>
      </c>
      <c r="B27" s="12">
        <v>0.091399999999999995</v>
      </c>
      <c r="C27" s="12">
        <v>0.038800000000000001</v>
      </c>
      <c r="D27" s="12">
        <v>0.0001</v>
      </c>
      <c r="F27" s="12">
        <f>C27-$D27</f>
        <v>0.038699999999999998</v>
      </c>
      <c r="G27" s="12">
        <f>B27-$D27</f>
        <v>0.091299999999999992</v>
      </c>
    </row>
    <row r="28" spans="1:14" ht="14.25">
      <c r="A28" s="3">
        <v>40483</v>
      </c>
      <c r="B28" s="12">
        <v>0.010699999999999999</v>
      </c>
      <c r="C28" s="12">
        <v>0.0060000000000000001</v>
      </c>
      <c r="D28" s="12">
        <v>0.0001</v>
      </c>
      <c r="F28" s="12">
        <f>C28-$D28</f>
        <v>0.0058999999999999999</v>
      </c>
      <c r="G28" s="12">
        <f>B28-$D28</f>
        <v>0.0106</v>
      </c>
    </row>
    <row r="29" spans="1:14" ht="14.25">
      <c r="A29" s="3">
        <v>40513</v>
      </c>
      <c r="B29" s="12">
        <v>0.038300000000000001</v>
      </c>
      <c r="C29" s="12">
        <v>0.068199999999999997</v>
      </c>
      <c r="D29" s="12">
        <v>0.0001</v>
      </c>
      <c r="F29" s="12">
        <f>C29-$D29</f>
        <v>0.068099999999999994</v>
      </c>
      <c r="G29" s="12">
        <f>B29-$D29</f>
        <v>0.038199999999999998</v>
      </c>
    </row>
    <row r="30" spans="1:14" ht="14.25">
      <c r="A30" s="3">
        <v>40544</v>
      </c>
      <c r="B30" s="12">
        <v>0.036299999999999999</v>
      </c>
      <c r="C30" s="12">
        <v>0.019900000000000001</v>
      </c>
      <c r="D30" s="12">
        <v>0.0001</v>
      </c>
      <c r="F30" s="12">
        <f>C30-$D30</f>
        <v>0.019800000000000002</v>
      </c>
      <c r="G30" s="12">
        <f>B30-$D30</f>
        <v>0.036199999999999996</v>
      </c>
    </row>
    <row r="31" spans="1:14" ht="14.25">
      <c r="A31" s="3">
        <v>40575</v>
      </c>
      <c r="B31" s="12">
        <v>0.12529999999999999</v>
      </c>
      <c r="C31" s="12">
        <v>0.0349</v>
      </c>
      <c r="D31" s="12">
        <v>0.0001</v>
      </c>
      <c r="F31" s="12">
        <f>C31-$D31</f>
        <v>0.034799999999999998</v>
      </c>
      <c r="G31" s="12">
        <f>B31-$D31</f>
        <v>0.12520000000000001</v>
      </c>
    </row>
    <row r="32" spans="1:14" ht="13.965517241379311">
      <c r="A32" s="3">
        <v>40603</v>
      </c>
      <c r="B32" s="12">
        <v>-0.0149</v>
      </c>
      <c r="C32" s="12">
        <v>0.0044999999999999997</v>
      </c>
      <c r="D32" s="12">
        <v>0.0001</v>
      </c>
      <c r="F32" s="12">
        <f>C32-$D32</f>
        <v>0.0043999999999999994</v>
      </c>
      <c r="G32" s="12">
        <f>B32-$D32</f>
        <v>-0.014999999999999999</v>
      </c>
    </row>
    <row r="33" spans="1:14" ht="14.25">
      <c r="A33" s="3">
        <v>40634</v>
      </c>
      <c r="B33" s="12">
        <v>0.00020000000000000001</v>
      </c>
      <c r="C33" s="12">
        <v>0.029000000000000001</v>
      </c>
      <c r="D33" s="12">
        <v>0</v>
      </c>
      <c r="F33" s="12">
        <f>C33-$D33</f>
        <v>0.029000000000000001</v>
      </c>
      <c r="G33" s="12">
        <f>B33-$D33</f>
        <v>0.00020000000000000001</v>
      </c>
    </row>
    <row r="34" spans="1:14" ht="14.25">
      <c r="A34" s="3">
        <v>40664</v>
      </c>
      <c r="B34" s="12">
        <v>-0.034099999999999998</v>
      </c>
      <c r="C34" s="12">
        <v>-0.012699999999999999</v>
      </c>
      <c r="D34" s="12">
        <v>0</v>
      </c>
      <c r="F34" s="12">
        <f>C34-$D34</f>
        <v>-0.012699999999999999</v>
      </c>
      <c r="G34" s="12">
        <f>B34-$D34</f>
        <v>-0.034099999999999998</v>
      </c>
    </row>
    <row r="35" spans="1:14" ht="14.25">
      <c r="A35" s="3">
        <v>40695</v>
      </c>
      <c r="B35" s="12">
        <v>-0.062199999999999998</v>
      </c>
      <c r="C35" s="12">
        <v>-0.017500000000000002</v>
      </c>
      <c r="D35" s="12">
        <v>0</v>
      </c>
      <c r="F35" s="12">
        <f>C35-$D35</f>
        <v>-0.017500000000000002</v>
      </c>
      <c r="G35" s="12">
        <f>B35-$D35</f>
        <v>-0.062199999999999998</v>
      </c>
    </row>
    <row r="36" spans="1:14" ht="14.25">
      <c r="A36" s="3">
        <v>40725</v>
      </c>
      <c r="B36" s="12">
        <v>-0.010800000000000001</v>
      </c>
      <c r="C36" s="12">
        <v>-0.023599999999999999</v>
      </c>
      <c r="D36" s="12">
        <v>0</v>
      </c>
      <c r="F36" s="12">
        <f>C36-$D36</f>
        <v>-0.023599999999999999</v>
      </c>
      <c r="G36" s="12">
        <f>B36-$D36</f>
        <v>-0.010800000000000001</v>
      </c>
    </row>
    <row r="37" spans="1:14" ht="14.25">
      <c r="A37" s="3">
        <v>40756</v>
      </c>
      <c r="B37" s="12">
        <v>-0.1181</v>
      </c>
      <c r="C37" s="12">
        <v>-0.059900000000000002</v>
      </c>
      <c r="D37" s="12">
        <v>0.0001</v>
      </c>
      <c r="F37" s="12">
        <f>C37-$D37</f>
        <v>-0.060000000000000005</v>
      </c>
      <c r="G37" s="12">
        <f>B37-$D37</f>
        <v>-0.1182</v>
      </c>
    </row>
    <row r="38" spans="1:14" ht="14.25">
      <c r="A38" s="3">
        <v>40787</v>
      </c>
      <c r="B38" s="12">
        <v>-0.1145</v>
      </c>
      <c r="C38" s="12">
        <v>-0.075899999999999995</v>
      </c>
      <c r="D38" s="12">
        <v>0</v>
      </c>
      <c r="F38" s="12">
        <f>C38-$D38</f>
        <v>-0.075899999999999995</v>
      </c>
      <c r="G38" s="12">
        <f>B38-$D38</f>
        <v>-0.1145</v>
      </c>
    </row>
    <row r="39" spans="1:14" ht="14.25">
      <c r="A39" s="3">
        <v>40817</v>
      </c>
      <c r="B39" s="12">
        <v>0.1565</v>
      </c>
      <c r="C39" s="12">
        <v>0.1135</v>
      </c>
      <c r="D39" s="12">
        <v>0</v>
      </c>
      <c r="F39" s="12">
        <f>C39-$D39</f>
        <v>0.1135</v>
      </c>
      <c r="G39" s="12">
        <f>B39-$D39</f>
        <v>0.1565</v>
      </c>
    </row>
    <row r="40" spans="1:14" ht="14.25">
      <c r="A40" s="3">
        <v>40848</v>
      </c>
      <c r="B40" s="12">
        <v>0.027799999999999998</v>
      </c>
      <c r="C40" s="12">
        <v>-0.0028</v>
      </c>
      <c r="D40" s="12">
        <v>0</v>
      </c>
      <c r="F40" s="12">
        <f>C40-$D40</f>
        <v>-0.0028</v>
      </c>
      <c r="G40" s="12">
        <f>B40-$D40</f>
        <v>0.027799999999999998</v>
      </c>
    </row>
    <row r="41" spans="1:14" ht="14.25">
      <c r="A41" s="3">
        <v>40878</v>
      </c>
      <c r="B41" s="12">
        <v>0.062799999999999995</v>
      </c>
      <c r="C41" s="12">
        <v>0.0074000000000000003</v>
      </c>
      <c r="D41" s="12">
        <v>0</v>
      </c>
      <c r="F41" s="12">
        <f>C41-$D41</f>
        <v>0.0074000000000000003</v>
      </c>
      <c r="G41" s="12">
        <f>B41-$D41</f>
        <v>0.062799999999999995</v>
      </c>
    </row>
    <row r="42" spans="1:14" ht="14.25">
      <c r="A42" s="3">
        <v>40909</v>
      </c>
      <c r="B42" s="12">
        <v>0.0373</v>
      </c>
      <c r="C42" s="12">
        <v>0.050500000000000003</v>
      </c>
      <c r="D42" s="12">
        <v>0</v>
      </c>
      <c r="F42" s="12">
        <f>C42-$D42</f>
        <v>0.050500000000000003</v>
      </c>
      <c r="G42" s="12">
        <f>B42-$D42</f>
        <v>0.0373</v>
      </c>
    </row>
    <row r="43" spans="1:14" ht="14.25">
      <c r="A43" s="3">
        <v>40940</v>
      </c>
      <c r="B43" s="12">
        <v>0.079399999999999998</v>
      </c>
      <c r="C43" s="12">
        <v>0.044200000000000003</v>
      </c>
      <c r="D43" s="12">
        <v>0</v>
      </c>
      <c r="F43" s="12">
        <f>C43-$D43</f>
        <v>0.044200000000000003</v>
      </c>
      <c r="G43" s="12">
        <f>B43-$D43</f>
        <v>0.079399999999999998</v>
      </c>
    </row>
    <row r="44" spans="1:14" ht="14.25">
      <c r="A44" s="3">
        <v>40969</v>
      </c>
      <c r="B44" s="12">
        <v>0.042599999999999999</v>
      </c>
      <c r="C44" s="12">
        <v>0.031099999999999999</v>
      </c>
      <c r="D44" s="12">
        <v>0</v>
      </c>
      <c r="F44" s="12">
        <f>C44-$D44</f>
        <v>0.031099999999999999</v>
      </c>
      <c r="G44" s="12">
        <f>B44-$D44</f>
        <v>0.042599999999999999</v>
      </c>
    </row>
    <row r="45" spans="1:14" ht="14.25">
      <c r="A45" s="3">
        <v>41000</v>
      </c>
      <c r="B45" s="12">
        <v>-0.015299999999999999</v>
      </c>
      <c r="C45" s="12">
        <v>-0.0085000000000000006</v>
      </c>
      <c r="D45" s="12">
        <v>0</v>
      </c>
      <c r="F45" s="12">
        <f>C45-$D45</f>
        <v>-0.0085000000000000006</v>
      </c>
      <c r="G45" s="12">
        <f>B45-$D45</f>
        <v>-0.015299999999999999</v>
      </c>
    </row>
    <row r="46" spans="1:14" ht="14.25">
      <c r="A46" s="3">
        <v>41030</v>
      </c>
      <c r="B46" s="12">
        <v>0.060299999999999999</v>
      </c>
      <c r="C46" s="12">
        <v>-0.061899999999999997</v>
      </c>
      <c r="D46" s="12">
        <v>0.0001</v>
      </c>
      <c r="F46" s="12">
        <f>C46-$D46</f>
        <v>-0.062</v>
      </c>
      <c r="G46" s="12">
        <f>B46-$D46</f>
        <v>0.060199999999999997</v>
      </c>
    </row>
    <row r="47" spans="1:14" ht="14.25">
      <c r="A47" s="3">
        <v>41061</v>
      </c>
      <c r="B47" s="12">
        <v>0.060999999999999999</v>
      </c>
      <c r="C47" s="12">
        <v>0.038899999999999997</v>
      </c>
      <c r="D47" s="12">
        <v>0</v>
      </c>
      <c r="F47" s="12">
        <f>C47-$D47</f>
        <v>0.038899999999999997</v>
      </c>
      <c r="G47" s="12">
        <f>B47-$D47</f>
        <v>0.060999999999999999</v>
      </c>
    </row>
    <row r="48" spans="1:14" ht="14.25">
      <c r="A48" s="3">
        <v>41091</v>
      </c>
      <c r="B48" s="12">
        <v>0.0132</v>
      </c>
      <c r="C48" s="12">
        <v>0.0079000000000000008</v>
      </c>
      <c r="D48" s="12">
        <v>0</v>
      </c>
      <c r="F48" s="12">
        <f>C48-$D48</f>
        <v>0.0079000000000000008</v>
      </c>
      <c r="G48" s="12">
        <f>B48-$D48</f>
        <v>0.0132</v>
      </c>
    </row>
    <row r="49" spans="1:14" ht="14.25">
      <c r="A49" s="3">
        <v>41122</v>
      </c>
      <c r="B49" s="12">
        <v>0.0067000000000000002</v>
      </c>
      <c r="C49" s="12">
        <v>0.025499999999999998</v>
      </c>
      <c r="D49" s="12">
        <v>0.0001</v>
      </c>
      <c r="F49" s="12">
        <f>C49-$D49</f>
        <v>0.025399999999999999</v>
      </c>
      <c r="G49" s="12">
        <f>B49-$D49</f>
        <v>0.0066</v>
      </c>
    </row>
    <row r="50" spans="1:14" ht="14.25">
      <c r="A50" s="3">
        <v>41153</v>
      </c>
      <c r="B50" s="12">
        <v>0.056800000000000003</v>
      </c>
      <c r="C50" s="12">
        <v>0.027300000000000001</v>
      </c>
      <c r="D50" s="12">
        <v>0.0001</v>
      </c>
      <c r="F50" s="12">
        <f>C50-$D50</f>
        <v>0.027200000000000002</v>
      </c>
      <c r="G50" s="12">
        <f>B50-$D50</f>
        <v>0.0567</v>
      </c>
    </row>
    <row r="51" spans="1:14" ht="14.25">
      <c r="A51" s="3">
        <v>41183</v>
      </c>
      <c r="B51" s="12">
        <v>-0.060400000000000002</v>
      </c>
      <c r="C51" s="12">
        <v>-0.017600000000000001</v>
      </c>
      <c r="D51" s="12">
        <v>0.0001</v>
      </c>
      <c r="F51" s="12">
        <f>C51-$D51</f>
        <v>-0.0177</v>
      </c>
      <c r="G51" s="12">
        <f>B51-$D51</f>
        <v>-0.060500000000000005</v>
      </c>
    </row>
    <row r="52" spans="1:14" ht="14.25">
      <c r="A52" s="3">
        <v>41214</v>
      </c>
      <c r="B52" s="12">
        <v>0.010999999999999999</v>
      </c>
      <c r="C52" s="12">
        <v>0.0077999999999999996</v>
      </c>
      <c r="D52" s="12">
        <v>0.0001</v>
      </c>
      <c r="F52" s="12">
        <f>C52-$D52</f>
        <v>0.0076999999999999994</v>
      </c>
      <c r="G52" s="12">
        <f>B52-$D52</f>
        <v>0.0109</v>
      </c>
    </row>
    <row r="53" spans="1:14" ht="14.25">
      <c r="A53" s="3">
        <v>41244</v>
      </c>
      <c r="B53" s="12">
        <v>0.0177</v>
      </c>
      <c r="C53" s="12">
        <v>0.0118</v>
      </c>
      <c r="D53" s="12">
        <v>0.0001</v>
      </c>
      <c r="F53" s="12">
        <f>C53-$D53</f>
        <v>0.0117</v>
      </c>
      <c r="G53" s="12">
        <f>B53-$D53</f>
        <v>0.017600000000000001</v>
      </c>
    </row>
    <row r="54" spans="1:14" ht="14.25">
      <c r="A54" s="3">
        <v>41275</v>
      </c>
      <c r="B54" s="12">
        <v>0.082100000000000006</v>
      </c>
      <c r="C54" s="12">
        <v>0.0557</v>
      </c>
      <c r="D54" s="12">
        <v>0</v>
      </c>
      <c r="F54" s="12">
        <f>C54-$D54</f>
        <v>0.0557</v>
      </c>
      <c r="G54" s="12">
        <f>B54-$D54</f>
        <v>0.082100000000000006</v>
      </c>
    </row>
    <row r="55" spans="1:14" ht="14.25">
      <c r="A55" s="3">
        <v>41306</v>
      </c>
      <c r="B55" s="12">
        <v>0.0132</v>
      </c>
      <c r="C55" s="12">
        <v>0.0129</v>
      </c>
      <c r="D55" s="12">
        <v>0</v>
      </c>
      <c r="F55" s="12">
        <f>C55-$D55</f>
        <v>0.0129</v>
      </c>
      <c r="G55" s="12">
        <f>B55-$D55</f>
        <v>0.0132</v>
      </c>
    </row>
    <row r="56" spans="1:14" ht="14.25">
      <c r="A56" s="3">
        <v>41334</v>
      </c>
      <c r="B56" s="12">
        <v>0.040500000000000001</v>
      </c>
      <c r="C56" s="12">
        <v>0.040300000000000002</v>
      </c>
      <c r="D56" s="12">
        <v>0</v>
      </c>
      <c r="F56" s="12">
        <f>C56-$D56</f>
        <v>0.040300000000000002</v>
      </c>
      <c r="G56" s="12">
        <f>B56-$D56</f>
        <v>0.040500000000000001</v>
      </c>
    </row>
    <row r="57" spans="1:14" ht="14.25">
      <c r="A57" s="3">
        <v>41365</v>
      </c>
      <c r="B57" s="12">
        <v>0.10630000000000001</v>
      </c>
      <c r="C57" s="12">
        <v>0.0155</v>
      </c>
      <c r="D57" s="12">
        <v>0</v>
      </c>
      <c r="F57" s="12">
        <f>C57-$D57</f>
        <v>0.0155</v>
      </c>
      <c r="G57" s="12">
        <f>B57-$D57</f>
        <v>0.10630000000000001</v>
      </c>
    </row>
    <row r="58" spans="1:14" ht="14.25">
      <c r="A58" s="3">
        <v>41395</v>
      </c>
      <c r="B58" s="12">
        <v>0.0038</v>
      </c>
      <c r="C58" s="12">
        <v>0.028000000000000001</v>
      </c>
      <c r="D58" s="12">
        <v>0</v>
      </c>
      <c r="F58" s="12">
        <f>C58-$D58</f>
        <v>0.028000000000000001</v>
      </c>
      <c r="G58" s="12">
        <f>B58-$D58</f>
        <v>0.0038</v>
      </c>
    </row>
    <row r="59" spans="1:14" ht="14.25">
      <c r="A59" s="3">
        <v>41426</v>
      </c>
      <c r="B59" s="12">
        <v>0.0011000000000000001</v>
      </c>
      <c r="C59" s="12">
        <v>-0.012</v>
      </c>
      <c r="D59" s="12">
        <v>0</v>
      </c>
      <c r="F59" s="12">
        <f>C59-$D59</f>
        <v>-0.012</v>
      </c>
      <c r="G59" s="12">
        <f>B59-$D59</f>
        <v>0.0011000000000000001</v>
      </c>
    </row>
    <row r="60" spans="1:14" ht="14.25">
      <c r="A60" s="3">
        <v>41456</v>
      </c>
      <c r="B60" s="12">
        <v>0.023800000000000002</v>
      </c>
      <c r="C60" s="12">
        <v>0.056500000000000002</v>
      </c>
      <c r="D60" s="12">
        <v>0</v>
      </c>
      <c r="F60" s="12">
        <f>C60-$D60</f>
        <v>0.056500000000000002</v>
      </c>
      <c r="G60" s="12">
        <f>B60-$D60</f>
        <v>0.023800000000000002</v>
      </c>
    </row>
    <row r="61" spans="1:14" ht="14.25">
      <c r="A61" s="3">
        <v>41487</v>
      </c>
      <c r="B61" s="12">
        <v>-0.0591</v>
      </c>
      <c r="C61" s="12">
        <v>-0.027099999999999999</v>
      </c>
      <c r="D61" s="12">
        <v>0</v>
      </c>
      <c r="F61" s="12">
        <f>C61-$D61</f>
        <v>-0.027099999999999999</v>
      </c>
      <c r="G61" s="12">
        <f>B61-$D61</f>
        <v>-0.0591</v>
      </c>
    </row>
    <row r="62" spans="1:14" ht="14.25">
      <c r="A62" s="3">
        <v>41518</v>
      </c>
      <c r="B62" s="12">
        <v>0.060199999999999997</v>
      </c>
      <c r="C62" s="12">
        <v>0.037699999999999997</v>
      </c>
      <c r="D62" s="12">
        <v>0</v>
      </c>
      <c r="F62" s="12">
        <f>C62-$D62</f>
        <v>0.037699999999999997</v>
      </c>
      <c r="G62" s="12">
        <f>B62-$D62</f>
        <v>0.060199999999999997</v>
      </c>
    </row>
    <row r="63" spans="1:14" ht="14.25">
      <c r="A63" s="3">
        <v>41548</v>
      </c>
      <c r="B63" s="12">
        <v>0.063600000000000004</v>
      </c>
      <c r="C63" s="12">
        <v>0.041799999999999997</v>
      </c>
      <c r="D63" s="12">
        <v>0</v>
      </c>
      <c r="F63" s="12">
        <f>C63-$D63</f>
        <v>0.041799999999999997</v>
      </c>
      <c r="G63" s="12">
        <f>B63-$D63</f>
        <v>0.063600000000000004</v>
      </c>
    </row>
    <row r="64" spans="1:14" ht="14.25">
      <c r="A64" s="3">
        <v>41579</v>
      </c>
      <c r="B64" s="12">
        <v>0.028400000000000002</v>
      </c>
      <c r="C64" s="12">
        <v>0.031199999999999999</v>
      </c>
      <c r="D64" s="12">
        <v>0</v>
      </c>
      <c r="F64" s="12">
        <f>C64-$D64</f>
        <v>0.031199999999999999</v>
      </c>
      <c r="G64" s="12">
        <f>B64-$D64</f>
        <v>0.028400000000000002</v>
      </c>
    </row>
    <row r="65" spans="1:14" ht="14.25">
      <c r="A65" s="3">
        <v>41609</v>
      </c>
      <c r="B65" s="12">
        <v>0.095299999999999996</v>
      </c>
      <c r="C65" s="12">
        <v>0.0281</v>
      </c>
      <c r="D65" s="12">
        <v>0</v>
      </c>
      <c r="F65" s="12">
        <f>C65-$D65</f>
        <v>0.0281</v>
      </c>
      <c r="G65" s="12">
        <f>B65-$D65</f>
        <v>0.095299999999999996</v>
      </c>
    </row>
    <row r="66" spans="1:14" ht="14.25">
      <c r="A66" s="3">
        <v>41640</v>
      </c>
      <c r="B66" s="12">
        <v>-0.049599999999999998</v>
      </c>
      <c r="C66" s="12">
        <v>-0.0332</v>
      </c>
      <c r="D66" s="12">
        <v>0</v>
      </c>
      <c r="F66" s="12">
        <f>C66-$D66</f>
        <v>-0.0332</v>
      </c>
      <c r="G66" s="12">
        <f>B66-$D66</f>
        <v>-0.049599999999999998</v>
      </c>
    </row>
    <row r="67" spans="1:14" ht="14.25">
      <c r="A67" s="3">
        <v>41671</v>
      </c>
      <c r="B67" s="12">
        <v>0.1129</v>
      </c>
      <c r="C67" s="12">
        <v>0.0465</v>
      </c>
      <c r="D67" s="12">
        <v>0</v>
      </c>
      <c r="F67" s="12">
        <f>C67-$D67</f>
        <v>0.0465</v>
      </c>
      <c r="G67" s="12">
        <f>B67-$D67</f>
        <v>0.1129</v>
      </c>
    </row>
    <row r="68" spans="1:14" ht="14.25">
      <c r="A68" s="3">
        <v>41699</v>
      </c>
      <c r="B68" s="12">
        <v>-0.0091999999999999998</v>
      </c>
      <c r="C68" s="12">
        <v>0.0043</v>
      </c>
      <c r="D68" s="12">
        <v>0</v>
      </c>
      <c r="F68" s="12">
        <f>C68-$D68</f>
        <v>0.0043</v>
      </c>
      <c r="G68" s="12">
        <f>B68-$D68</f>
        <v>-0.0091999999999999998</v>
      </c>
    </row>
    <row r="69" spans="1:14" ht="14.25">
      <c r="A69" s="3">
        <v>41730</v>
      </c>
      <c r="B69" s="12">
        <v>-0.0091000000000000004</v>
      </c>
      <c r="C69" s="12">
        <v>-0.0019</v>
      </c>
      <c r="D69" s="12">
        <v>0</v>
      </c>
      <c r="F69" s="12">
        <f>C69-$D69</f>
        <v>-0.0019</v>
      </c>
      <c r="G69" s="12">
        <f>B69-$D69</f>
        <v>-0.0091000000000000004</v>
      </c>
    </row>
    <row r="70" spans="1:14" ht="14.25">
      <c r="A70" s="3">
        <v>41760</v>
      </c>
      <c r="B70" s="12">
        <v>0.058900000000000001</v>
      </c>
      <c r="C70" s="12">
        <v>0.0206</v>
      </c>
      <c r="D70" s="12">
        <v>0</v>
      </c>
      <c r="F70" s="12">
        <f>C70-$D70</f>
        <v>0.0206</v>
      </c>
      <c r="G70" s="12">
        <f>B70-$D70</f>
        <v>0.058900000000000001</v>
      </c>
    </row>
    <row r="71" spans="1:14" ht="14.25">
      <c r="A71" s="3">
        <v>41791</v>
      </c>
      <c r="B71" s="12">
        <v>0.0206</v>
      </c>
      <c r="C71" s="12">
        <v>0.026100000000000002</v>
      </c>
      <c r="D71" s="12">
        <v>0</v>
      </c>
      <c r="F71" s="12">
        <f>C71-$D71</f>
        <v>0.026100000000000002</v>
      </c>
      <c r="G71" s="12">
        <f>B71-$D71</f>
        <v>0.0206</v>
      </c>
    </row>
    <row r="72" spans="1:14" ht="14.25">
      <c r="A72" s="3">
        <v>41821</v>
      </c>
      <c r="B72" s="12">
        <v>0.0016000000000000001</v>
      </c>
      <c r="C72" s="12">
        <v>-0.020400000000000001</v>
      </c>
      <c r="D72" s="12">
        <v>0</v>
      </c>
      <c r="F72" s="12">
        <f>C72-$D72</f>
        <v>-0.020400000000000001</v>
      </c>
      <c r="G72" s="12">
        <f>B72-$D72</f>
        <v>0.0016000000000000001</v>
      </c>
    </row>
    <row r="73" spans="1:14" ht="14.25">
      <c r="A73" s="3">
        <v>41852</v>
      </c>
      <c r="B73" s="12">
        <v>0.046600000000000003</v>
      </c>
      <c r="C73" s="12">
        <v>0.0424</v>
      </c>
      <c r="D73" s="12">
        <v>0</v>
      </c>
      <c r="F73" s="12">
        <f>C73-$D73</f>
        <v>0.0424</v>
      </c>
      <c r="G73" s="12">
        <f>B73-$D73</f>
        <v>0.046600000000000003</v>
      </c>
    </row>
    <row r="74" spans="1:14" ht="14.25">
      <c r="A74" s="3">
        <v>41883</v>
      </c>
      <c r="B74" s="12">
        <v>-0.0094999999999999998</v>
      </c>
      <c r="C74" s="12">
        <v>-0.019699999999999999</v>
      </c>
      <c r="D74" s="12">
        <v>0</v>
      </c>
      <c r="F74" s="12">
        <f>C74-$D74</f>
        <v>-0.019699999999999999</v>
      </c>
      <c r="G74" s="12">
        <f>B74-$D74</f>
        <v>-0.0094999999999999998</v>
      </c>
    </row>
    <row r="75" spans="1:14" ht="14.25">
      <c r="A75" s="3">
        <v>41913</v>
      </c>
      <c r="B75" s="12">
        <v>0.0264</v>
      </c>
      <c r="C75" s="12">
        <v>0.0252</v>
      </c>
      <c r="D75" s="12">
        <v>0</v>
      </c>
      <c r="F75" s="12">
        <f>C75-$D75</f>
        <v>0.0252</v>
      </c>
      <c r="G75" s="12">
        <f>B75-$D75</f>
        <v>0.0264</v>
      </c>
    </row>
    <row r="76" spans="1:14" ht="14.25">
      <c r="A76" s="3">
        <v>41944</v>
      </c>
      <c r="B76" s="12">
        <v>0.0124</v>
      </c>
      <c r="C76" s="12">
        <v>0.025499999999999998</v>
      </c>
      <c r="D76" s="12">
        <v>0</v>
      </c>
      <c r="F76" s="12">
        <f>C76-$D76</f>
        <v>0.025499999999999998</v>
      </c>
      <c r="G76" s="12">
        <f>B76-$D76</f>
        <v>0.0124</v>
      </c>
    </row>
    <row r="77" spans="1:14" ht="14.25">
      <c r="A77" s="3">
        <v>41974</v>
      </c>
      <c r="B77" s="12">
        <v>0.030599999999999999</v>
      </c>
      <c r="C77" s="12">
        <v>-0.00059999999999999995</v>
      </c>
      <c r="D77" s="12">
        <v>0</v>
      </c>
      <c r="F77" s="12">
        <f>C77-$D77</f>
        <v>-0.00059999999999999995</v>
      </c>
      <c r="G77" s="12">
        <f>B77-$D77</f>
        <v>0.030599999999999999</v>
      </c>
    </row>
    <row r="78" spans="1:14" ht="14.25">
      <c r="A78" s="3">
        <v>42005</v>
      </c>
      <c r="B78" s="12">
        <v>-0.034299999999999997</v>
      </c>
      <c r="C78" s="12">
        <v>-0.031099999999999999</v>
      </c>
      <c r="D78" s="12">
        <v>0</v>
      </c>
      <c r="F78" s="12">
        <f>C78-$D78</f>
        <v>-0.031099999999999999</v>
      </c>
      <c r="G78" s="12">
        <f>B78-$D78</f>
        <v>-0.034299999999999997</v>
      </c>
    </row>
    <row r="79" spans="1:14" ht="14.25">
      <c r="A79" s="3">
        <v>42036</v>
      </c>
      <c r="B79" s="12">
        <v>0.14419999999999999</v>
      </c>
      <c r="C79" s="12">
        <v>0.0613</v>
      </c>
      <c r="D79" s="12">
        <v>0</v>
      </c>
      <c r="F79" s="12">
        <f>C79-$D79</f>
        <v>0.0613</v>
      </c>
      <c r="G79" s="12">
        <f>B79-$D79</f>
        <v>0.14419999999999999</v>
      </c>
    </row>
    <row r="80" spans="1:14" ht="14.25">
      <c r="A80" s="3">
        <v>42064</v>
      </c>
      <c r="B80" s="12">
        <v>0.0077999999999999996</v>
      </c>
      <c r="C80" s="12">
        <v>-0.0112</v>
      </c>
      <c r="D80" s="12">
        <v>0</v>
      </c>
      <c r="F80" s="12">
        <f>C80-$D80</f>
        <v>-0.0112</v>
      </c>
      <c r="G80" s="12">
        <f>B80-$D80</f>
        <v>0.0077999999999999996</v>
      </c>
    </row>
    <row r="81" spans="1:14" ht="14.25">
      <c r="A81" s="3">
        <v>42095</v>
      </c>
      <c r="B81" s="12">
        <v>0.036499999999999998</v>
      </c>
      <c r="C81" s="12">
        <v>0.0058999999999999999</v>
      </c>
      <c r="D81" s="12">
        <v>0</v>
      </c>
      <c r="F81" s="12">
        <f>C81-$D81</f>
        <v>0.0058999999999999999</v>
      </c>
      <c r="G81" s="12">
        <f>B81-$D81</f>
        <v>0.036499999999999998</v>
      </c>
    </row>
    <row r="82" spans="1:14" ht="14.25">
      <c r="A82" s="3">
        <v>42125</v>
      </c>
      <c r="B82" s="12">
        <v>0.0152</v>
      </c>
      <c r="C82" s="12">
        <v>0.013599999999999999</v>
      </c>
      <c r="D82" s="12">
        <v>0</v>
      </c>
      <c r="F82" s="12">
        <f>C82-$D82</f>
        <v>0.013599999999999999</v>
      </c>
      <c r="G82" s="12">
        <f>B82-$D82</f>
        <v>0.0152</v>
      </c>
    </row>
    <row r="83" spans="1:14" ht="14.25">
      <c r="A83" s="3">
        <v>42156</v>
      </c>
      <c r="B83" s="12">
        <v>0.034200000000000001</v>
      </c>
      <c r="C83" s="12">
        <v>-0.015299999999999999</v>
      </c>
      <c r="D83" s="12">
        <v>0</v>
      </c>
      <c r="F83" s="12">
        <f>C83-$D83</f>
        <v>-0.015299999999999999</v>
      </c>
      <c r="G83" s="12">
        <f>B83-$D83</f>
        <v>0.034200000000000001</v>
      </c>
    </row>
    <row r="84" spans="1:14" ht="14.25">
      <c r="A84" s="3">
        <v>42186</v>
      </c>
      <c r="B84" s="12">
        <v>0.057099999999999998</v>
      </c>
      <c r="C84" s="12">
        <v>0.0154</v>
      </c>
      <c r="D84" s="12">
        <v>0</v>
      </c>
      <c r="F84" s="12">
        <f>C84-$D84</f>
        <v>0.0154</v>
      </c>
      <c r="G84" s="12">
        <f>B84-$D84</f>
        <v>0.057099999999999998</v>
      </c>
    </row>
    <row r="85" spans="1:14" ht="14.25">
      <c r="A85" s="3">
        <v>42217</v>
      </c>
      <c r="B85" s="12">
        <v>-0.151</v>
      </c>
      <c r="C85" s="12">
        <v>-0.060400000000000002</v>
      </c>
      <c r="D85" s="12">
        <v>0</v>
      </c>
      <c r="F85" s="12">
        <f>C85-$D85</f>
        <v>-0.060400000000000002</v>
      </c>
      <c r="G85" s="12">
        <f>B85-$D85</f>
        <v>-0.151</v>
      </c>
    </row>
    <row r="86" spans="1:14" ht="14.25">
      <c r="A86" s="3">
        <v>42248</v>
      </c>
      <c r="B86" s="12">
        <v>0.0030999999999999999</v>
      </c>
      <c r="C86" s="12">
        <v>-0.030800000000000001</v>
      </c>
      <c r="D86" s="12">
        <v>0</v>
      </c>
      <c r="F86" s="12">
        <f>C86-$D86</f>
        <v>-0.030800000000000001</v>
      </c>
      <c r="G86" s="12">
        <f>B86-$D86</f>
        <v>0.0030999999999999999</v>
      </c>
    </row>
    <row r="87" spans="1:14" ht="14.25">
      <c r="A87" s="3">
        <v>42278</v>
      </c>
      <c r="B87" s="12">
        <v>0.1129</v>
      </c>
      <c r="C87" s="12">
        <v>0.077499999999999999</v>
      </c>
      <c r="D87" s="12">
        <v>0</v>
      </c>
      <c r="F87" s="12">
        <f>C87-$D87</f>
        <v>0.077499999999999999</v>
      </c>
      <c r="G87" s="12">
        <f>B87-$D87</f>
        <v>0.1129</v>
      </c>
    </row>
    <row r="88" spans="1:14" ht="14.25">
      <c r="A88" s="3">
        <v>42309</v>
      </c>
      <c r="B88" s="12">
        <v>-0.0023999999999999998</v>
      </c>
      <c r="C88" s="12">
        <v>0.0055999999999999999</v>
      </c>
      <c r="D88" s="12">
        <v>0</v>
      </c>
      <c r="F88" s="12">
        <f>C88-$D88</f>
        <v>0.0055999999999999999</v>
      </c>
      <c r="G88" s="12">
        <f>B88-$D88</f>
        <v>-0.0023999999999999998</v>
      </c>
    </row>
    <row r="89" spans="1:14" ht="14.25">
      <c r="A89" s="3">
        <v>42339</v>
      </c>
      <c r="B89" s="12">
        <v>-0.067699999999999996</v>
      </c>
      <c r="C89" s="12">
        <v>-0.021700000000000001</v>
      </c>
      <c r="D89" s="12">
        <v>0.0001</v>
      </c>
      <c r="F89" s="12">
        <f>C89-$D89</f>
        <v>-0.0218</v>
      </c>
      <c r="G89" s="12">
        <f>B89-$D89</f>
        <v>-0.067799999999999999</v>
      </c>
    </row>
    <row r="90" spans="1:14" ht="14.25">
      <c r="A90" s="3">
        <v>42370</v>
      </c>
      <c r="B90" s="12">
        <v>-0.088099999999999998</v>
      </c>
      <c r="C90" s="12">
        <v>-0.057700000000000001</v>
      </c>
      <c r="D90" s="12">
        <v>0.0001</v>
      </c>
      <c r="F90" s="12">
        <f>C90-$D90</f>
        <v>-0.057800000000000004</v>
      </c>
      <c r="G90" s="12">
        <f>B90-$D90</f>
        <v>-0.088200000000000001</v>
      </c>
    </row>
    <row r="91" spans="1:14" ht="14.25">
      <c r="A91" s="3">
        <v>42401</v>
      </c>
      <c r="B91" s="12">
        <v>-0.0030999999999999999</v>
      </c>
      <c r="C91" s="12">
        <v>-0.00069999999999999999</v>
      </c>
      <c r="D91" s="12">
        <v>0.00020000000000000001</v>
      </c>
      <c r="F91" s="12">
        <f>C91-$D91</f>
        <v>-0.00089999999999999998</v>
      </c>
      <c r="G91" s="12">
        <f>B91-$D91</f>
        <v>-0.0033</v>
      </c>
    </row>
    <row r="92" spans="1:14" ht="14.25">
      <c r="A92" s="3">
        <v>42430</v>
      </c>
      <c r="B92" s="12">
        <v>0.039699999999999999</v>
      </c>
      <c r="C92" s="12">
        <v>0.069599999999999995</v>
      </c>
      <c r="D92" s="12">
        <v>0.00020000000000000001</v>
      </c>
      <c r="F92" s="12">
        <f>C92-$D92</f>
        <v>0.069399999999999989</v>
      </c>
      <c r="G92" s="12">
        <f>B92-$D92</f>
        <v>0.0395</v>
      </c>
    </row>
    <row r="93" spans="1:14" ht="14.25">
      <c r="A93" s="3">
        <v>42461</v>
      </c>
      <c r="B93" s="12">
        <v>0.039800000000000002</v>
      </c>
      <c r="C93" s="12">
        <v>0.0091999999999999998</v>
      </c>
      <c r="D93" s="12">
        <v>0.0001</v>
      </c>
      <c r="F93" s="12">
        <f>C93-$D93</f>
        <v>0.0091000000000000004</v>
      </c>
      <c r="G93" s="12">
        <f>B93-$D93</f>
        <v>0.039699999999999999</v>
      </c>
    </row>
    <row r="94" spans="1:14" ht="14.25">
      <c r="A94" s="3">
        <v>42491</v>
      </c>
      <c r="B94" s="12">
        <v>-0.039100000000000003</v>
      </c>
      <c r="C94" s="12">
        <v>0.0178</v>
      </c>
      <c r="D94" s="12">
        <v>0.0001</v>
      </c>
      <c r="F94" s="12">
        <f>C94-$D94</f>
        <v>0.0177</v>
      </c>
      <c r="G94" s="12">
        <f>B94-$D94</f>
        <v>-0.039200000000000006</v>
      </c>
    </row>
    <row r="95" spans="1:14" ht="14.25">
      <c r="A95" s="3">
        <v>42522</v>
      </c>
      <c r="B95" s="12">
        <v>-0.0141</v>
      </c>
      <c r="C95" s="12">
        <v>-0.00050000000000000001</v>
      </c>
      <c r="D95" s="12">
        <v>0.00020000000000000001</v>
      </c>
      <c r="F95" s="12">
        <f>C95-$D95</f>
        <v>-0.00069999999999999999</v>
      </c>
      <c r="G95" s="12">
        <f>B95-$D95</f>
        <v>-0.0143</v>
      </c>
    </row>
    <row r="96" spans="1:14" ht="14.25">
      <c r="A96" s="3">
        <v>42552</v>
      </c>
      <c r="B96" s="12">
        <v>-0.011900000000000001</v>
      </c>
      <c r="C96" s="12">
        <v>0.0395</v>
      </c>
      <c r="D96" s="12">
        <v>0.00020000000000000001</v>
      </c>
      <c r="F96" s="12">
        <f>C96-$D96</f>
        <v>0.039300000000000002</v>
      </c>
      <c r="G96" s="12">
        <f>B96-$D96</f>
        <v>-0.012100000000000001</v>
      </c>
    </row>
    <row r="97" spans="1:14" ht="14.25">
      <c r="A97" s="3">
        <v>42583</v>
      </c>
      <c r="B97" s="12">
        <v>-0.0155</v>
      </c>
      <c r="C97" s="12">
        <v>0.0050000000000000001</v>
      </c>
      <c r="D97" s="12">
        <v>0.00020000000000000001</v>
      </c>
      <c r="F97" s="12">
        <f>C97-$D97</f>
        <v>0.0048000000000000004</v>
      </c>
      <c r="G97" s="12">
        <f>B97-$D97</f>
        <v>-0.015699999999999999</v>
      </c>
    </row>
    <row r="98" spans="1:14" ht="14.25">
      <c r="A98" s="3">
        <v>42614</v>
      </c>
      <c r="B98" s="12">
        <v>-0.016899999999999998</v>
      </c>
      <c r="C98" s="12">
        <v>0.0025000000000000001</v>
      </c>
      <c r="D98" s="12">
        <v>0.00020000000000000001</v>
      </c>
      <c r="F98" s="12">
        <f>C98-$D98</f>
        <v>0.0023</v>
      </c>
      <c r="G98" s="12">
        <f>B98-$D98</f>
        <v>-0.017099999999999997</v>
      </c>
    </row>
    <row r="99" spans="1:14" ht="14.25">
      <c r="A99" s="3">
        <v>42644</v>
      </c>
      <c r="B99" s="12">
        <v>-0.0018</v>
      </c>
      <c r="C99" s="12">
        <v>-0.020199999999999999</v>
      </c>
      <c r="D99" s="12">
        <v>0.00020000000000000001</v>
      </c>
      <c r="F99" s="12">
        <f>C99-$D99</f>
        <v>-0.020399999999999998</v>
      </c>
      <c r="G99" s="12">
        <f>B99-$D99</f>
        <v>-0.002</v>
      </c>
    </row>
    <row r="100" spans="1:14" ht="14.25">
      <c r="A100" s="3">
        <v>42675</v>
      </c>
      <c r="B100" s="12">
        <v>0.069400000000000003</v>
      </c>
      <c r="C100" s="12">
        <v>0.048599999999999997</v>
      </c>
      <c r="D100" s="12">
        <v>0.0001</v>
      </c>
      <c r="F100" s="12">
        <f>C100-$D100</f>
        <v>0.048499999999999995</v>
      </c>
      <c r="G100" s="12">
        <f>B100-$D100</f>
        <v>0.0693</v>
      </c>
    </row>
    <row r="101" spans="1:14" ht="14.25">
      <c r="A101" s="3">
        <v>42705</v>
      </c>
      <c r="B101" s="12">
        <v>0.059299999999999999</v>
      </c>
      <c r="C101" s="12">
        <v>0.018200000000000001</v>
      </c>
      <c r="D101" s="12">
        <v>0.00029999999999999997</v>
      </c>
      <c r="F101" s="12">
        <f>C101-$D101</f>
        <v>0.017899999999999999</v>
      </c>
      <c r="G101" s="12">
        <f>B101-$D101</f>
        <v>0.058999999999999997</v>
      </c>
    </row>
    <row r="102" spans="1:14" ht="14.25">
      <c r="A102" s="3">
        <v>42736</v>
      </c>
      <c r="B102" s="12">
        <v>0.061699999999999998</v>
      </c>
      <c r="C102" s="12">
        <v>0.019400000000000001</v>
      </c>
      <c r="D102" s="12">
        <v>0.00040000000000000002</v>
      </c>
      <c r="F102" s="12">
        <f>C102-$D102</f>
        <v>0.019</v>
      </c>
      <c r="G102" s="12">
        <f>B102-$D102</f>
        <v>0.0613</v>
      </c>
    </row>
    <row r="103" spans="1:14" ht="14.25">
      <c r="A103" s="3">
        <v>42767</v>
      </c>
      <c r="B103" s="12">
        <v>-0.0051000000000000004</v>
      </c>
      <c r="C103" s="12">
        <v>0.035700000000000003</v>
      </c>
      <c r="D103" s="12">
        <v>0.00040000000000000002</v>
      </c>
      <c r="F103" s="12">
        <f>C103-$D103</f>
        <v>0.035300000000000005</v>
      </c>
      <c r="G103" s="12">
        <f>B103-$D103</f>
        <v>-0.0055000000000000005</v>
      </c>
    </row>
    <row r="104" spans="1:14" ht="14.25">
      <c r="A104" s="3">
        <v>42795</v>
      </c>
      <c r="B104" s="12">
        <v>0.029999999999999999</v>
      </c>
      <c r="C104" s="12">
        <v>0.0016999999999999999</v>
      </c>
      <c r="D104" s="12">
        <v>0.00029999999999999997</v>
      </c>
      <c r="F104" s="12">
        <f>C104-$D104</f>
        <v>0.0014</v>
      </c>
      <c r="G104" s="12">
        <f>B104-$D104</f>
        <v>0.029699999999999997</v>
      </c>
    </row>
    <row r="105" spans="1:14" ht="14.25">
      <c r="A105" s="3">
        <v>42826</v>
      </c>
      <c r="B105" s="12">
        <v>0.0195</v>
      </c>
      <c r="C105" s="12">
        <v>0.0109</v>
      </c>
      <c r="D105" s="12">
        <v>0.00050000000000000001</v>
      </c>
      <c r="F105" s="12">
        <f>C105-$D105</f>
        <v>0.0104</v>
      </c>
      <c r="G105" s="12">
        <f>B105-$D105</f>
        <v>0.019</v>
      </c>
    </row>
    <row r="106" spans="1:14" ht="14.25">
      <c r="A106" s="3">
        <v>42856</v>
      </c>
      <c r="B106" s="12">
        <v>-0.066299999999999998</v>
      </c>
      <c r="C106" s="12">
        <v>0.0106</v>
      </c>
      <c r="D106" s="12">
        <v>0.00059999999999999995</v>
      </c>
      <c r="F106" s="12">
        <f>C106-$D106</f>
        <v>0.01</v>
      </c>
      <c r="G106" s="12">
        <f>B106-$D106</f>
        <v>-0.066900000000000001</v>
      </c>
    </row>
    <row r="107" spans="1:14" ht="14.25">
      <c r="A107" s="3">
        <v>42887</v>
      </c>
      <c r="B107" s="12">
        <v>-0.015699999999999999</v>
      </c>
      <c r="C107" s="12">
        <v>0.0077999999999999996</v>
      </c>
      <c r="D107" s="12">
        <v>0.00059999999999999995</v>
      </c>
      <c r="F107" s="12">
        <f>C107-$D107</f>
        <v>0.0071999999999999998</v>
      </c>
      <c r="G107" s="12">
        <f>B107-$D107</f>
        <v>-0.016299999999999999</v>
      </c>
    </row>
    <row r="108" spans="1:14" ht="14.25">
      <c r="A108" s="3">
        <v>42917</v>
      </c>
      <c r="B108" s="12">
        <v>0.042000000000000003</v>
      </c>
      <c r="C108" s="12">
        <v>0.018700000000000001</v>
      </c>
      <c r="D108" s="12">
        <v>0.00069999999999999999</v>
      </c>
      <c r="F108" s="12">
        <f>C108-$D108</f>
        <v>0.018000000000000002</v>
      </c>
      <c r="G108" s="12">
        <f>B108-$D108</f>
        <v>0.041300000000000003</v>
      </c>
    </row>
    <row r="109" spans="1:14" ht="14.25">
      <c r="A109" s="3">
        <v>42948</v>
      </c>
      <c r="B109" s="12">
        <v>-0.079399999999999998</v>
      </c>
      <c r="C109" s="12">
        <v>0.0016000000000000001</v>
      </c>
      <c r="D109" s="12">
        <v>0.00089999999999999998</v>
      </c>
      <c r="F109" s="12">
        <f>C109-$D109</f>
        <v>0.0007000000000000001</v>
      </c>
      <c r="G109" s="12">
        <f>B109-$D109</f>
        <v>-0.080299999999999996</v>
      </c>
    </row>
    <row r="110" spans="1:14" ht="14.25">
      <c r="A110" s="3">
        <v>42979</v>
      </c>
      <c r="B110" s="12">
        <v>-0.025999999999999999</v>
      </c>
      <c r="C110" s="12">
        <v>0.025100000000000001</v>
      </c>
      <c r="D110" s="12">
        <v>0.00089999999999999998</v>
      </c>
      <c r="F110" s="12">
        <f>C110-$D110</f>
        <v>0.024199999999999999</v>
      </c>
      <c r="G110" s="12">
        <f>B110-$D110</f>
        <v>-0.0269</v>
      </c>
    </row>
    <row r="111" spans="1:14" ht="14.25">
      <c r="A111" s="3">
        <v>43009</v>
      </c>
      <c r="B111" s="12">
        <v>-0.0077000000000000002</v>
      </c>
      <c r="C111" s="12">
        <v>0.022499999999999999</v>
      </c>
      <c r="D111" s="12">
        <v>0.00089999999999999998</v>
      </c>
      <c r="F111" s="12">
        <f>C111-$D111</f>
        <v>0.021599999999999998</v>
      </c>
      <c r="G111" s="12">
        <f>B111-$D111</f>
        <v>-0.0086</v>
      </c>
    </row>
    <row r="112" spans="1:14" ht="14.25">
      <c r="A112" s="3">
        <v>43040</v>
      </c>
      <c r="B112" s="12">
        <v>0.0717</v>
      </c>
      <c r="C112" s="12">
        <v>0.031199999999999999</v>
      </c>
      <c r="D112" s="12">
        <v>0.00080000000000000004</v>
      </c>
      <c r="F112" s="12">
        <f>C112-$D112</f>
        <v>0.0304</v>
      </c>
      <c r="G112" s="12">
        <f>B112-$D112</f>
        <v>0.070900000000000005</v>
      </c>
    </row>
    <row r="113" spans="1:14" ht="14.25">
      <c r="A113" s="3">
        <v>43070</v>
      </c>
      <c r="B113" s="12">
        <v>0.033700000000000001</v>
      </c>
      <c r="C113" s="12">
        <v>0.0106</v>
      </c>
      <c r="D113" s="12">
        <v>0.00089999999999999998</v>
      </c>
      <c r="F113" s="12">
        <f>C113-$D113</f>
        <v>0.0097000000000000003</v>
      </c>
      <c r="G113" s="12">
        <f>B113-$D113</f>
        <v>0.032800000000000003</v>
      </c>
    </row>
    <row r="114" spans="1:14" ht="14.25">
      <c r="A114" s="3">
        <v>43101</v>
      </c>
      <c r="B114" s="12">
        <v>0.010800000000000001</v>
      </c>
      <c r="C114" s="12">
        <v>0.055800000000000002</v>
      </c>
      <c r="D114" s="12">
        <v>0.0011000000000000001</v>
      </c>
      <c r="F114" s="12">
        <f>C114-$D114</f>
        <v>0.054700000000000006</v>
      </c>
      <c r="G114" s="12">
        <f>B114-$D114</f>
        <v>0.0097000000000000003</v>
      </c>
    </row>
    <row r="115" spans="1:14" ht="14.25">
      <c r="A115" s="3">
        <v>43132</v>
      </c>
      <c r="B115" s="12">
        <v>-0.050700000000000002</v>
      </c>
      <c r="C115" s="12">
        <v>-0.036499999999999998</v>
      </c>
      <c r="D115" s="12">
        <v>0.0011000000000000001</v>
      </c>
      <c r="F115" s="12">
        <f>C115-$D115</f>
        <v>-0.037599999999999995</v>
      </c>
      <c r="G115" s="12">
        <f>B115-$D115</f>
        <v>-0.051799999999999999</v>
      </c>
    </row>
    <row r="116" spans="1:14" ht="14.25">
      <c r="A116" s="3">
        <v>43160</v>
      </c>
      <c r="B116" s="12">
        <v>-0.0264</v>
      </c>
      <c r="C116" s="12">
        <v>-0.0235</v>
      </c>
      <c r="D116" s="12">
        <v>0.0011999999999999999</v>
      </c>
      <c r="F116" s="12">
        <f>C116-$D116</f>
        <v>-0.0247</v>
      </c>
      <c r="G116" s="12">
        <f>B116-$D116</f>
        <v>-0.0276</v>
      </c>
    </row>
    <row r="117" spans="1:14" ht="14.25">
      <c r="A117" s="3">
        <v>43191</v>
      </c>
      <c r="B117" s="12">
        <v>-0.0011000000000000001</v>
      </c>
      <c r="C117" s="12">
        <v>0.0028999999999999998</v>
      </c>
      <c r="D117" s="12">
        <v>0.0014</v>
      </c>
      <c r="F117" s="12">
        <f>C117-$D117</f>
        <v>0.0014999999999999998</v>
      </c>
      <c r="G117" s="12">
        <f>B117-$D117</f>
        <v>-0.0025000000000000001</v>
      </c>
    </row>
    <row r="118" spans="1:14" ht="14.25">
      <c r="A118" s="3">
        <v>43221</v>
      </c>
      <c r="B118" s="12">
        <v>-0.0086</v>
      </c>
      <c r="C118" s="12">
        <v>0.026499999999999999</v>
      </c>
      <c r="D118" s="12">
        <v>0.0014</v>
      </c>
      <c r="F118" s="12">
        <f>C118-$D118</f>
        <v>0.025100000000000001</v>
      </c>
      <c r="G118" s="12">
        <f>B118-$D118</f>
        <v>-0.01</v>
      </c>
    </row>
    <row r="119" spans="1:14" ht="14.25">
      <c r="A119" s="3">
        <v>43252</v>
      </c>
      <c r="B119" s="12">
        <v>0.053699999999999998</v>
      </c>
      <c r="C119" s="12">
        <v>0.0047999999999999996</v>
      </c>
      <c r="D119" s="12">
        <v>0.0014</v>
      </c>
      <c r="F119" s="12">
        <f>C119-$D119</f>
        <v>0.0033999999999999994</v>
      </c>
      <c r="G119" s="12">
        <f>B119-$D119</f>
        <v>0.052299999999999999</v>
      </c>
    </row>
    <row r="120" spans="1:14" ht="14.25">
      <c r="A120" s="3">
        <v>43282</v>
      </c>
      <c r="B120" s="12">
        <v>0.091499999999999998</v>
      </c>
      <c r="C120" s="12">
        <v>0.031899999999999998</v>
      </c>
      <c r="D120" s="12">
        <v>0.0016000000000000001</v>
      </c>
      <c r="F120" s="12">
        <f>C120-$D120</f>
        <v>0.030299999999999997</v>
      </c>
      <c r="G120" s="12">
        <f>B120-$D120</f>
        <v>0.089899999999999994</v>
      </c>
    </row>
    <row r="121" spans="1:14" ht="14.25">
      <c r="A121" s="3">
        <v>43313</v>
      </c>
      <c r="B121" s="12">
        <v>-0.013599999999999999</v>
      </c>
      <c r="C121" s="12">
        <v>0.0344</v>
      </c>
      <c r="D121" s="12">
        <v>0.0016000000000000001</v>
      </c>
      <c r="F121" s="12">
        <f>C121-$D121</f>
        <v>0.032800000000000003</v>
      </c>
      <c r="G121" s="12">
        <f>B121-$D121</f>
        <v>-0.0152</v>
      </c>
    </row>
    <row r="122" spans="1:14" ht="14.25">
      <c r="A122" s="3">
        <v>43344</v>
      </c>
      <c r="B122" s="12">
        <v>0.043900000000000002</v>
      </c>
      <c r="C122" s="12">
        <v>0.00059999999999999995</v>
      </c>
      <c r="D122" s="12">
        <v>0.0015</v>
      </c>
      <c r="F122" s="12">
        <f>C122-$D122</f>
        <v>-0.00090000000000000008</v>
      </c>
      <c r="G122" s="12">
        <f>B122-$D122</f>
        <v>0.0424</v>
      </c>
    </row>
    <row r="123" spans="1:14" ht="14.25">
      <c r="A123" s="3">
        <v>43374</v>
      </c>
      <c r="B123" s="12">
        <v>-0.017999999999999999</v>
      </c>
      <c r="C123" s="12">
        <v>-0.076799999999999993</v>
      </c>
      <c r="D123" s="12">
        <v>0.0019</v>
      </c>
      <c r="F123" s="12">
        <f>C123-$D123</f>
        <v>-0.078699999999999992</v>
      </c>
      <c r="G123" s="12">
        <f>B123-$D123</f>
        <v>-0.019899999999999998</v>
      </c>
    </row>
    <row r="124" spans="1:14" ht="14.25">
      <c r="A124" s="3">
        <v>43405</v>
      </c>
      <c r="B124" s="12">
        <v>0.0057000000000000002</v>
      </c>
      <c r="C124" s="12">
        <v>0.016899999999999998</v>
      </c>
      <c r="D124" s="12">
        <v>0.0018</v>
      </c>
      <c r="F124" s="12">
        <f>C124-$D124</f>
        <v>0.015099999999999999</v>
      </c>
      <c r="G124" s="12">
        <f>B124-$D124</f>
        <v>0.0039000000000000003</v>
      </c>
    </row>
    <row r="125" spans="1:14" ht="14.25">
      <c r="A125" s="3">
        <v>43435</v>
      </c>
      <c r="B125" s="12">
        <v>-0.042900000000000001</v>
      </c>
      <c r="C125" s="12">
        <v>-0.095500000000000002</v>
      </c>
      <c r="D125" s="12">
        <v>0.0019</v>
      </c>
      <c r="F125" s="12">
        <f>C125-$D125</f>
        <v>-0.0974</v>
      </c>
      <c r="G125" s="12">
        <f>B125-$D125</f>
        <v>-0.0448</v>
      </c>
    </row>
    <row r="126" spans="1:14" ht="14.25">
      <c r="A126" s="3">
        <v>43466</v>
      </c>
      <c r="B126" s="12">
        <v>0.017100000000000001</v>
      </c>
      <c r="C126" s="12">
        <v>0.084099999999999994</v>
      </c>
      <c r="D126" s="12">
        <v>0.0020999999999999999</v>
      </c>
      <c r="F126" s="12">
        <f>C126-$D126</f>
        <v>0.08199999999999999</v>
      </c>
      <c r="G126" s="12">
        <f>B126-$D126</f>
        <v>0.015000000000000001</v>
      </c>
    </row>
    <row r="127" spans="1:14" ht="14.25">
      <c r="A127" s="3">
        <v>43497</v>
      </c>
      <c r="B127" s="12">
        <v>0.0118</v>
      </c>
      <c r="C127" s="12">
        <v>0.034000000000000002</v>
      </c>
      <c r="D127" s="12">
        <v>0.0018</v>
      </c>
      <c r="F127" s="12">
        <f>C127-$D127</f>
        <v>0.032199999999999999</v>
      </c>
      <c r="G127" s="12">
        <f>B127-$D127</f>
        <v>0.01</v>
      </c>
    </row>
    <row r="128" spans="1:14" ht="14.25">
      <c r="A128" s="3">
        <v>43525</v>
      </c>
      <c r="B128" s="12">
        <v>-0.016</v>
      </c>
      <c r="C128" s="12">
        <v>0.010999999999999999</v>
      </c>
      <c r="D128" s="12">
        <v>0.0019</v>
      </c>
      <c r="F128" s="12">
        <f>C128-$D128</f>
        <v>0.0090999999999999987</v>
      </c>
      <c r="G128" s="12">
        <f>B128-$D128</f>
        <v>-0.017899999999999999</v>
      </c>
    </row>
    <row r="129" spans="1:14" ht="14.25">
      <c r="A129" s="3">
        <v>43556</v>
      </c>
      <c r="B129" s="12">
        <v>0.2336</v>
      </c>
      <c r="C129" s="12">
        <v>0.039600000000000003</v>
      </c>
      <c r="D129" s="12">
        <v>0.0020999999999999999</v>
      </c>
      <c r="F129" s="12">
        <f>C129-$D129</f>
        <v>0.037500000000000006</v>
      </c>
      <c r="G129" s="12">
        <f>B129-$D129</f>
        <v>0.23150000000000001</v>
      </c>
    </row>
    <row r="130" spans="1:14" ht="14.25">
      <c r="A130" s="3">
        <v>43586</v>
      </c>
      <c r="B130" s="12">
        <v>-0.035999999999999997</v>
      </c>
      <c r="C130" s="12">
        <v>-0.069400000000000003</v>
      </c>
      <c r="D130" s="12">
        <v>0.0020999999999999999</v>
      </c>
      <c r="F130" s="12">
        <f>C130-$D130</f>
        <v>-0.071500000000000008</v>
      </c>
      <c r="G130" s="12">
        <f>B130-$D130</f>
        <v>-0.038099999999999995</v>
      </c>
    </row>
    <row r="131" spans="1:14" ht="14.25">
      <c r="A131" s="3">
        <v>43617</v>
      </c>
      <c r="B131" s="12">
        <v>0.057599999999999998</v>
      </c>
      <c r="C131" s="12">
        <v>0.0693</v>
      </c>
      <c r="D131" s="12">
        <v>0.0018</v>
      </c>
      <c r="F131" s="12">
        <f>C131-$D131</f>
        <v>0.067500000000000004</v>
      </c>
      <c r="G131" s="12">
        <f>B131-$D131</f>
        <v>0.055799999999999995</v>
      </c>
    </row>
    <row r="132" spans="1:14" ht="14.25">
      <c r="A132" s="3">
        <v>43647</v>
      </c>
      <c r="B132" s="12">
        <v>0.0304</v>
      </c>
      <c r="C132" s="12">
        <v>0.011900000000000001</v>
      </c>
      <c r="D132" s="12">
        <v>0.0019</v>
      </c>
      <c r="F132" s="12">
        <f>C132-$D132</f>
        <v>0.01</v>
      </c>
      <c r="G132" s="12">
        <f>B132-$D132</f>
        <v>0.028500000000000001</v>
      </c>
    </row>
    <row r="133" spans="1:14" ht="14.25">
      <c r="A133" s="3">
        <v>43678</v>
      </c>
      <c r="B133" s="12">
        <v>-0.0402</v>
      </c>
      <c r="C133" s="12">
        <v>-0.0258</v>
      </c>
      <c r="D133" s="12">
        <v>0.0016000000000000001</v>
      </c>
      <c r="F133" s="12">
        <f>C133-$D133</f>
        <v>-0.027400000000000001</v>
      </c>
      <c r="G133" s="12">
        <f>B133-$D133</f>
        <v>-0.041799999999999997</v>
      </c>
    </row>
    <row r="134" spans="1:14" ht="14.25">
      <c r="A134" s="3">
        <v>43709</v>
      </c>
      <c r="B134" s="12">
        <v>-0.050599999999999999</v>
      </c>
      <c r="C134" s="12">
        <v>0.0144</v>
      </c>
      <c r="D134" s="12">
        <v>0.0018</v>
      </c>
      <c r="F134" s="12">
        <f>C134-$D134</f>
        <v>0.0126</v>
      </c>
      <c r="G134" s="12">
        <f>B134-$D134</f>
        <v>-0.052400000000000002</v>
      </c>
    </row>
    <row r="135" spans="1:14" ht="14.25">
      <c r="A135" s="3">
        <v>43739</v>
      </c>
      <c r="B135" s="12">
        <v>-0.0030999999999999999</v>
      </c>
      <c r="C135" s="12">
        <v>0.0206</v>
      </c>
      <c r="D135" s="12">
        <v>0.0015</v>
      </c>
      <c r="F135" s="12">
        <f>C135-$D135</f>
        <v>0.019099999999999999</v>
      </c>
      <c r="G135" s="12">
        <f>B135-$D135</f>
        <v>-0.0045999999999999999</v>
      </c>
    </row>
    <row r="136" spans="1:14" ht="14.25">
      <c r="A136" s="3">
        <v>43770</v>
      </c>
      <c r="B136" s="12">
        <v>0.16669999999999999</v>
      </c>
      <c r="C136" s="12">
        <v>0.038699999999999998</v>
      </c>
      <c r="D136" s="12">
        <v>0.0011999999999999999</v>
      </c>
      <c r="F136" s="12">
        <f>C136-$D136</f>
        <v>0.037499999999999999</v>
      </c>
      <c r="G136" s="12">
        <f>B136-$D136</f>
        <v>0.16549999999999998</v>
      </c>
    </row>
    <row r="137" spans="1:14" ht="13.965517241379311">
      <c r="F137" s="1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6:D16"/>
    <mergeCell ref="F16:G16"/>
    <mergeCell ref="B15:C15"/>
    <mergeCell ref="A9:D9"/>
    <mergeCell ref="A1:D1"/>
  </mergeCells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2020-03-30T15:04:26Z</dcterms:modified>
  <dcterms:created xsi:type="dcterms:W3CDTF">2020-03-30T07:08:50Z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