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7c7003922a5f690c/Desktop/Classwork/Crowdfunding Analysis (Module 1)/"/>
    </mc:Choice>
  </mc:AlternateContent>
  <xr:revisionPtr revIDLastSave="6" documentId="8_{FE2E963D-8643-473B-97A0-8D39748C1AD4}" xr6:coauthVersionLast="47" xr6:coauthVersionMax="47" xr10:uidLastSave="{45115DFE-BD05-4461-AF9F-73C55B26E047}"/>
  <bookViews>
    <workbookView xWindow="-120" yWindow="-120" windowWidth="29040" windowHeight="15720" activeTab="4" xr2:uid="{00000000-000D-0000-FFFF-FFFF00000000}"/>
  </bookViews>
  <sheets>
    <sheet name="Crowdfunding" sheetId="1" r:id="rId1"/>
    <sheet name="Parent Category Outcomes" sheetId="3" r:id="rId2"/>
    <sheet name="Sub-Category Outcomes" sheetId="4" r:id="rId3"/>
    <sheet name="Date Created Outcomes" sheetId="5" r:id="rId4"/>
    <sheet name="Crowdfunding Goal Analysis" sheetId="6" r:id="rId5"/>
    <sheet name="Statistical Analysis" sheetId="7" r:id="rId6"/>
  </sheets>
  <definedNames>
    <definedName name="_xlnm._FilterDatabase" localSheetId="5" hidden="1">'Statistical Analysis'!$A$1:$A$1002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K24" i="7" l="1"/>
  <c r="K23" i="7"/>
  <c r="K21" i="7"/>
  <c r="K20" i="7"/>
  <c r="K19" i="7"/>
  <c r="H24" i="7"/>
  <c r="H23" i="7"/>
  <c r="H21" i="7"/>
  <c r="H20" i="7"/>
  <c r="H19" i="7"/>
  <c r="K7" i="7" l="1"/>
  <c r="K6" i="7"/>
  <c r="K5" i="7"/>
  <c r="K4" i="7"/>
  <c r="K3" i="7"/>
  <c r="K2" i="7"/>
  <c r="H2" i="7"/>
  <c r="H7" i="7"/>
  <c r="H6" i="7"/>
  <c r="H3" i="7"/>
  <c r="H4" i="7"/>
  <c r="H5" i="7"/>
  <c r="D13" i="6"/>
  <c r="D12" i="6"/>
  <c r="D11" i="6"/>
  <c r="C13" i="6"/>
  <c r="C12" i="6"/>
  <c r="C11" i="6"/>
  <c r="C10" i="6"/>
  <c r="D10" i="6"/>
  <c r="D9" i="6"/>
  <c r="C9" i="6"/>
  <c r="B13" i="6"/>
  <c r="B12" i="6"/>
  <c r="B11" i="6"/>
  <c r="B10" i="6"/>
  <c r="B9" i="6"/>
  <c r="D8" i="6"/>
  <c r="C8" i="6"/>
  <c r="D7" i="6"/>
  <c r="C7" i="6"/>
  <c r="B8" i="6"/>
  <c r="B7" i="6"/>
  <c r="D5" i="6"/>
  <c r="C5" i="6"/>
  <c r="D6" i="6"/>
  <c r="C6" i="6"/>
  <c r="B5" i="6"/>
  <c r="E5" i="6" s="1"/>
  <c r="G5" i="6" s="1"/>
  <c r="D4" i="6"/>
  <c r="C4" i="6"/>
  <c r="D3" i="6"/>
  <c r="C3" i="6"/>
  <c r="B6" i="6"/>
  <c r="B4" i="6"/>
  <c r="B3" i="6"/>
  <c r="B2" i="6"/>
  <c r="E2" i="6" s="1"/>
  <c r="H2" i="6" s="1"/>
  <c r="C2" i="6"/>
  <c r="E12" i="6" l="1"/>
  <c r="H12" i="6" s="1"/>
  <c r="E8" i="6"/>
  <c r="F8" i="6" s="1"/>
  <c r="G2" i="6"/>
  <c r="E3" i="6"/>
  <c r="H3" i="6" s="1"/>
  <c r="E13" i="6"/>
  <c r="H13" i="6" s="1"/>
  <c r="F12" i="6"/>
  <c r="E4" i="6"/>
  <c r="F4" i="6" s="1"/>
  <c r="E6" i="6"/>
  <c r="F6" i="6" s="1"/>
  <c r="H5" i="6"/>
  <c r="E10" i="6"/>
  <c r="G10" i="6" s="1"/>
  <c r="E7" i="6"/>
  <c r="F7" i="6" s="1"/>
  <c r="F3" i="6"/>
  <c r="E11" i="6"/>
  <c r="F11" i="6" s="1"/>
  <c r="E9" i="6"/>
  <c r="H9" i="6" s="1"/>
  <c r="F5" i="6"/>
  <c r="F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G11" i="6" l="1"/>
  <c r="F9" i="6"/>
  <c r="H11" i="6"/>
  <c r="G9" i="6"/>
  <c r="H6" i="6"/>
  <c r="G3" i="6"/>
  <c r="H8" i="6"/>
  <c r="G13" i="6"/>
  <c r="G6" i="6"/>
  <c r="G8" i="6"/>
  <c r="H4" i="6"/>
  <c r="H7" i="6"/>
  <c r="G12" i="6"/>
  <c r="G7" i="6"/>
  <c r="F13" i="6"/>
  <c r="G4" i="6"/>
  <c r="H10" i="6"/>
  <c r="F10" i="6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<sst xmlns="http://schemas.openxmlformats.org/spreadsheetml/2006/main" count="9080" uniqueCount="2122">
  <si>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</si>
  <si>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</si>
  <si>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</si>
  <si>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</si>
  <si>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</si>
  <si>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</si>
  <si>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</si>
  <si>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</si>
  <si>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</si>
  <si>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</si>
  <si>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</si>
  <si>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</si>
  <si>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</si>
  <si>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</si>
  <si>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</si>
  <si>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</si>
  <si>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</si>
  <si>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</si>
  <si>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</si>
  <si>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</si>
  <si>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</si>
  <si>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</si>
  <si>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</si>
  <si>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</si>
  <si>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</si>
  <si>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</si>
  <si>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</si>
  <si>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</si>
  <si>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</si>
  <si>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</si>
  <si>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</si>
  <si>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</si>
  <si>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</si>
  <si>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</si>
  <si>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</si>
  <si>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</si>
  <si>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</si>
  <si>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</si>
  <si>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</si>
  <si>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</si>
  <si>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</si>
  <si>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</si>
  <si>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</si>
  <si>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</si>
  <si>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</si>
  <si>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</si>
  <si>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</si>
  <si>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</si>
  <si>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</si>
  <si>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</si>
  <si>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</si>
  <si>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</si>
  <si>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</si>
  <si>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</si>
  <si>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</si>
  <si>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</si>
  <si>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</si>
  <si>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</si>
  <si>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</si>
  <si>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</si>
  <si>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</si>
  <si>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</si>
  <si>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</si>
  <si>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</si>
  <si>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</si>
  <si>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</si>
  <si>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</si>
  <si>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</si>
  <si>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</si>
  <si>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</si>
  <si>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</si>
  <si>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</si>
  <si>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</si>
  <si>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</si>
  <si>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</si>
  <si>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</si>
  <si>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</si>
  <si>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</si>
  <si>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</si>
  <si>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</si>
  <si>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</si>
  <si>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</si>
  <si>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</si>
  <si>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</si>
  <si>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</si>
  <si>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</si>
  <si>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</si>
  <si>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</si>
  <si>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</si>
  <si>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</si>
  <si>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</si>
  <si>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</si>
  <si>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</si>
  <si>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</si>
  <si>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</si>
  <si>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</si>
  <si>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</si>
  <si>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</si>
  <si>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</si>
  <si>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</si>
  <si>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</si>
  <si>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</si>
  <si>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</si>
  <si>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</si>
  <si>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</si>
  <si>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</si>
  <si>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</si>
  <si>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</si>
  <si>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</si>
  <si>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</si>
  <si>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</si>
  <si>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</si>
  <si>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</si>
  <si>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</si>
  <si>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</si>
  <si>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</si>
  <si>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</si>
  <si>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</si>
  <si>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</si>
  <si>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</si>
  <si>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</si>
  <si>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</si>
  <si>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</si>
  <si>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</si>
  <si>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</si>
  <si>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</si>
  <si>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</si>
  <si>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</si>
  <si>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</si>
  <si>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</si>
  <si>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</si>
  <si>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</si>
  <si>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</si>
  <si>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</si>
  <si>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</si>
  <si>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</si>
  <si>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</si>
  <si>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</si>
  <si>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</si>
  <si>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</si>
  <si>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</si>
  <si>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</si>
  <si>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</si>
  <si>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</si>
  <si>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</si>
  <si>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</si>
  <si>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</si>
  <si>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</si>
  <si>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</si>
  <si>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</si>
  <si>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</si>
  <si>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</si>
  <si>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</si>
  <si>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</si>
  <si>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</si>
  <si>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</si>
  <si>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</si>
  <si>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</si>
  <si>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</si>
  <si>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</si>
  <si>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</si>
  <si>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</si>
  <si>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</si>
  <si>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</si>
  <si>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</si>
  <si>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</si>
  <si>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</si>
  <si>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</si>
  <si>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</si>
  <si>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</si>
  <si>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</si>
  <si>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</si>
  <si>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</si>
  <si>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</si>
  <si>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</si>
  <si>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</si>
  <si>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</si>
  <si>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</si>
  <si>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</si>
  <si>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</si>
  <si>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</si>
  <si>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</si>
  <si>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</si>
  <si>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</si>
  <si>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</si>
  <si>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</si>
  <si>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</si>
  <si>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</si>
  <si>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</si>
  <si>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</si>
  <si>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</si>
  <si>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</si>
  <si>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</si>
  <si>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</si>
  <si>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</si>
  <si>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</si>
  <si>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</si>
  <si>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</si>
  <si>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</si>
  <si>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</si>
  <si>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</si>
  <si>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</si>
  <si>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</si>
  <si>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</si>
  <si>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</si>
  <si>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</si>
  <si>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</si>
  <si>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</si>
  <si>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</si>
  <si>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</si>
  <si>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</si>
  <si>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</si>
  <si>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</si>
  <si>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</si>
  <si>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</si>
  <si>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</si>
  <si>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</si>
  <si>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</si>
  <si>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</si>
  <si>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</si>
  <si>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</si>
  <si>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</si>
  <si>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</si>
  <si>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</si>
  <si>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</si>
  <si>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</si>
  <si>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</si>
  <si>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</si>
  <si>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</si>
  <si>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</si>
  <si>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</si>
  <si>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</si>
  <si>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</si>
  <si>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</si>
  <si>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</si>
  <si>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</si>
  <si>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</si>
  <si>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</si>
  <si>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</si>
  <si>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</si>
  <si>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</si>
  <si>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</si>
  <si>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</si>
  <si>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</si>
  <si>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</si>
  <si>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</si>
  <si>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</si>
  <si>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</si>
  <si>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</si>
  <si>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</si>
  <si>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</si>
  <si>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</si>
  <si>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</si>
  <si>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</si>
  <si>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</si>
  <si>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</si>
  <si>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</si>
  <si>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</si>
  <si>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</si>
  <si>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</si>
  <si>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</si>
  <si>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</si>
  <si>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</si>
  <si>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</si>
  <si>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</si>
  <si>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</si>
  <si>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</si>
  <si>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</si>
  <si>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</si>
  <si>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</si>
  <si>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</si>
  <si>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</si>
  <si>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</si>
  <si>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</si>
  <si>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</si>
  <si>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</si>
  <si>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</si>
  <si>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</si>
  <si>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</si>
  <si>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</si>
  <si>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</si>
  <si>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</si>
  <si>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</si>
  <si>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</si>
  <si>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</si>
  <si>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</si>
  <si>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</si>
  <si>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</si>
  <si>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</si>
  <si>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</si>
  <si>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</si>
  <si>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</si>
  <si>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</si>
  <si>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</si>
  <si>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</si>
  <si>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</si>
  <si>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</si>
  <si>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</si>
  <si>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</si>
  <si>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</si>
  <si>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</si>
  <si>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</si>
  <si>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</si>
  <si>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</si>
  <si>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</si>
  <si>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</si>
  <si>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</si>
  <si>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</si>
  <si>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</si>
  <si>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</si>
  <si>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</si>
  <si>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</si>
  <si>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</si>
  <si>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</si>
  <si>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</si>
  <si>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</si>
  <si>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</si>
  <si>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</si>
  <si>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</si>
  <si>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</si>
  <si>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</si>
  <si>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</si>
  <si>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</si>
  <si>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</si>
  <si>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</si>
  <si>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</si>
  <si>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</si>
  <si>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</si>
  <si>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</si>
  <si>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</si>
  <si>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</si>
  <si>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</si>
  <si>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</si>
  <si>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</si>
  <si>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</si>
  <si>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</si>
  <si>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</si>
  <si>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</si>
  <si>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</si>
  <si>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</si>
  <si>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</si>
  <si>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</si>
  <si>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</si>
  <si>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</si>
  <si>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</si>
  <si>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</si>
  <si>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</si>
  <si>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</si>
  <si>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</si>
  <si>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</si>
  <si>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</si>
  <si>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</si>
  <si>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</si>
  <si>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</si>
  <si>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</si>
  <si>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</si>
  <si>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</si>
  <si>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</si>
  <si>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</si>
  <si>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</si>
  <si>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</si>
  <si>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</si>
  <si>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</si>
  <si>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</si>
  <si>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</si>
  <si>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</si>
  <si>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</si>
  <si>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</si>
  <si>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</si>
  <si>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</si>
  <si>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</si>
  <si>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</si>
  <si>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</si>
  <si>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</si>
  <si>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</si>
  <si>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</si>
  <si>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</si>
  <si>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</si>
  <si>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</si>
  <si>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</si>
  <si>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</si>
  <si>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</si>
  <si>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</si>
  <si>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</si>
  <si>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</si>
  <si>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</si>
  <si>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</si>
  <si>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</si>
  <si>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</si>
  <si>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</si>
  <si>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</si>
  <si>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</si>
  <si>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</si>
  <si>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</si>
  <si>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</si>
  <si>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</si>
  <si>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</si>
  <si>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</si>
  <si>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</si>
  <si>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</si>
  <si>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</si>
  <si>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</si>
  <si>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</si>
  <si>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</si>
  <si>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</si>
  <si>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</si>
  <si>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</si>
  <si>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</si>
  <si>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</si>
  <si>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</si>
  <si>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</si>
  <si>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</si>
  <si>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</si>
  <si>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</si>
  <si>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</si>
  <si>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</si>
  <si>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</si>
  <si>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</si>
  <si>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</si>
  <si>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</si>
  <si>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</si>
  <si>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</si>
  <si>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</si>
  <si>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</si>
  <si>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</si>
  <si>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</si>
  <si>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</si>
  <si>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</si>
  <si>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</si>
  <si>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</si>
  <si>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</si>
  <si>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</si>
  <si>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</si>
  <si>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</si>
  <si>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</si>
  <si>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</si>
  <si>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</si>
  <si>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</si>
  <si>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</si>
  <si>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</si>
  <si>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</si>
  <si>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</si>
  <si>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</si>
  <si>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</si>
  <si>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</si>
  <si>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</si>
  <si>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</si>
  <si>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</si>
  <si>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</si>
  <si>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</si>
  <si>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</si>
  <si>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</si>
  <si>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</si>
  <si>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</si>
  <si>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</si>
  <si>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</si>
  <si>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</si>
  <si>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</si>
  <si>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</si>
  <si>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</si>
  <si>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</si>
  <si>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</si>
  <si>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</si>
  <si>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</si>
  <si>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</si>
  <si>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</si>
  <si>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</si>
  <si>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</si>
  <si>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</si>
  <si>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</si>
  <si>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</si>
  <si>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</si>
  <si>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</si>
  <si>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</si>
  <si>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</si>
  <si>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</si>
  <si>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</si>
  <si>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</si>
  <si>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</si>
  <si>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</si>
  <si>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</si>
  <si>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</si>
  <si>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</si>
  <si>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</si>
  <si>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</si>
  <si>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</si>
  <si>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</si>
  <si>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</si>
  <si>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</si>
  <si>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</si>
  <si>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</si>
  <si>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</si>
  <si>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</si>
  <si>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</si>
  <si>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</si>
  <si>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</si>
  <si>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</si>
  <si>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</si>
  <si>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</si>
  <si>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</si>
  <si>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</si>
  <si>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</si>
  <si>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</si>
  <si>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</si>
  <si>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</si>
  <si>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</si>
  <si>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</si>
  <si>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</si>
  <si>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</si>
  <si>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</si>
  <si>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</si>
  <si>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</si>
  <si>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</si>
  <si>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</si>
  <si>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</si>
  <si>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</si>
  <si>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</si>
  <si>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</si>
  <si>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</si>
  <si>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</si>
  <si>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</si>
  <si>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</si>
  <si>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</si>
  <si>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</si>
  <si>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</si>
  <si>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</si>
  <si>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</si>
  <si>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</si>
  <si>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</si>
  <si>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</si>
  <si>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</si>
  <si>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</si>
  <si>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</si>
  <si>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</si>
  <si>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</si>
  <si>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</si>
  <si>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</si>
  <si>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</si>
  <si>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</si>
  <si>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</si>
  <si>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</si>
  <si>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</si>
  <si>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</si>
  <si>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</si>
  <si>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</si>
  <si>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</si>
  <si>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</si>
  <si>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</si>
  <si>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</si>
  <si>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</si>
  <si>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</si>
  <si>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</si>
  <si>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</si>
  <si>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</si>
  <si>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</si>
  <si>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</si>
  <si>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</si>
  <si>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</si>
  <si>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</si>
  <si>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</si>
  <si>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</si>
  <si>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</si>
  <si>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</si>
  <si>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</si>
  <si>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</si>
  <si>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</si>
  <si>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</si>
  <si>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</si>
  <si>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</si>
  <si>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</si>
  <si>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</si>
  <si>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</si>
  <si>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</si>
  <si>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</si>
  <si>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</si>
  <si>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</si>
  <si>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</si>
  <si>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</si>
  <si>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</si>
  <si>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</si>
  <si>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</si>
  <si>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</si>
  <si>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</si>
  <si>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</si>
  <si>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</si>
  <si>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</si>
  <si>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</si>
  <si>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</si>
  <si>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</si>
  <si>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</si>
  <si>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</si>
  <si>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</si>
  <si>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</si>
  <si>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</si>
  <si>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</si>
  <si>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</si>
  <si>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</si>
  <si>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</si>
  <si>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</si>
  <si>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</si>
  <si>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</si>
  <si>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</si>
  <si>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</si>
  <si>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</si>
  <si>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</si>
  <si>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</si>
  <si>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</si>
  <si>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</si>
  <si>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</si>
  <si>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</si>
  <si>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</si>
  <si>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</si>
  <si>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</si>
  <si>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</si>
  <si>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</si>
  <si>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</si>
  <si>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</si>
  <si>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</si>
  <si>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</si>
  <si>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</si>
  <si>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</si>
  <si>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</si>
  <si>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</si>
  <si>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</si>
  <si>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</si>
  <si>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</si>
  <si>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</si>
  <si>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</si>
  <si>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</si>
  <si>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</si>
  <si>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</si>
  <si>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</si>
  <si>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</si>
  <si>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</si>
  <si>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</si>
  <si>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</si>
  <si>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</si>
  <si>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</si>
  <si>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</si>
  <si>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</si>
  <si>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</si>
  <si>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</si>
  <si>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</si>
  <si>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</si>
  <si>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</si>
  <si>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</si>
  <si>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</si>
  <si>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</si>
  <si>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</si>
  <si>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</si>
  <si>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</si>
  <si>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</si>
  <si>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</si>
  <si>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</si>
  <si>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</si>
  <si>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</si>
  <si>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</si>
  <si>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</si>
  <si>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</si>
  <si>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</si>
  <si>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</si>
  <si>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</si>
  <si>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</si>
  <si>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</si>
  <si>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</si>
  <si>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</si>
  <si>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</si>
  <si>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</si>
  <si>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</si>
  <si>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</si>
  <si>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</si>
  <si>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</si>
  <si>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</si>
  <si>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</si>
  <si>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</si>
  <si>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</si>
  <si>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</si>
  <si>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</si>
  <si>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</si>
  <si>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</si>
  <si>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</si>
  <si>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</si>
  <si>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</si>
  <si>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</si>
  <si>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</si>
  <si>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</si>
  <si>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</si>
  <si>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</si>
  <si>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</si>
  <si>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</si>
  <si>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</si>
  <si>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</si>
  <si>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</si>
  <si>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</si>
  <si>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</si>
  <si>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</si>
  <si>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</si>
  <si>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</si>
  <si>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</si>
  <si>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</si>
  <si>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</si>
  <si>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</si>
  <si>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</si>
  <si>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</si>
  <si>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</si>
  <si>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</si>
  <si>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</si>
  <si>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</si>
  <si>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</si>
  <si>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</si>
  <si>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</si>
  <si>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</si>
  <si>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</si>
  <si>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</si>
  <si>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</si>
  <si>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</si>
  <si>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</si>
  <si>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</si>
  <si>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</si>
  <si>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</si>
  <si>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</si>
  <si>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</si>
  <si>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</si>
  <si>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</si>
  <si>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</si>
  <si>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</si>
  <si>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</si>
  <si>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</si>
  <si>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</si>
  <si>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</si>
  <si>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</si>
  <si>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</si>
  <si>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</si>
  <si>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</si>
  <si>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</si>
  <si>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</si>
  <si>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</si>
  <si>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</si>
  <si>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</si>
  <si>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</si>
  <si>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</si>
  <si>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</si>
  <si>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</si>
  <si>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</si>
  <si>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</si>
  <si>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</si>
  <si>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</si>
  <si>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</si>
  <si>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</si>
  <si>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</si>
  <si>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</si>
  <si>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</si>
  <si>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</si>
  <si>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</si>
  <si>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</si>
  <si>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</si>
  <si>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</si>
  <si>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</si>
  <si>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</si>
  <si>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</si>
  <si>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</si>
  <si>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</si>
  <si>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</si>
  <si>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</si>
  <si>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</si>
  <si>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</si>
  <si>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</si>
  <si>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</si>
  <si>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</si>
  <si>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</si>
  <si>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</si>
  <si>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</si>
  <si>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</si>
  <si>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</si>
  <si>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</si>
  <si>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</si>
  <si>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</si>
  <si>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</si>
  <si>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</si>
  <si>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</si>
  <si>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</si>
  <si>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</si>
  <si>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</si>
  <si>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</si>
  <si>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</si>
  <si>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</si>
  <si>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</si>
  <si>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</si>
  <si>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</si>
  <si>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</si>
  <si>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</si>
  <si>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</si>
  <si>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</si>
  <si>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</si>
  <si>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</si>
  <si>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</si>
  <si>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</si>
  <si>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</si>
  <si>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</si>
  <si>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</si>
  <si>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</si>
  <si>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</si>
  <si>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</si>
  <si>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</si>
  <si>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</si>
  <si>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</si>
  <si>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</si>
  <si>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</si>
  <si>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</si>
  <si>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</si>
  <si>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</si>
  <si>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</si>
  <si>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</si>
  <si>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</si>
  <si>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</si>
  <si>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</si>
  <si>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</si>
  <si>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</si>
  <si>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</si>
  <si>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</si>
  <si>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</si>
  <si>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</si>
  <si>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</si>
  <si>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</si>
  <si>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</si>
  <si>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</si>
  <si>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</si>
  <si>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</si>
  <si>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</si>
  <si>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</si>
  <si>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</si>
  <si>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</si>
  <si>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</si>
  <si>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</si>
  <si>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</si>
  <si>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</si>
  <si>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</si>
  <si>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</si>
  <si>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</si>
  <si>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</si>
  <si>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</si>
  <si>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</si>
  <si>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</si>
  <si>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</si>
  <si>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</si>
  <si>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</si>
  <si>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</si>
  <si>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</si>
  <si>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</si>
  <si>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</si>
  <si>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</si>
  <si>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</si>
  <si>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</si>
  <si>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</si>
  <si>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</si>
  <si>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</si>
  <si>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</si>
  <si>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</si>
  <si>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</si>
  <si>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</si>
  <si>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</si>
  <si>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</si>
  <si>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</si>
  <si>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</si>
  <si>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</si>
  <si>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</si>
  <si>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</si>
  <si>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</si>
  <si>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</si>
  <si>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</si>
  <si>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</si>
  <si>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</si>
  <si>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</si>
  <si>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</si>
  <si>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</si>
  <si>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</si>
  <si>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</si>
  <si>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</si>
  <si>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</si>
  <si>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</si>
  <si>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</si>
  <si>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</si>
  <si>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</si>
  <si>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</si>
  <si>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</si>
  <si>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</si>
  <si>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</si>
  <si>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</si>
  <si>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</si>
  <si>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</si>
  <si>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</si>
  <si>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</si>
  <si>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</si>
  <si>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</si>
  <si>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</si>
  <si>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</si>
  <si>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</si>
  <si>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</si>
  <si>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</si>
  <si>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</si>
  <si>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</si>
  <si>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</si>
  <si>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</si>
  <si>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</si>
  <si>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</si>
  <si>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</si>
  <si>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</si>
  <si>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</si>
  <si>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</si>
  <si>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</si>
  <si>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</si>
  <si>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</si>
  <si>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</si>
  <si>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</si>
  <si>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</si>
  <si>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</si>
  <si>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</si>
  <si>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</si>
  <si>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</si>
  <si>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</si>
  <si>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</si>
  <si>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</si>
  <si>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</si>
  <si>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</si>
  <si>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</si>
  <si>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</si>
  <si>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</si>
  <si>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</si>
  <si>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</si>
  <si>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</si>
  <si>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</si>
  <si>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</si>
  <si>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</si>
  <si>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</si>
  <si>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</si>
  <si>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</si>
  <si>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</si>
  <si>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</si>
  <si>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</si>
  <si>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</si>
  <si>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</si>
  <si>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</si>
  <si>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</si>
  <si>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</si>
  <si>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</si>
  <si>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</si>
  <si>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</si>
  <si>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</si>
  <si>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</si>
  <si>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</si>
  <si>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</si>
  <si>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</si>
  <si>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</si>
  <si>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</si>
  <si>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</si>
  <si>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</si>
  <si>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</si>
  <si>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</si>
  <si>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</si>
  <si>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</si>
  <si>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</si>
  <si>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</si>
  <si>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</si>
  <si>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</si>
  <si>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</si>
  <si>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</si>
  <si>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</si>
  <si>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</si>
  <si>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</si>
  <si>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</si>
  <si>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</si>
  <si>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</si>
  <si>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</si>
  <si>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</si>
  <si>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</si>
  <si>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</si>
  <si>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</si>
  <si>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</si>
  <si>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</si>
  <si>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</si>
  <si>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</si>
  <si>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</si>
  <si>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</si>
  <si>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</si>
  <si>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</si>
  <si>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</si>
  <si>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</si>
  <si>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</si>
  <si>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</si>
  <si>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</si>
  <si>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</si>
  <si>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</si>
  <si>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</si>
  <si>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</si>
  <si>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</si>
  <si>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</si>
  <si>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</si>
  <si>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</si>
  <si>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</si>
  <si>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</si>
  <si>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</si>
  <si>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</si>
  <si>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</si>
  <si>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</si>
  <si>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</si>
  <si>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</si>
  <si>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</si>
  <si>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</si>
  <si>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</si>
  <si>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</si>
  <si>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</si>
  <si>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</si>
  <si>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</si>
  <si>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</si>
  <si>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</si>
  <si>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</si>
  <si>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</si>
  <si>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</si>
  <si>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</si>
  <si>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</si>
  <si>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</si>
  <si>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</si>
  <si>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</si>
  <si>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</si>
  <si>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</si>
  <si>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</si>
  <si>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</si>
  <si>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</si>
  <si>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</si>
  <si>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</si>
  <si>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</si>
  <si>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</si>
  <si>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</si>
  <si>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</si>
  <si>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</si>
  <si>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</si>
  <si>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</si>
  <si>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</si>
  <si>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</si>
  <si>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</si>
  <si>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</si>
  <si>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</si>
  <si>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</si>
  <si>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</si>
  <si>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</si>
  <si>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</si>
  <si>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</si>
  <si>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</si>
  <si>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</si>
  <si>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</si>
  <si>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</si>
  <si>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</si>
  <si>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</si>
  <si>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</si>
  <si>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</si>
  <si>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</si>
  <si>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</si>
  <si>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</si>
  <si>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</si>
  <si>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</si>
  <si>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</si>
  <si>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</si>
  <si>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</si>
  <si>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</si>
  <si>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</si>
  <si>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</si>
  <si>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</si>
  <si>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</si>
  <si>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</si>
  <si>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</si>
  <si>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</si>
  <si>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</si>
  <si>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</si>
  <si>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</si>
  <si>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</si>
  <si>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</si>
  <si>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</si>
  <si>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</si>
  <si>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</si>
  <si>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</si>
  <si>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</si>
  <si>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</si>
  <si>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</si>
  <si>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</si>
  <si>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</si>
  <si>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</si>
  <si>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</si>
  <si>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</si>
  <si>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</si>
  <si>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</si>
  <si>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</si>
  <si>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</si>
  <si>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</si>
  <si>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</si>
  <si>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</si>
  <si>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</si>
  <si>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</si>
  <si>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</si>
  <si>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</si>
  <si>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</si>
  <si>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</si>
  <si>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</si>
  <si>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</si>
  <si>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</si>
  <si>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</si>
  <si>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</si>
  <si>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</si>
  <si>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</si>
  <si>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</si>
  <si>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</si>
  <si>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</si>
  <si>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</si>
  <si>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</si>
  <si>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</si>
  <si>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</si>
  <si>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</si>
  <si>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</si>
  <si>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</si>
  <si>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</si>
  <si>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</si>
  <si>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</si>
  <si>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</si>
  <si>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</si>
  <si>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</si>
  <si>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</si>
  <si>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</si>
  <si>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</si>
  <si>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</si>
  <si>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</si>
  <si>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</si>
  <si>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</si>
  <si>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</si>
  <si>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</si>
  <si>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</si>
  <si>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</si>
  <si>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</si>
  <si>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</si>
  <si>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</si>
  <si>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</si>
  <si>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</si>
  <si>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</si>
  <si>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</si>
  <si>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</si>
  <si>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</si>
  <si>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</si>
  <si>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</si>
  <si>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</si>
  <si>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</si>
  <si>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</si>
  <si>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</si>
  <si>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</si>
  <si>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</si>
  <si>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</si>
  <si>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</si>
  <si>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</si>
  <si>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</si>
  <si>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</si>
  <si>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</si>
  <si>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</si>
  <si>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</si>
  <si>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</si>
  <si>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</si>
  <si>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</si>
  <si>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</si>
  <si>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</si>
  <si>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</si>
  <si>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</si>
  <si>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</si>
  <si>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</si>
  <si>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</si>
  <si>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</si>
  <si>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</si>
  <si>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</si>
  <si>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</si>
  <si>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</si>
  <si>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</si>
  <si>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</si>
  <si>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</si>
  <si>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</si>
  <si>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</si>
  <si>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</si>
  <si>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</si>
  <si>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</si>
  <si>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</si>
  <si>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</si>
  <si>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</si>
  <si>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</si>
  <si>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</si>
  <si>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</si>
  <si>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</si>
  <si>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</si>
  <si>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</si>
  <si>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</si>
  <si>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</si>
  <si>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</si>
  <si>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</si>
  <si>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</si>
  <si>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</si>
  <si>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</si>
  <si>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</si>
  <si>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</si>
  <si>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</si>
  <si>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</si>
  <si>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</si>
  <si>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</si>
  <si>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</si>
  <si>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</si>
  <si>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</si>
  <si>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</si>
  <si>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</si>
  <si>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</si>
  <si>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</si>
  <si>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</si>
  <si>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</si>
  <si>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</si>
  <si>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</si>
  <si>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</si>
  <si>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</si>
  <si>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</si>
  <si>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</si>
  <si>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</si>
  <si>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</si>
  <si>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</si>
  <si>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</si>
  <si>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</si>
  <si>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</si>
  <si>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</si>
  <si>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</si>
  <si>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</si>
  <si>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</si>
  <si>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</si>
  <si>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</si>
  <si>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</si>
  <si>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</si>
  <si>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</si>
  <si>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</si>
  <si>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</si>
  <si>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</si>
  <si>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</si>
  <si>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</si>
  <si>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</si>
  <si>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</si>
  <si>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</si>
  <si>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</si>
  <si>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</si>
  <si>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</si>
  <si>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</si>
  <si>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</si>
  <si>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</si>
  <si>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</si>
  <si>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</si>
  <si>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</si>
  <si>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</si>
  <si>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</si>
  <si>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</si>
  <si>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</si>
  <si>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</si>
  <si>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</si>
  <si>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</si>
  <si>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</si>
  <si>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</si>
  <si>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</si>
  <si>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</si>
  <si>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</si>
  <si>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</si>
  <si>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</si>
  <si>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</si>
  <si>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</si>
  <si>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</si>
  <si>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</si>
  <si>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</si>
  <si>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</si>
  <si>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</si>
  <si>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</si>
  <si>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</si>
  <si>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</si>
  <si>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</si>
  <si>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</si>
  <si>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</si>
  <si>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</si>
  <si>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</si>
  <si>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</si>
  <si>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</si>
  <si>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</si>
  <si>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</si>
  <si>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</si>
  <si>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</si>
  <si>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</si>
  <si>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</si>
  <si>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</si>
  <si>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</si>
  <si>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</si>
  <si>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</si>
  <si>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</si>
  <si>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</si>
  <si>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</si>
  <si>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</si>
  <si>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</si>
  <si>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</si>
  <si>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</si>
  <si>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</si>
  <si>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</si>
  <si>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</si>
  <si>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</si>
  <si>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</si>
  <si>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</si>
  <si>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</si>
  <si>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</si>
  <si>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</si>
  <si>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</si>
  <si>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</si>
  <si>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</si>
  <si>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</si>
  <si>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</si>
  <si>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</si>
  <si>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</si>
  <si>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</si>
  <si>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</si>
  <si>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</si>
  <si>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</si>
  <si>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</si>
  <si>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</si>
  <si>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</si>
  <si>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</si>
  <si>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</si>
  <si>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</si>
  <si>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</si>
  <si>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</si>
  <si>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</si>
  <si>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</si>
  <si>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</si>
  <si>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</si>
  <si>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</si>
  <si>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</si>
  <si>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</si>
  <si>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</si>
  <si>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</si>
  <si>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</si>
  <si>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</si>
  <si>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</si>
  <si>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</si>
  <si>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</si>
  <si>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</si>
  <si>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</si>
  <si>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</si>
  <si>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</si>
  <si>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</si>
  <si>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</si>
  <si>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</si>
  <si>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</si>
  <si>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</si>
  <si>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</si>
  <si>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</si>
  <si>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</si>
  <si>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</si>
  <si>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</si>
  <si>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</si>
  <si>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</si>
  <si>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</si>
  <si>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</si>
  <si>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</si>
  <si>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</si>
  <si>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</si>
  <si>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</si>
  <si>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</si>
  <si>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</si>
  <si>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</si>
  <si>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</si>
  <si>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</si>
  <si>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</si>
  <si>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</si>
  <si>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</si>
  <si>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</si>
  <si>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</si>
  <si>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</si>
  <si>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</si>
  <si>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</si>
  <si>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</si>
  <si>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</si>
  <si>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</si>
  <si>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</si>
  <si>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</si>
  <si>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</si>
  <si>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</si>
  <si>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</si>
  <si>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</si>
  <si>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</si>
  <si>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</si>
  <si>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</si>
  <si>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</si>
  <si>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</si>
  <si>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</si>
  <si>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</si>
  <si>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</si>
  <si>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</si>
  <si>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</si>
  <si>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</si>
  <si>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</si>
  <si>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</si>
  <si>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</si>
  <si>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</si>
  <si>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</si>
  <si>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</si>
  <si>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</si>
  <si>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</si>
  <si>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</si>
  <si>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</si>
  <si>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</si>
  <si>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</si>
  <si>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</si>
  <si>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</si>
  <si>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</si>
  <si>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</si>
  <si>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</si>
  <si>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</si>
  <si>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</si>
  <si>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</si>
  <si>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</si>
  <si>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</si>
  <si>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</si>
  <si>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</si>
  <si>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</si>
  <si>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</si>
  <si>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</si>
  <si>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</si>
  <si>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</si>
  <si>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</si>
  <si>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</si>
  <si>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</si>
  <si>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</si>
  <si>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</si>
  <si>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</si>
  <si>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</si>
  <si>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</si>
  <si>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</si>
  <si>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</si>
  <si>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</si>
  <si>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</si>
  <si>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</si>
  <si>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</si>
  <si>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</si>
  <si>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</si>
  <si>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</si>
  <si>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</si>
  <si>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</si>
  <si>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</si>
  <si>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</si>
  <si>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</si>
  <si>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</si>
  <si>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</si>
  <si>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</si>
  <si>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</si>
  <si>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</si>
  <si>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</si>
  <si>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</si>
  <si>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</si>
  <si>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</si>
  <si>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</si>
  <si>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</si>
  <si>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</si>
  <si>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</si>
  <si>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</si>
  <si>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</si>
  <si>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</si>
  <si>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</si>
  <si>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</si>
  <si>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</si>
  <si>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</si>
  <si>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</si>
  <si>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</si>
  <si>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</si>
  <si>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</si>
  <si>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</si>
  <si>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</si>
  <si>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</si>
  <si>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</si>
  <si>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</si>
  <si>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</si>
  <si>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</si>
  <si>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</si>
  <si>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</si>
  <si>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</si>
  <si>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</si>
  <si>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</si>
  <si>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</si>
  <si>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</si>
  <si>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</si>
  <si>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</si>
  <si>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</si>
  <si>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</si>
  <si>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</si>
  <si>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</si>
  <si>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</si>
  <si>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</si>
  <si>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</si>
  <si>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</si>
  <si>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</si>
  <si>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</si>
  <si>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</si>
  <si>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</si>
  <si>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</si>
  <si>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</si>
  <si>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</si>
  <si>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</si>
  <si>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</si>
  <si>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</si>
  <si>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</si>
  <si>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</si>
  <si>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</si>
  <si>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</si>
  <si>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</si>
  <si>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</si>
  <si>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</si>
  <si>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</si>
  <si>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</si>
  <si>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</si>
  <si>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</si>
  <si>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</si>
  <si>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</si>
  <si>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</si>
  <si>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</si>
  <si>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</si>
  <si>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</si>
  <si>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</si>
  <si>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</si>
  <si>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</si>
  <si>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</si>
  <si>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</si>
  <si>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</si>
  <si>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</si>
  <si>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</si>
  <si>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</si>
  <si>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</si>
  <si>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</si>
  <si>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</si>
  <si>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</si>
  <si>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</si>
  <si>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</si>
  <si>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</si>
  <si>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</si>
  <si>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</si>
  <si>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</si>
  <si>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</si>
  <si>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</si>
  <si>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</si>
  <si>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</si>
  <si>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</si>
  <si>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</si>
  <si>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</si>
  <si>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</si>
  <si>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</si>
  <si>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</si>
  <si>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</si>
  <si>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</si>
  <si>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</si>
  <si>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</si>
  <si>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</si>
  <si>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</si>
  <si>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</si>
  <si>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</si>
  <si>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</si>
  <si>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</si>
  <si>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</si>
  <si>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</si>
  <si>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</si>
  <si>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</si>
  <si>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</si>
  <si>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</si>
  <si>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</si>
  <si>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</si>
  <si>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</si>
  <si>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</si>
  <si>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</si>
  <si>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</si>
  <si>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</si>
  <si>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</si>
  <si>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</si>
  <si>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</si>
  <si>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</si>
  <si>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</si>
  <si>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</si>
  <si>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</si>
  <si>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</si>
  <si>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</si>
  <si>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</si>
  <si>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</si>
  <si>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</si>
  <si>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</si>
  <si>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</si>
  <si>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</si>
  <si>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</si>
  <si>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</si>
  <si>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</si>
  <si>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</si>
  <si>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</si>
  <si>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</si>
  <si>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</si>
  <si>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</si>
  <si>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</si>
  <si>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</si>
  <si>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</si>
  <si>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</si>
  <si>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</si>
  <si>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</si>
  <si>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</si>
  <si>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</si>
  <si>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</si>
  <si>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</si>
  <si>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</si>
  <si>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</si>
  <si>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</si>
  <si>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</si>
  <si>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</si>
  <si>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</si>
  <si>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</si>
  <si>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</si>
  <si>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</si>
  <si>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</si>
  <si>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</si>
  <si>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</si>
  <si>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</si>
  <si>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</si>
  <si>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</si>
  <si>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</si>
  <si>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</si>
  <si>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</si>
  <si>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</si>
  <si>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</si>
  <si>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</si>
  <si>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</si>
  <si>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</si>
  <si>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</si>
  <si>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</si>
  <si>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</si>
  <si>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</si>
  <si>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</si>
  <si>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</si>
  <si>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</si>
  <si>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</si>
  <si>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</si>
  <si>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</si>
  <si>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</si>
  <si>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</si>
  <si>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</si>
  <si>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</si>
  <si>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</si>
  <si>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</si>
  <si>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</si>
  <si>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</si>
  <si>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</si>
  <si>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</si>
  <si>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</si>
  <si>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</si>
  <si>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</si>
  <si>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</si>
  <si>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</si>
  <si>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</si>
  <si>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</si>
  <si>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</si>
  <si>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</si>
  <si>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</si>
  <si>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</si>
  <si>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</si>
  <si>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</si>
  <si>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</si>
  <si>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</si>
  <si>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</si>
  <si>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</si>
  <si>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</si>
  <si>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</si>
  <si>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</si>
  <si>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</si>
  <si>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</si>
  <si>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</si>
  <si>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</si>
  <si>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</si>
  <si>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</si>
  <si>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</si>
  <si>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</si>
  <si>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</si>
  <si>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</si>
  <si>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</si>
  <si>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</si>
  <si>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</si>
  <si>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</si>
  <si>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</si>
  <si>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</si>
  <si>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</si>
  <si>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</si>
  <si>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</si>
  <si>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</si>
  <si>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</si>
  <si>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</si>
  <si>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</si>
  <si>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</si>
  <si>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</si>
  <si>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</si>
  <si>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</si>
  <si>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</si>
  <si>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</si>
  <si>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</si>
  <si>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</si>
  <si>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</si>
  <si>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</si>
  <si>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</si>
  <si>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</si>
  <si>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</si>
  <si>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</si>
  <si>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</si>
  <si>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</si>
  <si>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</si>
  <si>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</si>
  <si>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</si>
  <si>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</si>
  <si>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</si>
  <si>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</si>
  <si>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</si>
  <si>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</si>
  <si>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</si>
  <si>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</si>
  <si>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</si>
  <si>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</si>
  <si>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</si>
  <si>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</si>
  <si>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</si>
  <si>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</si>
  <si>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</si>
  <si>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</si>
  <si>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</si>
  <si>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</si>
  <si>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</si>
  <si>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</si>
  <si>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</si>
  <si>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</si>
  <si>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</si>
  <si>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</si>
  <si>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</si>
  <si>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</si>
  <si>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</si>
  <si>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</si>
  <si>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</si>
  <si>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</si>
  <si>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</si>
  <si>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</si>
  <si>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</si>
  <si>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</si>
  <si>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</si>
  <si>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</si>
  <si>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</si>
  <si>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</si>
  <si>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</si>
  <si>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</si>
  <si>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</si>
  <si>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</si>
  <si>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</si>
  <si>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</si>
  <si>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</si>
  <si>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</si>
  <si>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</si>
  <si>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</si>
  <si>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</si>
  <si>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</si>
  <si>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</si>
  <si>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</si>
  <si>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</si>
  <si>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</si>
  <si>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</si>
  <si>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</si>
  <si>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</si>
  <si>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</si>
  <si>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</si>
  <si>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</si>
  <si>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</si>
  <si>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</si>
  <si>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</si>
  <si>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</si>
  <si>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</si>
  <si>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</si>
  <si>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</si>
  <si>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</si>
  <si>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</si>
  <si>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</si>
  <si>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</si>
  <si>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</si>
  <si>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</si>
  <si>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</si>
  <si>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</si>
  <si>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</si>
  <si>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</si>
  <si>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</si>
  <si>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</si>
  <si>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</si>
  <si>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</si>
  <si>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</si>
  <si>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</si>
  <si>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</si>
  <si>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</si>
  <si>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</si>
  <si>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</si>
  <si>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</si>
  <si>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</si>
  <si>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</si>
  <si>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</si>
  <si>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</si>
  <si>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</si>
  <si>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</si>
  <si>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</si>
  <si>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</si>
  <si>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</si>
  <si>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</si>
  <si>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</si>
  <si>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</si>
  <si>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</si>
  <si>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</si>
  <si>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</si>
  <si>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</si>
  <si>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</si>
  <si>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</si>
  <si>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</si>
  <si>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</si>
  <si>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</si>
  <si>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</si>
  <si>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</si>
  <si>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</si>
  <si>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</si>
  <si>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</si>
  <si>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</si>
  <si>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</si>
  <si>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</si>
  <si>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</si>
  <si>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</si>
  <si>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</si>
  <si>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</si>
  <si>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</si>
  <si>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</si>
  <si>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</si>
  <si>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</si>
  <si>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</si>
  <si>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</si>
  <si>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</si>
  <si>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</si>
  <si>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</si>
  <si>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</si>
  <si>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</si>
  <si>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</si>
  <si>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</si>
  <si>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</si>
  <si>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</si>
  <si>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</si>
  <si>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</si>
  <si>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</si>
  <si>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</si>
  <si>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</si>
  <si>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</si>
  <si>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</si>
  <si>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</si>
  <si>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</si>
  <si>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</si>
  <si>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</si>
  <si>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</si>
  <si>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</si>
  <si>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</si>
  <si>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</si>
  <si>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</si>
  <si>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</si>
  <si>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</si>
  <si>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</si>
  <si>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</si>
  <si>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</si>
  <si>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</si>
  <si>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</si>
  <si>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</si>
  <si>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</si>
  <si>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</si>
  <si>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</si>
  <si>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</si>
  <si>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</si>
  <si>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</si>
  <si>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</si>
  <si>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</si>
  <si>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</si>
  <si>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</si>
  <si>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</si>
  <si>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</si>
  <si>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</si>
  <si>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</si>
  <si>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</si>
  <si>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</si>
  <si>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</si>
  <si>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</si>
  <si>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</si>
  <si>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</si>
  <si>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</si>
  <si>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</si>
  <si>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</si>
  <si>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</si>
  <si>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</si>
  <si>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</si>
  <si>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</si>
  <si>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</si>
  <si>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</si>
  <si>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</si>
  <si>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</si>
  <si>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</si>
  <si>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</si>
  <si>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</si>
  <si>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</si>
  <si>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</si>
  <si>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</si>
  <si>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</si>
  <si>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</si>
  <si>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</si>
  <si>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</si>
  <si>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</si>
  <si>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</si>
  <si>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</si>
  <si>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</si>
  <si>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</si>
  <si>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</si>
  <si>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</si>
  <si>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</si>
  <si>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</si>
  <si>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</si>
  <si>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</si>
  <si>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</si>
  <si>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</si>
  <si>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</si>
  <si>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</si>
  <si>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</si>
  <si>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</si>
  <si>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</si>
  <si>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</si>
  <si>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</si>
  <si>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</si>
  <si>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</si>
  <si>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</si>
  <si>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</si>
  <si>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</si>
  <si>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</si>
  <si>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</si>
  <si>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</si>
  <si>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</si>
  <si>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</si>
  <si>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</si>
  <si>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</si>
  <si>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</si>
  <si>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</si>
  <si>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</si>
  <si>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</si>
  <si>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</si>
  <si>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</si>
  <si>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</si>
  <si>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</si>
  <si>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</si>
  <si>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</si>
  <si>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</si>
  <si>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</si>
  <si>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</si>
  <si>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</si>
  <si>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</si>
  <si>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</si>
  <si>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</si>
  <si>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</si>
  <si>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</si>
  <si>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</si>
  <si>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</si>
  <si>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</si>
  <si>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</si>
  <si>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</si>
  <si>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</si>
  <si>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</si>
  <si>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</si>
  <si>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</si>
  <si>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</si>
  <si>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</si>
  <si>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</si>
  <si>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</si>
  <si>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</si>
  <si>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</si>
  <si>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</si>
  <si>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</si>
  <si>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</si>
  <si>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</si>
  <si>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</si>
  <si>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</si>
  <si>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</si>
  <si>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</si>
  <si>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</si>
  <si>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</si>
  <si>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</si>
  <si>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</si>
  <si>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</si>
  <si>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</si>
  <si>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</si>
  <si>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</si>
  <si>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</si>
  <si>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</si>
  <si>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</si>
  <si>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</si>
  <si>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</si>
  <si>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</si>
  <si>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</si>
  <si>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</si>
  <si>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</si>
  <si>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</si>
  <si>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</si>
  <si>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</si>
  <si>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</si>
  <si>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</si>
  <si>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</si>
  <si>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</si>
  <si>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</si>
  <si>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</si>
  <si>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</si>
  <si>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</si>
  <si>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</si>
  <si>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</si>
  <si>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</si>
  <si>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</si>
  <si>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</si>
  <si>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</si>
  <si>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</si>
  <si>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</si>
  <si>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</si>
  <si>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</si>
  <si>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</si>
  <si>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</si>
  <si>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</si>
  <si>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</si>
  <si>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</si>
  <si>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</si>
  <si>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</si>
  <si>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</si>
  <si>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</si>
  <si>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</si>
  <si>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</si>
  <si>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</si>
  <si>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</si>
  <si>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</si>
  <si>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</si>
  <si>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</si>
  <si>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</si>
  <si>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</si>
  <si>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</si>
  <si>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</si>
  <si>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</si>
  <si>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</si>
  <si>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</si>
  <si>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</si>
  <si>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</si>
  <si>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</si>
  <si>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</si>
  <si>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</si>
  <si>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</si>
  <si>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</si>
  <si>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</si>
  <si>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</si>
  <si>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</si>
  <si>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</si>
  <si>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</si>
  <si>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</si>
  <si>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</si>
  <si>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</si>
  <si>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</si>
  <si>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</si>
  <si>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</si>
  <si>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</si>
  <si>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</si>
  <si>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</si>
  <si>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</si>
  <si>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</si>
  <si>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</si>
  <si>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</si>
  <si>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</si>
  <si>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</si>
  <si>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</si>
  <si>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</si>
  <si>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</si>
  <si>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</si>
  <si>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</si>
  <si>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</si>
  <si>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</si>
  <si>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</si>
  <si>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</si>
  <si>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</si>
  <si>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</si>
  <si>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</si>
  <si>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</si>
  <si>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</si>
  <si>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</si>
  <si>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</si>
  <si>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</si>
  <si>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</si>
  <si>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</si>
  <si>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</si>
  <si>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</si>
  <si>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</si>
  <si>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</si>
  <si>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</si>
  <si>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</si>
  <si>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</si>
  <si>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</si>
  <si>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</si>
  <si>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</si>
  <si>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</si>
  <si>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</si>
  <si>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</si>
  <si>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</si>
  <si>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</si>
  <si>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</si>
  <si>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</si>
  <si>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</si>
  <si>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</si>
  <si>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</si>
  <si>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</si>
  <si>
    <t>Q1</t>
  </si>
  <si>
    <t>Q3</t>
  </si>
  <si>
    <t>IQR</t>
  </si>
  <si>
    <t>Lower Bound</t>
  </si>
  <si>
    <t>Upper Bound</t>
  </si>
  <si>
    <t>(lower whisker)</t>
  </si>
  <si>
    <t>(upper whisker)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</si>
</sst>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9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0"/>
      <color theme="1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rgb="FF002060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 Outcomes!PivotTable1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Parent 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9-453F-8A54-BE59A7E2E0E4}"/>
            </c:ext>
          </c:extLst>
        </c:ser>
        <c:ser>
          <c:idx val="1"/>
          <c:order val="1"/>
          <c:tx>
            <c:strRef>
              <c:f>'Parent 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9-453F-8A54-BE59A7E2E0E4}"/>
            </c:ext>
          </c:extLst>
        </c:ser>
        <c:ser>
          <c:idx val="2"/>
          <c:order val="2"/>
          <c:tx>
            <c:strRef>
              <c:f>'Parent 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79-453F-8A54-BE59A7E2E0E4}"/>
            </c:ext>
          </c:extLst>
        </c:ser>
        <c:ser>
          <c:idx val="3"/>
          <c:order val="3"/>
          <c:tx>
            <c:strRef>
              <c:f>'Parent 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79-453F-8A54-BE59A7E2E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407551"/>
        <c:axId val="1927420447"/>
      </c:barChart>
      <c:catAx>
        <c:axId val="192740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20447"/>
        <c:crosses val="autoZero"/>
        <c:auto val="1"/>
        <c:lblAlgn val="ctr"/>
        <c:lblOffset val="100"/>
        <c:noMultiLvlLbl val="0"/>
      </c:catAx>
      <c:valAx>
        <c:axId val="192742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0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F-4FC9-BB2F-ECBAF9E1D12B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4F-4FC9-BB2F-ECBAF9E1D12B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4F-4FC9-BB2F-ECBAF9E1D12B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4F-4FC9-BB2F-ECBAF9E1D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30495"/>
        <c:axId val="195434655"/>
      </c:barChart>
      <c:catAx>
        <c:axId val="19543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4655"/>
        <c:crosses val="autoZero"/>
        <c:auto val="1"/>
        <c:lblAlgn val="ctr"/>
        <c:lblOffset val="100"/>
        <c:noMultiLvlLbl val="0"/>
      </c:catAx>
      <c:valAx>
        <c:axId val="19543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3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wordArtVert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Created Outcomes!PivotTable3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Created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8-48C8-9032-C7126DA21230}"/>
            </c:ext>
          </c:extLst>
        </c:ser>
        <c:ser>
          <c:idx val="1"/>
          <c:order val="1"/>
          <c:tx>
            <c:strRef>
              <c:f>'Date Created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A-4458-9170-7FEF00285187}"/>
            </c:ext>
          </c:extLst>
        </c:ser>
        <c:ser>
          <c:idx val="2"/>
          <c:order val="2"/>
          <c:tx>
            <c:strRef>
              <c:f>'Date Created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A-4458-9170-7FEF0028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884943"/>
        <c:axId val="2109864559"/>
      </c:lineChart>
      <c:catAx>
        <c:axId val="21098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64559"/>
        <c:crosses val="autoZero"/>
        <c:auto val="1"/>
        <c:lblAlgn val="ctr"/>
        <c:lblOffset val="100"/>
        <c:noMultiLvlLbl val="0"/>
      </c:catAx>
      <c:valAx>
        <c:axId val="210986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8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0-46B7-A435-EF3BF8E364F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0-46B7-A435-EF3BF8E364F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D0-46B7-A435-EF3BF8E36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644783"/>
        <c:axId val="1987654351"/>
      </c:lineChart>
      <c:catAx>
        <c:axId val="1987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654351"/>
        <c:crosses val="autoZero"/>
        <c:auto val="1"/>
        <c:lblAlgn val="ctr"/>
        <c:lblOffset val="100"/>
        <c:noMultiLvlLbl val="0"/>
      </c:catAx>
      <c:valAx>
        <c:axId val="198765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64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581026</xdr:colOff>
      <xdr:row>3</xdr:row>
      <xdr:rowOff>47623</xdr:rowOff>
    </xdr:from>
    <xdr:to>
      <xdr:col>17</xdr:col>
      <xdr:colOff>419100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4013F4-5D0E-F1DD-B4AC-7A697DC31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</xdr:row>
      <xdr:rowOff>142874</xdr:rowOff>
    </xdr:from>
    <xdr:to>
      <xdr:col>17</xdr:col>
      <xdr:colOff>66675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D7425-8A81-D58B-C191-3A47FC57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38099</xdr:rowOff>
    </xdr:from>
    <xdr:to>
      <xdr:col>14</xdr:col>
      <xdr:colOff>628650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CEF309-AA0B-35EF-8D00-90FD77C78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171449</xdr:rowOff>
    </xdr:from>
    <xdr:to>
      <xdr:col>8</xdr:col>
      <xdr:colOff>66675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995E4-0821-EAFA-3D81-8C78A76D9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ha" refreshedDate="44911.642960185185" createdVersion="8" refreshedVersion="8" minRefreshableVersion="3" recordCount="1000" xr:uid="{DE3A515C-198F-4A35-9A3B-3686E6856F1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Percent Funded" numFmtId="0">
      <sharedItems containsSemiMixedTypes="0" containsString="0" containsNumber="1" containsInteger="1" minValue="0" maxValue="23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ha" refreshedDate="44911.665099768521" createdVersion="8" refreshedVersion="8" minRefreshableVersion="3" recordCount="1001" xr:uid="{854679DC-F47C-4956-99A9-76C2A2312F4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Percent Funded" numFmtId="0">
      <sharedItems containsString="0" containsBlank="1" containsNumber="1" containsInteger="1" minValue="0" maxValue="2339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x v="0"/>
    <s v="CAD"/>
    <n v="1448690400"/>
    <n v="1450159200"/>
    <b v="0"/>
    <b v="0"/>
    <s v="food/food trucks"/>
    <x v="0"/>
    <x v="0"/>
    <n v="0"/>
  </r>
  <r>
    <n v="1"/>
    <s v="Odom Inc"/>
    <s v="Managed bottom-line architecture"/>
    <n v="1400"/>
    <n v="14560"/>
    <x v="1"/>
    <n v="158"/>
    <n v="92.151898734177209"/>
    <x v="1"/>
    <s v="USD"/>
    <n v="1408424400"/>
    <n v="1408597200"/>
    <b v="0"/>
    <b v="1"/>
    <s v="music/rock"/>
    <x v="1"/>
    <x v="1"/>
    <n v="1040"/>
  </r>
  <r>
    <n v="2"/>
    <s v="Melton, Robinson and Fritz"/>
    <s v="Function-based leadingedge pricing structure"/>
    <n v="108400"/>
    <n v="142523"/>
    <x v="1"/>
    <n v="1425"/>
    <n v="100.01614035087719"/>
    <x v="2"/>
    <s v="AUD"/>
    <n v="1384668000"/>
    <n v="1384840800"/>
    <b v="0"/>
    <b v="0"/>
    <s v="technology/web"/>
    <x v="2"/>
    <x v="2"/>
    <n v="131"/>
  </r>
  <r>
    <n v="3"/>
    <s v="Mcdonald, Gonzalez and Ross"/>
    <s v="Vision-oriented fresh-thinking conglomeration"/>
    <n v="4200"/>
    <n v="2477"/>
    <x v="0"/>
    <n v="24"/>
    <n v="103.20833333333333"/>
    <x v="1"/>
    <s v="USD"/>
    <n v="1565499600"/>
    <n v="1568955600"/>
    <b v="0"/>
    <b v="0"/>
    <s v="music/rock"/>
    <x v="1"/>
    <x v="1"/>
    <n v="59"/>
  </r>
  <r>
    <n v="4"/>
    <s v="Larson-Little"/>
    <s v="Proactive foreground core"/>
    <n v="7600"/>
    <n v="5265"/>
    <x v="0"/>
    <n v="53"/>
    <n v="99.339622641509436"/>
    <x v="1"/>
    <s v="USD"/>
    <n v="1547964000"/>
    <n v="1548309600"/>
    <b v="0"/>
    <b v="0"/>
    <s v="theater/plays"/>
    <x v="3"/>
    <x v="3"/>
    <n v="69"/>
  </r>
  <r>
    <n v="5"/>
    <s v="Harris Group"/>
    <s v="Open-source optimizing database"/>
    <n v="7600"/>
    <n v="13195"/>
    <x v="1"/>
    <n v="174"/>
    <n v="75.833333333333329"/>
    <x v="3"/>
    <s v="DKK"/>
    <n v="1346130000"/>
    <n v="1347080400"/>
    <b v="0"/>
    <b v="0"/>
    <s v="theater/plays"/>
    <x v="3"/>
    <x v="3"/>
    <n v="174"/>
  </r>
  <r>
    <n v="6"/>
    <s v="Ortiz, Coleman and Mitchell"/>
    <s v="Operative upward-trending algorithm"/>
    <n v="5200"/>
    <n v="1090"/>
    <x v="0"/>
    <n v="18"/>
    <n v="60.555555555555557"/>
    <x v="4"/>
    <s v="GBP"/>
    <n v="1505278800"/>
    <n v="1505365200"/>
    <b v="0"/>
    <b v="0"/>
    <s v="film &amp; video/documentary"/>
    <x v="4"/>
    <x v="4"/>
    <n v="21"/>
  </r>
  <r>
    <n v="7"/>
    <s v="Carter-Guzman"/>
    <s v="Centralized cohesive challenge"/>
    <n v="4500"/>
    <n v="14741"/>
    <x v="1"/>
    <n v="227"/>
    <n v="64.93832599118943"/>
    <x v="3"/>
    <s v="DKK"/>
    <n v="1439442000"/>
    <n v="1439614800"/>
    <b v="0"/>
    <b v="0"/>
    <s v="theater/plays"/>
    <x v="3"/>
    <x v="3"/>
    <n v="328"/>
  </r>
  <r>
    <n v="8"/>
    <s v="Nunez-Richards"/>
    <s v="Exclusive attitude-oriented intranet"/>
    <n v="110100"/>
    <n v="21946"/>
    <x v="2"/>
    <n v="708"/>
    <n v="30.997175141242938"/>
    <x v="3"/>
    <s v="DKK"/>
    <n v="1281330000"/>
    <n v="1281502800"/>
    <b v="0"/>
    <b v="0"/>
    <s v="theater/plays"/>
    <x v="3"/>
    <x v="3"/>
    <n v="20"/>
  </r>
  <r>
    <n v="9"/>
    <s v="Rangel, Holt and Jones"/>
    <s v="Open-source fresh-thinking model"/>
    <n v="6200"/>
    <n v="3208"/>
    <x v="0"/>
    <n v="44"/>
    <n v="72.909090909090907"/>
    <x v="1"/>
    <s v="USD"/>
    <n v="1379566800"/>
    <n v="1383804000"/>
    <b v="0"/>
    <b v="0"/>
    <s v="music/electric music"/>
    <x v="1"/>
    <x v="5"/>
    <n v="52"/>
  </r>
  <r>
    <n v="10"/>
    <s v="Green Ltd"/>
    <s v="Monitored empowering installation"/>
    <n v="5200"/>
    <n v="13838"/>
    <x v="1"/>
    <n v="220"/>
    <n v="62.9"/>
    <x v="1"/>
    <s v="USD"/>
    <n v="1281762000"/>
    <n v="1285909200"/>
    <b v="0"/>
    <b v="0"/>
    <s v="film &amp; video/drama"/>
    <x v="4"/>
    <x v="6"/>
    <n v="266"/>
  </r>
  <r>
    <n v="11"/>
    <s v="Perez, Johnson and Gardner"/>
    <s v="Grass-roots zero administration system engine"/>
    <n v="6300"/>
    <n v="3030"/>
    <x v="0"/>
    <n v="27"/>
    <n v="112.22222222222223"/>
    <x v="1"/>
    <s v="USD"/>
    <n v="1285045200"/>
    <n v="1285563600"/>
    <b v="0"/>
    <b v="1"/>
    <s v="theater/plays"/>
    <x v="3"/>
    <x v="3"/>
    <n v="48"/>
  </r>
  <r>
    <n v="12"/>
    <s v="Kim Ltd"/>
    <s v="Assimilated hybrid intranet"/>
    <n v="6300"/>
    <n v="5629"/>
    <x v="0"/>
    <n v="55"/>
    <n v="102.34545454545454"/>
    <x v="1"/>
    <s v="USD"/>
    <n v="1571720400"/>
    <n v="1572411600"/>
    <b v="0"/>
    <b v="0"/>
    <s v="film &amp; video/drama"/>
    <x v="4"/>
    <x v="6"/>
    <n v="89"/>
  </r>
  <r>
    <n v="13"/>
    <s v="Walker, Taylor and Coleman"/>
    <s v="Multi-tiered directional open architecture"/>
    <n v="4200"/>
    <n v="10295"/>
    <x v="1"/>
    <n v="98"/>
    <n v="105.05102040816327"/>
    <x v="1"/>
    <s v="USD"/>
    <n v="1465621200"/>
    <n v="1466658000"/>
    <b v="0"/>
    <b v="0"/>
    <s v="music/indie rock"/>
    <x v="1"/>
    <x v="7"/>
    <n v="245"/>
  </r>
  <r>
    <n v="14"/>
    <s v="Rodriguez, Rose and Stewart"/>
    <s v="Cloned directional synergy"/>
    <n v="28200"/>
    <n v="18829"/>
    <x v="0"/>
    <n v="200"/>
    <n v="94.144999999999996"/>
    <x v="1"/>
    <s v="USD"/>
    <n v="1331013600"/>
    <n v="1333342800"/>
    <b v="0"/>
    <b v="0"/>
    <s v="music/indie rock"/>
    <x v="1"/>
    <x v="7"/>
    <n v="67"/>
  </r>
  <r>
    <n v="15"/>
    <s v="Wright, Hunt and Rowe"/>
    <s v="Extended eco-centric pricing structure"/>
    <n v="81200"/>
    <n v="38414"/>
    <x v="0"/>
    <n v="452"/>
    <n v="84.986725663716811"/>
    <x v="1"/>
    <s v="USD"/>
    <n v="1575957600"/>
    <n v="1576303200"/>
    <b v="0"/>
    <b v="0"/>
    <s v="technology/wearables"/>
    <x v="2"/>
    <x v="8"/>
    <n v="47"/>
  </r>
  <r>
    <n v="16"/>
    <s v="Hines Inc"/>
    <s v="Cross-platform systemic adapter"/>
    <n v="1700"/>
    <n v="11041"/>
    <x v="1"/>
    <n v="100"/>
    <n v="110.41"/>
    <x v="1"/>
    <s v="USD"/>
    <n v="1390370400"/>
    <n v="1392271200"/>
    <b v="0"/>
    <b v="0"/>
    <s v="publishing/nonfiction"/>
    <x v="5"/>
    <x v="9"/>
    <n v="649"/>
  </r>
  <r>
    <n v="17"/>
    <s v="Cochran-Nguyen"/>
    <s v="Seamless 4thgeneration methodology"/>
    <n v="84600"/>
    <n v="134845"/>
    <x v="1"/>
    <n v="1249"/>
    <n v="107.96236989591674"/>
    <x v="1"/>
    <s v="USD"/>
    <n v="1294812000"/>
    <n v="1294898400"/>
    <b v="0"/>
    <b v="0"/>
    <s v="film &amp; video/animation"/>
    <x v="4"/>
    <x v="10"/>
    <n v="159"/>
  </r>
  <r>
    <n v="18"/>
    <s v="Johnson-Gould"/>
    <s v="Exclusive needs-based adapter"/>
    <n v="9100"/>
    <n v="6089"/>
    <x v="3"/>
    <n v="135"/>
    <n v="45.103703703703701"/>
    <x v="1"/>
    <s v="USD"/>
    <n v="1536382800"/>
    <n v="1537074000"/>
    <b v="0"/>
    <b v="0"/>
    <s v="theater/plays"/>
    <x v="3"/>
    <x v="3"/>
    <n v="67"/>
  </r>
  <r>
    <n v="19"/>
    <s v="Perez-Hess"/>
    <s v="Down-sized cohesive archive"/>
    <n v="62500"/>
    <n v="30331"/>
    <x v="0"/>
    <n v="674"/>
    <n v="45.001483679525222"/>
    <x v="1"/>
    <s v="USD"/>
    <n v="1551679200"/>
    <n v="1553490000"/>
    <b v="0"/>
    <b v="1"/>
    <s v="theater/plays"/>
    <x v="3"/>
    <x v="3"/>
    <n v="49"/>
  </r>
  <r>
    <n v="20"/>
    <s v="Reeves, Thompson and Richardson"/>
    <s v="Proactive composite alliance"/>
    <n v="131800"/>
    <n v="147936"/>
    <x v="1"/>
    <n v="1396"/>
    <n v="105.97134670487107"/>
    <x v="1"/>
    <s v="USD"/>
    <n v="1406523600"/>
    <n v="1406523600"/>
    <b v="0"/>
    <b v="0"/>
    <s v="film &amp; video/drama"/>
    <x v="4"/>
    <x v="6"/>
    <n v="112"/>
  </r>
  <r>
    <n v="21"/>
    <s v="Simmons-Reynolds"/>
    <s v="Re-engineered intangible definition"/>
    <n v="94000"/>
    <n v="38533"/>
    <x v="0"/>
    <n v="558"/>
    <n v="69.055555555555557"/>
    <x v="1"/>
    <s v="USD"/>
    <n v="1313384400"/>
    <n v="1316322000"/>
    <b v="0"/>
    <b v="0"/>
    <s v="theater/plays"/>
    <x v="3"/>
    <x v="3"/>
    <n v="41"/>
  </r>
  <r>
    <n v="22"/>
    <s v="Collier Inc"/>
    <s v="Enhanced dynamic definition"/>
    <n v="59100"/>
    <n v="75690"/>
    <x v="1"/>
    <n v="890"/>
    <n v="85.044943820224717"/>
    <x v="1"/>
    <s v="USD"/>
    <n v="1522731600"/>
    <n v="1524027600"/>
    <b v="0"/>
    <b v="0"/>
    <s v="theater/plays"/>
    <x v="3"/>
    <x v="3"/>
    <n v="128"/>
  </r>
  <r>
    <n v="23"/>
    <s v="Gray-Jenkins"/>
    <s v="Devolved next generation adapter"/>
    <n v="4500"/>
    <n v="14942"/>
    <x v="1"/>
    <n v="142"/>
    <n v="105.22535211267606"/>
    <x v="4"/>
    <s v="GBP"/>
    <n v="1550124000"/>
    <n v="1554699600"/>
    <b v="0"/>
    <b v="0"/>
    <s v="film &amp; video/documentary"/>
    <x v="4"/>
    <x v="4"/>
    <n v="332"/>
  </r>
  <r>
    <n v="24"/>
    <s v="Scott, Wilson and Martin"/>
    <s v="Cross-platform intermediate frame"/>
    <n v="92400"/>
    <n v="104257"/>
    <x v="1"/>
    <n v="2673"/>
    <n v="39.003741114852225"/>
    <x v="1"/>
    <s v="USD"/>
    <n v="1403326800"/>
    <n v="1403499600"/>
    <b v="0"/>
    <b v="0"/>
    <s v="technology/wearables"/>
    <x v="2"/>
    <x v="8"/>
    <n v="113"/>
  </r>
  <r>
    <n v="25"/>
    <s v="Caldwell, Velazquez and Wilson"/>
    <s v="Monitored impactful analyzer"/>
    <n v="5500"/>
    <n v="11904"/>
    <x v="1"/>
    <n v="163"/>
    <n v="73.030674846625772"/>
    <x v="1"/>
    <s v="USD"/>
    <n v="1305694800"/>
    <n v="1307422800"/>
    <b v="0"/>
    <b v="1"/>
    <s v="games/video games"/>
    <x v="6"/>
    <x v="11"/>
    <n v="216"/>
  </r>
  <r>
    <n v="26"/>
    <s v="Spencer-Bates"/>
    <s v="Optional responsive customer loyalty"/>
    <n v="107500"/>
    <n v="51814"/>
    <x v="3"/>
    <n v="1480"/>
    <n v="35.009459459459457"/>
    <x v="1"/>
    <s v="USD"/>
    <n v="1533013200"/>
    <n v="1535346000"/>
    <b v="0"/>
    <b v="0"/>
    <s v="theater/plays"/>
    <x v="3"/>
    <x v="3"/>
    <n v="48"/>
  </r>
  <r>
    <n v="27"/>
    <s v="Best, Carr and Williams"/>
    <s v="Diverse transitional migration"/>
    <n v="2000"/>
    <n v="1599"/>
    <x v="0"/>
    <n v="15"/>
    <n v="106.6"/>
    <x v="1"/>
    <s v="USD"/>
    <n v="1443848400"/>
    <n v="1444539600"/>
    <b v="0"/>
    <b v="0"/>
    <s v="music/rock"/>
    <x v="1"/>
    <x v="1"/>
    <n v="80"/>
  </r>
  <r>
    <n v="28"/>
    <s v="Campbell, Brown and Powell"/>
    <s v="Synchronized global task-force"/>
    <n v="130800"/>
    <n v="137635"/>
    <x v="1"/>
    <n v="2220"/>
    <n v="61.997747747747745"/>
    <x v="1"/>
    <s v="USD"/>
    <n v="1265695200"/>
    <n v="1267682400"/>
    <b v="0"/>
    <b v="1"/>
    <s v="theater/plays"/>
    <x v="3"/>
    <x v="3"/>
    <n v="105"/>
  </r>
  <r>
    <n v="29"/>
    <s v="Johnson, Parker and Haynes"/>
    <s v="Focused 6thgeneration forecast"/>
    <n v="45900"/>
    <n v="150965"/>
    <x v="1"/>
    <n v="1606"/>
    <n v="94.000622665006233"/>
    <x v="5"/>
    <s v="CHF"/>
    <n v="1532062800"/>
    <n v="1535518800"/>
    <b v="0"/>
    <b v="0"/>
    <s v="film &amp; video/shorts"/>
    <x v="4"/>
    <x v="12"/>
    <n v="329"/>
  </r>
  <r>
    <n v="30"/>
    <s v="Clark-Cooke"/>
    <s v="Down-sized analyzing challenge"/>
    <n v="9000"/>
    <n v="14455"/>
    <x v="1"/>
    <n v="129"/>
    <n v="112.05426356589147"/>
    <x v="1"/>
    <s v="USD"/>
    <n v="1558674000"/>
    <n v="1559106000"/>
    <b v="0"/>
    <b v="0"/>
    <s v="film &amp; video/animation"/>
    <x v="4"/>
    <x v="10"/>
    <n v="161"/>
  </r>
  <r>
    <n v="31"/>
    <s v="Schroeder Ltd"/>
    <s v="Progressive needs-based focus group"/>
    <n v="3500"/>
    <n v="10850"/>
    <x v="1"/>
    <n v="226"/>
    <n v="48.008849557522126"/>
    <x v="4"/>
    <s v="GBP"/>
    <n v="1451973600"/>
    <n v="1454392800"/>
    <b v="0"/>
    <b v="0"/>
    <s v="games/video games"/>
    <x v="6"/>
    <x v="11"/>
    <n v="310"/>
  </r>
  <r>
    <n v="32"/>
    <s v="Jackson PLC"/>
    <s v="Ergonomic 6thgeneration success"/>
    <n v="101000"/>
    <n v="87676"/>
    <x v="0"/>
    <n v="2307"/>
    <n v="38.004334633723452"/>
    <x v="6"/>
    <s v="EUR"/>
    <n v="1515564000"/>
    <n v="1517896800"/>
    <b v="0"/>
    <b v="0"/>
    <s v="film &amp; video/documentary"/>
    <x v="4"/>
    <x v="4"/>
    <n v="87"/>
  </r>
  <r>
    <n v="33"/>
    <s v="Blair, Collins and Carter"/>
    <s v="Exclusive interactive approach"/>
    <n v="50200"/>
    <n v="189666"/>
    <x v="1"/>
    <n v="5419"/>
    <n v="35.000184535892231"/>
    <x v="1"/>
    <s v="USD"/>
    <n v="1412485200"/>
    <n v="1415685600"/>
    <b v="0"/>
    <b v="0"/>
    <s v="theater/plays"/>
    <x v="3"/>
    <x v="3"/>
    <n v="378"/>
  </r>
  <r>
    <n v="34"/>
    <s v="Maldonado and Sons"/>
    <s v="Reverse-engineered asynchronous archive"/>
    <n v="9300"/>
    <n v="14025"/>
    <x v="1"/>
    <n v="165"/>
    <n v="85"/>
    <x v="1"/>
    <s v="USD"/>
    <n v="1490245200"/>
    <n v="1490677200"/>
    <b v="0"/>
    <b v="0"/>
    <s v="film &amp; video/documentary"/>
    <x v="4"/>
    <x v="4"/>
    <n v="151"/>
  </r>
  <r>
    <n v="35"/>
    <s v="Mitchell and Sons"/>
    <s v="Synergized intangible challenge"/>
    <n v="125500"/>
    <n v="188628"/>
    <x v="1"/>
    <n v="1965"/>
    <n v="95.993893129770996"/>
    <x v="3"/>
    <s v="DKK"/>
    <n v="1547877600"/>
    <n v="1551506400"/>
    <b v="0"/>
    <b v="1"/>
    <s v="film &amp; video/drama"/>
    <x v="4"/>
    <x v="6"/>
    <n v="150"/>
  </r>
  <r>
    <n v="36"/>
    <s v="Jackson-Lewis"/>
    <s v="Monitored multi-state encryption"/>
    <n v="700"/>
    <n v="1101"/>
    <x v="1"/>
    <n v="16"/>
    <n v="68.8125"/>
    <x v="1"/>
    <s v="USD"/>
    <n v="1298700000"/>
    <n v="1300856400"/>
    <b v="0"/>
    <b v="0"/>
    <s v="theater/plays"/>
    <x v="3"/>
    <x v="3"/>
    <n v="157"/>
  </r>
  <r>
    <n v="37"/>
    <s v="Black, Armstrong and Anderson"/>
    <s v="Profound attitude-oriented functionalities"/>
    <n v="8100"/>
    <n v="11339"/>
    <x v="1"/>
    <n v="107"/>
    <n v="105.97196261682242"/>
    <x v="1"/>
    <s v="USD"/>
    <n v="1570338000"/>
    <n v="1573192800"/>
    <b v="0"/>
    <b v="1"/>
    <s v="publishing/fiction"/>
    <x v="5"/>
    <x v="13"/>
    <n v="140"/>
  </r>
  <r>
    <n v="38"/>
    <s v="Maldonado-Gonzalez"/>
    <s v="Digitized client-driven database"/>
    <n v="3100"/>
    <n v="10085"/>
    <x v="1"/>
    <n v="134"/>
    <n v="75.261194029850742"/>
    <x v="1"/>
    <s v="USD"/>
    <n v="1287378000"/>
    <n v="1287810000"/>
    <b v="0"/>
    <b v="0"/>
    <s v="photography/photography books"/>
    <x v="7"/>
    <x v="14"/>
    <n v="325"/>
  </r>
  <r>
    <n v="39"/>
    <s v="Kim-Rice"/>
    <s v="Organized bi-directional function"/>
    <n v="9900"/>
    <n v="5027"/>
    <x v="0"/>
    <n v="88"/>
    <n v="57.125"/>
    <x v="3"/>
    <s v="DKK"/>
    <n v="1361772000"/>
    <n v="1362978000"/>
    <b v="0"/>
    <b v="0"/>
    <s v="theater/plays"/>
    <x v="3"/>
    <x v="3"/>
    <n v="51"/>
  </r>
  <r>
    <n v="40"/>
    <s v="Garcia, Garcia and Lopez"/>
    <s v="Reduced stable middleware"/>
    <n v="8800"/>
    <n v="14878"/>
    <x v="1"/>
    <n v="198"/>
    <n v="75.141414141414145"/>
    <x v="1"/>
    <s v="USD"/>
    <n v="1275714000"/>
    <n v="1277355600"/>
    <b v="0"/>
    <b v="1"/>
    <s v="technology/wearables"/>
    <x v="2"/>
    <x v="8"/>
    <n v="169"/>
  </r>
  <r>
    <n v="41"/>
    <s v="Watts Group"/>
    <s v="Universal 5thgeneration neural-net"/>
    <n v="5600"/>
    <n v="11924"/>
    <x v="1"/>
    <n v="111"/>
    <n v="107.42342342342343"/>
    <x v="6"/>
    <s v="EUR"/>
    <n v="1346734800"/>
    <n v="1348981200"/>
    <b v="0"/>
    <b v="1"/>
    <s v="music/rock"/>
    <x v="1"/>
    <x v="1"/>
    <n v="213"/>
  </r>
  <r>
    <n v="42"/>
    <s v="Werner-Bryant"/>
    <s v="Virtual uniform frame"/>
    <n v="1800"/>
    <n v="7991"/>
    <x v="1"/>
    <n v="222"/>
    <n v="35.995495495495497"/>
    <x v="1"/>
    <s v="USD"/>
    <n v="1309755600"/>
    <n v="1310533200"/>
    <b v="0"/>
    <b v="0"/>
    <s v="food/food trucks"/>
    <x v="0"/>
    <x v="0"/>
    <n v="444"/>
  </r>
  <r>
    <n v="43"/>
    <s v="Schmitt-Mendoza"/>
    <s v="Profound explicit paradigm"/>
    <n v="90200"/>
    <n v="167717"/>
    <x v="1"/>
    <n v="6212"/>
    <n v="26.998873148744366"/>
    <x v="1"/>
    <s v="USD"/>
    <n v="1406178000"/>
    <n v="1407560400"/>
    <b v="0"/>
    <b v="0"/>
    <s v="publishing/radio &amp; podcasts"/>
    <x v="5"/>
    <x v="15"/>
    <n v="186"/>
  </r>
  <r>
    <n v="44"/>
    <s v="Reid-Mccullough"/>
    <s v="Visionary real-time groupware"/>
    <n v="1600"/>
    <n v="10541"/>
    <x v="1"/>
    <n v="98"/>
    <n v="107.56122448979592"/>
    <x v="3"/>
    <s v="DKK"/>
    <n v="1552798800"/>
    <n v="1552885200"/>
    <b v="0"/>
    <b v="0"/>
    <s v="publishing/fiction"/>
    <x v="5"/>
    <x v="13"/>
    <n v="659"/>
  </r>
  <r>
    <n v="45"/>
    <s v="Woods-Clark"/>
    <s v="Networked tertiary Graphical User Interface"/>
    <n v="9500"/>
    <n v="4530"/>
    <x v="0"/>
    <n v="48"/>
    <n v="94.375"/>
    <x v="1"/>
    <s v="USD"/>
    <n v="1478062800"/>
    <n v="1479362400"/>
    <b v="0"/>
    <b v="1"/>
    <s v="theater/plays"/>
    <x v="3"/>
    <x v="3"/>
    <n v="48"/>
  </r>
  <r>
    <n v="46"/>
    <s v="Vaughn, Hunt and Caldwell"/>
    <s v="Virtual grid-enabled task-force"/>
    <n v="3700"/>
    <n v="4247"/>
    <x v="1"/>
    <n v="92"/>
    <n v="46.163043478260867"/>
    <x v="1"/>
    <s v="USD"/>
    <n v="1278565200"/>
    <n v="1280552400"/>
    <b v="0"/>
    <b v="0"/>
    <s v="music/rock"/>
    <x v="1"/>
    <x v="1"/>
    <n v="115"/>
  </r>
  <r>
    <n v="47"/>
    <s v="Bennett and Sons"/>
    <s v="Function-based multi-state software"/>
    <n v="1500"/>
    <n v="7129"/>
    <x v="1"/>
    <n v="149"/>
    <n v="47.845637583892618"/>
    <x v="1"/>
    <s v="USD"/>
    <n v="1396069200"/>
    <n v="1398661200"/>
    <b v="0"/>
    <b v="0"/>
    <s v="theater/plays"/>
    <x v="3"/>
    <x v="3"/>
    <n v="475"/>
  </r>
  <r>
    <n v="48"/>
    <s v="Lamb Inc"/>
    <s v="Optimized leadingedge concept"/>
    <n v="33300"/>
    <n v="128862"/>
    <x v="1"/>
    <n v="2431"/>
    <n v="53.007815713698065"/>
    <x v="1"/>
    <s v="USD"/>
    <n v="1435208400"/>
    <n v="1436245200"/>
    <b v="0"/>
    <b v="0"/>
    <s v="theater/plays"/>
    <x v="3"/>
    <x v="3"/>
    <n v="387"/>
  </r>
  <r>
    <n v="49"/>
    <s v="Casey-Kelly"/>
    <s v="Sharable holistic interface"/>
    <n v="7200"/>
    <n v="13653"/>
    <x v="1"/>
    <n v="303"/>
    <n v="45.059405940594061"/>
    <x v="1"/>
    <s v="USD"/>
    <n v="1571547600"/>
    <n v="1575439200"/>
    <b v="0"/>
    <b v="0"/>
    <s v="music/rock"/>
    <x v="1"/>
    <x v="1"/>
    <n v="190"/>
  </r>
  <r>
    <n v="50"/>
    <s v="Jones, Taylor and Moore"/>
    <s v="Down-sized system-worthy secured line"/>
    <n v="100"/>
    <n v="2"/>
    <x v="0"/>
    <n v="1"/>
    <n v="2"/>
    <x v="6"/>
    <s v="EUR"/>
    <n v="1375333200"/>
    <n v="1377752400"/>
    <b v="0"/>
    <b v="0"/>
    <s v="music/metal"/>
    <x v="1"/>
    <x v="16"/>
    <n v="2"/>
  </r>
  <r>
    <n v="51"/>
    <s v="Bradshaw, Gill and Donovan"/>
    <s v="Inverse secondary infrastructure"/>
    <n v="158100"/>
    <n v="145243"/>
    <x v="0"/>
    <n v="1467"/>
    <n v="99.006816632583508"/>
    <x v="4"/>
    <s v="GBP"/>
    <n v="1332824400"/>
    <n v="1334206800"/>
    <b v="0"/>
    <b v="1"/>
    <s v="technology/wearables"/>
    <x v="2"/>
    <x v="8"/>
    <n v="92"/>
  </r>
  <r>
    <n v="52"/>
    <s v="Hernandez, Rodriguez and Clark"/>
    <s v="Organic foreground leverage"/>
    <n v="7200"/>
    <n v="2459"/>
    <x v="0"/>
    <n v="75"/>
    <n v="32.786666666666669"/>
    <x v="1"/>
    <s v="USD"/>
    <n v="1284526800"/>
    <n v="1284872400"/>
    <b v="0"/>
    <b v="0"/>
    <s v="theater/plays"/>
    <x v="3"/>
    <x v="3"/>
    <n v="34"/>
  </r>
  <r>
    <n v="53"/>
    <s v="Smith-Jones"/>
    <s v="Reverse-engineered static concept"/>
    <n v="8800"/>
    <n v="12356"/>
    <x v="1"/>
    <n v="209"/>
    <n v="59.119617224880386"/>
    <x v="1"/>
    <s v="USD"/>
    <n v="1400562000"/>
    <n v="1403931600"/>
    <b v="0"/>
    <b v="0"/>
    <s v="film &amp; video/drama"/>
    <x v="4"/>
    <x v="6"/>
    <n v="140"/>
  </r>
  <r>
    <n v="54"/>
    <s v="Roy PLC"/>
    <s v="Multi-channeled neutral customer loyalty"/>
    <n v="6000"/>
    <n v="5392"/>
    <x v="0"/>
    <n v="120"/>
    <n v="44.93333333333333"/>
    <x v="1"/>
    <s v="USD"/>
    <n v="1520748000"/>
    <n v="1521262800"/>
    <b v="0"/>
    <b v="0"/>
    <s v="technology/wearables"/>
    <x v="2"/>
    <x v="8"/>
    <n v="90"/>
  </r>
  <r>
    <n v="55"/>
    <s v="Wright, Brooks and Villarreal"/>
    <s v="Reverse-engineered bifurcated strategy"/>
    <n v="6600"/>
    <n v="11746"/>
    <x v="1"/>
    <n v="131"/>
    <n v="89.664122137404576"/>
    <x v="1"/>
    <s v="USD"/>
    <n v="1532926800"/>
    <n v="1533358800"/>
    <b v="0"/>
    <b v="0"/>
    <s v="music/jazz"/>
    <x v="1"/>
    <x v="17"/>
    <n v="178"/>
  </r>
  <r>
    <n v="56"/>
    <s v="Flores, Miller and Johnson"/>
    <s v="Horizontal context-sensitive knowledge user"/>
    <n v="8000"/>
    <n v="11493"/>
    <x v="1"/>
    <n v="164"/>
    <n v="70.079268292682926"/>
    <x v="1"/>
    <s v="USD"/>
    <n v="1420869600"/>
    <n v="1421474400"/>
    <b v="0"/>
    <b v="0"/>
    <s v="technology/wearables"/>
    <x v="2"/>
    <x v="8"/>
    <n v="144"/>
  </r>
  <r>
    <n v="57"/>
    <s v="Bridges, Freeman and Kim"/>
    <s v="Cross-group multi-state task-force"/>
    <n v="2900"/>
    <n v="6243"/>
    <x v="1"/>
    <n v="201"/>
    <n v="31.059701492537314"/>
    <x v="1"/>
    <s v="USD"/>
    <n v="1504242000"/>
    <n v="1505278800"/>
    <b v="0"/>
    <b v="0"/>
    <s v="games/video games"/>
    <x v="6"/>
    <x v="11"/>
    <n v="215"/>
  </r>
  <r>
    <n v="58"/>
    <s v="Anderson-Perez"/>
    <s v="Expanded 3rdgeneration strategy"/>
    <n v="2700"/>
    <n v="6132"/>
    <x v="1"/>
    <n v="211"/>
    <n v="29.061611374407583"/>
    <x v="1"/>
    <s v="USD"/>
    <n v="1442811600"/>
    <n v="1443934800"/>
    <b v="0"/>
    <b v="0"/>
    <s v="theater/plays"/>
    <x v="3"/>
    <x v="3"/>
    <n v="227"/>
  </r>
  <r>
    <n v="59"/>
    <s v="Wright, Fox and Marks"/>
    <s v="Assimilated real-time support"/>
    <n v="1400"/>
    <n v="3851"/>
    <x v="1"/>
    <n v="128"/>
    <n v="30.0859375"/>
    <x v="1"/>
    <s v="USD"/>
    <n v="1497243600"/>
    <n v="1498539600"/>
    <b v="0"/>
    <b v="1"/>
    <s v="theater/plays"/>
    <x v="3"/>
    <x v="3"/>
    <n v="275"/>
  </r>
  <r>
    <n v="60"/>
    <s v="Crawford-Peters"/>
    <s v="User-centric regional database"/>
    <n v="94200"/>
    <n v="135997"/>
    <x v="1"/>
    <n v="1600"/>
    <n v="84.998125000000002"/>
    <x v="0"/>
    <s v="CAD"/>
    <n v="1342501200"/>
    <n v="1342760400"/>
    <b v="0"/>
    <b v="0"/>
    <s v="theater/plays"/>
    <x v="3"/>
    <x v="3"/>
    <n v="144"/>
  </r>
  <r>
    <n v="61"/>
    <s v="Romero-Hoffman"/>
    <s v="Open-source zero administration complexity"/>
    <n v="199200"/>
    <n v="184750"/>
    <x v="0"/>
    <n v="2253"/>
    <n v="82.001775410563695"/>
    <x v="0"/>
    <s v="CAD"/>
    <n v="1298268000"/>
    <n v="1301720400"/>
    <b v="0"/>
    <b v="0"/>
    <s v="theater/plays"/>
    <x v="3"/>
    <x v="3"/>
    <n v="93"/>
  </r>
  <r>
    <n v="62"/>
    <s v="Sparks-West"/>
    <s v="Organized incremental standardization"/>
    <n v="2000"/>
    <n v="14452"/>
    <x v="1"/>
    <n v="249"/>
    <n v="58.040160642570278"/>
    <x v="1"/>
    <s v="USD"/>
    <n v="1433480400"/>
    <n v="1433566800"/>
    <b v="0"/>
    <b v="0"/>
    <s v="technology/web"/>
    <x v="2"/>
    <x v="2"/>
    <n v="723"/>
  </r>
  <r>
    <n v="63"/>
    <s v="Baker, Morgan and Brown"/>
    <s v="Assimilated didactic open system"/>
    <n v="4700"/>
    <n v="557"/>
    <x v="0"/>
    <n v="5"/>
    <n v="111.4"/>
    <x v="1"/>
    <s v="USD"/>
    <n v="1493355600"/>
    <n v="1493874000"/>
    <b v="0"/>
    <b v="0"/>
    <s v="theater/plays"/>
    <x v="3"/>
    <x v="3"/>
    <n v="12"/>
  </r>
  <r>
    <n v="64"/>
    <s v="Mosley-Gilbert"/>
    <s v="Vision-oriented logistical intranet"/>
    <n v="2800"/>
    <n v="2734"/>
    <x v="0"/>
    <n v="38"/>
    <n v="71.94736842105263"/>
    <x v="1"/>
    <s v="USD"/>
    <n v="1530507600"/>
    <n v="1531803600"/>
    <b v="0"/>
    <b v="1"/>
    <s v="technology/web"/>
    <x v="2"/>
    <x v="2"/>
    <n v="98"/>
  </r>
  <r>
    <n v="65"/>
    <s v="Berry-Boyer"/>
    <s v="Mandatory incremental projection"/>
    <n v="6100"/>
    <n v="14405"/>
    <x v="1"/>
    <n v="236"/>
    <n v="61.038135593220339"/>
    <x v="1"/>
    <s v="USD"/>
    <n v="1296108000"/>
    <n v="1296712800"/>
    <b v="0"/>
    <b v="0"/>
    <s v="theater/plays"/>
    <x v="3"/>
    <x v="3"/>
    <n v="236"/>
  </r>
  <r>
    <n v="66"/>
    <s v="Sanders-Allen"/>
    <s v="Grass-roots needs-based encryption"/>
    <n v="2900"/>
    <n v="1307"/>
    <x v="0"/>
    <n v="12"/>
    <n v="108.91666666666667"/>
    <x v="1"/>
    <s v="USD"/>
    <n v="1428469200"/>
    <n v="1428901200"/>
    <b v="0"/>
    <b v="1"/>
    <s v="theater/plays"/>
    <x v="3"/>
    <x v="3"/>
    <n v="45"/>
  </r>
  <r>
    <n v="67"/>
    <s v="Lopez Inc"/>
    <s v="Team-oriented 6thgeneration middleware"/>
    <n v="72600"/>
    <n v="117892"/>
    <x v="1"/>
    <n v="4065"/>
    <n v="29.001722017220171"/>
    <x v="4"/>
    <s v="GBP"/>
    <n v="1264399200"/>
    <n v="1264831200"/>
    <b v="0"/>
    <b v="1"/>
    <s v="technology/wearables"/>
    <x v="2"/>
    <x v="8"/>
    <n v="162"/>
  </r>
  <r>
    <n v="68"/>
    <s v="Moreno-Turner"/>
    <s v="Inverse multi-tasking installation"/>
    <n v="5700"/>
    <n v="14508"/>
    <x v="1"/>
    <n v="246"/>
    <n v="58.975609756097562"/>
    <x v="6"/>
    <s v="EUR"/>
    <n v="1501131600"/>
    <n v="1505192400"/>
    <b v="0"/>
    <b v="1"/>
    <s v="theater/plays"/>
    <x v="3"/>
    <x v="3"/>
    <n v="255"/>
  </r>
  <r>
    <n v="69"/>
    <s v="Jones-Watson"/>
    <s v="Switchable disintermediate moderator"/>
    <n v="7900"/>
    <n v="1901"/>
    <x v="3"/>
    <n v="17"/>
    <n v="111.82352941176471"/>
    <x v="1"/>
    <s v="USD"/>
    <n v="1292738400"/>
    <n v="1295676000"/>
    <b v="0"/>
    <b v="0"/>
    <s v="theater/plays"/>
    <x v="3"/>
    <x v="3"/>
    <n v="24"/>
  </r>
  <r>
    <n v="70"/>
    <s v="Barker Inc"/>
    <s v="Re-engineered 24/7 task-force"/>
    <n v="128000"/>
    <n v="158389"/>
    <x v="1"/>
    <n v="2475"/>
    <n v="63.995555555555555"/>
    <x v="6"/>
    <s v="EUR"/>
    <n v="1288674000"/>
    <n v="1292911200"/>
    <b v="0"/>
    <b v="1"/>
    <s v="theater/plays"/>
    <x v="3"/>
    <x v="3"/>
    <n v="124"/>
  </r>
  <r>
    <n v="71"/>
    <s v="Tate, Bass and House"/>
    <s v="Organic object-oriented budgetary management"/>
    <n v="6000"/>
    <n v="6484"/>
    <x v="1"/>
    <n v="76"/>
    <n v="85.315789473684205"/>
    <x v="1"/>
    <s v="USD"/>
    <n v="1575093600"/>
    <n v="1575439200"/>
    <b v="0"/>
    <b v="0"/>
    <s v="theater/plays"/>
    <x v="3"/>
    <x v="3"/>
    <n v="108"/>
  </r>
  <r>
    <n v="72"/>
    <s v="Hampton, Lewis and Ray"/>
    <s v="Seamless coherent parallelism"/>
    <n v="600"/>
    <n v="4022"/>
    <x v="1"/>
    <n v="54"/>
    <n v="74.481481481481481"/>
    <x v="1"/>
    <s v="USD"/>
    <n v="1435726800"/>
    <n v="1438837200"/>
    <b v="0"/>
    <b v="0"/>
    <s v="film &amp; video/animation"/>
    <x v="4"/>
    <x v="10"/>
    <n v="670"/>
  </r>
  <r>
    <n v="73"/>
    <s v="Collins-Goodman"/>
    <s v="Cross-platform even-keeled initiative"/>
    <n v="1400"/>
    <n v="9253"/>
    <x v="1"/>
    <n v="88"/>
    <n v="105.14772727272727"/>
    <x v="1"/>
    <s v="USD"/>
    <n v="1480226400"/>
    <n v="1480485600"/>
    <b v="0"/>
    <b v="0"/>
    <s v="music/jazz"/>
    <x v="1"/>
    <x v="17"/>
    <n v="661"/>
  </r>
  <r>
    <n v="74"/>
    <s v="Davis-Michael"/>
    <s v="Progressive tertiary framework"/>
    <n v="3900"/>
    <n v="4776"/>
    <x v="1"/>
    <n v="85"/>
    <n v="56.188235294117646"/>
    <x v="4"/>
    <s v="GBP"/>
    <n v="1459054800"/>
    <n v="1459141200"/>
    <b v="0"/>
    <b v="0"/>
    <s v="music/metal"/>
    <x v="1"/>
    <x v="16"/>
    <n v="122"/>
  </r>
  <r>
    <n v="75"/>
    <s v="White, Torres and Bishop"/>
    <s v="Multi-layered dynamic protocol"/>
    <n v="9700"/>
    <n v="14606"/>
    <x v="1"/>
    <n v="170"/>
    <n v="85.917647058823533"/>
    <x v="1"/>
    <s v="USD"/>
    <n v="1531630800"/>
    <n v="1532322000"/>
    <b v="0"/>
    <b v="0"/>
    <s v="photography/photography books"/>
    <x v="7"/>
    <x v="14"/>
    <n v="151"/>
  </r>
  <r>
    <n v="76"/>
    <s v="Martin, Conway and Larsen"/>
    <s v="Horizontal next generation function"/>
    <n v="122900"/>
    <n v="95993"/>
    <x v="0"/>
    <n v="1684"/>
    <n v="57.00296912114014"/>
    <x v="1"/>
    <s v="USD"/>
    <n v="1421992800"/>
    <n v="1426222800"/>
    <b v="1"/>
    <b v="1"/>
    <s v="theater/plays"/>
    <x v="3"/>
    <x v="3"/>
    <n v="78"/>
  </r>
  <r>
    <n v="77"/>
    <s v="Acevedo-Huffman"/>
    <s v="Pre-emptive impactful model"/>
    <n v="9500"/>
    <n v="4460"/>
    <x v="0"/>
    <n v="56"/>
    <n v="79.642857142857139"/>
    <x v="1"/>
    <s v="USD"/>
    <n v="1285563600"/>
    <n v="1286773200"/>
    <b v="0"/>
    <b v="1"/>
    <s v="film &amp; video/animation"/>
    <x v="4"/>
    <x v="10"/>
    <n v="47"/>
  </r>
  <r>
    <n v="78"/>
    <s v="Montgomery, Larson and Spencer"/>
    <s v="User-centric bifurcated knowledge user"/>
    <n v="4500"/>
    <n v="13536"/>
    <x v="1"/>
    <n v="330"/>
    <n v="41.018181818181816"/>
    <x v="1"/>
    <s v="USD"/>
    <n v="1523854800"/>
    <n v="1523941200"/>
    <b v="0"/>
    <b v="0"/>
    <s v="publishing/translations"/>
    <x v="5"/>
    <x v="18"/>
    <n v="301"/>
  </r>
  <r>
    <n v="79"/>
    <s v="Soto LLC"/>
    <s v="Triple-buffered reciprocal project"/>
    <n v="57800"/>
    <n v="40228"/>
    <x v="0"/>
    <n v="838"/>
    <n v="48.004773269689736"/>
    <x v="1"/>
    <s v="USD"/>
    <n v="1529125200"/>
    <n v="1529557200"/>
    <b v="0"/>
    <b v="0"/>
    <s v="theater/plays"/>
    <x v="3"/>
    <x v="3"/>
    <n v="70"/>
  </r>
  <r>
    <n v="80"/>
    <s v="Sutton, Barrett and Tucker"/>
    <s v="Cross-platform needs-based approach"/>
    <n v="1100"/>
    <n v="7012"/>
    <x v="1"/>
    <n v="127"/>
    <n v="55.212598425196852"/>
    <x v="1"/>
    <s v="USD"/>
    <n v="1503982800"/>
    <n v="1506574800"/>
    <b v="0"/>
    <b v="0"/>
    <s v="games/video games"/>
    <x v="6"/>
    <x v="11"/>
    <n v="637"/>
  </r>
  <r>
    <n v="81"/>
    <s v="Gomez, Bailey and Flores"/>
    <s v="User-friendly static contingency"/>
    <n v="16800"/>
    <n v="37857"/>
    <x v="1"/>
    <n v="411"/>
    <n v="92.109489051094897"/>
    <x v="1"/>
    <s v="USD"/>
    <n v="1511416800"/>
    <n v="1513576800"/>
    <b v="0"/>
    <b v="0"/>
    <s v="music/rock"/>
    <x v="1"/>
    <x v="1"/>
    <n v="225"/>
  </r>
  <r>
    <n v="82"/>
    <s v="Porter-George"/>
    <s v="Reactive content-based framework"/>
    <n v="1000"/>
    <n v="14973"/>
    <x v="1"/>
    <n v="180"/>
    <n v="83.183333333333337"/>
    <x v="4"/>
    <s v="GBP"/>
    <n v="1547704800"/>
    <n v="1548309600"/>
    <b v="0"/>
    <b v="1"/>
    <s v="games/video games"/>
    <x v="6"/>
    <x v="11"/>
    <n v="1497"/>
  </r>
  <r>
    <n v="83"/>
    <s v="Fitzgerald PLC"/>
    <s v="Realigned user-facing concept"/>
    <n v="106400"/>
    <n v="39996"/>
    <x v="0"/>
    <n v="1000"/>
    <n v="39.996000000000002"/>
    <x v="1"/>
    <s v="USD"/>
    <n v="1469682000"/>
    <n v="1471582800"/>
    <b v="0"/>
    <b v="0"/>
    <s v="music/electric music"/>
    <x v="1"/>
    <x v="5"/>
    <n v="38"/>
  </r>
  <r>
    <n v="84"/>
    <s v="Cisneros-Burton"/>
    <s v="Public-key zero tolerance orchestration"/>
    <n v="31400"/>
    <n v="41564"/>
    <x v="1"/>
    <n v="374"/>
    <n v="111.1336898395722"/>
    <x v="1"/>
    <s v="USD"/>
    <n v="1343451600"/>
    <n v="1344315600"/>
    <b v="0"/>
    <b v="0"/>
    <s v="technology/wearables"/>
    <x v="2"/>
    <x v="8"/>
    <n v="132"/>
  </r>
  <r>
    <n v="85"/>
    <s v="Hill, Lawson and Wilkinson"/>
    <s v="Multi-tiered eco-centric architecture"/>
    <n v="4900"/>
    <n v="6430"/>
    <x v="1"/>
    <n v="71"/>
    <n v="90.563380281690144"/>
    <x v="2"/>
    <s v="AUD"/>
    <n v="1315717200"/>
    <n v="1316408400"/>
    <b v="0"/>
    <b v="0"/>
    <s v="music/indie rock"/>
    <x v="1"/>
    <x v="7"/>
    <n v="131"/>
  </r>
  <r>
    <n v="86"/>
    <s v="Davis-Smith"/>
    <s v="Organic motivating firmware"/>
    <n v="7400"/>
    <n v="12405"/>
    <x v="1"/>
    <n v="203"/>
    <n v="61.108374384236456"/>
    <x v="1"/>
    <s v="USD"/>
    <n v="1430715600"/>
    <n v="1431838800"/>
    <b v="1"/>
    <b v="0"/>
    <s v="theater/plays"/>
    <x v="3"/>
    <x v="3"/>
    <n v="168"/>
  </r>
  <r>
    <n v="87"/>
    <s v="Farrell and Sons"/>
    <s v="Synergized 4thgeneration conglomeration"/>
    <n v="198500"/>
    <n v="123040"/>
    <x v="0"/>
    <n v="1482"/>
    <n v="83.022941970310384"/>
    <x v="2"/>
    <s v="AUD"/>
    <n v="1299564000"/>
    <n v="1300510800"/>
    <b v="0"/>
    <b v="1"/>
    <s v="music/rock"/>
    <x v="1"/>
    <x v="1"/>
    <n v="62"/>
  </r>
  <r>
    <n v="88"/>
    <s v="Clark Group"/>
    <s v="Grass-roots fault-tolerant policy"/>
    <n v="4800"/>
    <n v="12516"/>
    <x v="1"/>
    <n v="113"/>
    <n v="110.76106194690266"/>
    <x v="1"/>
    <s v="USD"/>
    <n v="1429160400"/>
    <n v="1431061200"/>
    <b v="0"/>
    <b v="0"/>
    <s v="publishing/translations"/>
    <x v="5"/>
    <x v="18"/>
    <n v="261"/>
  </r>
  <r>
    <n v="89"/>
    <s v="White, Singleton and Zimmerman"/>
    <s v="Monitored scalable knowledgebase"/>
    <n v="3400"/>
    <n v="8588"/>
    <x v="1"/>
    <n v="96"/>
    <n v="89.458333333333329"/>
    <x v="1"/>
    <s v="USD"/>
    <n v="1271307600"/>
    <n v="1271480400"/>
    <b v="0"/>
    <b v="0"/>
    <s v="theater/plays"/>
    <x v="3"/>
    <x v="3"/>
    <n v="253"/>
  </r>
  <r>
    <n v="90"/>
    <s v="Kramer Group"/>
    <s v="Synergistic explicit parallelism"/>
    <n v="7800"/>
    <n v="6132"/>
    <x v="0"/>
    <n v="106"/>
    <n v="57.849056603773583"/>
    <x v="1"/>
    <s v="USD"/>
    <n v="1456380000"/>
    <n v="1456380000"/>
    <b v="0"/>
    <b v="1"/>
    <s v="theater/plays"/>
    <x v="3"/>
    <x v="3"/>
    <n v="79"/>
  </r>
  <r>
    <n v="91"/>
    <s v="Frazier, Patrick and Smith"/>
    <s v="Enhanced systemic analyzer"/>
    <n v="154300"/>
    <n v="74688"/>
    <x v="0"/>
    <n v="679"/>
    <n v="109.99705449189985"/>
    <x v="6"/>
    <s v="EUR"/>
    <n v="1470459600"/>
    <n v="1472878800"/>
    <b v="0"/>
    <b v="0"/>
    <s v="publishing/translations"/>
    <x v="5"/>
    <x v="18"/>
    <n v="48"/>
  </r>
  <r>
    <n v="92"/>
    <s v="Santos, Bell and Lloyd"/>
    <s v="Object-based analyzing knowledge user"/>
    <n v="20000"/>
    <n v="51775"/>
    <x v="1"/>
    <n v="498"/>
    <n v="103.96586345381526"/>
    <x v="5"/>
    <s v="CHF"/>
    <n v="1277269200"/>
    <n v="1277355600"/>
    <b v="0"/>
    <b v="1"/>
    <s v="games/video games"/>
    <x v="6"/>
    <x v="11"/>
    <n v="259"/>
  </r>
  <r>
    <n v="93"/>
    <s v="Hall and Sons"/>
    <s v="Pre-emptive radical architecture"/>
    <n v="108800"/>
    <n v="65877"/>
    <x v="3"/>
    <n v="610"/>
    <n v="107.99508196721311"/>
    <x v="1"/>
    <s v="USD"/>
    <n v="1350709200"/>
    <n v="1351054800"/>
    <b v="0"/>
    <b v="1"/>
    <s v="theater/plays"/>
    <x v="3"/>
    <x v="3"/>
    <n v="61"/>
  </r>
  <r>
    <n v="94"/>
    <s v="Hanson Inc"/>
    <s v="Grass-roots web-enabled contingency"/>
    <n v="2900"/>
    <n v="8807"/>
    <x v="1"/>
    <n v="180"/>
    <n v="48.927777777777777"/>
    <x v="4"/>
    <s v="GBP"/>
    <n v="1554613200"/>
    <n v="1555563600"/>
    <b v="0"/>
    <b v="0"/>
    <s v="technology/web"/>
    <x v="2"/>
    <x v="2"/>
    <n v="304"/>
  </r>
  <r>
    <n v="95"/>
    <s v="Sanchez LLC"/>
    <s v="Stand-alone system-worthy standardization"/>
    <n v="900"/>
    <n v="1017"/>
    <x v="1"/>
    <n v="27"/>
    <n v="37.666666666666664"/>
    <x v="1"/>
    <s v="USD"/>
    <n v="1571029200"/>
    <n v="1571634000"/>
    <b v="0"/>
    <b v="0"/>
    <s v="film &amp; video/documentary"/>
    <x v="4"/>
    <x v="4"/>
    <n v="113"/>
  </r>
  <r>
    <n v="96"/>
    <s v="Howard Ltd"/>
    <s v="Down-sized systematic policy"/>
    <n v="69700"/>
    <n v="151513"/>
    <x v="1"/>
    <n v="2331"/>
    <n v="64.999141999141997"/>
    <x v="1"/>
    <s v="USD"/>
    <n v="1299736800"/>
    <n v="1300856400"/>
    <b v="0"/>
    <b v="0"/>
    <s v="theater/plays"/>
    <x v="3"/>
    <x v="3"/>
    <n v="217"/>
  </r>
  <r>
    <n v="97"/>
    <s v="Stewart LLC"/>
    <s v="Cloned bi-directional architecture"/>
    <n v="1300"/>
    <n v="12047"/>
    <x v="1"/>
    <n v="113"/>
    <n v="106.61061946902655"/>
    <x v="1"/>
    <s v="USD"/>
    <n v="1435208400"/>
    <n v="1439874000"/>
    <b v="0"/>
    <b v="0"/>
    <s v="food/food trucks"/>
    <x v="0"/>
    <x v="0"/>
    <n v="927"/>
  </r>
  <r>
    <n v="98"/>
    <s v="Arias, Allen and Miller"/>
    <s v="Seamless transitional portal"/>
    <n v="97800"/>
    <n v="32951"/>
    <x v="0"/>
    <n v="1220"/>
    <n v="27.009016393442622"/>
    <x v="2"/>
    <s v="AUD"/>
    <n v="1437973200"/>
    <n v="1438318800"/>
    <b v="0"/>
    <b v="0"/>
    <s v="games/video games"/>
    <x v="6"/>
    <x v="11"/>
    <n v="34"/>
  </r>
  <r>
    <n v="99"/>
    <s v="Baker-Morris"/>
    <s v="Fully-configurable motivating approach"/>
    <n v="7600"/>
    <n v="14951"/>
    <x v="1"/>
    <n v="164"/>
    <n v="91.16463414634147"/>
    <x v="1"/>
    <s v="USD"/>
    <n v="1416895200"/>
    <n v="1419400800"/>
    <b v="0"/>
    <b v="0"/>
    <s v="theater/plays"/>
    <x v="3"/>
    <x v="3"/>
    <n v="197"/>
  </r>
  <r>
    <n v="100"/>
    <s v="Tucker, Fox and Green"/>
    <s v="Upgradable fault-tolerant approach"/>
    <n v="100"/>
    <n v="1"/>
    <x v="0"/>
    <n v="1"/>
    <n v="1"/>
    <x v="1"/>
    <s v="USD"/>
    <n v="1319000400"/>
    <n v="1320555600"/>
    <b v="0"/>
    <b v="0"/>
    <s v="theater/plays"/>
    <x v="3"/>
    <x v="3"/>
    <n v="1"/>
  </r>
  <r>
    <n v="101"/>
    <s v="Douglas LLC"/>
    <s v="Reduced heuristic moratorium"/>
    <n v="900"/>
    <n v="9193"/>
    <x v="1"/>
    <n v="164"/>
    <n v="56.054878048780488"/>
    <x v="1"/>
    <s v="USD"/>
    <n v="1424498400"/>
    <n v="1425103200"/>
    <b v="0"/>
    <b v="1"/>
    <s v="music/electric music"/>
    <x v="1"/>
    <x v="5"/>
    <n v="1021"/>
  </r>
  <r>
    <n v="102"/>
    <s v="Garcia Inc"/>
    <s v="Front-line web-enabled model"/>
    <n v="3700"/>
    <n v="10422"/>
    <x v="1"/>
    <n v="336"/>
    <n v="31.017857142857142"/>
    <x v="1"/>
    <s v="USD"/>
    <n v="1526274000"/>
    <n v="1526878800"/>
    <b v="0"/>
    <b v="1"/>
    <s v="technology/wearables"/>
    <x v="2"/>
    <x v="8"/>
    <n v="282"/>
  </r>
  <r>
    <n v="103"/>
    <s v="Frye, Hunt and Powell"/>
    <s v="Polarized incremental emulation"/>
    <n v="10000"/>
    <n v="2461"/>
    <x v="0"/>
    <n v="37"/>
    <n v="66.513513513513516"/>
    <x v="6"/>
    <s v="EUR"/>
    <n v="1287896400"/>
    <n v="1288674000"/>
    <b v="0"/>
    <b v="0"/>
    <s v="music/electric music"/>
    <x v="1"/>
    <x v="5"/>
    <n v="25"/>
  </r>
  <r>
    <n v="104"/>
    <s v="Smith, Wells and Nguyen"/>
    <s v="Self-enabling grid-enabled initiative"/>
    <n v="119200"/>
    <n v="170623"/>
    <x v="1"/>
    <n v="1917"/>
    <n v="89.005216484089729"/>
    <x v="1"/>
    <s v="USD"/>
    <n v="1495515600"/>
    <n v="1495602000"/>
    <b v="0"/>
    <b v="0"/>
    <s v="music/indie rock"/>
    <x v="1"/>
    <x v="7"/>
    <n v="143"/>
  </r>
  <r>
    <n v="105"/>
    <s v="Charles-Johnson"/>
    <s v="Total fresh-thinking system engine"/>
    <n v="6800"/>
    <n v="9829"/>
    <x v="1"/>
    <n v="95"/>
    <n v="103.46315789473684"/>
    <x v="1"/>
    <s v="USD"/>
    <n v="1364878800"/>
    <n v="1366434000"/>
    <b v="0"/>
    <b v="0"/>
    <s v="technology/web"/>
    <x v="2"/>
    <x v="2"/>
    <n v="145"/>
  </r>
  <r>
    <n v="106"/>
    <s v="Brandt, Carter and Wood"/>
    <s v="Ameliorated clear-thinking circuit"/>
    <n v="3900"/>
    <n v="14006"/>
    <x v="1"/>
    <n v="147"/>
    <n v="95.278911564625844"/>
    <x v="1"/>
    <s v="USD"/>
    <n v="1567918800"/>
    <n v="1568350800"/>
    <b v="0"/>
    <b v="0"/>
    <s v="theater/plays"/>
    <x v="3"/>
    <x v="3"/>
    <n v="359"/>
  </r>
  <r>
    <n v="107"/>
    <s v="Tucker, Schmidt and Reid"/>
    <s v="Multi-layered encompassing installation"/>
    <n v="3500"/>
    <n v="6527"/>
    <x v="1"/>
    <n v="86"/>
    <n v="75.895348837209298"/>
    <x v="1"/>
    <s v="USD"/>
    <n v="1524459600"/>
    <n v="1525928400"/>
    <b v="0"/>
    <b v="1"/>
    <s v="theater/plays"/>
    <x v="3"/>
    <x v="3"/>
    <n v="186"/>
  </r>
  <r>
    <n v="108"/>
    <s v="Decker Inc"/>
    <s v="Universal encompassing implementation"/>
    <n v="1500"/>
    <n v="8929"/>
    <x v="1"/>
    <n v="83"/>
    <n v="107.57831325301204"/>
    <x v="1"/>
    <s v="USD"/>
    <n v="1333688400"/>
    <n v="1336885200"/>
    <b v="0"/>
    <b v="0"/>
    <s v="film &amp; video/documentary"/>
    <x v="4"/>
    <x v="4"/>
    <n v="595"/>
  </r>
  <r>
    <n v="109"/>
    <s v="Romero and Sons"/>
    <s v="Object-based client-server application"/>
    <n v="5200"/>
    <n v="3079"/>
    <x v="0"/>
    <n v="60"/>
    <n v="51.31666666666667"/>
    <x v="1"/>
    <s v="USD"/>
    <n v="1389506400"/>
    <n v="1389679200"/>
    <b v="0"/>
    <b v="0"/>
    <s v="film &amp; video/television"/>
    <x v="4"/>
    <x v="19"/>
    <n v="59"/>
  </r>
  <r>
    <n v="110"/>
    <s v="Castillo-Carey"/>
    <s v="Cross-platform solution-oriented process improvement"/>
    <n v="142400"/>
    <n v="21307"/>
    <x v="0"/>
    <n v="296"/>
    <n v="71.983108108108112"/>
    <x v="1"/>
    <s v="USD"/>
    <n v="1536642000"/>
    <n v="1538283600"/>
    <b v="0"/>
    <b v="0"/>
    <s v="food/food trucks"/>
    <x v="0"/>
    <x v="0"/>
    <n v="15"/>
  </r>
  <r>
    <n v="111"/>
    <s v="Hart-Briggs"/>
    <s v="Re-engineered user-facing approach"/>
    <n v="61400"/>
    <n v="73653"/>
    <x v="1"/>
    <n v="676"/>
    <n v="108.95414201183432"/>
    <x v="1"/>
    <s v="USD"/>
    <n v="1348290000"/>
    <n v="1348808400"/>
    <b v="0"/>
    <b v="0"/>
    <s v="publishing/radio &amp; podcasts"/>
    <x v="5"/>
    <x v="15"/>
    <n v="120"/>
  </r>
  <r>
    <n v="112"/>
    <s v="Jones-Meyer"/>
    <s v="Re-engineered client-driven hub"/>
    <n v="4700"/>
    <n v="12635"/>
    <x v="1"/>
    <n v="361"/>
    <n v="35"/>
    <x v="2"/>
    <s v="AUD"/>
    <n v="1408856400"/>
    <n v="1410152400"/>
    <b v="0"/>
    <b v="0"/>
    <s v="technology/web"/>
    <x v="2"/>
    <x v="2"/>
    <n v="269"/>
  </r>
  <r>
    <n v="113"/>
    <s v="Wright, Hartman and Yu"/>
    <s v="User-friendly tertiary array"/>
    <n v="3300"/>
    <n v="12437"/>
    <x v="1"/>
    <n v="131"/>
    <n v="94.938931297709928"/>
    <x v="1"/>
    <s v="USD"/>
    <n v="1505192400"/>
    <n v="1505797200"/>
    <b v="0"/>
    <b v="0"/>
    <s v="food/food trucks"/>
    <x v="0"/>
    <x v="0"/>
    <n v="377"/>
  </r>
  <r>
    <n v="114"/>
    <s v="Harper-Davis"/>
    <s v="Robust heuristic encoding"/>
    <n v="1900"/>
    <n v="13816"/>
    <x v="1"/>
    <n v="126"/>
    <n v="109.65079365079364"/>
    <x v="1"/>
    <s v="USD"/>
    <n v="1554786000"/>
    <n v="1554872400"/>
    <b v="0"/>
    <b v="1"/>
    <s v="technology/wearables"/>
    <x v="2"/>
    <x v="8"/>
    <n v="727"/>
  </r>
  <r>
    <n v="115"/>
    <s v="Barrett PLC"/>
    <s v="Team-oriented clear-thinking capacity"/>
    <n v="166700"/>
    <n v="145382"/>
    <x v="0"/>
    <n v="3304"/>
    <n v="44.001815980629537"/>
    <x v="6"/>
    <s v="EUR"/>
    <n v="1510898400"/>
    <n v="1513922400"/>
    <b v="0"/>
    <b v="0"/>
    <s v="publishing/fiction"/>
    <x v="5"/>
    <x v="13"/>
    <n v="87"/>
  </r>
  <r>
    <n v="116"/>
    <s v="David-Clark"/>
    <s v="De-engineered motivating standardization"/>
    <n v="7200"/>
    <n v="6336"/>
    <x v="0"/>
    <n v="73"/>
    <n v="86.794520547945211"/>
    <x v="1"/>
    <s v="USD"/>
    <n v="1442552400"/>
    <n v="1442638800"/>
    <b v="0"/>
    <b v="0"/>
    <s v="theater/plays"/>
    <x v="3"/>
    <x v="3"/>
    <n v="88"/>
  </r>
  <r>
    <n v="117"/>
    <s v="Chaney-Dennis"/>
    <s v="Business-focused 24hour groupware"/>
    <n v="4900"/>
    <n v="8523"/>
    <x v="1"/>
    <n v="275"/>
    <n v="30.992727272727272"/>
    <x v="1"/>
    <s v="USD"/>
    <n v="1316667600"/>
    <n v="1317186000"/>
    <b v="0"/>
    <b v="0"/>
    <s v="film &amp; video/television"/>
    <x v="4"/>
    <x v="19"/>
    <n v="174"/>
  </r>
  <r>
    <n v="118"/>
    <s v="Robinson, Lopez and Christensen"/>
    <s v="Organic next generation protocol"/>
    <n v="5400"/>
    <n v="6351"/>
    <x v="1"/>
    <n v="67"/>
    <n v="94.791044776119406"/>
    <x v="1"/>
    <s v="USD"/>
    <n v="1390716000"/>
    <n v="1391234400"/>
    <b v="0"/>
    <b v="0"/>
    <s v="photography/photography books"/>
    <x v="7"/>
    <x v="14"/>
    <n v="118"/>
  </r>
  <r>
    <n v="119"/>
    <s v="Clark and Sons"/>
    <s v="Reverse-engineered full-range Internet solution"/>
    <n v="5000"/>
    <n v="10748"/>
    <x v="1"/>
    <n v="154"/>
    <n v="69.79220779220779"/>
    <x v="1"/>
    <s v="USD"/>
    <n v="1402894800"/>
    <n v="1404363600"/>
    <b v="0"/>
    <b v="1"/>
    <s v="film &amp; video/documentary"/>
    <x v="4"/>
    <x v="4"/>
    <n v="215"/>
  </r>
  <r>
    <n v="120"/>
    <s v="Vega Group"/>
    <s v="Synchronized regional synergy"/>
    <n v="75100"/>
    <n v="112272"/>
    <x v="1"/>
    <n v="1782"/>
    <n v="63.003367003367003"/>
    <x v="1"/>
    <s v="USD"/>
    <n v="1429246800"/>
    <n v="1429592400"/>
    <b v="0"/>
    <b v="1"/>
    <s v="games/mobile games"/>
    <x v="6"/>
    <x v="20"/>
    <n v="149"/>
  </r>
  <r>
    <n v="121"/>
    <s v="Brown-Brown"/>
    <s v="Multi-lateral homogeneous success"/>
    <n v="45300"/>
    <n v="99361"/>
    <x v="1"/>
    <n v="903"/>
    <n v="110.0343300110742"/>
    <x v="1"/>
    <s v="USD"/>
    <n v="1412485200"/>
    <n v="1413608400"/>
    <b v="0"/>
    <b v="0"/>
    <s v="games/video games"/>
    <x v="6"/>
    <x v="11"/>
    <n v="219"/>
  </r>
  <r>
    <n v="122"/>
    <s v="Taylor PLC"/>
    <s v="Seamless zero-defect solution"/>
    <n v="136800"/>
    <n v="88055"/>
    <x v="0"/>
    <n v="3387"/>
    <n v="25.997933274284026"/>
    <x v="1"/>
    <s v="USD"/>
    <n v="1417068000"/>
    <n v="1419400800"/>
    <b v="0"/>
    <b v="0"/>
    <s v="publishing/fiction"/>
    <x v="5"/>
    <x v="13"/>
    <n v="64"/>
  </r>
  <r>
    <n v="123"/>
    <s v="Edwards-Lewis"/>
    <s v="Enhanced scalable concept"/>
    <n v="177700"/>
    <n v="33092"/>
    <x v="0"/>
    <n v="662"/>
    <n v="49.987915407854985"/>
    <x v="0"/>
    <s v="CAD"/>
    <n v="1448344800"/>
    <n v="1448604000"/>
    <b v="1"/>
    <b v="0"/>
    <s v="theater/plays"/>
    <x v="3"/>
    <x v="3"/>
    <n v="19"/>
  </r>
  <r>
    <n v="124"/>
    <s v="Stanton, Neal and Rodriguez"/>
    <s v="Polarized uniform software"/>
    <n v="2600"/>
    <n v="9562"/>
    <x v="1"/>
    <n v="94"/>
    <n v="101.72340425531915"/>
    <x v="6"/>
    <s v="EUR"/>
    <n v="1557723600"/>
    <n v="1562302800"/>
    <b v="0"/>
    <b v="0"/>
    <s v="photography/photography books"/>
    <x v="7"/>
    <x v="14"/>
    <n v="368"/>
  </r>
  <r>
    <n v="125"/>
    <s v="Pratt LLC"/>
    <s v="Stand-alone web-enabled moderator"/>
    <n v="5300"/>
    <n v="8475"/>
    <x v="1"/>
    <n v="180"/>
    <n v="47.083333333333336"/>
    <x v="1"/>
    <s v="USD"/>
    <n v="1537333200"/>
    <n v="1537678800"/>
    <b v="0"/>
    <b v="0"/>
    <s v="theater/plays"/>
    <x v="3"/>
    <x v="3"/>
    <n v="160"/>
  </r>
  <r>
    <n v="126"/>
    <s v="Gross PLC"/>
    <s v="Proactive methodical benchmark"/>
    <n v="180200"/>
    <n v="69617"/>
    <x v="0"/>
    <n v="774"/>
    <n v="89.944444444444443"/>
    <x v="1"/>
    <s v="USD"/>
    <n v="1471150800"/>
    <n v="1473570000"/>
    <b v="0"/>
    <b v="1"/>
    <s v="theater/plays"/>
    <x v="3"/>
    <x v="3"/>
    <n v="39"/>
  </r>
  <r>
    <n v="127"/>
    <s v="Martinez, Gomez and Dalton"/>
    <s v="Team-oriented 6thgeneration matrix"/>
    <n v="103200"/>
    <n v="53067"/>
    <x v="0"/>
    <n v="672"/>
    <n v="78.96875"/>
    <x v="0"/>
    <s v="CAD"/>
    <n v="1273640400"/>
    <n v="1273899600"/>
    <b v="0"/>
    <b v="0"/>
    <s v="theater/plays"/>
    <x v="3"/>
    <x v="3"/>
    <n v="51"/>
  </r>
  <r>
    <n v="128"/>
    <s v="Allen-Curtis"/>
    <s v="Phased human-resource core"/>
    <n v="70600"/>
    <n v="42596"/>
    <x v="3"/>
    <n v="532"/>
    <n v="80.067669172932327"/>
    <x v="1"/>
    <s v="USD"/>
    <n v="1282885200"/>
    <n v="1284008400"/>
    <b v="0"/>
    <b v="0"/>
    <s v="music/rock"/>
    <x v="1"/>
    <x v="1"/>
    <n v="60"/>
  </r>
  <r>
    <n v="129"/>
    <s v="Morgan-Martinez"/>
    <s v="Mandatory tertiary implementation"/>
    <n v="148500"/>
    <n v="4756"/>
    <x v="3"/>
    <n v="55"/>
    <n v="86.472727272727269"/>
    <x v="2"/>
    <s v="AUD"/>
    <n v="1422943200"/>
    <n v="1425103200"/>
    <b v="0"/>
    <b v="0"/>
    <s v="food/food trucks"/>
    <x v="0"/>
    <x v="0"/>
    <n v="3"/>
  </r>
  <r>
    <n v="130"/>
    <s v="Luna, Anderson and Fox"/>
    <s v="Secured directional encryption"/>
    <n v="9600"/>
    <n v="14925"/>
    <x v="1"/>
    <n v="533"/>
    <n v="28.001876172607879"/>
    <x v="3"/>
    <s v="DKK"/>
    <n v="1319605200"/>
    <n v="1320991200"/>
    <b v="0"/>
    <b v="0"/>
    <s v="film &amp; video/drama"/>
    <x v="4"/>
    <x v="6"/>
    <n v="155"/>
  </r>
  <r>
    <n v="131"/>
    <s v="Fleming, Zhang and Henderson"/>
    <s v="Distributed 5thgeneration implementation"/>
    <n v="164700"/>
    <n v="166116"/>
    <x v="1"/>
    <n v="2443"/>
    <n v="67.996725337699544"/>
    <x v="4"/>
    <s v="GBP"/>
    <n v="1385704800"/>
    <n v="1386828000"/>
    <b v="0"/>
    <b v="0"/>
    <s v="technology/web"/>
    <x v="2"/>
    <x v="2"/>
    <n v="101"/>
  </r>
  <r>
    <n v="132"/>
    <s v="Flowers and Sons"/>
    <s v="Virtual static core"/>
    <n v="3300"/>
    <n v="3834"/>
    <x v="1"/>
    <n v="89"/>
    <n v="43.078651685393261"/>
    <x v="1"/>
    <s v="USD"/>
    <n v="1515736800"/>
    <n v="1517119200"/>
    <b v="0"/>
    <b v="1"/>
    <s v="theater/plays"/>
    <x v="3"/>
    <x v="3"/>
    <n v="116"/>
  </r>
  <r>
    <n v="133"/>
    <s v="Gates PLC"/>
    <s v="Secured content-based product"/>
    <n v="4500"/>
    <n v="13985"/>
    <x v="1"/>
    <n v="159"/>
    <n v="87.95597484276729"/>
    <x v="1"/>
    <s v="USD"/>
    <n v="1313125200"/>
    <n v="1315026000"/>
    <b v="0"/>
    <b v="0"/>
    <s v="music/world music"/>
    <x v="1"/>
    <x v="21"/>
    <n v="311"/>
  </r>
  <r>
    <n v="134"/>
    <s v="Caldwell LLC"/>
    <s v="Secured executive concept"/>
    <n v="99500"/>
    <n v="89288"/>
    <x v="0"/>
    <n v="940"/>
    <n v="94.987234042553197"/>
    <x v="5"/>
    <s v="CHF"/>
    <n v="1308459600"/>
    <n v="1312693200"/>
    <b v="0"/>
    <b v="1"/>
    <s v="film &amp; video/documentary"/>
    <x v="4"/>
    <x v="4"/>
    <n v="90"/>
  </r>
  <r>
    <n v="135"/>
    <s v="Le, Burton and Evans"/>
    <s v="Balanced zero-defect software"/>
    <n v="7700"/>
    <n v="5488"/>
    <x v="0"/>
    <n v="117"/>
    <n v="46.905982905982903"/>
    <x v="1"/>
    <s v="USD"/>
    <n v="1362636000"/>
    <n v="1363064400"/>
    <b v="0"/>
    <b v="1"/>
    <s v="theater/plays"/>
    <x v="3"/>
    <x v="3"/>
    <n v="71"/>
  </r>
  <r>
    <n v="136"/>
    <s v="Briggs PLC"/>
    <s v="Distributed context-sensitive flexibility"/>
    <n v="82800"/>
    <n v="2721"/>
    <x v="3"/>
    <n v="58"/>
    <n v="46.913793103448278"/>
    <x v="1"/>
    <s v="USD"/>
    <n v="1402117200"/>
    <n v="1403154000"/>
    <b v="0"/>
    <b v="1"/>
    <s v="film &amp; video/drama"/>
    <x v="4"/>
    <x v="6"/>
    <n v="3"/>
  </r>
  <r>
    <n v="137"/>
    <s v="Hudson-Nguyen"/>
    <s v="Down-sized disintermediate support"/>
    <n v="1800"/>
    <n v="4712"/>
    <x v="1"/>
    <n v="50"/>
    <n v="94.24"/>
    <x v="1"/>
    <s v="USD"/>
    <n v="1286341200"/>
    <n v="1286859600"/>
    <b v="0"/>
    <b v="0"/>
    <s v="publishing/nonfiction"/>
    <x v="5"/>
    <x v="9"/>
    <n v="262"/>
  </r>
  <r>
    <n v="138"/>
    <s v="Hogan Ltd"/>
    <s v="Stand-alone mission-critical moratorium"/>
    <n v="9600"/>
    <n v="9216"/>
    <x v="0"/>
    <n v="115"/>
    <n v="80.139130434782615"/>
    <x v="1"/>
    <s v="USD"/>
    <n v="1348808400"/>
    <n v="1349326800"/>
    <b v="0"/>
    <b v="0"/>
    <s v="games/mobile games"/>
    <x v="6"/>
    <x v="20"/>
    <n v="96"/>
  </r>
  <r>
    <n v="139"/>
    <s v="Hamilton, Wright and Chavez"/>
    <s v="Down-sized empowering protocol"/>
    <n v="92100"/>
    <n v="19246"/>
    <x v="0"/>
    <n v="326"/>
    <n v="59.036809815950917"/>
    <x v="1"/>
    <s v="USD"/>
    <n v="1429592400"/>
    <n v="1430974800"/>
    <b v="0"/>
    <b v="1"/>
    <s v="technology/wearables"/>
    <x v="2"/>
    <x v="8"/>
    <n v="21"/>
  </r>
  <r>
    <n v="140"/>
    <s v="Bautista-Cross"/>
    <s v="Fully-configurable coherent Internet solution"/>
    <n v="5500"/>
    <n v="12274"/>
    <x v="1"/>
    <n v="186"/>
    <n v="65.989247311827953"/>
    <x v="1"/>
    <s v="USD"/>
    <n v="1519538400"/>
    <n v="1519970400"/>
    <b v="0"/>
    <b v="0"/>
    <s v="film &amp; video/documentary"/>
    <x v="4"/>
    <x v="4"/>
    <n v="223"/>
  </r>
  <r>
    <n v="141"/>
    <s v="Jackson LLC"/>
    <s v="Distributed motivating algorithm"/>
    <n v="64300"/>
    <n v="65323"/>
    <x v="1"/>
    <n v="1071"/>
    <n v="60.992530345471522"/>
    <x v="1"/>
    <s v="USD"/>
    <n v="1434085200"/>
    <n v="1434603600"/>
    <b v="0"/>
    <b v="0"/>
    <s v="technology/web"/>
    <x v="2"/>
    <x v="2"/>
    <n v="102"/>
  </r>
  <r>
    <n v="142"/>
    <s v="Figueroa Ltd"/>
    <s v="Expanded solution-oriented benchmark"/>
    <n v="5000"/>
    <n v="11502"/>
    <x v="1"/>
    <n v="117"/>
    <n v="98.307692307692307"/>
    <x v="1"/>
    <s v="USD"/>
    <n v="1333688400"/>
    <n v="1337230800"/>
    <b v="0"/>
    <b v="0"/>
    <s v="technology/web"/>
    <x v="2"/>
    <x v="2"/>
    <n v="230"/>
  </r>
  <r>
    <n v="143"/>
    <s v="Avila-Jones"/>
    <s v="Implemented discrete secured line"/>
    <n v="5400"/>
    <n v="7322"/>
    <x v="1"/>
    <n v="70"/>
    <n v="104.6"/>
    <x v="1"/>
    <s v="USD"/>
    <n v="1277701200"/>
    <n v="1279429200"/>
    <b v="0"/>
    <b v="0"/>
    <s v="music/indie rock"/>
    <x v="1"/>
    <x v="7"/>
    <n v="136"/>
  </r>
  <r>
    <n v="144"/>
    <s v="Martin, Lopez and Hunter"/>
    <s v="Multi-lateral actuating installation"/>
    <n v="9000"/>
    <n v="11619"/>
    <x v="1"/>
    <n v="135"/>
    <n v="86.066666666666663"/>
    <x v="1"/>
    <s v="USD"/>
    <n v="1560747600"/>
    <n v="1561438800"/>
    <b v="0"/>
    <b v="0"/>
    <s v="theater/plays"/>
    <x v="3"/>
    <x v="3"/>
    <n v="129"/>
  </r>
  <r>
    <n v="145"/>
    <s v="Fields-Moore"/>
    <s v="Secured reciprocal array"/>
    <n v="25000"/>
    <n v="59128"/>
    <x v="1"/>
    <n v="768"/>
    <n v="76.989583333333329"/>
    <x v="5"/>
    <s v="CHF"/>
    <n v="1410066000"/>
    <n v="1410498000"/>
    <b v="0"/>
    <b v="0"/>
    <s v="technology/wearables"/>
    <x v="2"/>
    <x v="8"/>
    <n v="237"/>
  </r>
  <r>
    <n v="146"/>
    <s v="Harris-Golden"/>
    <s v="Optional bandwidth-monitored middleware"/>
    <n v="8800"/>
    <n v="1518"/>
    <x v="3"/>
    <n v="51"/>
    <n v="29.764705882352942"/>
    <x v="1"/>
    <s v="USD"/>
    <n v="1320732000"/>
    <n v="1322460000"/>
    <b v="0"/>
    <b v="0"/>
    <s v="theater/plays"/>
    <x v="3"/>
    <x v="3"/>
    <n v="17"/>
  </r>
  <r>
    <n v="147"/>
    <s v="Moss, Norman and Dunlap"/>
    <s v="Upgradable upward-trending workforce"/>
    <n v="8300"/>
    <n v="9337"/>
    <x v="1"/>
    <n v="199"/>
    <n v="46.91959798994975"/>
    <x v="1"/>
    <s v="USD"/>
    <n v="1465794000"/>
    <n v="1466312400"/>
    <b v="0"/>
    <b v="1"/>
    <s v="theater/plays"/>
    <x v="3"/>
    <x v="3"/>
    <n v="112"/>
  </r>
  <r>
    <n v="148"/>
    <s v="White, Larson and Wright"/>
    <s v="Upgradable hybrid capability"/>
    <n v="9300"/>
    <n v="11255"/>
    <x v="1"/>
    <n v="107"/>
    <n v="105.18691588785046"/>
    <x v="1"/>
    <s v="USD"/>
    <n v="1500958800"/>
    <n v="1501736400"/>
    <b v="0"/>
    <b v="0"/>
    <s v="technology/wearables"/>
    <x v="2"/>
    <x v="8"/>
    <n v="121"/>
  </r>
  <r>
    <n v="149"/>
    <s v="Payne, Oliver and Burch"/>
    <s v="Managed fresh-thinking flexibility"/>
    <n v="6200"/>
    <n v="13632"/>
    <x v="1"/>
    <n v="195"/>
    <n v="69.907692307692301"/>
    <x v="1"/>
    <s v="USD"/>
    <n v="1357020000"/>
    <n v="1361512800"/>
    <b v="0"/>
    <b v="0"/>
    <s v="music/indie rock"/>
    <x v="1"/>
    <x v="7"/>
    <n v="220"/>
  </r>
  <r>
    <n v="150"/>
    <s v="Brown, Palmer and Pace"/>
    <s v="Networked stable workforce"/>
    <n v="100"/>
    <n v="1"/>
    <x v="0"/>
    <n v="1"/>
    <n v="1"/>
    <x v="1"/>
    <s v="USD"/>
    <n v="1544940000"/>
    <n v="1545026400"/>
    <b v="0"/>
    <b v="0"/>
    <s v="music/rock"/>
    <x v="1"/>
    <x v="1"/>
    <n v="1"/>
  </r>
  <r>
    <n v="151"/>
    <s v="Parker LLC"/>
    <s v="Customizable intermediate extranet"/>
    <n v="137200"/>
    <n v="88037"/>
    <x v="0"/>
    <n v="1467"/>
    <n v="60.011588275391958"/>
    <x v="1"/>
    <s v="USD"/>
    <n v="1402290000"/>
    <n v="1406696400"/>
    <b v="0"/>
    <b v="0"/>
    <s v="music/electric music"/>
    <x v="1"/>
    <x v="5"/>
    <n v="64"/>
  </r>
  <r>
    <n v="152"/>
    <s v="Bowen, Mcdonald and Hall"/>
    <s v="User-centric fault-tolerant task-force"/>
    <n v="41500"/>
    <n v="175573"/>
    <x v="1"/>
    <n v="3376"/>
    <n v="52.006220379146917"/>
    <x v="1"/>
    <s v="USD"/>
    <n v="1487311200"/>
    <n v="1487916000"/>
    <b v="0"/>
    <b v="0"/>
    <s v="music/indie rock"/>
    <x v="1"/>
    <x v="7"/>
    <n v="423"/>
  </r>
  <r>
    <n v="153"/>
    <s v="Whitehead, Bell and Hughes"/>
    <s v="Multi-tiered radical definition"/>
    <n v="189400"/>
    <n v="176112"/>
    <x v="0"/>
    <n v="5681"/>
    <n v="31.000176025347649"/>
    <x v="1"/>
    <s v="USD"/>
    <n v="1350622800"/>
    <n v="1351141200"/>
    <b v="0"/>
    <b v="0"/>
    <s v="theater/plays"/>
    <x v="3"/>
    <x v="3"/>
    <n v="93"/>
  </r>
  <r>
    <n v="154"/>
    <s v="Rodriguez-Brown"/>
    <s v="Devolved foreground benchmark"/>
    <n v="171300"/>
    <n v="100650"/>
    <x v="0"/>
    <n v="1059"/>
    <n v="95.042492917847028"/>
    <x v="1"/>
    <s v="USD"/>
    <n v="1463029200"/>
    <n v="1465016400"/>
    <b v="0"/>
    <b v="1"/>
    <s v="music/indie rock"/>
    <x v="1"/>
    <x v="7"/>
    <n v="59"/>
  </r>
  <r>
    <n v="155"/>
    <s v="Hall-Schaefer"/>
    <s v="Distributed eco-centric methodology"/>
    <n v="139500"/>
    <n v="90706"/>
    <x v="0"/>
    <n v="1194"/>
    <n v="75.968174204355108"/>
    <x v="1"/>
    <s v="USD"/>
    <n v="1269493200"/>
    <n v="1270789200"/>
    <b v="0"/>
    <b v="0"/>
    <s v="theater/plays"/>
    <x v="3"/>
    <x v="3"/>
    <n v="65"/>
  </r>
  <r>
    <n v="156"/>
    <s v="Meza-Rogers"/>
    <s v="Streamlined encompassing encryption"/>
    <n v="36400"/>
    <n v="26914"/>
    <x v="3"/>
    <n v="379"/>
    <n v="71.013192612137203"/>
    <x v="2"/>
    <s v="AUD"/>
    <n v="1570251600"/>
    <n v="1572325200"/>
    <b v="0"/>
    <b v="0"/>
    <s v="music/rock"/>
    <x v="1"/>
    <x v="1"/>
    <n v="74"/>
  </r>
  <r>
    <n v="157"/>
    <s v="Curtis-Curtis"/>
    <s v="User-friendly reciprocal initiative"/>
    <n v="4200"/>
    <n v="2212"/>
    <x v="0"/>
    <n v="30"/>
    <n v="73.733333333333334"/>
    <x v="2"/>
    <s v="AUD"/>
    <n v="1388383200"/>
    <n v="1389420000"/>
    <b v="0"/>
    <b v="0"/>
    <s v="photography/photography books"/>
    <x v="7"/>
    <x v="14"/>
    <n v="53"/>
  </r>
  <r>
    <n v="158"/>
    <s v="Carlson Inc"/>
    <s v="Ergonomic fresh-thinking installation"/>
    <n v="2100"/>
    <n v="4640"/>
    <x v="1"/>
    <n v="41"/>
    <n v="113.17073170731707"/>
    <x v="1"/>
    <s v="USD"/>
    <n v="1449554400"/>
    <n v="1449640800"/>
    <b v="0"/>
    <b v="0"/>
    <s v="music/rock"/>
    <x v="1"/>
    <x v="1"/>
    <n v="221"/>
  </r>
  <r>
    <n v="159"/>
    <s v="Clarke, Anderson and Lee"/>
    <s v="Robust explicit hardware"/>
    <n v="191200"/>
    <n v="191222"/>
    <x v="1"/>
    <n v="1821"/>
    <n v="105.00933552992861"/>
    <x v="1"/>
    <s v="USD"/>
    <n v="1553662800"/>
    <n v="1555218000"/>
    <b v="0"/>
    <b v="1"/>
    <s v="theater/plays"/>
    <x v="3"/>
    <x v="3"/>
    <n v="100"/>
  </r>
  <r>
    <n v="160"/>
    <s v="Evans Group"/>
    <s v="Stand-alone actuating support"/>
    <n v="8000"/>
    <n v="12985"/>
    <x v="1"/>
    <n v="164"/>
    <n v="79.176829268292678"/>
    <x v="1"/>
    <s v="USD"/>
    <n v="1556341200"/>
    <n v="1557723600"/>
    <b v="0"/>
    <b v="0"/>
    <s v="technology/wearables"/>
    <x v="2"/>
    <x v="8"/>
    <n v="162"/>
  </r>
  <r>
    <n v="161"/>
    <s v="Bruce Group"/>
    <s v="Cross-platform methodical process improvement"/>
    <n v="5500"/>
    <n v="4300"/>
    <x v="0"/>
    <n v="75"/>
    <n v="57.333333333333336"/>
    <x v="1"/>
    <s v="USD"/>
    <n v="1442984400"/>
    <n v="1443502800"/>
    <b v="0"/>
    <b v="1"/>
    <s v="technology/web"/>
    <x v="2"/>
    <x v="2"/>
    <n v="78"/>
  </r>
  <r>
    <n v="162"/>
    <s v="Keith, Alvarez and Potter"/>
    <s v="Extended bottom-line open architecture"/>
    <n v="6100"/>
    <n v="9134"/>
    <x v="1"/>
    <n v="157"/>
    <n v="58.178343949044589"/>
    <x v="5"/>
    <s v="CHF"/>
    <n v="1544248800"/>
    <n v="1546840800"/>
    <b v="0"/>
    <b v="0"/>
    <s v="music/rock"/>
    <x v="1"/>
    <x v="1"/>
    <n v="150"/>
  </r>
  <r>
    <n v="163"/>
    <s v="Burton-Watkins"/>
    <s v="Extended reciprocal circuit"/>
    <n v="3500"/>
    <n v="8864"/>
    <x v="1"/>
    <n v="246"/>
    <n v="36.032520325203251"/>
    <x v="1"/>
    <s v="USD"/>
    <n v="1508475600"/>
    <n v="1512712800"/>
    <b v="0"/>
    <b v="1"/>
    <s v="photography/photography books"/>
    <x v="7"/>
    <x v="14"/>
    <n v="253"/>
  </r>
  <r>
    <n v="164"/>
    <s v="Lopez and Sons"/>
    <s v="Polarized human-resource protocol"/>
    <n v="150500"/>
    <n v="150755"/>
    <x v="1"/>
    <n v="1396"/>
    <n v="107.99068767908309"/>
    <x v="1"/>
    <s v="USD"/>
    <n v="1507438800"/>
    <n v="1507525200"/>
    <b v="0"/>
    <b v="0"/>
    <s v="theater/plays"/>
    <x v="3"/>
    <x v="3"/>
    <n v="100"/>
  </r>
  <r>
    <n v="165"/>
    <s v="Cordova Ltd"/>
    <s v="Synergized radical product"/>
    <n v="90400"/>
    <n v="110279"/>
    <x v="1"/>
    <n v="2506"/>
    <n v="44.005985634477256"/>
    <x v="1"/>
    <s v="USD"/>
    <n v="1501563600"/>
    <n v="1504328400"/>
    <b v="0"/>
    <b v="0"/>
    <s v="technology/web"/>
    <x v="2"/>
    <x v="2"/>
    <n v="122"/>
  </r>
  <r>
    <n v="166"/>
    <s v="Brown-Vang"/>
    <s v="Robust heuristic artificial intelligence"/>
    <n v="9800"/>
    <n v="13439"/>
    <x v="1"/>
    <n v="244"/>
    <n v="55.077868852459019"/>
    <x v="1"/>
    <s v="USD"/>
    <n v="1292997600"/>
    <n v="1293343200"/>
    <b v="0"/>
    <b v="0"/>
    <s v="photography/photography books"/>
    <x v="7"/>
    <x v="14"/>
    <n v="137"/>
  </r>
  <r>
    <n v="167"/>
    <s v="Cruz-Ward"/>
    <s v="Robust content-based emulation"/>
    <n v="2600"/>
    <n v="10804"/>
    <x v="1"/>
    <n v="146"/>
    <n v="74"/>
    <x v="2"/>
    <s v="AUD"/>
    <n v="1370840400"/>
    <n v="1371704400"/>
    <b v="0"/>
    <b v="0"/>
    <s v="theater/plays"/>
    <x v="3"/>
    <x v="3"/>
    <n v="416"/>
  </r>
  <r>
    <n v="168"/>
    <s v="Hernandez Group"/>
    <s v="Ergonomic uniform open system"/>
    <n v="128100"/>
    <n v="40107"/>
    <x v="0"/>
    <n v="955"/>
    <n v="41.996858638743454"/>
    <x v="3"/>
    <s v="DKK"/>
    <n v="1550815200"/>
    <n v="1552798800"/>
    <b v="0"/>
    <b v="1"/>
    <s v="music/indie rock"/>
    <x v="1"/>
    <x v="7"/>
    <n v="31"/>
  </r>
  <r>
    <n v="169"/>
    <s v="Tran, Steele and Wilson"/>
    <s v="Profit-focused modular product"/>
    <n v="23300"/>
    <n v="98811"/>
    <x v="1"/>
    <n v="1267"/>
    <n v="77.988161010260455"/>
    <x v="1"/>
    <s v="USD"/>
    <n v="1339909200"/>
    <n v="1342328400"/>
    <b v="0"/>
    <b v="1"/>
    <s v="film &amp; video/shorts"/>
    <x v="4"/>
    <x v="12"/>
    <n v="424"/>
  </r>
  <r>
    <n v="170"/>
    <s v="Summers, Gallegos and Stein"/>
    <s v="Mandatory mobile product"/>
    <n v="188100"/>
    <n v="5528"/>
    <x v="0"/>
    <n v="67"/>
    <n v="82.507462686567166"/>
    <x v="1"/>
    <s v="USD"/>
    <n v="1501736400"/>
    <n v="1502341200"/>
    <b v="0"/>
    <b v="0"/>
    <s v="music/indie rock"/>
    <x v="1"/>
    <x v="7"/>
    <n v="3"/>
  </r>
  <r>
    <n v="171"/>
    <s v="Blair Group"/>
    <s v="Public-key 3rdgeneration budgetary management"/>
    <n v="4900"/>
    <n v="521"/>
    <x v="0"/>
    <n v="5"/>
    <n v="104.2"/>
    <x v="1"/>
    <s v="USD"/>
    <n v="1395291600"/>
    <n v="1397192400"/>
    <b v="0"/>
    <b v="0"/>
    <s v="publishing/translations"/>
    <x v="5"/>
    <x v="18"/>
    <n v="11"/>
  </r>
  <r>
    <n v="172"/>
    <s v="Nixon Inc"/>
    <s v="Centralized national firmware"/>
    <n v="800"/>
    <n v="663"/>
    <x v="0"/>
    <n v="26"/>
    <n v="25.5"/>
    <x v="1"/>
    <s v="USD"/>
    <n v="1405746000"/>
    <n v="1407042000"/>
    <b v="0"/>
    <b v="1"/>
    <s v="film &amp; video/documentary"/>
    <x v="4"/>
    <x v="4"/>
    <n v="83"/>
  </r>
  <r>
    <n v="173"/>
    <s v="White LLC"/>
    <s v="Cross-group 4thgeneration middleware"/>
    <n v="96700"/>
    <n v="157635"/>
    <x v="1"/>
    <n v="1561"/>
    <n v="100.98334401024984"/>
    <x v="1"/>
    <s v="USD"/>
    <n v="1368853200"/>
    <n v="1369371600"/>
    <b v="0"/>
    <b v="0"/>
    <s v="theater/plays"/>
    <x v="3"/>
    <x v="3"/>
    <n v="163"/>
  </r>
  <r>
    <n v="174"/>
    <s v="Santos, Black and Donovan"/>
    <s v="Pre-emptive scalable access"/>
    <n v="600"/>
    <n v="5368"/>
    <x v="1"/>
    <n v="48"/>
    <n v="111.83333333333333"/>
    <x v="1"/>
    <s v="USD"/>
    <n v="1444021200"/>
    <n v="1444107600"/>
    <b v="0"/>
    <b v="1"/>
    <s v="technology/wearables"/>
    <x v="2"/>
    <x v="8"/>
    <n v="895"/>
  </r>
  <r>
    <n v="175"/>
    <s v="Jones, Contreras and Burnett"/>
    <s v="Sharable intangible migration"/>
    <n v="181200"/>
    <n v="47459"/>
    <x v="0"/>
    <n v="1130"/>
    <n v="41.999115044247787"/>
    <x v="1"/>
    <s v="USD"/>
    <n v="1472619600"/>
    <n v="1474261200"/>
    <b v="0"/>
    <b v="0"/>
    <s v="theater/plays"/>
    <x v="3"/>
    <x v="3"/>
    <n v="26"/>
  </r>
  <r>
    <n v="176"/>
    <s v="Stone-Orozco"/>
    <s v="Proactive scalable Graphical User Interface"/>
    <n v="115000"/>
    <n v="86060"/>
    <x v="0"/>
    <n v="782"/>
    <n v="110.05115089514067"/>
    <x v="1"/>
    <s v="USD"/>
    <n v="1472878800"/>
    <n v="1473656400"/>
    <b v="0"/>
    <b v="0"/>
    <s v="theater/plays"/>
    <x v="3"/>
    <x v="3"/>
    <n v="75"/>
  </r>
  <r>
    <n v="177"/>
    <s v="Lee, Gibson and Morgan"/>
    <s v="Digitized solution-oriented product"/>
    <n v="38800"/>
    <n v="161593"/>
    <x v="1"/>
    <n v="2739"/>
    <n v="58.997079225994888"/>
    <x v="1"/>
    <s v="USD"/>
    <n v="1289800800"/>
    <n v="1291960800"/>
    <b v="0"/>
    <b v="0"/>
    <s v="theater/plays"/>
    <x v="3"/>
    <x v="3"/>
    <n v="416"/>
  </r>
  <r>
    <n v="178"/>
    <s v="Alexander-Williams"/>
    <s v="Triple-buffered cohesive structure"/>
    <n v="7200"/>
    <n v="6927"/>
    <x v="0"/>
    <n v="210"/>
    <n v="32.985714285714288"/>
    <x v="1"/>
    <s v="USD"/>
    <n v="1505970000"/>
    <n v="1506747600"/>
    <b v="0"/>
    <b v="0"/>
    <s v="food/food trucks"/>
    <x v="0"/>
    <x v="0"/>
    <n v="96"/>
  </r>
  <r>
    <n v="179"/>
    <s v="Marks Ltd"/>
    <s v="Realigned human-resource orchestration"/>
    <n v="44500"/>
    <n v="159185"/>
    <x v="1"/>
    <n v="3537"/>
    <n v="45.005654509471306"/>
    <x v="0"/>
    <s v="CAD"/>
    <n v="1363496400"/>
    <n v="1363582800"/>
    <b v="0"/>
    <b v="1"/>
    <s v="theater/plays"/>
    <x v="3"/>
    <x v="3"/>
    <n v="358"/>
  </r>
  <r>
    <n v="180"/>
    <s v="Olsen, Edwards and Reid"/>
    <s v="Optional clear-thinking software"/>
    <n v="56000"/>
    <n v="172736"/>
    <x v="1"/>
    <n v="2107"/>
    <n v="81.98196487897485"/>
    <x v="2"/>
    <s v="AUD"/>
    <n v="1269234000"/>
    <n v="1269666000"/>
    <b v="0"/>
    <b v="0"/>
    <s v="technology/wearables"/>
    <x v="2"/>
    <x v="8"/>
    <n v="308"/>
  </r>
  <r>
    <n v="181"/>
    <s v="Daniels, Rose and Tyler"/>
    <s v="Centralized global approach"/>
    <n v="8600"/>
    <n v="5315"/>
    <x v="0"/>
    <n v="136"/>
    <n v="39.080882352941174"/>
    <x v="1"/>
    <s v="USD"/>
    <n v="1507093200"/>
    <n v="1508648400"/>
    <b v="0"/>
    <b v="0"/>
    <s v="technology/web"/>
    <x v="2"/>
    <x v="2"/>
    <n v="62"/>
  </r>
  <r>
    <n v="182"/>
    <s v="Adams Group"/>
    <s v="Reverse-engineered bandwidth-monitored contingency"/>
    <n v="27100"/>
    <n v="195750"/>
    <x v="1"/>
    <n v="3318"/>
    <n v="58.996383363471971"/>
    <x v="3"/>
    <s v="DKK"/>
    <n v="1560574800"/>
    <n v="1561957200"/>
    <b v="0"/>
    <b v="0"/>
    <s v="theater/plays"/>
    <x v="3"/>
    <x v="3"/>
    <n v="722"/>
  </r>
  <r>
    <n v="183"/>
    <s v="Rogers, Huerta and Medina"/>
    <s v="Pre-emptive bandwidth-monitored instruction set"/>
    <n v="5100"/>
    <n v="3525"/>
    <x v="0"/>
    <n v="86"/>
    <n v="40.988372093023258"/>
    <x v="0"/>
    <s v="CAD"/>
    <n v="1284008400"/>
    <n v="1285131600"/>
    <b v="0"/>
    <b v="0"/>
    <s v="music/rock"/>
    <x v="1"/>
    <x v="1"/>
    <n v="69"/>
  </r>
  <r>
    <n v="184"/>
    <s v="Howard, Carter and Griffith"/>
    <s v="Adaptive asynchronous emulation"/>
    <n v="3600"/>
    <n v="10550"/>
    <x v="1"/>
    <n v="340"/>
    <n v="31.029411764705884"/>
    <x v="1"/>
    <s v="USD"/>
    <n v="1556859600"/>
    <n v="1556946000"/>
    <b v="0"/>
    <b v="0"/>
    <s v="theater/plays"/>
    <x v="3"/>
    <x v="3"/>
    <n v="293"/>
  </r>
  <r>
    <n v="185"/>
    <s v="Bailey PLC"/>
    <s v="Innovative actuating conglomeration"/>
    <n v="1000"/>
    <n v="718"/>
    <x v="0"/>
    <n v="19"/>
    <n v="37.789473684210527"/>
    <x v="1"/>
    <s v="USD"/>
    <n v="1526187600"/>
    <n v="1527138000"/>
    <b v="0"/>
    <b v="0"/>
    <s v="film &amp; video/television"/>
    <x v="4"/>
    <x v="19"/>
    <n v="72"/>
  </r>
  <r>
    <n v="186"/>
    <s v="Parker Group"/>
    <s v="Grass-roots foreground policy"/>
    <n v="88800"/>
    <n v="28358"/>
    <x v="0"/>
    <n v="886"/>
    <n v="32.006772009029348"/>
    <x v="1"/>
    <s v="USD"/>
    <n v="1400821200"/>
    <n v="1402117200"/>
    <b v="0"/>
    <b v="0"/>
    <s v="theater/plays"/>
    <x v="3"/>
    <x v="3"/>
    <n v="32"/>
  </r>
  <r>
    <n v="187"/>
    <s v="Fox Group"/>
    <s v="Horizontal transitional paradigm"/>
    <n v="60200"/>
    <n v="138384"/>
    <x v="1"/>
    <n v="1442"/>
    <n v="95.966712898751737"/>
    <x v="0"/>
    <s v="CAD"/>
    <n v="1361599200"/>
    <n v="1364014800"/>
    <b v="0"/>
    <b v="1"/>
    <s v="film &amp; video/shorts"/>
    <x v="4"/>
    <x v="12"/>
    <n v="230"/>
  </r>
  <r>
    <n v="188"/>
    <s v="Walker, Jones and Rodriguez"/>
    <s v="Networked didactic info-mediaries"/>
    <n v="8200"/>
    <n v="2625"/>
    <x v="0"/>
    <n v="35"/>
    <n v="75"/>
    <x v="6"/>
    <s v="EUR"/>
    <n v="1417500000"/>
    <n v="1417586400"/>
    <b v="0"/>
    <b v="0"/>
    <s v="theater/plays"/>
    <x v="3"/>
    <x v="3"/>
    <n v="32"/>
  </r>
  <r>
    <n v="189"/>
    <s v="Anthony-Shaw"/>
    <s v="Switchable contextually-based access"/>
    <n v="191300"/>
    <n v="45004"/>
    <x v="3"/>
    <n v="441"/>
    <n v="102.0498866213152"/>
    <x v="1"/>
    <s v="USD"/>
    <n v="1457071200"/>
    <n v="1457071200"/>
    <b v="0"/>
    <b v="0"/>
    <s v="theater/plays"/>
    <x v="3"/>
    <x v="3"/>
    <n v="24"/>
  </r>
  <r>
    <n v="190"/>
    <s v="Cook LLC"/>
    <s v="Up-sized dynamic throughput"/>
    <n v="3700"/>
    <n v="2538"/>
    <x v="0"/>
    <n v="24"/>
    <n v="105.75"/>
    <x v="1"/>
    <s v="USD"/>
    <n v="1370322000"/>
    <n v="1370408400"/>
    <b v="0"/>
    <b v="1"/>
    <s v="theater/plays"/>
    <x v="3"/>
    <x v="3"/>
    <n v="69"/>
  </r>
  <r>
    <n v="191"/>
    <s v="Sutton PLC"/>
    <s v="Mandatory reciprocal superstructure"/>
    <n v="8400"/>
    <n v="3188"/>
    <x v="0"/>
    <n v="86"/>
    <n v="37.069767441860463"/>
    <x v="6"/>
    <s v="EUR"/>
    <n v="1552366800"/>
    <n v="1552626000"/>
    <b v="0"/>
    <b v="0"/>
    <s v="theater/plays"/>
    <x v="3"/>
    <x v="3"/>
    <n v="38"/>
  </r>
  <r>
    <n v="192"/>
    <s v="Long, Morgan and Mitchell"/>
    <s v="Upgradable 4thgeneration productivity"/>
    <n v="42600"/>
    <n v="8517"/>
    <x v="0"/>
    <n v="243"/>
    <n v="35.049382716049379"/>
    <x v="1"/>
    <s v="USD"/>
    <n v="1403845200"/>
    <n v="1404190800"/>
    <b v="0"/>
    <b v="0"/>
    <s v="music/rock"/>
    <x v="1"/>
    <x v="1"/>
    <n v="20"/>
  </r>
  <r>
    <n v="193"/>
    <s v="Calhoun, Rogers and Long"/>
    <s v="Progressive discrete hub"/>
    <n v="6600"/>
    <n v="3012"/>
    <x v="0"/>
    <n v="65"/>
    <n v="46.338461538461537"/>
    <x v="1"/>
    <s v="USD"/>
    <n v="1523163600"/>
    <n v="1523509200"/>
    <b v="1"/>
    <b v="0"/>
    <s v="music/indie rock"/>
    <x v="1"/>
    <x v="7"/>
    <n v="46"/>
  </r>
  <r>
    <n v="194"/>
    <s v="Sandoval Group"/>
    <s v="Assimilated multi-tasking archive"/>
    <n v="7100"/>
    <n v="8716"/>
    <x v="1"/>
    <n v="126"/>
    <n v="69.174603174603178"/>
    <x v="1"/>
    <s v="USD"/>
    <n v="1442206800"/>
    <n v="1443589200"/>
    <b v="0"/>
    <b v="0"/>
    <s v="music/metal"/>
    <x v="1"/>
    <x v="16"/>
    <n v="123"/>
  </r>
  <r>
    <n v="195"/>
    <s v="Smith and Sons"/>
    <s v="Upgradable high-level solution"/>
    <n v="15800"/>
    <n v="57157"/>
    <x v="1"/>
    <n v="524"/>
    <n v="109.07824427480917"/>
    <x v="1"/>
    <s v="USD"/>
    <n v="1532840400"/>
    <n v="1533445200"/>
    <b v="0"/>
    <b v="0"/>
    <s v="music/electric music"/>
    <x v="1"/>
    <x v="5"/>
    <n v="362"/>
  </r>
  <r>
    <n v="196"/>
    <s v="King Inc"/>
    <s v="Organic bandwidth-monitored frame"/>
    <n v="8200"/>
    <n v="5178"/>
    <x v="0"/>
    <n v="100"/>
    <n v="51.78"/>
    <x v="3"/>
    <s v="DKK"/>
    <n v="1472878800"/>
    <n v="1474520400"/>
    <b v="0"/>
    <b v="0"/>
    <s v="technology/wearables"/>
    <x v="2"/>
    <x v="8"/>
    <n v="63"/>
  </r>
  <r>
    <n v="197"/>
    <s v="Perry and Sons"/>
    <s v="Business-focused logistical framework"/>
    <n v="54700"/>
    <n v="163118"/>
    <x v="1"/>
    <n v="1989"/>
    <n v="82.010055304172951"/>
    <x v="1"/>
    <s v="USD"/>
    <n v="1498194000"/>
    <n v="1499403600"/>
    <b v="0"/>
    <b v="0"/>
    <s v="film &amp; video/drama"/>
    <x v="4"/>
    <x v="6"/>
    <n v="298"/>
  </r>
  <r>
    <n v="198"/>
    <s v="Palmer Inc"/>
    <s v="Universal multi-state capability"/>
    <n v="63200"/>
    <n v="6041"/>
    <x v="0"/>
    <n v="168"/>
    <n v="35.958333333333336"/>
    <x v="1"/>
    <s v="USD"/>
    <n v="1281070800"/>
    <n v="1283576400"/>
    <b v="0"/>
    <b v="0"/>
    <s v="music/electric music"/>
    <x v="1"/>
    <x v="5"/>
    <n v="10"/>
  </r>
  <r>
    <n v="199"/>
    <s v="Hull, Baker and Martinez"/>
    <s v="Digitized reciprocal infrastructure"/>
    <n v="1800"/>
    <n v="968"/>
    <x v="0"/>
    <n v="13"/>
    <n v="74.461538461538467"/>
    <x v="1"/>
    <s v="USD"/>
    <n v="1436245200"/>
    <n v="1436590800"/>
    <b v="0"/>
    <b v="0"/>
    <s v="music/rock"/>
    <x v="1"/>
    <x v="1"/>
    <n v="54"/>
  </r>
  <r>
    <n v="200"/>
    <s v="Becker, Rice and White"/>
    <s v="Reduced dedicated capability"/>
    <n v="100"/>
    <n v="2"/>
    <x v="0"/>
    <n v="1"/>
    <n v="2"/>
    <x v="0"/>
    <s v="CAD"/>
    <n v="1269493200"/>
    <n v="1270443600"/>
    <b v="0"/>
    <b v="0"/>
    <s v="theater/plays"/>
    <x v="3"/>
    <x v="3"/>
    <n v="2"/>
  </r>
  <r>
    <n v="201"/>
    <s v="Osborne, Perkins and Knox"/>
    <s v="Cross-platform bi-directional workforce"/>
    <n v="2100"/>
    <n v="14305"/>
    <x v="1"/>
    <n v="157"/>
    <n v="91.114649681528661"/>
    <x v="1"/>
    <s v="USD"/>
    <n v="1406264400"/>
    <n v="1407819600"/>
    <b v="0"/>
    <b v="0"/>
    <s v="technology/web"/>
    <x v="2"/>
    <x v="2"/>
    <n v="681"/>
  </r>
  <r>
    <n v="202"/>
    <s v="Mcknight-Freeman"/>
    <s v="Upgradable scalable methodology"/>
    <n v="8300"/>
    <n v="6543"/>
    <x v="3"/>
    <n v="82"/>
    <n v="79.792682926829272"/>
    <x v="1"/>
    <s v="USD"/>
    <n v="1317531600"/>
    <n v="1317877200"/>
    <b v="0"/>
    <b v="0"/>
    <s v="food/food trucks"/>
    <x v="0"/>
    <x v="0"/>
    <n v="79"/>
  </r>
  <r>
    <n v="203"/>
    <s v="Hayden, Shannon and Stein"/>
    <s v="Customer-focused client-server service-desk"/>
    <n v="143900"/>
    <n v="193413"/>
    <x v="1"/>
    <n v="4498"/>
    <n v="42.999777678968428"/>
    <x v="2"/>
    <s v="AUD"/>
    <n v="1484632800"/>
    <n v="1484805600"/>
    <b v="0"/>
    <b v="0"/>
    <s v="theater/plays"/>
    <x v="3"/>
    <x v="3"/>
    <n v="134"/>
  </r>
  <r>
    <n v="204"/>
    <s v="Daniel-Luna"/>
    <s v="Mandatory multimedia leverage"/>
    <n v="75000"/>
    <n v="2529"/>
    <x v="0"/>
    <n v="40"/>
    <n v="63.225000000000001"/>
    <x v="1"/>
    <s v="USD"/>
    <n v="1301806800"/>
    <n v="1302670800"/>
    <b v="0"/>
    <b v="0"/>
    <s v="music/jazz"/>
    <x v="1"/>
    <x v="17"/>
    <n v="3"/>
  </r>
  <r>
    <n v="205"/>
    <s v="Weaver-Marquez"/>
    <s v="Focused analyzing circuit"/>
    <n v="1300"/>
    <n v="5614"/>
    <x v="1"/>
    <n v="80"/>
    <n v="70.174999999999997"/>
    <x v="1"/>
    <s v="USD"/>
    <n v="1539752400"/>
    <n v="1540789200"/>
    <b v="1"/>
    <b v="0"/>
    <s v="theater/plays"/>
    <x v="3"/>
    <x v="3"/>
    <n v="432"/>
  </r>
  <r>
    <n v="206"/>
    <s v="Austin, Baker and Kelley"/>
    <s v="Fundamental grid-enabled strategy"/>
    <n v="9000"/>
    <n v="3496"/>
    <x v="3"/>
    <n v="57"/>
    <n v="61.333333333333336"/>
    <x v="1"/>
    <s v="USD"/>
    <n v="1267250400"/>
    <n v="1268028000"/>
    <b v="0"/>
    <b v="0"/>
    <s v="publishing/fiction"/>
    <x v="5"/>
    <x v="13"/>
    <n v="39"/>
  </r>
  <r>
    <n v="207"/>
    <s v="Carney-Anderson"/>
    <s v="Digitized 5thgeneration knowledgebase"/>
    <n v="1000"/>
    <n v="4257"/>
    <x v="1"/>
    <n v="43"/>
    <n v="99"/>
    <x v="1"/>
    <s v="USD"/>
    <n v="1535432400"/>
    <n v="1537160400"/>
    <b v="0"/>
    <b v="1"/>
    <s v="music/rock"/>
    <x v="1"/>
    <x v="1"/>
    <n v="426"/>
  </r>
  <r>
    <n v="208"/>
    <s v="Jackson Inc"/>
    <s v="Mandatory multi-tasking encryption"/>
    <n v="196900"/>
    <n v="199110"/>
    <x v="1"/>
    <n v="2053"/>
    <n v="96.984900146127615"/>
    <x v="1"/>
    <s v="USD"/>
    <n v="1510207200"/>
    <n v="1512280800"/>
    <b v="0"/>
    <b v="0"/>
    <s v="film &amp; video/documentary"/>
    <x v="4"/>
    <x v="4"/>
    <n v="101"/>
  </r>
  <r>
    <n v="209"/>
    <s v="Warren Ltd"/>
    <s v="Distributed system-worthy application"/>
    <n v="194500"/>
    <n v="41212"/>
    <x v="2"/>
    <n v="808"/>
    <n v="51.004950495049506"/>
    <x v="2"/>
    <s v="AUD"/>
    <n v="1462510800"/>
    <n v="1463115600"/>
    <b v="0"/>
    <b v="0"/>
    <s v="film &amp; video/documentary"/>
    <x v="4"/>
    <x v="4"/>
    <n v="21"/>
  </r>
  <r>
    <n v="210"/>
    <s v="Schultz Inc"/>
    <s v="Synergistic tertiary time-frame"/>
    <n v="9400"/>
    <n v="6338"/>
    <x v="0"/>
    <n v="226"/>
    <n v="28.044247787610619"/>
    <x v="3"/>
    <s v="DKK"/>
    <n v="1488520800"/>
    <n v="1490850000"/>
    <b v="0"/>
    <b v="0"/>
    <s v="film &amp; video/science fiction"/>
    <x v="4"/>
    <x v="22"/>
    <n v="67"/>
  </r>
  <r>
    <n v="211"/>
    <s v="Thompson LLC"/>
    <s v="Customer-focused impactful benchmark"/>
    <n v="104400"/>
    <n v="99100"/>
    <x v="0"/>
    <n v="1625"/>
    <n v="60.984615384615381"/>
    <x v="1"/>
    <s v="USD"/>
    <n v="1377579600"/>
    <n v="1379653200"/>
    <b v="0"/>
    <b v="0"/>
    <s v="theater/plays"/>
    <x v="3"/>
    <x v="3"/>
    <n v="95"/>
  </r>
  <r>
    <n v="212"/>
    <s v="Johnson Inc"/>
    <s v="Profound next generation infrastructure"/>
    <n v="8100"/>
    <n v="12300"/>
    <x v="1"/>
    <n v="168"/>
    <n v="73.214285714285708"/>
    <x v="1"/>
    <s v="USD"/>
    <n v="1576389600"/>
    <n v="1580364000"/>
    <b v="0"/>
    <b v="0"/>
    <s v="theater/plays"/>
    <x v="3"/>
    <x v="3"/>
    <n v="152"/>
  </r>
  <r>
    <n v="213"/>
    <s v="Morgan-Warren"/>
    <s v="Face-to-face encompassing info-mediaries"/>
    <n v="87900"/>
    <n v="171549"/>
    <x v="1"/>
    <n v="4289"/>
    <n v="39.997435299603637"/>
    <x v="1"/>
    <s v="USD"/>
    <n v="1289019600"/>
    <n v="1289714400"/>
    <b v="0"/>
    <b v="1"/>
    <s v="music/indie rock"/>
    <x v="1"/>
    <x v="7"/>
    <n v="195"/>
  </r>
  <r>
    <n v="214"/>
    <s v="Sullivan Group"/>
    <s v="Open-source fresh-thinking policy"/>
    <n v="1400"/>
    <n v="14324"/>
    <x v="1"/>
    <n v="165"/>
    <n v="86.812121212121212"/>
    <x v="1"/>
    <s v="USD"/>
    <n v="1282194000"/>
    <n v="1282712400"/>
    <b v="0"/>
    <b v="0"/>
    <s v="music/rock"/>
    <x v="1"/>
    <x v="1"/>
    <n v="1023"/>
  </r>
  <r>
    <n v="215"/>
    <s v="Vargas, Banks and Palmer"/>
    <s v="Extended 24/7 implementation"/>
    <n v="156800"/>
    <n v="6024"/>
    <x v="0"/>
    <n v="143"/>
    <n v="42.125874125874127"/>
    <x v="1"/>
    <s v="USD"/>
    <n v="1550037600"/>
    <n v="1550210400"/>
    <b v="0"/>
    <b v="0"/>
    <s v="theater/plays"/>
    <x v="3"/>
    <x v="3"/>
    <n v="4"/>
  </r>
  <r>
    <n v="216"/>
    <s v="Johnson, Dixon and Zimmerman"/>
    <s v="Organic dynamic algorithm"/>
    <n v="121700"/>
    <n v="188721"/>
    <x v="1"/>
    <n v="1815"/>
    <n v="103.97851239669421"/>
    <x v="1"/>
    <s v="USD"/>
    <n v="1321941600"/>
    <n v="1322114400"/>
    <b v="0"/>
    <b v="0"/>
    <s v="theater/plays"/>
    <x v="3"/>
    <x v="3"/>
    <n v="155"/>
  </r>
  <r>
    <n v="217"/>
    <s v="Moore, Dudley and Navarro"/>
    <s v="Organic multi-tasking focus group"/>
    <n v="129400"/>
    <n v="57911"/>
    <x v="0"/>
    <n v="934"/>
    <n v="62.003211991434689"/>
    <x v="1"/>
    <s v="USD"/>
    <n v="1556427600"/>
    <n v="1557205200"/>
    <b v="0"/>
    <b v="0"/>
    <s v="film &amp; video/science fiction"/>
    <x v="4"/>
    <x v="22"/>
    <n v="45"/>
  </r>
  <r>
    <n v="218"/>
    <s v="Price-Rodriguez"/>
    <s v="Adaptive logistical initiative"/>
    <n v="5700"/>
    <n v="12309"/>
    <x v="1"/>
    <n v="397"/>
    <n v="31.005037783375315"/>
    <x v="4"/>
    <s v="GBP"/>
    <n v="1320991200"/>
    <n v="1323928800"/>
    <b v="0"/>
    <b v="1"/>
    <s v="film &amp; video/shorts"/>
    <x v="4"/>
    <x v="12"/>
    <n v="216"/>
  </r>
  <r>
    <n v="219"/>
    <s v="Huang-Henderson"/>
    <s v="Stand-alone mobile customer loyalty"/>
    <n v="41700"/>
    <n v="138497"/>
    <x v="1"/>
    <n v="1539"/>
    <n v="89.991552956465242"/>
    <x v="1"/>
    <s v="USD"/>
    <n v="1345093200"/>
    <n v="1346130000"/>
    <b v="0"/>
    <b v="0"/>
    <s v="film &amp; video/animation"/>
    <x v="4"/>
    <x v="10"/>
    <n v="332"/>
  </r>
  <r>
    <n v="220"/>
    <s v="Owens-Le"/>
    <s v="Focused composite approach"/>
    <n v="7900"/>
    <n v="667"/>
    <x v="0"/>
    <n v="17"/>
    <n v="39.235294117647058"/>
    <x v="1"/>
    <s v="USD"/>
    <n v="1309496400"/>
    <n v="1311051600"/>
    <b v="1"/>
    <b v="0"/>
    <s v="theater/plays"/>
    <x v="3"/>
    <x v="3"/>
    <n v="8"/>
  </r>
  <r>
    <n v="221"/>
    <s v="Huff LLC"/>
    <s v="Face-to-face clear-thinking Local Area Network"/>
    <n v="121500"/>
    <n v="119830"/>
    <x v="0"/>
    <n v="2179"/>
    <n v="54.993116108306566"/>
    <x v="1"/>
    <s v="USD"/>
    <n v="1340254800"/>
    <n v="1340427600"/>
    <b v="1"/>
    <b v="0"/>
    <s v="food/food trucks"/>
    <x v="0"/>
    <x v="0"/>
    <n v="99"/>
  </r>
  <r>
    <n v="222"/>
    <s v="Johnson LLC"/>
    <s v="Cross-group cohesive circuit"/>
    <n v="4800"/>
    <n v="6623"/>
    <x v="1"/>
    <n v="138"/>
    <n v="47.992753623188406"/>
    <x v="1"/>
    <s v="USD"/>
    <n v="1412226000"/>
    <n v="1412312400"/>
    <b v="0"/>
    <b v="0"/>
    <s v="photography/photography books"/>
    <x v="7"/>
    <x v="14"/>
    <n v="138"/>
  </r>
  <r>
    <n v="223"/>
    <s v="Chavez, Garcia and Cantu"/>
    <s v="Synergistic explicit capability"/>
    <n v="87300"/>
    <n v="81897"/>
    <x v="0"/>
    <n v="931"/>
    <n v="87.966702470461868"/>
    <x v="1"/>
    <s v="USD"/>
    <n v="1458104400"/>
    <n v="1459314000"/>
    <b v="0"/>
    <b v="0"/>
    <s v="theater/plays"/>
    <x v="3"/>
    <x v="3"/>
    <n v="94"/>
  </r>
  <r>
    <n v="224"/>
    <s v="Lester-Moore"/>
    <s v="Diverse analyzing definition"/>
    <n v="46300"/>
    <n v="186885"/>
    <x v="1"/>
    <n v="3594"/>
    <n v="51.999165275459099"/>
    <x v="1"/>
    <s v="USD"/>
    <n v="1411534800"/>
    <n v="1415426400"/>
    <b v="0"/>
    <b v="0"/>
    <s v="film &amp; video/science fiction"/>
    <x v="4"/>
    <x v="22"/>
    <n v="404"/>
  </r>
  <r>
    <n v="225"/>
    <s v="Fox-Quinn"/>
    <s v="Enterprise-wide reciprocal success"/>
    <n v="67800"/>
    <n v="176398"/>
    <x v="1"/>
    <n v="5880"/>
    <n v="29.999659863945578"/>
    <x v="1"/>
    <s v="USD"/>
    <n v="1399093200"/>
    <n v="1399093200"/>
    <b v="1"/>
    <b v="0"/>
    <s v="music/rock"/>
    <x v="1"/>
    <x v="1"/>
    <n v="260"/>
  </r>
  <r>
    <n v="226"/>
    <s v="Garcia Inc"/>
    <s v="Progressive neutral middleware"/>
    <n v="3000"/>
    <n v="10999"/>
    <x v="1"/>
    <n v="112"/>
    <n v="98.205357142857139"/>
    <x v="1"/>
    <s v="USD"/>
    <n v="1270702800"/>
    <n v="1273899600"/>
    <b v="0"/>
    <b v="0"/>
    <s v="photography/photography books"/>
    <x v="7"/>
    <x v="14"/>
    <n v="367"/>
  </r>
  <r>
    <n v="227"/>
    <s v="Johnson-Lee"/>
    <s v="Intuitive exuding process improvement"/>
    <n v="60900"/>
    <n v="102751"/>
    <x v="1"/>
    <n v="943"/>
    <n v="108.96182396606575"/>
    <x v="1"/>
    <s v="USD"/>
    <n v="1431666000"/>
    <n v="1432184400"/>
    <b v="0"/>
    <b v="0"/>
    <s v="games/mobile games"/>
    <x v="6"/>
    <x v="20"/>
    <n v="169"/>
  </r>
  <r>
    <n v="228"/>
    <s v="Pineda Group"/>
    <s v="Exclusive real-time protocol"/>
    <n v="137900"/>
    <n v="165352"/>
    <x v="1"/>
    <n v="2468"/>
    <n v="66.998379254457049"/>
    <x v="1"/>
    <s v="USD"/>
    <n v="1472619600"/>
    <n v="1474779600"/>
    <b v="0"/>
    <b v="0"/>
    <s v="film &amp; video/animation"/>
    <x v="4"/>
    <x v="10"/>
    <n v="120"/>
  </r>
  <r>
    <n v="229"/>
    <s v="Hoffman-Howard"/>
    <s v="Extended encompassing application"/>
    <n v="85600"/>
    <n v="165798"/>
    <x v="1"/>
    <n v="2551"/>
    <n v="64.99333594668758"/>
    <x v="1"/>
    <s v="USD"/>
    <n v="1496293200"/>
    <n v="1500440400"/>
    <b v="0"/>
    <b v="1"/>
    <s v="games/mobile games"/>
    <x v="6"/>
    <x v="20"/>
    <n v="194"/>
  </r>
  <r>
    <n v="230"/>
    <s v="Miranda, Hall and Mcgrath"/>
    <s v="Progressive value-added ability"/>
    <n v="2400"/>
    <n v="10084"/>
    <x v="1"/>
    <n v="101"/>
    <n v="99.841584158415841"/>
    <x v="1"/>
    <s v="USD"/>
    <n v="1575612000"/>
    <n v="1575612000"/>
    <b v="0"/>
    <b v="0"/>
    <s v="games/video games"/>
    <x v="6"/>
    <x v="11"/>
    <n v="420"/>
  </r>
  <r>
    <n v="231"/>
    <s v="Williams, Carter and Gonzalez"/>
    <s v="Cross-platform uniform hardware"/>
    <n v="7200"/>
    <n v="5523"/>
    <x v="3"/>
    <n v="67"/>
    <n v="82.432835820895519"/>
    <x v="1"/>
    <s v="USD"/>
    <n v="1369112400"/>
    <n v="1374123600"/>
    <b v="0"/>
    <b v="0"/>
    <s v="theater/plays"/>
    <x v="3"/>
    <x v="3"/>
    <n v="77"/>
  </r>
  <r>
    <n v="232"/>
    <s v="Davis-Rodriguez"/>
    <s v="Progressive secondary portal"/>
    <n v="3400"/>
    <n v="5823"/>
    <x v="1"/>
    <n v="92"/>
    <n v="63.293478260869563"/>
    <x v="1"/>
    <s v="USD"/>
    <n v="1469422800"/>
    <n v="1469509200"/>
    <b v="0"/>
    <b v="0"/>
    <s v="theater/plays"/>
    <x v="3"/>
    <x v="3"/>
    <n v="171"/>
  </r>
  <r>
    <n v="233"/>
    <s v="Reid, Rivera and Perry"/>
    <s v="Multi-lateral national adapter"/>
    <n v="3800"/>
    <n v="6000"/>
    <x v="1"/>
    <n v="62"/>
    <n v="96.774193548387103"/>
    <x v="1"/>
    <s v="USD"/>
    <n v="1307854800"/>
    <n v="1309237200"/>
    <b v="0"/>
    <b v="0"/>
    <s v="film &amp; video/animation"/>
    <x v="4"/>
    <x v="10"/>
    <n v="158"/>
  </r>
  <r>
    <n v="234"/>
    <s v="Mendoza-Parker"/>
    <s v="Enterprise-wide motivating matrices"/>
    <n v="7500"/>
    <n v="8181"/>
    <x v="1"/>
    <n v="149"/>
    <n v="54.906040268456373"/>
    <x v="6"/>
    <s v="EUR"/>
    <n v="1503378000"/>
    <n v="1503982800"/>
    <b v="0"/>
    <b v="1"/>
    <s v="games/video games"/>
    <x v="6"/>
    <x v="11"/>
    <n v="109"/>
  </r>
  <r>
    <n v="235"/>
    <s v="Lee, Ali and Guzman"/>
    <s v="Polarized upward-trending Local Area Network"/>
    <n v="8600"/>
    <n v="3589"/>
    <x v="0"/>
    <n v="92"/>
    <n v="39.010869565217391"/>
    <x v="1"/>
    <s v="USD"/>
    <n v="1486965600"/>
    <n v="1487397600"/>
    <b v="0"/>
    <b v="0"/>
    <s v="film &amp; video/animation"/>
    <x v="4"/>
    <x v="10"/>
    <n v="42"/>
  </r>
  <r>
    <n v="236"/>
    <s v="Gallegos-Cobb"/>
    <s v="Object-based directional function"/>
    <n v="39500"/>
    <n v="4323"/>
    <x v="0"/>
    <n v="57"/>
    <n v="75.84210526315789"/>
    <x v="2"/>
    <s v="AUD"/>
    <n v="1561438800"/>
    <n v="1562043600"/>
    <b v="0"/>
    <b v="1"/>
    <s v="music/rock"/>
    <x v="1"/>
    <x v="1"/>
    <n v="11"/>
  </r>
  <r>
    <n v="237"/>
    <s v="Ellison PLC"/>
    <s v="Re-contextualized tangible open architecture"/>
    <n v="9300"/>
    <n v="14822"/>
    <x v="1"/>
    <n v="329"/>
    <n v="45.051671732522799"/>
    <x v="1"/>
    <s v="USD"/>
    <n v="1398402000"/>
    <n v="1398574800"/>
    <b v="0"/>
    <b v="0"/>
    <s v="film &amp; video/animation"/>
    <x v="4"/>
    <x v="10"/>
    <n v="159"/>
  </r>
  <r>
    <n v="238"/>
    <s v="Bolton, Sanchez and Carrillo"/>
    <s v="Distributed systemic adapter"/>
    <n v="2400"/>
    <n v="10138"/>
    <x v="1"/>
    <n v="97"/>
    <n v="104.51546391752578"/>
    <x v="3"/>
    <s v="DKK"/>
    <n v="1513231200"/>
    <n v="1515391200"/>
    <b v="0"/>
    <b v="1"/>
    <s v="theater/plays"/>
    <x v="3"/>
    <x v="3"/>
    <n v="422"/>
  </r>
  <r>
    <n v="239"/>
    <s v="Mason-Sanders"/>
    <s v="Networked web-enabled instruction set"/>
    <n v="3200"/>
    <n v="3127"/>
    <x v="0"/>
    <n v="41"/>
    <n v="76.268292682926827"/>
    <x v="1"/>
    <s v="USD"/>
    <n v="1440824400"/>
    <n v="1441170000"/>
    <b v="0"/>
    <b v="0"/>
    <s v="technology/wearables"/>
    <x v="2"/>
    <x v="8"/>
    <n v="98"/>
  </r>
  <r>
    <n v="240"/>
    <s v="Pitts-Reed"/>
    <s v="Vision-oriented dynamic service-desk"/>
    <n v="29400"/>
    <n v="123124"/>
    <x v="1"/>
    <n v="1784"/>
    <n v="69.015695067264573"/>
    <x v="1"/>
    <s v="USD"/>
    <n v="1281070800"/>
    <n v="1281157200"/>
    <b v="0"/>
    <b v="0"/>
    <s v="theater/plays"/>
    <x v="3"/>
    <x v="3"/>
    <n v="419"/>
  </r>
  <r>
    <n v="241"/>
    <s v="Gonzalez-Martinez"/>
    <s v="Vision-oriented actuating open system"/>
    <n v="168500"/>
    <n v="171729"/>
    <x v="1"/>
    <n v="1684"/>
    <n v="101.97684085510689"/>
    <x v="2"/>
    <s v="AUD"/>
    <n v="1397365200"/>
    <n v="1398229200"/>
    <b v="0"/>
    <b v="1"/>
    <s v="publishing/nonfiction"/>
    <x v="5"/>
    <x v="9"/>
    <n v="102"/>
  </r>
  <r>
    <n v="242"/>
    <s v="Hill, Martin and Garcia"/>
    <s v="Sharable scalable core"/>
    <n v="8400"/>
    <n v="10729"/>
    <x v="1"/>
    <n v="250"/>
    <n v="42.915999999999997"/>
    <x v="1"/>
    <s v="USD"/>
    <n v="1494392400"/>
    <n v="1495256400"/>
    <b v="0"/>
    <b v="1"/>
    <s v="music/rock"/>
    <x v="1"/>
    <x v="1"/>
    <n v="128"/>
  </r>
  <r>
    <n v="243"/>
    <s v="Garcia PLC"/>
    <s v="Customer-focused attitude-oriented function"/>
    <n v="2300"/>
    <n v="10240"/>
    <x v="1"/>
    <n v="238"/>
    <n v="43.025210084033617"/>
    <x v="1"/>
    <s v="USD"/>
    <n v="1520143200"/>
    <n v="1520402400"/>
    <b v="0"/>
    <b v="0"/>
    <s v="theater/plays"/>
    <x v="3"/>
    <x v="3"/>
    <n v="445"/>
  </r>
  <r>
    <n v="244"/>
    <s v="Herring-Bailey"/>
    <s v="Reverse-engineered system-worthy extranet"/>
    <n v="700"/>
    <n v="3988"/>
    <x v="1"/>
    <n v="53"/>
    <n v="75.245283018867923"/>
    <x v="1"/>
    <s v="USD"/>
    <n v="1405314000"/>
    <n v="1409806800"/>
    <b v="0"/>
    <b v="0"/>
    <s v="theater/plays"/>
    <x v="3"/>
    <x v="3"/>
    <n v="570"/>
  </r>
  <r>
    <n v="245"/>
    <s v="Russell-Gardner"/>
    <s v="Re-engineered systematic monitoring"/>
    <n v="2900"/>
    <n v="14771"/>
    <x v="1"/>
    <n v="214"/>
    <n v="69.023364485981304"/>
    <x v="1"/>
    <s v="USD"/>
    <n v="1396846800"/>
    <n v="1396933200"/>
    <b v="0"/>
    <b v="0"/>
    <s v="theater/plays"/>
    <x v="3"/>
    <x v="3"/>
    <n v="509"/>
  </r>
  <r>
    <n v="246"/>
    <s v="Walters-Carter"/>
    <s v="Seamless value-added standardization"/>
    <n v="4500"/>
    <n v="14649"/>
    <x v="1"/>
    <n v="222"/>
    <n v="65.986486486486484"/>
    <x v="1"/>
    <s v="USD"/>
    <n v="1375678800"/>
    <n v="1376024400"/>
    <b v="0"/>
    <b v="0"/>
    <s v="technology/web"/>
    <x v="2"/>
    <x v="2"/>
    <n v="326"/>
  </r>
  <r>
    <n v="247"/>
    <s v="Johnson, Patterson and Montoya"/>
    <s v="Triple-buffered fresh-thinking frame"/>
    <n v="19800"/>
    <n v="184658"/>
    <x v="1"/>
    <n v="1884"/>
    <n v="98.013800424628457"/>
    <x v="1"/>
    <s v="USD"/>
    <n v="1482386400"/>
    <n v="1483682400"/>
    <b v="0"/>
    <b v="1"/>
    <s v="publishing/fiction"/>
    <x v="5"/>
    <x v="13"/>
    <n v="933"/>
  </r>
  <r>
    <n v="248"/>
    <s v="Roberts and Sons"/>
    <s v="Streamlined holistic knowledgebase"/>
    <n v="6200"/>
    <n v="13103"/>
    <x v="1"/>
    <n v="218"/>
    <n v="60.105504587155963"/>
    <x v="2"/>
    <s v="AUD"/>
    <n v="1420005600"/>
    <n v="1420437600"/>
    <b v="0"/>
    <b v="0"/>
    <s v="games/mobile games"/>
    <x v="6"/>
    <x v="20"/>
    <n v="211"/>
  </r>
  <r>
    <n v="249"/>
    <s v="Avila-Nelson"/>
    <s v="Up-sized intermediate website"/>
    <n v="61500"/>
    <n v="168095"/>
    <x v="1"/>
    <n v="6465"/>
    <n v="26.000773395204948"/>
    <x v="1"/>
    <s v="USD"/>
    <n v="1420178400"/>
    <n v="1420783200"/>
    <b v="0"/>
    <b v="0"/>
    <s v="publishing/translations"/>
    <x v="5"/>
    <x v="18"/>
    <n v="273"/>
  </r>
  <r>
    <n v="250"/>
    <s v="Robbins and Sons"/>
    <s v="Future-proofed directional synergy"/>
    <n v="100"/>
    <n v="3"/>
    <x v="0"/>
    <n v="1"/>
    <n v="3"/>
    <x v="1"/>
    <s v="USD"/>
    <n v="1264399200"/>
    <n v="1267423200"/>
    <b v="0"/>
    <b v="0"/>
    <s v="music/rock"/>
    <x v="1"/>
    <x v="1"/>
    <n v="3"/>
  </r>
  <r>
    <n v="251"/>
    <s v="Singleton Ltd"/>
    <s v="Enhanced user-facing function"/>
    <n v="7100"/>
    <n v="3840"/>
    <x v="0"/>
    <n v="101"/>
    <n v="38.019801980198018"/>
    <x v="1"/>
    <s v="USD"/>
    <n v="1355032800"/>
    <n v="1355205600"/>
    <b v="0"/>
    <b v="0"/>
    <s v="theater/plays"/>
    <x v="3"/>
    <x v="3"/>
    <n v="54"/>
  </r>
  <r>
    <n v="252"/>
    <s v="Perez PLC"/>
    <s v="Operative bandwidth-monitored interface"/>
    <n v="1000"/>
    <n v="6263"/>
    <x v="1"/>
    <n v="59"/>
    <n v="106.15254237288136"/>
    <x v="1"/>
    <s v="USD"/>
    <n v="1382677200"/>
    <n v="1383109200"/>
    <b v="0"/>
    <b v="0"/>
    <s v="theater/plays"/>
    <x v="3"/>
    <x v="3"/>
    <n v="626"/>
  </r>
  <r>
    <n v="253"/>
    <s v="Rogers, Jacobs and Jackson"/>
    <s v="Upgradable multi-state instruction set"/>
    <n v="121500"/>
    <n v="108161"/>
    <x v="0"/>
    <n v="1335"/>
    <n v="81.019475655430711"/>
    <x v="0"/>
    <s v="CAD"/>
    <n v="1302238800"/>
    <n v="1303275600"/>
    <b v="0"/>
    <b v="0"/>
    <s v="film &amp; video/drama"/>
    <x v="4"/>
    <x v="6"/>
    <n v="89"/>
  </r>
  <r>
    <n v="254"/>
    <s v="Barry Group"/>
    <s v="De-engineered static Local Area Network"/>
    <n v="4600"/>
    <n v="8505"/>
    <x v="1"/>
    <n v="88"/>
    <n v="96.647727272727266"/>
    <x v="1"/>
    <s v="USD"/>
    <n v="1487656800"/>
    <n v="1487829600"/>
    <b v="0"/>
    <b v="0"/>
    <s v="publishing/nonfiction"/>
    <x v="5"/>
    <x v="9"/>
    <n v="185"/>
  </r>
  <r>
    <n v="255"/>
    <s v="Rosales, Branch and Harmon"/>
    <s v="Upgradable grid-enabled superstructure"/>
    <n v="80500"/>
    <n v="96735"/>
    <x v="1"/>
    <n v="1697"/>
    <n v="57.003535651149086"/>
    <x v="1"/>
    <s v="USD"/>
    <n v="1297836000"/>
    <n v="1298268000"/>
    <b v="0"/>
    <b v="1"/>
    <s v="music/rock"/>
    <x v="1"/>
    <x v="1"/>
    <n v="120"/>
  </r>
  <r>
    <n v="256"/>
    <s v="Smith-Reid"/>
    <s v="Optimized actuating toolset"/>
    <n v="4100"/>
    <n v="959"/>
    <x v="0"/>
    <n v="15"/>
    <n v="63.93333333333333"/>
    <x v="4"/>
    <s v="GBP"/>
    <n v="1453615200"/>
    <n v="1456812000"/>
    <b v="0"/>
    <b v="0"/>
    <s v="music/rock"/>
    <x v="1"/>
    <x v="1"/>
    <n v="23"/>
  </r>
  <r>
    <n v="257"/>
    <s v="Williams Inc"/>
    <s v="Decentralized exuding strategy"/>
    <n v="5700"/>
    <n v="8322"/>
    <x v="1"/>
    <n v="92"/>
    <n v="90.456521739130437"/>
    <x v="1"/>
    <s v="USD"/>
    <n v="1362463200"/>
    <n v="1363669200"/>
    <b v="0"/>
    <b v="0"/>
    <s v="theater/plays"/>
    <x v="3"/>
    <x v="3"/>
    <n v="146"/>
  </r>
  <r>
    <n v="258"/>
    <s v="Duncan, Mcdonald and Miller"/>
    <s v="Assimilated coherent hardware"/>
    <n v="5000"/>
    <n v="13424"/>
    <x v="1"/>
    <n v="186"/>
    <n v="72.172043010752688"/>
    <x v="1"/>
    <s v="USD"/>
    <n v="1481176800"/>
    <n v="1482904800"/>
    <b v="0"/>
    <b v="1"/>
    <s v="theater/plays"/>
    <x v="3"/>
    <x v="3"/>
    <n v="268"/>
  </r>
  <r>
    <n v="259"/>
    <s v="Watkins Ltd"/>
    <s v="Multi-channeled responsive implementation"/>
    <n v="1800"/>
    <n v="10755"/>
    <x v="1"/>
    <n v="138"/>
    <n v="77.934782608695656"/>
    <x v="1"/>
    <s v="USD"/>
    <n v="1354946400"/>
    <n v="1356588000"/>
    <b v="1"/>
    <b v="0"/>
    <s v="photography/photography books"/>
    <x v="7"/>
    <x v="14"/>
    <n v="598"/>
  </r>
  <r>
    <n v="260"/>
    <s v="Allen-Jones"/>
    <s v="Centralized modular initiative"/>
    <n v="6300"/>
    <n v="9935"/>
    <x v="1"/>
    <n v="261"/>
    <n v="38.065134099616856"/>
    <x v="1"/>
    <s v="USD"/>
    <n v="1348808400"/>
    <n v="1349845200"/>
    <b v="0"/>
    <b v="0"/>
    <s v="music/rock"/>
    <x v="1"/>
    <x v="1"/>
    <n v="158"/>
  </r>
  <r>
    <n v="261"/>
    <s v="Mason-Smith"/>
    <s v="Reverse-engineered cohesive migration"/>
    <n v="84300"/>
    <n v="26303"/>
    <x v="0"/>
    <n v="454"/>
    <n v="57.936123348017624"/>
    <x v="1"/>
    <s v="USD"/>
    <n v="1282712400"/>
    <n v="1283058000"/>
    <b v="0"/>
    <b v="1"/>
    <s v="music/rock"/>
    <x v="1"/>
    <x v="1"/>
    <n v="31"/>
  </r>
  <r>
    <n v="262"/>
    <s v="Lloyd, Kennedy and Davis"/>
    <s v="Compatible multimedia hub"/>
    <n v="1700"/>
    <n v="5328"/>
    <x v="1"/>
    <n v="107"/>
    <n v="49.794392523364486"/>
    <x v="1"/>
    <s v="USD"/>
    <n v="1301979600"/>
    <n v="1304226000"/>
    <b v="0"/>
    <b v="1"/>
    <s v="music/indie rock"/>
    <x v="1"/>
    <x v="7"/>
    <n v="313"/>
  </r>
  <r>
    <n v="263"/>
    <s v="Walker Ltd"/>
    <s v="Organic eco-centric success"/>
    <n v="2900"/>
    <n v="10756"/>
    <x v="1"/>
    <n v="199"/>
    <n v="54.050251256281406"/>
    <x v="1"/>
    <s v="USD"/>
    <n v="1263016800"/>
    <n v="1263016800"/>
    <b v="0"/>
    <b v="0"/>
    <s v="photography/photography books"/>
    <x v="7"/>
    <x v="14"/>
    <n v="371"/>
  </r>
  <r>
    <n v="264"/>
    <s v="Gordon PLC"/>
    <s v="Virtual reciprocal policy"/>
    <n v="45600"/>
    <n v="165375"/>
    <x v="1"/>
    <n v="5512"/>
    <n v="30.002721335268504"/>
    <x v="1"/>
    <s v="USD"/>
    <n v="1360648800"/>
    <n v="1362031200"/>
    <b v="0"/>
    <b v="0"/>
    <s v="theater/plays"/>
    <x v="3"/>
    <x v="3"/>
    <n v="363"/>
  </r>
  <r>
    <n v="265"/>
    <s v="Lee and Sons"/>
    <s v="Persevering interactive emulation"/>
    <n v="4900"/>
    <n v="6031"/>
    <x v="1"/>
    <n v="86"/>
    <n v="70.127906976744185"/>
    <x v="1"/>
    <s v="USD"/>
    <n v="1451800800"/>
    <n v="1455602400"/>
    <b v="0"/>
    <b v="0"/>
    <s v="theater/plays"/>
    <x v="3"/>
    <x v="3"/>
    <n v="123"/>
  </r>
  <r>
    <n v="266"/>
    <s v="Cole LLC"/>
    <s v="Proactive responsive emulation"/>
    <n v="111900"/>
    <n v="85902"/>
    <x v="0"/>
    <n v="3182"/>
    <n v="26.996228786926462"/>
    <x v="6"/>
    <s v="EUR"/>
    <n v="1415340000"/>
    <n v="1418191200"/>
    <b v="0"/>
    <b v="1"/>
    <s v="music/jazz"/>
    <x v="1"/>
    <x v="17"/>
    <n v="77"/>
  </r>
  <r>
    <n v="267"/>
    <s v="Acosta PLC"/>
    <s v="Extended eco-centric function"/>
    <n v="61600"/>
    <n v="143910"/>
    <x v="1"/>
    <n v="2768"/>
    <n v="51.990606936416185"/>
    <x v="2"/>
    <s v="AUD"/>
    <n v="1351054800"/>
    <n v="1352440800"/>
    <b v="0"/>
    <b v="0"/>
    <s v="theater/plays"/>
    <x v="3"/>
    <x v="3"/>
    <n v="234"/>
  </r>
  <r>
    <n v="268"/>
    <s v="Brown-Mckee"/>
    <s v="Networked optimal productivity"/>
    <n v="1500"/>
    <n v="2708"/>
    <x v="1"/>
    <n v="48"/>
    <n v="56.416666666666664"/>
    <x v="1"/>
    <s v="USD"/>
    <n v="1349326800"/>
    <n v="1353304800"/>
    <b v="0"/>
    <b v="0"/>
    <s v="film &amp; video/documentary"/>
    <x v="4"/>
    <x v="4"/>
    <n v="181"/>
  </r>
  <r>
    <n v="269"/>
    <s v="Miles and Sons"/>
    <s v="Persistent attitude-oriented approach"/>
    <n v="3500"/>
    <n v="8842"/>
    <x v="1"/>
    <n v="87"/>
    <n v="101.63218390804597"/>
    <x v="1"/>
    <s v="USD"/>
    <n v="1548914400"/>
    <n v="1550728800"/>
    <b v="0"/>
    <b v="0"/>
    <s v="film &amp; video/television"/>
    <x v="4"/>
    <x v="19"/>
    <n v="253"/>
  </r>
  <r>
    <n v="270"/>
    <s v="Sawyer, Horton and Williams"/>
    <s v="Triple-buffered 4thgeneration toolset"/>
    <n v="173900"/>
    <n v="47260"/>
    <x v="3"/>
    <n v="1890"/>
    <n v="25.005291005291006"/>
    <x v="1"/>
    <s v="USD"/>
    <n v="1291269600"/>
    <n v="1291442400"/>
    <b v="0"/>
    <b v="0"/>
    <s v="games/video games"/>
    <x v="6"/>
    <x v="11"/>
    <n v="27"/>
  </r>
  <r>
    <n v="271"/>
    <s v="Foley-Cox"/>
    <s v="Progressive zero administration leverage"/>
    <n v="153700"/>
    <n v="1953"/>
    <x v="2"/>
    <n v="61"/>
    <n v="32.016393442622949"/>
    <x v="1"/>
    <s v="USD"/>
    <n v="1449468000"/>
    <n v="1452146400"/>
    <b v="0"/>
    <b v="0"/>
    <s v="photography/photography books"/>
    <x v="7"/>
    <x v="14"/>
    <n v="1"/>
  </r>
  <r>
    <n v="272"/>
    <s v="Horton, Morrison and Clark"/>
    <s v="Networked radical neural-net"/>
    <n v="51100"/>
    <n v="155349"/>
    <x v="1"/>
    <n v="1894"/>
    <n v="82.021647307286173"/>
    <x v="1"/>
    <s v="USD"/>
    <n v="1562734800"/>
    <n v="1564894800"/>
    <b v="0"/>
    <b v="1"/>
    <s v="theater/plays"/>
    <x v="3"/>
    <x v="3"/>
    <n v="304"/>
  </r>
  <r>
    <n v="273"/>
    <s v="Thomas and Sons"/>
    <s v="Re-engineered heuristic forecast"/>
    <n v="7800"/>
    <n v="10704"/>
    <x v="1"/>
    <n v="282"/>
    <n v="37.957446808510639"/>
    <x v="0"/>
    <s v="CAD"/>
    <n v="1505624400"/>
    <n v="1505883600"/>
    <b v="0"/>
    <b v="0"/>
    <s v="theater/plays"/>
    <x v="3"/>
    <x v="3"/>
    <n v="137"/>
  </r>
  <r>
    <n v="274"/>
    <s v="Morgan-Jenkins"/>
    <s v="Fully-configurable background algorithm"/>
    <n v="2400"/>
    <n v="773"/>
    <x v="0"/>
    <n v="15"/>
    <n v="51.533333333333331"/>
    <x v="1"/>
    <s v="USD"/>
    <n v="1509948000"/>
    <n v="1510380000"/>
    <b v="0"/>
    <b v="0"/>
    <s v="theater/plays"/>
    <x v="3"/>
    <x v="3"/>
    <n v="32"/>
  </r>
  <r>
    <n v="275"/>
    <s v="Ward, Sanchez and Kemp"/>
    <s v="Stand-alone discrete Graphical User Interface"/>
    <n v="3900"/>
    <n v="9419"/>
    <x v="1"/>
    <n v="116"/>
    <n v="81.198275862068968"/>
    <x v="1"/>
    <s v="USD"/>
    <n v="1554526800"/>
    <n v="1555218000"/>
    <b v="0"/>
    <b v="0"/>
    <s v="publishing/translations"/>
    <x v="5"/>
    <x v="18"/>
    <n v="242"/>
  </r>
  <r>
    <n v="276"/>
    <s v="Fields Ltd"/>
    <s v="Front-line foreground project"/>
    <n v="5500"/>
    <n v="5324"/>
    <x v="0"/>
    <n v="133"/>
    <n v="40.030075187969928"/>
    <x v="1"/>
    <s v="USD"/>
    <n v="1334811600"/>
    <n v="1335243600"/>
    <b v="0"/>
    <b v="1"/>
    <s v="games/video games"/>
    <x v="6"/>
    <x v="11"/>
    <n v="97"/>
  </r>
  <r>
    <n v="277"/>
    <s v="Ramos-Mitchell"/>
    <s v="Persevering system-worthy info-mediaries"/>
    <n v="700"/>
    <n v="7465"/>
    <x v="1"/>
    <n v="83"/>
    <n v="89.939759036144579"/>
    <x v="1"/>
    <s v="USD"/>
    <n v="1279515600"/>
    <n v="1279688400"/>
    <b v="0"/>
    <b v="0"/>
    <s v="theater/plays"/>
    <x v="3"/>
    <x v="3"/>
    <n v="1066"/>
  </r>
  <r>
    <n v="278"/>
    <s v="Higgins, Davis and Salazar"/>
    <s v="Distributed multi-tasking strategy"/>
    <n v="2700"/>
    <n v="8799"/>
    <x v="1"/>
    <n v="91"/>
    <n v="96.692307692307693"/>
    <x v="1"/>
    <s v="USD"/>
    <n v="1353909600"/>
    <n v="1356069600"/>
    <b v="0"/>
    <b v="0"/>
    <s v="technology/web"/>
    <x v="2"/>
    <x v="2"/>
    <n v="326"/>
  </r>
  <r>
    <n v="279"/>
    <s v="Smith-Jenkins"/>
    <s v="Vision-oriented methodical application"/>
    <n v="8000"/>
    <n v="13656"/>
    <x v="1"/>
    <n v="546"/>
    <n v="25.010989010989011"/>
    <x v="1"/>
    <s v="USD"/>
    <n v="1535950800"/>
    <n v="1536210000"/>
    <b v="0"/>
    <b v="0"/>
    <s v="theater/plays"/>
    <x v="3"/>
    <x v="3"/>
    <n v="171"/>
  </r>
  <r>
    <n v="280"/>
    <s v="Braun PLC"/>
    <s v="Function-based high-level infrastructure"/>
    <n v="2500"/>
    <n v="14536"/>
    <x v="1"/>
    <n v="393"/>
    <n v="36.987277353689571"/>
    <x v="1"/>
    <s v="USD"/>
    <n v="1511244000"/>
    <n v="1511762400"/>
    <b v="0"/>
    <b v="0"/>
    <s v="film &amp; video/animation"/>
    <x v="4"/>
    <x v="10"/>
    <n v="581"/>
  </r>
  <r>
    <n v="281"/>
    <s v="Drake PLC"/>
    <s v="Profound object-oriented paradigm"/>
    <n v="164500"/>
    <n v="150552"/>
    <x v="0"/>
    <n v="2062"/>
    <n v="73.012609117361791"/>
    <x v="1"/>
    <s v="USD"/>
    <n v="1331445600"/>
    <n v="1333256400"/>
    <b v="0"/>
    <b v="1"/>
    <s v="theater/plays"/>
    <x v="3"/>
    <x v="3"/>
    <n v="92"/>
  </r>
  <r>
    <n v="282"/>
    <s v="Ross, Kelly and Brown"/>
    <s v="Virtual contextually-based circuit"/>
    <n v="8400"/>
    <n v="9076"/>
    <x v="1"/>
    <n v="133"/>
    <n v="68.240601503759393"/>
    <x v="1"/>
    <s v="USD"/>
    <n v="1480226400"/>
    <n v="1480744800"/>
    <b v="0"/>
    <b v="1"/>
    <s v="film &amp; video/television"/>
    <x v="4"/>
    <x v="19"/>
    <n v="108"/>
  </r>
  <r>
    <n v="283"/>
    <s v="Lucas-Mullins"/>
    <s v="Business-focused dynamic instruction set"/>
    <n v="8100"/>
    <n v="1517"/>
    <x v="0"/>
    <n v="29"/>
    <n v="52.310344827586206"/>
    <x v="3"/>
    <s v="DKK"/>
    <n v="1464584400"/>
    <n v="1465016400"/>
    <b v="0"/>
    <b v="0"/>
    <s v="music/rock"/>
    <x v="1"/>
    <x v="1"/>
    <n v="19"/>
  </r>
  <r>
    <n v="284"/>
    <s v="Tran LLC"/>
    <s v="Ameliorated fresh-thinking protocol"/>
    <n v="9800"/>
    <n v="8153"/>
    <x v="0"/>
    <n v="132"/>
    <n v="61.765151515151516"/>
    <x v="1"/>
    <s v="USD"/>
    <n v="1335848400"/>
    <n v="1336280400"/>
    <b v="0"/>
    <b v="0"/>
    <s v="technology/web"/>
    <x v="2"/>
    <x v="2"/>
    <n v="83"/>
  </r>
  <r>
    <n v="285"/>
    <s v="Dawson, Brady and Gilbert"/>
    <s v="Front-line optimizing emulation"/>
    <n v="900"/>
    <n v="6357"/>
    <x v="1"/>
    <n v="254"/>
    <n v="25.027559055118111"/>
    <x v="1"/>
    <s v="USD"/>
    <n v="1473483600"/>
    <n v="1476766800"/>
    <b v="0"/>
    <b v="0"/>
    <s v="theater/plays"/>
    <x v="3"/>
    <x v="3"/>
    <n v="706"/>
  </r>
  <r>
    <n v="286"/>
    <s v="Obrien-Aguirre"/>
    <s v="Devolved uniform complexity"/>
    <n v="112100"/>
    <n v="19557"/>
    <x v="3"/>
    <n v="184"/>
    <n v="106.28804347826087"/>
    <x v="1"/>
    <s v="USD"/>
    <n v="1479880800"/>
    <n v="1480485600"/>
    <b v="0"/>
    <b v="0"/>
    <s v="theater/plays"/>
    <x v="3"/>
    <x v="3"/>
    <n v="17"/>
  </r>
  <r>
    <n v="287"/>
    <s v="Ferguson PLC"/>
    <s v="Public-key intangible superstructure"/>
    <n v="6300"/>
    <n v="13213"/>
    <x v="1"/>
    <n v="176"/>
    <n v="75.07386363636364"/>
    <x v="1"/>
    <s v="USD"/>
    <n v="1430197200"/>
    <n v="1430197200"/>
    <b v="0"/>
    <b v="0"/>
    <s v="music/electric music"/>
    <x v="1"/>
    <x v="5"/>
    <n v="210"/>
  </r>
  <r>
    <n v="288"/>
    <s v="Garcia Ltd"/>
    <s v="Secured global success"/>
    <n v="5600"/>
    <n v="5476"/>
    <x v="0"/>
    <n v="137"/>
    <n v="39.970802919708028"/>
    <x v="3"/>
    <s v="DKK"/>
    <n v="1331701200"/>
    <n v="1331787600"/>
    <b v="0"/>
    <b v="1"/>
    <s v="music/metal"/>
    <x v="1"/>
    <x v="16"/>
    <n v="98"/>
  </r>
  <r>
    <n v="289"/>
    <s v="Smith, Love and Smith"/>
    <s v="Grass-roots mission-critical capability"/>
    <n v="800"/>
    <n v="13474"/>
    <x v="1"/>
    <n v="337"/>
    <n v="39.982195845697326"/>
    <x v="0"/>
    <s v="CAD"/>
    <n v="1438578000"/>
    <n v="1438837200"/>
    <b v="0"/>
    <b v="0"/>
    <s v="theater/plays"/>
    <x v="3"/>
    <x v="3"/>
    <n v="1684"/>
  </r>
  <r>
    <n v="290"/>
    <s v="Wilson, Hall and Osborne"/>
    <s v="Advanced global data-warehouse"/>
    <n v="168600"/>
    <n v="91722"/>
    <x v="0"/>
    <n v="908"/>
    <n v="101.01541850220265"/>
    <x v="1"/>
    <s v="USD"/>
    <n v="1368162000"/>
    <n v="1370926800"/>
    <b v="0"/>
    <b v="1"/>
    <s v="film &amp; video/documentary"/>
    <x v="4"/>
    <x v="4"/>
    <n v="54"/>
  </r>
  <r>
    <n v="291"/>
    <s v="Bell, Grimes and Kerr"/>
    <s v="Self-enabling uniform complexity"/>
    <n v="1800"/>
    <n v="8219"/>
    <x v="1"/>
    <n v="107"/>
    <n v="76.813084112149539"/>
    <x v="1"/>
    <s v="USD"/>
    <n v="1318654800"/>
    <n v="1319000400"/>
    <b v="1"/>
    <b v="0"/>
    <s v="technology/web"/>
    <x v="2"/>
    <x v="2"/>
    <n v="457"/>
  </r>
  <r>
    <n v="292"/>
    <s v="Ho-Harris"/>
    <s v="Versatile cohesive encoding"/>
    <n v="7300"/>
    <n v="717"/>
    <x v="0"/>
    <n v="10"/>
    <n v="71.7"/>
    <x v="1"/>
    <s v="USD"/>
    <n v="1331874000"/>
    <n v="1333429200"/>
    <b v="0"/>
    <b v="0"/>
    <s v="food/food trucks"/>
    <x v="0"/>
    <x v="0"/>
    <n v="10"/>
  </r>
  <r>
    <n v="293"/>
    <s v="Ross Group"/>
    <s v="Organized executive solution"/>
    <n v="6500"/>
    <n v="1065"/>
    <x v="3"/>
    <n v="32"/>
    <n v="33.28125"/>
    <x v="6"/>
    <s v="EUR"/>
    <n v="1286254800"/>
    <n v="1287032400"/>
    <b v="0"/>
    <b v="0"/>
    <s v="theater/plays"/>
    <x v="3"/>
    <x v="3"/>
    <n v="16"/>
  </r>
  <r>
    <n v="294"/>
    <s v="Turner-Davis"/>
    <s v="Automated local emulation"/>
    <n v="600"/>
    <n v="8038"/>
    <x v="1"/>
    <n v="183"/>
    <n v="43.923497267759565"/>
    <x v="1"/>
    <s v="USD"/>
    <n v="1540530000"/>
    <n v="1541570400"/>
    <b v="0"/>
    <b v="0"/>
    <s v="theater/plays"/>
    <x v="3"/>
    <x v="3"/>
    <n v="1340"/>
  </r>
  <r>
    <n v="295"/>
    <s v="Smith, Jackson and Herrera"/>
    <s v="Enterprise-wide intermediate middleware"/>
    <n v="192900"/>
    <n v="68769"/>
    <x v="0"/>
    <n v="1910"/>
    <n v="36.004712041884815"/>
    <x v="5"/>
    <s v="CHF"/>
    <n v="1381813200"/>
    <n v="1383976800"/>
    <b v="0"/>
    <b v="0"/>
    <s v="theater/plays"/>
    <x v="3"/>
    <x v="3"/>
    <n v="36"/>
  </r>
  <r>
    <n v="296"/>
    <s v="Smith-Hess"/>
    <s v="Grass-roots real-time Local Area Network"/>
    <n v="6100"/>
    <n v="3352"/>
    <x v="0"/>
    <n v="38"/>
    <n v="88.21052631578948"/>
    <x v="2"/>
    <s v="AUD"/>
    <n v="1548655200"/>
    <n v="1550556000"/>
    <b v="0"/>
    <b v="0"/>
    <s v="theater/plays"/>
    <x v="3"/>
    <x v="3"/>
    <n v="55"/>
  </r>
  <r>
    <n v="297"/>
    <s v="Brown, Herring and Bass"/>
    <s v="Organized client-driven capacity"/>
    <n v="7200"/>
    <n v="6785"/>
    <x v="0"/>
    <n v="104"/>
    <n v="65.240384615384613"/>
    <x v="2"/>
    <s v="AUD"/>
    <n v="1389679200"/>
    <n v="1390456800"/>
    <b v="0"/>
    <b v="1"/>
    <s v="theater/plays"/>
    <x v="3"/>
    <x v="3"/>
    <n v="94"/>
  </r>
  <r>
    <n v="298"/>
    <s v="Chase, Garcia and Johnson"/>
    <s v="Adaptive intangible database"/>
    <n v="3500"/>
    <n v="5037"/>
    <x v="1"/>
    <n v="72"/>
    <n v="69.958333333333329"/>
    <x v="1"/>
    <s v="USD"/>
    <n v="1456466400"/>
    <n v="1458018000"/>
    <b v="0"/>
    <b v="1"/>
    <s v="music/rock"/>
    <x v="1"/>
    <x v="1"/>
    <n v="144"/>
  </r>
  <r>
    <n v="299"/>
    <s v="Ramsey and Sons"/>
    <s v="Grass-roots contextually-based algorithm"/>
    <n v="3800"/>
    <n v="1954"/>
    <x v="0"/>
    <n v="49"/>
    <n v="39.877551020408163"/>
    <x v="1"/>
    <s v="USD"/>
    <n v="1456984800"/>
    <n v="1461819600"/>
    <b v="0"/>
    <b v="0"/>
    <s v="food/food trucks"/>
    <x v="0"/>
    <x v="0"/>
    <n v="51"/>
  </r>
  <r>
    <n v="300"/>
    <s v="Cooke PLC"/>
    <s v="Focused executive core"/>
    <n v="100"/>
    <n v="5"/>
    <x v="0"/>
    <n v="1"/>
    <n v="5"/>
    <x v="3"/>
    <s v="DKK"/>
    <n v="1504069200"/>
    <n v="1504155600"/>
    <b v="0"/>
    <b v="1"/>
    <s v="publishing/nonfiction"/>
    <x v="5"/>
    <x v="9"/>
    <n v="5"/>
  </r>
  <r>
    <n v="301"/>
    <s v="Wong-Walker"/>
    <s v="Multi-channeled disintermediate policy"/>
    <n v="900"/>
    <n v="12102"/>
    <x v="1"/>
    <n v="295"/>
    <n v="41.023728813559323"/>
    <x v="1"/>
    <s v="USD"/>
    <n v="1424930400"/>
    <n v="1426395600"/>
    <b v="0"/>
    <b v="0"/>
    <s v="film &amp; video/documentary"/>
    <x v="4"/>
    <x v="4"/>
    <n v="1345"/>
  </r>
  <r>
    <n v="302"/>
    <s v="Ferguson, Collins and Mata"/>
    <s v="Customizable bi-directional hardware"/>
    <n v="76100"/>
    <n v="24234"/>
    <x v="0"/>
    <n v="245"/>
    <n v="98.914285714285711"/>
    <x v="1"/>
    <s v="USD"/>
    <n v="1535864400"/>
    <n v="1537074000"/>
    <b v="0"/>
    <b v="0"/>
    <s v="theater/plays"/>
    <x v="3"/>
    <x v="3"/>
    <n v="32"/>
  </r>
  <r>
    <n v="303"/>
    <s v="Guerrero, Flores and Jenkins"/>
    <s v="Networked optimal architecture"/>
    <n v="3400"/>
    <n v="2809"/>
    <x v="0"/>
    <n v="32"/>
    <n v="87.78125"/>
    <x v="1"/>
    <s v="USD"/>
    <n v="1452146400"/>
    <n v="1452578400"/>
    <b v="0"/>
    <b v="0"/>
    <s v="music/indie rock"/>
    <x v="1"/>
    <x v="7"/>
    <n v="83"/>
  </r>
  <r>
    <n v="304"/>
    <s v="Peterson PLC"/>
    <s v="User-friendly discrete benchmark"/>
    <n v="2100"/>
    <n v="11469"/>
    <x v="1"/>
    <n v="142"/>
    <n v="80.767605633802816"/>
    <x v="1"/>
    <s v="USD"/>
    <n v="1470546000"/>
    <n v="1474088400"/>
    <b v="0"/>
    <b v="0"/>
    <s v="film &amp; video/documentary"/>
    <x v="4"/>
    <x v="4"/>
    <n v="546"/>
  </r>
  <r>
    <n v="305"/>
    <s v="Townsend Ltd"/>
    <s v="Grass-roots actuating policy"/>
    <n v="2800"/>
    <n v="8014"/>
    <x v="1"/>
    <n v="85"/>
    <n v="94.28235294117647"/>
    <x v="1"/>
    <s v="USD"/>
    <n v="1458363600"/>
    <n v="1461906000"/>
    <b v="0"/>
    <b v="0"/>
    <s v="theater/plays"/>
    <x v="3"/>
    <x v="3"/>
    <n v="286"/>
  </r>
  <r>
    <n v="306"/>
    <s v="Rush, Reed and Hall"/>
    <s v="Enterprise-wide 3rdgeneration knowledge user"/>
    <n v="6500"/>
    <n v="514"/>
    <x v="0"/>
    <n v="7"/>
    <n v="73.428571428571431"/>
    <x v="1"/>
    <s v="USD"/>
    <n v="1500008400"/>
    <n v="1500267600"/>
    <b v="0"/>
    <b v="1"/>
    <s v="theater/plays"/>
    <x v="3"/>
    <x v="3"/>
    <n v="8"/>
  </r>
  <r>
    <n v="307"/>
    <s v="Salazar-Dodson"/>
    <s v="Face-to-face zero tolerance moderator"/>
    <n v="32900"/>
    <n v="43473"/>
    <x v="1"/>
    <n v="659"/>
    <n v="65.968133535660087"/>
    <x v="3"/>
    <s v="DKK"/>
    <n v="1338958800"/>
    <n v="1340686800"/>
    <b v="0"/>
    <b v="1"/>
    <s v="publishing/fiction"/>
    <x v="5"/>
    <x v="13"/>
    <n v="132"/>
  </r>
  <r>
    <n v="308"/>
    <s v="Davis Ltd"/>
    <s v="Grass-roots optimizing projection"/>
    <n v="118200"/>
    <n v="87560"/>
    <x v="0"/>
    <n v="803"/>
    <n v="109.04109589041096"/>
    <x v="1"/>
    <s v="USD"/>
    <n v="1303102800"/>
    <n v="1303189200"/>
    <b v="0"/>
    <b v="0"/>
    <s v="theater/plays"/>
    <x v="3"/>
    <x v="3"/>
    <n v="74"/>
  </r>
  <r>
    <n v="309"/>
    <s v="Harris-Perry"/>
    <s v="User-centric 6thgeneration attitude"/>
    <n v="4100"/>
    <n v="3087"/>
    <x v="3"/>
    <n v="75"/>
    <n v="41.16"/>
    <x v="1"/>
    <s v="USD"/>
    <n v="1316581200"/>
    <n v="1318309200"/>
    <b v="0"/>
    <b v="1"/>
    <s v="music/indie rock"/>
    <x v="1"/>
    <x v="7"/>
    <n v="75"/>
  </r>
  <r>
    <n v="310"/>
    <s v="Velazquez, Hunt and Ortiz"/>
    <s v="Switchable zero tolerance website"/>
    <n v="7800"/>
    <n v="1586"/>
    <x v="0"/>
    <n v="16"/>
    <n v="99.125"/>
    <x v="1"/>
    <s v="USD"/>
    <n v="1270789200"/>
    <n v="1272171600"/>
    <b v="0"/>
    <b v="0"/>
    <s v="games/video games"/>
    <x v="6"/>
    <x v="11"/>
    <n v="20"/>
  </r>
  <r>
    <n v="311"/>
    <s v="Flores PLC"/>
    <s v="Focused real-time help-desk"/>
    <n v="6300"/>
    <n v="12812"/>
    <x v="1"/>
    <n v="121"/>
    <n v="105.88429752066116"/>
    <x v="1"/>
    <s v="USD"/>
    <n v="1297836000"/>
    <n v="1298872800"/>
    <b v="0"/>
    <b v="0"/>
    <s v="theater/plays"/>
    <x v="3"/>
    <x v="3"/>
    <n v="203"/>
  </r>
  <r>
    <n v="312"/>
    <s v="Martinez LLC"/>
    <s v="Robust impactful approach"/>
    <n v="59100"/>
    <n v="183345"/>
    <x v="1"/>
    <n v="3742"/>
    <n v="48.996525921966864"/>
    <x v="1"/>
    <s v="USD"/>
    <n v="1382677200"/>
    <n v="1383282000"/>
    <b v="0"/>
    <b v="0"/>
    <s v="theater/plays"/>
    <x v="3"/>
    <x v="3"/>
    <n v="310"/>
  </r>
  <r>
    <n v="313"/>
    <s v="Miller-Irwin"/>
    <s v="Secured maximized policy"/>
    <n v="2200"/>
    <n v="8697"/>
    <x v="1"/>
    <n v="223"/>
    <n v="39"/>
    <x v="1"/>
    <s v="USD"/>
    <n v="1330322400"/>
    <n v="1330495200"/>
    <b v="0"/>
    <b v="0"/>
    <s v="music/rock"/>
    <x v="1"/>
    <x v="1"/>
    <n v="395"/>
  </r>
  <r>
    <n v="314"/>
    <s v="Sanchez-Morgan"/>
    <s v="Realigned upward-trending strategy"/>
    <n v="1400"/>
    <n v="4126"/>
    <x v="1"/>
    <n v="133"/>
    <n v="31.022556390977442"/>
    <x v="1"/>
    <s v="USD"/>
    <n v="1552366800"/>
    <n v="1552798800"/>
    <b v="0"/>
    <b v="1"/>
    <s v="film &amp; video/documentary"/>
    <x v="4"/>
    <x v="4"/>
    <n v="295"/>
  </r>
  <r>
    <n v="315"/>
    <s v="Lopez, Adams and Johnson"/>
    <s v="Open-source interactive knowledge user"/>
    <n v="9500"/>
    <n v="3220"/>
    <x v="0"/>
    <n v="31"/>
    <n v="103.87096774193549"/>
    <x v="1"/>
    <s v="USD"/>
    <n v="1400907600"/>
    <n v="1403413200"/>
    <b v="0"/>
    <b v="0"/>
    <s v="theater/plays"/>
    <x v="3"/>
    <x v="3"/>
    <n v="34"/>
  </r>
  <r>
    <n v="316"/>
    <s v="Martin-Marshall"/>
    <s v="Configurable demand-driven matrix"/>
    <n v="9600"/>
    <n v="6401"/>
    <x v="0"/>
    <n v="108"/>
    <n v="59.268518518518519"/>
    <x v="6"/>
    <s v="EUR"/>
    <n v="1574143200"/>
    <n v="1574229600"/>
    <b v="0"/>
    <b v="1"/>
    <s v="food/food trucks"/>
    <x v="0"/>
    <x v="0"/>
    <n v="67"/>
  </r>
  <r>
    <n v="317"/>
    <s v="Summers PLC"/>
    <s v="Cross-group coherent hierarchy"/>
    <n v="6600"/>
    <n v="1269"/>
    <x v="0"/>
    <n v="30"/>
    <n v="42.3"/>
    <x v="1"/>
    <s v="USD"/>
    <n v="1494738000"/>
    <n v="1495861200"/>
    <b v="0"/>
    <b v="0"/>
    <s v="theater/plays"/>
    <x v="3"/>
    <x v="3"/>
    <n v="19"/>
  </r>
  <r>
    <n v="318"/>
    <s v="Young, Hart and Ryan"/>
    <s v="Decentralized demand-driven open system"/>
    <n v="5700"/>
    <n v="903"/>
    <x v="0"/>
    <n v="17"/>
    <n v="53.117647058823529"/>
    <x v="1"/>
    <s v="USD"/>
    <n v="1392357600"/>
    <n v="1392530400"/>
    <b v="0"/>
    <b v="0"/>
    <s v="music/rock"/>
    <x v="1"/>
    <x v="1"/>
    <n v="16"/>
  </r>
  <r>
    <n v="319"/>
    <s v="Mills Group"/>
    <s v="Advanced empowering matrix"/>
    <n v="8400"/>
    <n v="3251"/>
    <x v="3"/>
    <n v="64"/>
    <n v="50.796875"/>
    <x v="1"/>
    <s v="USD"/>
    <n v="1281589200"/>
    <n v="1283662800"/>
    <b v="0"/>
    <b v="0"/>
    <s v="technology/web"/>
    <x v="2"/>
    <x v="2"/>
    <n v="39"/>
  </r>
  <r>
    <n v="320"/>
    <s v="Sandoval-Powell"/>
    <s v="Phased holistic implementation"/>
    <n v="84400"/>
    <n v="8092"/>
    <x v="0"/>
    <n v="80"/>
    <n v="101.15"/>
    <x v="1"/>
    <s v="USD"/>
    <n v="1305003600"/>
    <n v="1305781200"/>
    <b v="0"/>
    <b v="0"/>
    <s v="publishing/fiction"/>
    <x v="5"/>
    <x v="13"/>
    <n v="10"/>
  </r>
  <r>
    <n v="321"/>
    <s v="Mills, Frazier and Perez"/>
    <s v="Proactive attitude-oriented knowledge user"/>
    <n v="170400"/>
    <n v="160422"/>
    <x v="0"/>
    <n v="2468"/>
    <n v="65.000810372771468"/>
    <x v="1"/>
    <s v="USD"/>
    <n v="1301634000"/>
    <n v="1302325200"/>
    <b v="0"/>
    <b v="0"/>
    <s v="film &amp; video/shorts"/>
    <x v="4"/>
    <x v="12"/>
    <n v="94"/>
  </r>
  <r>
    <n v="322"/>
    <s v="Hebert Group"/>
    <s v="Visionary asymmetric Graphical User Interface"/>
    <n v="117900"/>
    <n v="196377"/>
    <x v="1"/>
    <n v="5168"/>
    <n v="37.998645510835914"/>
    <x v="1"/>
    <s v="USD"/>
    <n v="1290664800"/>
    <n v="1291788000"/>
    <b v="0"/>
    <b v="0"/>
    <s v="theater/plays"/>
    <x v="3"/>
    <x v="3"/>
    <n v="167"/>
  </r>
  <r>
    <n v="323"/>
    <s v="Cole, Smith and Wood"/>
    <s v="Integrated zero-defect help-desk"/>
    <n v="8900"/>
    <n v="2148"/>
    <x v="0"/>
    <n v="26"/>
    <n v="82.615384615384613"/>
    <x v="4"/>
    <s v="GBP"/>
    <n v="1395896400"/>
    <n v="1396069200"/>
    <b v="0"/>
    <b v="0"/>
    <s v="film &amp; video/documentary"/>
    <x v="4"/>
    <x v="4"/>
    <n v="24"/>
  </r>
  <r>
    <n v="324"/>
    <s v="Harris, Hall and Harris"/>
    <s v="Inverse analyzing matrices"/>
    <n v="7100"/>
    <n v="11648"/>
    <x v="1"/>
    <n v="307"/>
    <n v="37.941368078175898"/>
    <x v="1"/>
    <s v="USD"/>
    <n v="1434862800"/>
    <n v="1435899600"/>
    <b v="0"/>
    <b v="1"/>
    <s v="theater/plays"/>
    <x v="3"/>
    <x v="3"/>
    <n v="164"/>
  </r>
  <r>
    <n v="325"/>
    <s v="Saunders Group"/>
    <s v="Programmable systemic implementation"/>
    <n v="6500"/>
    <n v="5897"/>
    <x v="0"/>
    <n v="73"/>
    <n v="80.780821917808225"/>
    <x v="1"/>
    <s v="USD"/>
    <n v="1529125200"/>
    <n v="1531112400"/>
    <b v="0"/>
    <b v="1"/>
    <s v="theater/plays"/>
    <x v="3"/>
    <x v="3"/>
    <n v="91"/>
  </r>
  <r>
    <n v="326"/>
    <s v="Pham, Avila and Nash"/>
    <s v="Multi-channeled next generation architecture"/>
    <n v="7200"/>
    <n v="3326"/>
    <x v="0"/>
    <n v="128"/>
    <n v="25.984375"/>
    <x v="1"/>
    <s v="USD"/>
    <n v="1451109600"/>
    <n v="1451628000"/>
    <b v="0"/>
    <b v="0"/>
    <s v="film &amp; video/animation"/>
    <x v="4"/>
    <x v="10"/>
    <n v="46"/>
  </r>
  <r>
    <n v="327"/>
    <s v="Patterson, Salinas and Lucas"/>
    <s v="Digitized 3rdgeneration encoding"/>
    <n v="2600"/>
    <n v="1002"/>
    <x v="0"/>
    <n v="33"/>
    <n v="30.363636363636363"/>
    <x v="1"/>
    <s v="USD"/>
    <n v="1566968400"/>
    <n v="1567314000"/>
    <b v="0"/>
    <b v="1"/>
    <s v="theater/plays"/>
    <x v="3"/>
    <x v="3"/>
    <n v="39"/>
  </r>
  <r>
    <n v="328"/>
    <s v="Young PLC"/>
    <s v="Innovative well-modulated functionalities"/>
    <n v="98700"/>
    <n v="131826"/>
    <x v="1"/>
    <n v="2441"/>
    <n v="54.004916018025398"/>
    <x v="1"/>
    <s v="USD"/>
    <n v="1543557600"/>
    <n v="1544508000"/>
    <b v="0"/>
    <b v="0"/>
    <s v="music/rock"/>
    <x v="1"/>
    <x v="1"/>
    <n v="134"/>
  </r>
  <r>
    <n v="329"/>
    <s v="Willis and Sons"/>
    <s v="Fundamental incremental database"/>
    <n v="93800"/>
    <n v="21477"/>
    <x v="2"/>
    <n v="211"/>
    <n v="101.78672985781991"/>
    <x v="1"/>
    <s v="USD"/>
    <n v="1481522400"/>
    <n v="1482472800"/>
    <b v="0"/>
    <b v="0"/>
    <s v="games/video games"/>
    <x v="6"/>
    <x v="11"/>
    <n v="23"/>
  </r>
  <r>
    <n v="330"/>
    <s v="Thompson-Bates"/>
    <s v="Expanded encompassing open architecture"/>
    <n v="33700"/>
    <n v="62330"/>
    <x v="1"/>
    <n v="1385"/>
    <n v="45.003610108303249"/>
    <x v="4"/>
    <s v="GBP"/>
    <n v="1512712800"/>
    <n v="1512799200"/>
    <b v="0"/>
    <b v="0"/>
    <s v="film &amp; video/documentary"/>
    <x v="4"/>
    <x v="4"/>
    <n v="185"/>
  </r>
  <r>
    <n v="331"/>
    <s v="Rose-Silva"/>
    <s v="Intuitive static portal"/>
    <n v="3300"/>
    <n v="14643"/>
    <x v="1"/>
    <n v="190"/>
    <n v="77.068421052631578"/>
    <x v="1"/>
    <s v="USD"/>
    <n v="1324274400"/>
    <n v="1324360800"/>
    <b v="0"/>
    <b v="0"/>
    <s v="food/food trucks"/>
    <x v="0"/>
    <x v="0"/>
    <n v="444"/>
  </r>
  <r>
    <n v="332"/>
    <s v="Pacheco, Johnson and Torres"/>
    <s v="Optional bandwidth-monitored definition"/>
    <n v="20700"/>
    <n v="41396"/>
    <x v="1"/>
    <n v="470"/>
    <n v="88.076595744680844"/>
    <x v="1"/>
    <s v="USD"/>
    <n v="1364446800"/>
    <n v="1364533200"/>
    <b v="0"/>
    <b v="0"/>
    <s v="technology/wearables"/>
    <x v="2"/>
    <x v="8"/>
    <n v="200"/>
  </r>
  <r>
    <n v="333"/>
    <s v="Carlson, Dixon and Jones"/>
    <s v="Persistent well-modulated synergy"/>
    <n v="9600"/>
    <n v="11900"/>
    <x v="1"/>
    <n v="253"/>
    <n v="47.035573122529641"/>
    <x v="1"/>
    <s v="USD"/>
    <n v="1542693600"/>
    <n v="1545112800"/>
    <b v="0"/>
    <b v="0"/>
    <s v="theater/plays"/>
    <x v="3"/>
    <x v="3"/>
    <n v="124"/>
  </r>
  <r>
    <n v="334"/>
    <s v="Mcgee Group"/>
    <s v="Assimilated discrete algorithm"/>
    <n v="66200"/>
    <n v="123538"/>
    <x v="1"/>
    <n v="1113"/>
    <n v="110.99550763701707"/>
    <x v="1"/>
    <s v="USD"/>
    <n v="1515564000"/>
    <n v="1516168800"/>
    <b v="0"/>
    <b v="0"/>
    <s v="music/rock"/>
    <x v="1"/>
    <x v="1"/>
    <n v="187"/>
  </r>
  <r>
    <n v="335"/>
    <s v="Jordan-Acosta"/>
    <s v="Operative uniform hub"/>
    <n v="173800"/>
    <n v="198628"/>
    <x v="1"/>
    <n v="2283"/>
    <n v="87.003066141042481"/>
    <x v="1"/>
    <s v="USD"/>
    <n v="1573797600"/>
    <n v="1574920800"/>
    <b v="0"/>
    <b v="0"/>
    <s v="music/rock"/>
    <x v="1"/>
    <x v="1"/>
    <n v="114"/>
  </r>
  <r>
    <n v="336"/>
    <s v="Nunez Inc"/>
    <s v="Customizable intangible capability"/>
    <n v="70700"/>
    <n v="68602"/>
    <x v="0"/>
    <n v="1072"/>
    <n v="63.994402985074629"/>
    <x v="1"/>
    <s v="USD"/>
    <n v="1292392800"/>
    <n v="1292479200"/>
    <b v="0"/>
    <b v="1"/>
    <s v="music/rock"/>
    <x v="1"/>
    <x v="1"/>
    <n v="97"/>
  </r>
  <r>
    <n v="337"/>
    <s v="Hayden Ltd"/>
    <s v="Innovative didactic analyzer"/>
    <n v="94500"/>
    <n v="116064"/>
    <x v="1"/>
    <n v="1095"/>
    <n v="105.9945205479452"/>
    <x v="1"/>
    <s v="USD"/>
    <n v="1573452000"/>
    <n v="1573538400"/>
    <b v="0"/>
    <b v="0"/>
    <s v="theater/plays"/>
    <x v="3"/>
    <x v="3"/>
    <n v="123"/>
  </r>
  <r>
    <n v="338"/>
    <s v="Gonzalez-Burton"/>
    <s v="Decentralized intangible encoding"/>
    <n v="69800"/>
    <n v="125042"/>
    <x v="1"/>
    <n v="1690"/>
    <n v="73.989349112426041"/>
    <x v="1"/>
    <s v="USD"/>
    <n v="1317790800"/>
    <n v="1320382800"/>
    <b v="0"/>
    <b v="0"/>
    <s v="theater/plays"/>
    <x v="3"/>
    <x v="3"/>
    <n v="179"/>
  </r>
  <r>
    <n v="339"/>
    <s v="Lewis, Taylor and Rivers"/>
    <s v="Front-line transitional algorithm"/>
    <n v="136300"/>
    <n v="108974"/>
    <x v="3"/>
    <n v="1297"/>
    <n v="84.02004626060139"/>
    <x v="0"/>
    <s v="CAD"/>
    <n v="1501650000"/>
    <n v="1502859600"/>
    <b v="0"/>
    <b v="0"/>
    <s v="theater/plays"/>
    <x v="3"/>
    <x v="3"/>
    <n v="80"/>
  </r>
  <r>
    <n v="340"/>
    <s v="Butler, Henry and Espinoza"/>
    <s v="Switchable didactic matrices"/>
    <n v="37100"/>
    <n v="34964"/>
    <x v="0"/>
    <n v="393"/>
    <n v="88.966921119592882"/>
    <x v="1"/>
    <s v="USD"/>
    <n v="1323669600"/>
    <n v="1323756000"/>
    <b v="0"/>
    <b v="0"/>
    <s v="photography/photography books"/>
    <x v="7"/>
    <x v="14"/>
    <n v="94"/>
  </r>
  <r>
    <n v="341"/>
    <s v="Guzman Group"/>
    <s v="Ameliorated disintermediate utilization"/>
    <n v="114300"/>
    <n v="96777"/>
    <x v="0"/>
    <n v="1257"/>
    <n v="76.990453460620529"/>
    <x v="1"/>
    <s v="USD"/>
    <n v="1440738000"/>
    <n v="1441342800"/>
    <b v="0"/>
    <b v="0"/>
    <s v="music/indie rock"/>
    <x v="1"/>
    <x v="7"/>
    <n v="85"/>
  </r>
  <r>
    <n v="342"/>
    <s v="Gibson-Hernandez"/>
    <s v="Visionary foreground middleware"/>
    <n v="47900"/>
    <n v="31864"/>
    <x v="0"/>
    <n v="328"/>
    <n v="97.146341463414629"/>
    <x v="1"/>
    <s v="USD"/>
    <n v="1374296400"/>
    <n v="1375333200"/>
    <b v="0"/>
    <b v="0"/>
    <s v="theater/plays"/>
    <x v="3"/>
    <x v="3"/>
    <n v="67"/>
  </r>
  <r>
    <n v="343"/>
    <s v="Spencer-Weber"/>
    <s v="Optional zero-defect task-force"/>
    <n v="9000"/>
    <n v="4853"/>
    <x v="0"/>
    <n v="147"/>
    <n v="33.013605442176868"/>
    <x v="1"/>
    <s v="USD"/>
    <n v="1384840800"/>
    <n v="1389420000"/>
    <b v="0"/>
    <b v="0"/>
    <s v="theater/plays"/>
    <x v="3"/>
    <x v="3"/>
    <n v="54"/>
  </r>
  <r>
    <n v="344"/>
    <s v="Berger, Johnson and Marshall"/>
    <s v="Devolved exuding emulation"/>
    <n v="197600"/>
    <n v="82959"/>
    <x v="0"/>
    <n v="830"/>
    <n v="99.950602409638549"/>
    <x v="1"/>
    <s v="USD"/>
    <n v="1516600800"/>
    <n v="1520056800"/>
    <b v="0"/>
    <b v="0"/>
    <s v="games/video games"/>
    <x v="6"/>
    <x v="11"/>
    <n v="42"/>
  </r>
  <r>
    <n v="345"/>
    <s v="Taylor, Cisneros and Romero"/>
    <s v="Open-source neutral task-force"/>
    <n v="157600"/>
    <n v="23159"/>
    <x v="0"/>
    <n v="331"/>
    <n v="69.966767371601208"/>
    <x v="4"/>
    <s v="GBP"/>
    <n v="1436418000"/>
    <n v="1436504400"/>
    <b v="0"/>
    <b v="0"/>
    <s v="film &amp; video/drama"/>
    <x v="4"/>
    <x v="6"/>
    <n v="15"/>
  </r>
  <r>
    <n v="346"/>
    <s v="Little-Marsh"/>
    <s v="Virtual attitude-oriented migration"/>
    <n v="8000"/>
    <n v="2758"/>
    <x v="0"/>
    <n v="25"/>
    <n v="110.32"/>
    <x v="1"/>
    <s v="USD"/>
    <n v="1503550800"/>
    <n v="1508302800"/>
    <b v="0"/>
    <b v="1"/>
    <s v="music/indie rock"/>
    <x v="1"/>
    <x v="7"/>
    <n v="34"/>
  </r>
  <r>
    <n v="347"/>
    <s v="Petersen and Sons"/>
    <s v="Open-source full-range portal"/>
    <n v="900"/>
    <n v="12607"/>
    <x v="1"/>
    <n v="191"/>
    <n v="66.005235602094245"/>
    <x v="1"/>
    <s v="USD"/>
    <n v="1423634400"/>
    <n v="1425708000"/>
    <b v="0"/>
    <b v="0"/>
    <s v="technology/web"/>
    <x v="2"/>
    <x v="2"/>
    <n v="1401"/>
  </r>
  <r>
    <n v="348"/>
    <s v="Hensley Ltd"/>
    <s v="Versatile cohesive open system"/>
    <n v="199000"/>
    <n v="142823"/>
    <x v="0"/>
    <n v="3483"/>
    <n v="41.005742176284812"/>
    <x v="1"/>
    <s v="USD"/>
    <n v="1487224800"/>
    <n v="1488348000"/>
    <b v="0"/>
    <b v="0"/>
    <s v="food/food trucks"/>
    <x v="0"/>
    <x v="0"/>
    <n v="72"/>
  </r>
  <r>
    <n v="349"/>
    <s v="Navarro and Sons"/>
    <s v="Multi-layered bottom-line frame"/>
    <n v="180800"/>
    <n v="95958"/>
    <x v="0"/>
    <n v="923"/>
    <n v="103.96316359696641"/>
    <x v="1"/>
    <s v="USD"/>
    <n v="1500008400"/>
    <n v="1502600400"/>
    <b v="0"/>
    <b v="0"/>
    <s v="theater/plays"/>
    <x v="3"/>
    <x v="3"/>
    <n v="53"/>
  </r>
  <r>
    <n v="350"/>
    <s v="Shannon Ltd"/>
    <s v="Pre-emptive neutral capacity"/>
    <n v="100"/>
    <n v="5"/>
    <x v="0"/>
    <n v="1"/>
    <n v="5"/>
    <x v="1"/>
    <s v="USD"/>
    <n v="1432098000"/>
    <n v="1433653200"/>
    <b v="0"/>
    <b v="1"/>
    <s v="music/jazz"/>
    <x v="1"/>
    <x v="17"/>
    <n v="5"/>
  </r>
  <r>
    <n v="351"/>
    <s v="Young LLC"/>
    <s v="Universal maximized methodology"/>
    <n v="74100"/>
    <n v="94631"/>
    <x v="1"/>
    <n v="2013"/>
    <n v="47.009935419771487"/>
    <x v="1"/>
    <s v="USD"/>
    <n v="1440392400"/>
    <n v="1441602000"/>
    <b v="0"/>
    <b v="0"/>
    <s v="music/rock"/>
    <x v="1"/>
    <x v="1"/>
    <n v="128"/>
  </r>
  <r>
    <n v="352"/>
    <s v="Adams, Willis and Sanchez"/>
    <s v="Expanded hybrid hardware"/>
    <n v="2800"/>
    <n v="977"/>
    <x v="0"/>
    <n v="33"/>
    <n v="29.606060606060606"/>
    <x v="0"/>
    <s v="CAD"/>
    <n v="1446876000"/>
    <n v="1447567200"/>
    <b v="0"/>
    <b v="0"/>
    <s v="theater/plays"/>
    <x v="3"/>
    <x v="3"/>
    <n v="35"/>
  </r>
  <r>
    <n v="353"/>
    <s v="Mills-Roy"/>
    <s v="Profit-focused multi-tasking access"/>
    <n v="33600"/>
    <n v="137961"/>
    <x v="1"/>
    <n v="1703"/>
    <n v="81.010569583088667"/>
    <x v="1"/>
    <s v="USD"/>
    <n v="1562302800"/>
    <n v="1562389200"/>
    <b v="0"/>
    <b v="0"/>
    <s v="theater/plays"/>
    <x v="3"/>
    <x v="3"/>
    <n v="411"/>
  </r>
  <r>
    <n v="354"/>
    <s v="Brown Group"/>
    <s v="Profit-focused transitional capability"/>
    <n v="6100"/>
    <n v="7548"/>
    <x v="1"/>
    <n v="80"/>
    <n v="94.35"/>
    <x v="3"/>
    <s v="DKK"/>
    <n v="1378184400"/>
    <n v="1378789200"/>
    <b v="0"/>
    <b v="0"/>
    <s v="film &amp; video/documentary"/>
    <x v="4"/>
    <x v="4"/>
    <n v="124"/>
  </r>
  <r>
    <n v="355"/>
    <s v="Burns-Burnett"/>
    <s v="Front-line scalable definition"/>
    <n v="3800"/>
    <n v="2241"/>
    <x v="2"/>
    <n v="86"/>
    <n v="26.058139534883722"/>
    <x v="1"/>
    <s v="USD"/>
    <n v="1485064800"/>
    <n v="1488520800"/>
    <b v="0"/>
    <b v="0"/>
    <s v="technology/wearables"/>
    <x v="2"/>
    <x v="8"/>
    <n v="59"/>
  </r>
  <r>
    <n v="356"/>
    <s v="Glass, Nunez and Mcdonald"/>
    <s v="Open-source systematic protocol"/>
    <n v="9300"/>
    <n v="3431"/>
    <x v="0"/>
    <n v="40"/>
    <n v="85.775000000000006"/>
    <x v="6"/>
    <s v="EUR"/>
    <n v="1326520800"/>
    <n v="1327298400"/>
    <b v="0"/>
    <b v="0"/>
    <s v="theater/plays"/>
    <x v="3"/>
    <x v="3"/>
    <n v="37"/>
  </r>
  <r>
    <n v="357"/>
    <s v="Perez, Davis and Wilson"/>
    <s v="Implemented tangible algorithm"/>
    <n v="2300"/>
    <n v="4253"/>
    <x v="1"/>
    <n v="41"/>
    <n v="103.73170731707317"/>
    <x v="1"/>
    <s v="USD"/>
    <n v="1441256400"/>
    <n v="1443416400"/>
    <b v="0"/>
    <b v="0"/>
    <s v="games/video games"/>
    <x v="6"/>
    <x v="11"/>
    <n v="185"/>
  </r>
  <r>
    <n v="358"/>
    <s v="Diaz-Garcia"/>
    <s v="Profit-focused 3rdgeneration circuit"/>
    <n v="9700"/>
    <n v="1146"/>
    <x v="0"/>
    <n v="23"/>
    <n v="49.826086956521742"/>
    <x v="0"/>
    <s v="CAD"/>
    <n v="1533877200"/>
    <n v="1534136400"/>
    <b v="1"/>
    <b v="0"/>
    <s v="photography/photography books"/>
    <x v="7"/>
    <x v="14"/>
    <n v="12"/>
  </r>
  <r>
    <n v="359"/>
    <s v="Salazar-Moon"/>
    <s v="Compatible needs-based architecture"/>
    <n v="4000"/>
    <n v="11948"/>
    <x v="1"/>
    <n v="187"/>
    <n v="63.893048128342244"/>
    <x v="1"/>
    <s v="USD"/>
    <n v="1314421200"/>
    <n v="1315026000"/>
    <b v="0"/>
    <b v="0"/>
    <s v="film &amp; video/animation"/>
    <x v="4"/>
    <x v="10"/>
    <n v="299"/>
  </r>
  <r>
    <n v="360"/>
    <s v="Larsen-Chung"/>
    <s v="Right-sized zero tolerance migration"/>
    <n v="59700"/>
    <n v="135132"/>
    <x v="1"/>
    <n v="2875"/>
    <n v="47.002434782608695"/>
    <x v="4"/>
    <s v="GBP"/>
    <n v="1293861600"/>
    <n v="1295071200"/>
    <b v="0"/>
    <b v="1"/>
    <s v="theater/plays"/>
    <x v="3"/>
    <x v="3"/>
    <n v="226"/>
  </r>
  <r>
    <n v="361"/>
    <s v="Anderson and Sons"/>
    <s v="Quality-focused reciprocal structure"/>
    <n v="5500"/>
    <n v="9546"/>
    <x v="1"/>
    <n v="88"/>
    <n v="108.47727272727273"/>
    <x v="1"/>
    <s v="USD"/>
    <n v="1507352400"/>
    <n v="1509426000"/>
    <b v="0"/>
    <b v="0"/>
    <s v="theater/plays"/>
    <x v="3"/>
    <x v="3"/>
    <n v="174"/>
  </r>
  <r>
    <n v="362"/>
    <s v="Lawrence Group"/>
    <s v="Automated actuating conglomeration"/>
    <n v="3700"/>
    <n v="13755"/>
    <x v="1"/>
    <n v="191"/>
    <n v="72.015706806282722"/>
    <x v="1"/>
    <s v="USD"/>
    <n v="1296108000"/>
    <n v="1299391200"/>
    <b v="0"/>
    <b v="0"/>
    <s v="music/rock"/>
    <x v="1"/>
    <x v="1"/>
    <n v="372"/>
  </r>
  <r>
    <n v="363"/>
    <s v="Gray-Davis"/>
    <s v="Re-contextualized local initiative"/>
    <n v="5200"/>
    <n v="8330"/>
    <x v="1"/>
    <n v="139"/>
    <n v="59.928057553956833"/>
    <x v="1"/>
    <s v="USD"/>
    <n v="1324965600"/>
    <n v="1325052000"/>
    <b v="0"/>
    <b v="0"/>
    <s v="music/rock"/>
    <x v="1"/>
    <x v="1"/>
    <n v="160"/>
  </r>
  <r>
    <n v="364"/>
    <s v="Ramirez-Myers"/>
    <s v="Switchable intangible definition"/>
    <n v="900"/>
    <n v="14547"/>
    <x v="1"/>
    <n v="186"/>
    <n v="78.209677419354833"/>
    <x v="1"/>
    <s v="USD"/>
    <n v="1520229600"/>
    <n v="1522818000"/>
    <b v="0"/>
    <b v="0"/>
    <s v="music/indie rock"/>
    <x v="1"/>
    <x v="7"/>
    <n v="1616"/>
  </r>
  <r>
    <n v="365"/>
    <s v="Lucas, Hall and Bonilla"/>
    <s v="Networked bottom-line initiative"/>
    <n v="1600"/>
    <n v="11735"/>
    <x v="1"/>
    <n v="112"/>
    <n v="104.77678571428571"/>
    <x v="2"/>
    <s v="AUD"/>
    <n v="1482991200"/>
    <n v="1485324000"/>
    <b v="0"/>
    <b v="0"/>
    <s v="theater/plays"/>
    <x v="3"/>
    <x v="3"/>
    <n v="733"/>
  </r>
  <r>
    <n v="366"/>
    <s v="Williams, Perez and Villegas"/>
    <s v="Robust directional system engine"/>
    <n v="1800"/>
    <n v="10658"/>
    <x v="1"/>
    <n v="101"/>
    <n v="105.52475247524752"/>
    <x v="1"/>
    <s v="USD"/>
    <n v="1294034400"/>
    <n v="1294120800"/>
    <b v="0"/>
    <b v="1"/>
    <s v="theater/plays"/>
    <x v="3"/>
    <x v="3"/>
    <n v="592"/>
  </r>
  <r>
    <n v="367"/>
    <s v="Brooks, Jones and Ingram"/>
    <s v="Triple-buffered explicit methodology"/>
    <n v="9900"/>
    <n v="1870"/>
    <x v="0"/>
    <n v="75"/>
    <n v="24.933333333333334"/>
    <x v="1"/>
    <s v="USD"/>
    <n v="1413608400"/>
    <n v="1415685600"/>
    <b v="0"/>
    <b v="1"/>
    <s v="theater/plays"/>
    <x v="3"/>
    <x v="3"/>
    <n v="19"/>
  </r>
  <r>
    <n v="368"/>
    <s v="Whitaker, Wallace and Daniels"/>
    <s v="Reactive directional capacity"/>
    <n v="5200"/>
    <n v="14394"/>
    <x v="1"/>
    <n v="206"/>
    <n v="69.873786407766985"/>
    <x v="4"/>
    <s v="GBP"/>
    <n v="1286946000"/>
    <n v="1288933200"/>
    <b v="0"/>
    <b v="1"/>
    <s v="film &amp; video/documentary"/>
    <x v="4"/>
    <x v="4"/>
    <n v="277"/>
  </r>
  <r>
    <n v="369"/>
    <s v="Smith-Gonzalez"/>
    <s v="Polarized needs-based approach"/>
    <n v="5400"/>
    <n v="14743"/>
    <x v="1"/>
    <n v="154"/>
    <n v="95.733766233766232"/>
    <x v="1"/>
    <s v="USD"/>
    <n v="1359871200"/>
    <n v="1363237200"/>
    <b v="0"/>
    <b v="1"/>
    <s v="film &amp; video/television"/>
    <x v="4"/>
    <x v="19"/>
    <n v="273"/>
  </r>
  <r>
    <n v="370"/>
    <s v="Skinner PLC"/>
    <s v="Intuitive well-modulated middleware"/>
    <n v="112300"/>
    <n v="178965"/>
    <x v="1"/>
    <n v="5966"/>
    <n v="29.997485752598056"/>
    <x v="1"/>
    <s v="USD"/>
    <n v="1555304400"/>
    <n v="1555822800"/>
    <b v="0"/>
    <b v="0"/>
    <s v="theater/plays"/>
    <x v="3"/>
    <x v="3"/>
    <n v="159"/>
  </r>
  <r>
    <n v="371"/>
    <s v="Nolan, Smith and Sanchez"/>
    <s v="Multi-channeled logistical matrices"/>
    <n v="189200"/>
    <n v="128410"/>
    <x v="0"/>
    <n v="2176"/>
    <n v="59.011948529411768"/>
    <x v="1"/>
    <s v="USD"/>
    <n v="1423375200"/>
    <n v="1427778000"/>
    <b v="0"/>
    <b v="0"/>
    <s v="theater/plays"/>
    <x v="3"/>
    <x v="3"/>
    <n v="68"/>
  </r>
  <r>
    <n v="372"/>
    <s v="Green-Carr"/>
    <s v="Pre-emptive bifurcated artificial intelligence"/>
    <n v="900"/>
    <n v="14324"/>
    <x v="1"/>
    <n v="169"/>
    <n v="84.757396449704146"/>
    <x v="1"/>
    <s v="USD"/>
    <n v="1420696800"/>
    <n v="1422424800"/>
    <b v="0"/>
    <b v="1"/>
    <s v="film &amp; video/documentary"/>
    <x v="4"/>
    <x v="4"/>
    <n v="1592"/>
  </r>
  <r>
    <n v="373"/>
    <s v="Brown-Parker"/>
    <s v="Down-sized coherent toolset"/>
    <n v="22500"/>
    <n v="164291"/>
    <x v="1"/>
    <n v="2106"/>
    <n v="78.010921177587846"/>
    <x v="1"/>
    <s v="USD"/>
    <n v="1502946000"/>
    <n v="1503637200"/>
    <b v="0"/>
    <b v="0"/>
    <s v="theater/plays"/>
    <x v="3"/>
    <x v="3"/>
    <n v="730"/>
  </r>
  <r>
    <n v="374"/>
    <s v="Marshall Inc"/>
    <s v="Open-source multi-tasking data-warehouse"/>
    <n v="167400"/>
    <n v="22073"/>
    <x v="0"/>
    <n v="441"/>
    <n v="50.05215419501134"/>
    <x v="1"/>
    <s v="USD"/>
    <n v="1547186400"/>
    <n v="1547618400"/>
    <b v="0"/>
    <b v="1"/>
    <s v="film &amp; video/documentary"/>
    <x v="4"/>
    <x v="4"/>
    <n v="13"/>
  </r>
  <r>
    <n v="375"/>
    <s v="Leblanc-Pineda"/>
    <s v="Future-proofed upward-trending contingency"/>
    <n v="2700"/>
    <n v="1479"/>
    <x v="0"/>
    <n v="25"/>
    <n v="59.16"/>
    <x v="1"/>
    <s v="USD"/>
    <n v="1444971600"/>
    <n v="1449900000"/>
    <b v="0"/>
    <b v="0"/>
    <s v="music/indie rock"/>
    <x v="1"/>
    <x v="7"/>
    <n v="55"/>
  </r>
  <r>
    <n v="376"/>
    <s v="Perry PLC"/>
    <s v="Mandatory uniform matrix"/>
    <n v="3400"/>
    <n v="12275"/>
    <x v="1"/>
    <n v="131"/>
    <n v="93.702290076335885"/>
    <x v="1"/>
    <s v="USD"/>
    <n v="1404622800"/>
    <n v="1405141200"/>
    <b v="0"/>
    <b v="0"/>
    <s v="music/rock"/>
    <x v="1"/>
    <x v="1"/>
    <n v="361"/>
  </r>
  <r>
    <n v="377"/>
    <s v="Klein, Stark and Livingston"/>
    <s v="Phased methodical initiative"/>
    <n v="49700"/>
    <n v="5098"/>
    <x v="0"/>
    <n v="127"/>
    <n v="40.14173228346457"/>
    <x v="1"/>
    <s v="USD"/>
    <n v="1571720400"/>
    <n v="1572933600"/>
    <b v="0"/>
    <b v="0"/>
    <s v="theater/plays"/>
    <x v="3"/>
    <x v="3"/>
    <n v="10"/>
  </r>
  <r>
    <n v="378"/>
    <s v="Fleming-Oliver"/>
    <s v="Managed stable function"/>
    <n v="178200"/>
    <n v="24882"/>
    <x v="0"/>
    <n v="355"/>
    <n v="70.090140845070422"/>
    <x v="1"/>
    <s v="USD"/>
    <n v="1526878800"/>
    <n v="1530162000"/>
    <b v="0"/>
    <b v="0"/>
    <s v="film &amp; video/documentary"/>
    <x v="4"/>
    <x v="4"/>
    <n v="14"/>
  </r>
  <r>
    <n v="379"/>
    <s v="Reilly, Aguirre and Johnson"/>
    <s v="Realigned clear-thinking migration"/>
    <n v="7200"/>
    <n v="2912"/>
    <x v="0"/>
    <n v="44"/>
    <n v="66.181818181818187"/>
    <x v="4"/>
    <s v="GBP"/>
    <n v="1319691600"/>
    <n v="1320904800"/>
    <b v="0"/>
    <b v="0"/>
    <s v="theater/plays"/>
    <x v="3"/>
    <x v="3"/>
    <n v="40"/>
  </r>
  <r>
    <n v="380"/>
    <s v="Davidson, Wilcox and Lewis"/>
    <s v="Optional clear-thinking process improvement"/>
    <n v="2500"/>
    <n v="4008"/>
    <x v="1"/>
    <n v="84"/>
    <n v="47.714285714285715"/>
    <x v="1"/>
    <s v="USD"/>
    <n v="1371963600"/>
    <n v="1372395600"/>
    <b v="0"/>
    <b v="0"/>
    <s v="theater/plays"/>
    <x v="3"/>
    <x v="3"/>
    <n v="160"/>
  </r>
  <r>
    <n v="381"/>
    <s v="Michael, Anderson and Vincent"/>
    <s v="Cross-group global moratorium"/>
    <n v="5300"/>
    <n v="9749"/>
    <x v="1"/>
    <n v="155"/>
    <n v="62.896774193548389"/>
    <x v="1"/>
    <s v="USD"/>
    <n v="1433739600"/>
    <n v="1437714000"/>
    <b v="0"/>
    <b v="0"/>
    <s v="theater/plays"/>
    <x v="3"/>
    <x v="3"/>
    <n v="184"/>
  </r>
  <r>
    <n v="382"/>
    <s v="King Ltd"/>
    <s v="Visionary systemic process improvement"/>
    <n v="9100"/>
    <n v="5803"/>
    <x v="0"/>
    <n v="67"/>
    <n v="86.611940298507463"/>
    <x v="1"/>
    <s v="USD"/>
    <n v="1508130000"/>
    <n v="1509771600"/>
    <b v="0"/>
    <b v="0"/>
    <s v="photography/photography books"/>
    <x v="7"/>
    <x v="14"/>
    <n v="64"/>
  </r>
  <r>
    <n v="383"/>
    <s v="Baker Ltd"/>
    <s v="Progressive intangible flexibility"/>
    <n v="6300"/>
    <n v="14199"/>
    <x v="1"/>
    <n v="189"/>
    <n v="75.126984126984127"/>
    <x v="1"/>
    <s v="USD"/>
    <n v="1550037600"/>
    <n v="1550556000"/>
    <b v="0"/>
    <b v="1"/>
    <s v="food/food trucks"/>
    <x v="0"/>
    <x v="0"/>
    <n v="225"/>
  </r>
  <r>
    <n v="384"/>
    <s v="Baker, Collins and Smith"/>
    <s v="Reactive real-time software"/>
    <n v="114400"/>
    <n v="196779"/>
    <x v="1"/>
    <n v="4799"/>
    <n v="41.004167534903104"/>
    <x v="1"/>
    <s v="USD"/>
    <n v="1486706400"/>
    <n v="1489039200"/>
    <b v="1"/>
    <b v="1"/>
    <s v="film &amp; video/documentary"/>
    <x v="4"/>
    <x v="4"/>
    <n v="172"/>
  </r>
  <r>
    <n v="385"/>
    <s v="Warren-Harrison"/>
    <s v="Programmable incremental knowledge user"/>
    <n v="38900"/>
    <n v="56859"/>
    <x v="1"/>
    <n v="1137"/>
    <n v="50.007915567282325"/>
    <x v="1"/>
    <s v="USD"/>
    <n v="1553835600"/>
    <n v="1556600400"/>
    <b v="0"/>
    <b v="0"/>
    <s v="publishing/nonfiction"/>
    <x v="5"/>
    <x v="9"/>
    <n v="146"/>
  </r>
  <r>
    <n v="386"/>
    <s v="Gardner Group"/>
    <s v="Progressive 5thgeneration customer loyalty"/>
    <n v="135500"/>
    <n v="103554"/>
    <x v="0"/>
    <n v="1068"/>
    <n v="96.960674157303373"/>
    <x v="1"/>
    <s v="USD"/>
    <n v="1277528400"/>
    <n v="1278565200"/>
    <b v="0"/>
    <b v="0"/>
    <s v="theater/plays"/>
    <x v="3"/>
    <x v="3"/>
    <n v="76"/>
  </r>
  <r>
    <n v="387"/>
    <s v="Flores-Lambert"/>
    <s v="Triple-buffered logistical frame"/>
    <n v="109000"/>
    <n v="42795"/>
    <x v="0"/>
    <n v="424"/>
    <n v="100.93160377358491"/>
    <x v="1"/>
    <s v="USD"/>
    <n v="1339477200"/>
    <n v="1339909200"/>
    <b v="0"/>
    <b v="0"/>
    <s v="technology/wearables"/>
    <x v="2"/>
    <x v="8"/>
    <n v="39"/>
  </r>
  <r>
    <n v="388"/>
    <s v="Cruz Ltd"/>
    <s v="Exclusive dynamic adapter"/>
    <n v="114800"/>
    <n v="12938"/>
    <x v="3"/>
    <n v="145"/>
    <n v="89.227586206896547"/>
    <x v="5"/>
    <s v="CHF"/>
    <n v="1325656800"/>
    <n v="1325829600"/>
    <b v="0"/>
    <b v="0"/>
    <s v="music/indie rock"/>
    <x v="1"/>
    <x v="7"/>
    <n v="11"/>
  </r>
  <r>
    <n v="389"/>
    <s v="Knox-Garner"/>
    <s v="Automated systemic hierarchy"/>
    <n v="83000"/>
    <n v="101352"/>
    <x v="1"/>
    <n v="1152"/>
    <n v="87.979166666666671"/>
    <x v="1"/>
    <s v="USD"/>
    <n v="1288242000"/>
    <n v="1290578400"/>
    <b v="0"/>
    <b v="0"/>
    <s v="theater/plays"/>
    <x v="3"/>
    <x v="3"/>
    <n v="122"/>
  </r>
  <r>
    <n v="390"/>
    <s v="Davis-Allen"/>
    <s v="Digitized eco-centric core"/>
    <n v="2400"/>
    <n v="4477"/>
    <x v="1"/>
    <n v="50"/>
    <n v="89.54"/>
    <x v="1"/>
    <s v="USD"/>
    <n v="1379048400"/>
    <n v="1380344400"/>
    <b v="0"/>
    <b v="0"/>
    <s v="photography/photography books"/>
    <x v="7"/>
    <x v="14"/>
    <n v="187"/>
  </r>
  <r>
    <n v="391"/>
    <s v="Miller-Patel"/>
    <s v="Mandatory uniform strategy"/>
    <n v="60400"/>
    <n v="4393"/>
    <x v="0"/>
    <n v="151"/>
    <n v="29.09271523178808"/>
    <x v="1"/>
    <s v="USD"/>
    <n v="1389679200"/>
    <n v="1389852000"/>
    <b v="0"/>
    <b v="0"/>
    <s v="publishing/nonfiction"/>
    <x v="5"/>
    <x v="9"/>
    <n v="7"/>
  </r>
  <r>
    <n v="392"/>
    <s v="Hernandez-Grimes"/>
    <s v="Profit-focused zero administration forecast"/>
    <n v="102900"/>
    <n v="67546"/>
    <x v="0"/>
    <n v="1608"/>
    <n v="42.006218905472636"/>
    <x v="1"/>
    <s v="USD"/>
    <n v="1294293600"/>
    <n v="1294466400"/>
    <b v="0"/>
    <b v="0"/>
    <s v="technology/wearables"/>
    <x v="2"/>
    <x v="8"/>
    <n v="66"/>
  </r>
  <r>
    <n v="393"/>
    <s v="Owens, Hall and Gonzalez"/>
    <s v="De-engineered static orchestration"/>
    <n v="62800"/>
    <n v="143788"/>
    <x v="1"/>
    <n v="3059"/>
    <n v="47.004903563255965"/>
    <x v="0"/>
    <s v="CAD"/>
    <n v="1500267600"/>
    <n v="1500354000"/>
    <b v="0"/>
    <b v="0"/>
    <s v="music/jazz"/>
    <x v="1"/>
    <x v="17"/>
    <n v="229"/>
  </r>
  <r>
    <n v="394"/>
    <s v="Noble-Bailey"/>
    <s v="Customizable dynamic info-mediaries"/>
    <n v="800"/>
    <n v="3755"/>
    <x v="1"/>
    <n v="34"/>
    <n v="110.44117647058823"/>
    <x v="1"/>
    <s v="USD"/>
    <n v="1375074000"/>
    <n v="1375938000"/>
    <b v="0"/>
    <b v="1"/>
    <s v="film &amp; video/documentary"/>
    <x v="4"/>
    <x v="4"/>
    <n v="469"/>
  </r>
  <r>
    <n v="395"/>
    <s v="Taylor PLC"/>
    <s v="Enhanced incremental budgetary management"/>
    <n v="7100"/>
    <n v="9238"/>
    <x v="1"/>
    <n v="220"/>
    <n v="41.990909090909092"/>
    <x v="1"/>
    <s v="USD"/>
    <n v="1323324000"/>
    <n v="1323410400"/>
    <b v="1"/>
    <b v="0"/>
    <s v="theater/plays"/>
    <x v="3"/>
    <x v="3"/>
    <n v="130"/>
  </r>
  <r>
    <n v="396"/>
    <s v="Holmes PLC"/>
    <s v="Digitized local info-mediaries"/>
    <n v="46100"/>
    <n v="77012"/>
    <x v="1"/>
    <n v="1604"/>
    <n v="48.012468827930178"/>
    <x v="2"/>
    <s v="AUD"/>
    <n v="1538715600"/>
    <n v="1539406800"/>
    <b v="0"/>
    <b v="0"/>
    <s v="film &amp; video/drama"/>
    <x v="4"/>
    <x v="6"/>
    <n v="167"/>
  </r>
  <r>
    <n v="397"/>
    <s v="Jones-Martin"/>
    <s v="Virtual systematic monitoring"/>
    <n v="8100"/>
    <n v="14083"/>
    <x v="1"/>
    <n v="454"/>
    <n v="31.019823788546255"/>
    <x v="1"/>
    <s v="USD"/>
    <n v="1369285200"/>
    <n v="1369803600"/>
    <b v="0"/>
    <b v="0"/>
    <s v="music/rock"/>
    <x v="1"/>
    <x v="1"/>
    <n v="174"/>
  </r>
  <r>
    <n v="398"/>
    <s v="Myers LLC"/>
    <s v="Reactive bottom-line open architecture"/>
    <n v="1700"/>
    <n v="12202"/>
    <x v="1"/>
    <n v="123"/>
    <n v="99.203252032520325"/>
    <x v="6"/>
    <s v="EUR"/>
    <n v="1525755600"/>
    <n v="1525928400"/>
    <b v="0"/>
    <b v="1"/>
    <s v="film &amp; video/animation"/>
    <x v="4"/>
    <x v="10"/>
    <n v="718"/>
  </r>
  <r>
    <n v="399"/>
    <s v="Acosta, Mullins and Morris"/>
    <s v="Pre-emptive interactive model"/>
    <n v="97300"/>
    <n v="62127"/>
    <x v="0"/>
    <n v="941"/>
    <n v="66.022316684378325"/>
    <x v="1"/>
    <s v="USD"/>
    <n v="1296626400"/>
    <n v="1297231200"/>
    <b v="0"/>
    <b v="0"/>
    <s v="music/indie rock"/>
    <x v="1"/>
    <x v="7"/>
    <n v="64"/>
  </r>
  <r>
    <n v="400"/>
    <s v="Bell PLC"/>
    <s v="Ergonomic eco-centric open architecture"/>
    <n v="100"/>
    <n v="2"/>
    <x v="0"/>
    <n v="1"/>
    <n v="2"/>
    <x v="1"/>
    <s v="USD"/>
    <n v="1376629200"/>
    <n v="1378530000"/>
    <b v="0"/>
    <b v="1"/>
    <s v="photography/photography books"/>
    <x v="7"/>
    <x v="14"/>
    <n v="2"/>
  </r>
  <r>
    <n v="401"/>
    <s v="Smith-Schmidt"/>
    <s v="Inverse radical hierarchy"/>
    <n v="900"/>
    <n v="13772"/>
    <x v="1"/>
    <n v="299"/>
    <n v="46.060200668896321"/>
    <x v="1"/>
    <s v="USD"/>
    <n v="1572152400"/>
    <n v="1572152400"/>
    <b v="0"/>
    <b v="0"/>
    <s v="theater/plays"/>
    <x v="3"/>
    <x v="3"/>
    <n v="1530"/>
  </r>
  <r>
    <n v="402"/>
    <s v="Ruiz, Richardson and Cole"/>
    <s v="Team-oriented static interface"/>
    <n v="7300"/>
    <n v="2946"/>
    <x v="0"/>
    <n v="40"/>
    <n v="73.650000000000006"/>
    <x v="1"/>
    <s v="USD"/>
    <n v="1325829600"/>
    <n v="1329890400"/>
    <b v="0"/>
    <b v="1"/>
    <s v="film &amp; video/shorts"/>
    <x v="4"/>
    <x v="12"/>
    <n v="40"/>
  </r>
  <r>
    <n v="403"/>
    <s v="Leonard-Mcclain"/>
    <s v="Virtual foreground throughput"/>
    <n v="195800"/>
    <n v="168820"/>
    <x v="0"/>
    <n v="3015"/>
    <n v="55.99336650082919"/>
    <x v="0"/>
    <s v="CAD"/>
    <n v="1273640400"/>
    <n v="1276750800"/>
    <b v="0"/>
    <b v="1"/>
    <s v="theater/plays"/>
    <x v="3"/>
    <x v="3"/>
    <n v="86"/>
  </r>
  <r>
    <n v="404"/>
    <s v="Bailey-Boyer"/>
    <s v="Visionary exuding Internet solution"/>
    <n v="48900"/>
    <n v="154321"/>
    <x v="1"/>
    <n v="2237"/>
    <n v="68.985695127402778"/>
    <x v="1"/>
    <s v="USD"/>
    <n v="1510639200"/>
    <n v="1510898400"/>
    <b v="0"/>
    <b v="0"/>
    <s v="theater/plays"/>
    <x v="3"/>
    <x v="3"/>
    <n v="316"/>
  </r>
  <r>
    <n v="405"/>
    <s v="Lee LLC"/>
    <s v="Synchronized secondary analyzer"/>
    <n v="29600"/>
    <n v="26527"/>
    <x v="0"/>
    <n v="435"/>
    <n v="60.981609195402299"/>
    <x v="1"/>
    <s v="USD"/>
    <n v="1528088400"/>
    <n v="1532408400"/>
    <b v="0"/>
    <b v="0"/>
    <s v="theater/plays"/>
    <x v="3"/>
    <x v="3"/>
    <n v="90"/>
  </r>
  <r>
    <n v="406"/>
    <s v="Lyons Inc"/>
    <s v="Balanced attitude-oriented parallelism"/>
    <n v="39300"/>
    <n v="71583"/>
    <x v="1"/>
    <n v="645"/>
    <n v="110.98139534883721"/>
    <x v="1"/>
    <s v="USD"/>
    <n v="1359525600"/>
    <n v="1360562400"/>
    <b v="1"/>
    <b v="0"/>
    <s v="film &amp; video/documentary"/>
    <x v="4"/>
    <x v="4"/>
    <n v="182"/>
  </r>
  <r>
    <n v="407"/>
    <s v="Herrera-Wilson"/>
    <s v="Organized bandwidth-monitored core"/>
    <n v="3400"/>
    <n v="12100"/>
    <x v="1"/>
    <n v="484"/>
    <n v="25"/>
    <x v="3"/>
    <s v="DKK"/>
    <n v="1570942800"/>
    <n v="1571547600"/>
    <b v="0"/>
    <b v="0"/>
    <s v="theater/plays"/>
    <x v="3"/>
    <x v="3"/>
    <n v="356"/>
  </r>
  <r>
    <n v="408"/>
    <s v="Mahoney, Adams and Lucas"/>
    <s v="Cloned leadingedge utilization"/>
    <n v="9200"/>
    <n v="12129"/>
    <x v="1"/>
    <n v="154"/>
    <n v="78.759740259740255"/>
    <x v="0"/>
    <s v="CAD"/>
    <n v="1466398800"/>
    <n v="1468126800"/>
    <b v="0"/>
    <b v="0"/>
    <s v="film &amp; video/documentary"/>
    <x v="4"/>
    <x v="4"/>
    <n v="132"/>
  </r>
  <r>
    <n v="409"/>
    <s v="Stewart LLC"/>
    <s v="Secured asymmetric projection"/>
    <n v="135600"/>
    <n v="62804"/>
    <x v="0"/>
    <n v="714"/>
    <n v="87.960784313725483"/>
    <x v="1"/>
    <s v="USD"/>
    <n v="1492491600"/>
    <n v="1492837200"/>
    <b v="0"/>
    <b v="0"/>
    <s v="music/rock"/>
    <x v="1"/>
    <x v="1"/>
    <n v="46"/>
  </r>
  <r>
    <n v="410"/>
    <s v="Mcmillan Group"/>
    <s v="Advanced cohesive Graphic Interface"/>
    <n v="153700"/>
    <n v="55536"/>
    <x v="2"/>
    <n v="1111"/>
    <n v="49.987398739873989"/>
    <x v="1"/>
    <s v="USD"/>
    <n v="1430197200"/>
    <n v="1430197200"/>
    <b v="0"/>
    <b v="0"/>
    <s v="games/mobile games"/>
    <x v="6"/>
    <x v="20"/>
    <n v="36"/>
  </r>
  <r>
    <n v="411"/>
    <s v="Beck, Thompson and Martinez"/>
    <s v="Down-sized maximized function"/>
    <n v="7800"/>
    <n v="8161"/>
    <x v="1"/>
    <n v="82"/>
    <n v="99.524390243902445"/>
    <x v="1"/>
    <s v="USD"/>
    <n v="1496034000"/>
    <n v="1496206800"/>
    <b v="0"/>
    <b v="0"/>
    <s v="theater/plays"/>
    <x v="3"/>
    <x v="3"/>
    <n v="105"/>
  </r>
  <r>
    <n v="412"/>
    <s v="Rodriguez-Scott"/>
    <s v="Realigned zero tolerance software"/>
    <n v="2100"/>
    <n v="14046"/>
    <x v="1"/>
    <n v="134"/>
    <n v="104.82089552238806"/>
    <x v="1"/>
    <s v="USD"/>
    <n v="1388728800"/>
    <n v="1389592800"/>
    <b v="0"/>
    <b v="0"/>
    <s v="publishing/fiction"/>
    <x v="5"/>
    <x v="13"/>
    <n v="669"/>
  </r>
  <r>
    <n v="413"/>
    <s v="Rush-Bowers"/>
    <s v="Persevering analyzing extranet"/>
    <n v="189500"/>
    <n v="117628"/>
    <x v="2"/>
    <n v="1089"/>
    <n v="108.01469237832875"/>
    <x v="1"/>
    <s v="USD"/>
    <n v="1543298400"/>
    <n v="1545631200"/>
    <b v="0"/>
    <b v="0"/>
    <s v="film &amp; video/animation"/>
    <x v="4"/>
    <x v="10"/>
    <n v="62"/>
  </r>
  <r>
    <n v="414"/>
    <s v="Davis and Sons"/>
    <s v="Innovative human-resource migration"/>
    <n v="188200"/>
    <n v="159405"/>
    <x v="0"/>
    <n v="5497"/>
    <n v="28.998544660724033"/>
    <x v="1"/>
    <s v="USD"/>
    <n v="1271739600"/>
    <n v="1272430800"/>
    <b v="0"/>
    <b v="1"/>
    <s v="food/food trucks"/>
    <x v="0"/>
    <x v="0"/>
    <n v="85"/>
  </r>
  <r>
    <n v="415"/>
    <s v="Anderson-Pham"/>
    <s v="Intuitive needs-based monitoring"/>
    <n v="113500"/>
    <n v="12552"/>
    <x v="0"/>
    <n v="418"/>
    <n v="30.028708133971293"/>
    <x v="1"/>
    <s v="USD"/>
    <n v="1326434400"/>
    <n v="1327903200"/>
    <b v="0"/>
    <b v="0"/>
    <s v="theater/plays"/>
    <x v="3"/>
    <x v="3"/>
    <n v="11"/>
  </r>
  <r>
    <n v="416"/>
    <s v="Stewart-Coleman"/>
    <s v="Customer-focused disintermediate toolset"/>
    <n v="134600"/>
    <n v="59007"/>
    <x v="0"/>
    <n v="1439"/>
    <n v="41.005559416261292"/>
    <x v="1"/>
    <s v="USD"/>
    <n v="1295244000"/>
    <n v="1296021600"/>
    <b v="0"/>
    <b v="1"/>
    <s v="film &amp; video/documentary"/>
    <x v="4"/>
    <x v="4"/>
    <n v="44"/>
  </r>
  <r>
    <n v="417"/>
    <s v="Bradshaw, Smith and Ryan"/>
    <s v="Upgradable 24/7 emulation"/>
    <n v="1700"/>
    <n v="943"/>
    <x v="0"/>
    <n v="15"/>
    <n v="62.866666666666667"/>
    <x v="1"/>
    <s v="USD"/>
    <n v="1541221200"/>
    <n v="1543298400"/>
    <b v="0"/>
    <b v="0"/>
    <s v="theater/plays"/>
    <x v="3"/>
    <x v="3"/>
    <n v="55"/>
  </r>
  <r>
    <n v="418"/>
    <s v="Jackson PLC"/>
    <s v="Quality-focused client-server core"/>
    <n v="163700"/>
    <n v="93963"/>
    <x v="0"/>
    <n v="1999"/>
    <n v="47.005002501250623"/>
    <x v="0"/>
    <s v="CAD"/>
    <n v="1336280400"/>
    <n v="1336366800"/>
    <b v="0"/>
    <b v="0"/>
    <s v="film &amp; video/documentary"/>
    <x v="4"/>
    <x v="4"/>
    <n v="57"/>
  </r>
  <r>
    <n v="419"/>
    <s v="Ware-Arias"/>
    <s v="Upgradable maximized protocol"/>
    <n v="113800"/>
    <n v="140469"/>
    <x v="1"/>
    <n v="5203"/>
    <n v="26.997693638285604"/>
    <x v="1"/>
    <s v="USD"/>
    <n v="1324533600"/>
    <n v="1325052000"/>
    <b v="0"/>
    <b v="0"/>
    <s v="technology/web"/>
    <x v="2"/>
    <x v="2"/>
    <n v="123"/>
  </r>
  <r>
    <n v="420"/>
    <s v="Blair, Reyes and Woods"/>
    <s v="Cross-platform interactive synergy"/>
    <n v="5000"/>
    <n v="6423"/>
    <x v="1"/>
    <n v="94"/>
    <n v="68.329787234042556"/>
    <x v="1"/>
    <s v="USD"/>
    <n v="1498366800"/>
    <n v="1499576400"/>
    <b v="0"/>
    <b v="0"/>
    <s v="theater/plays"/>
    <x v="3"/>
    <x v="3"/>
    <n v="128"/>
  </r>
  <r>
    <n v="421"/>
    <s v="Thomas-Lopez"/>
    <s v="User-centric fault-tolerant archive"/>
    <n v="9400"/>
    <n v="6015"/>
    <x v="0"/>
    <n v="118"/>
    <n v="50.974576271186443"/>
    <x v="1"/>
    <s v="USD"/>
    <n v="1498712400"/>
    <n v="1501304400"/>
    <b v="0"/>
    <b v="1"/>
    <s v="technology/wearables"/>
    <x v="2"/>
    <x v="8"/>
    <n v="64"/>
  </r>
  <r>
    <n v="422"/>
    <s v="Brown, Davies and Pacheco"/>
    <s v="Reverse-engineered regional knowledge user"/>
    <n v="8700"/>
    <n v="11075"/>
    <x v="1"/>
    <n v="205"/>
    <n v="54.024390243902438"/>
    <x v="1"/>
    <s v="USD"/>
    <n v="1271480400"/>
    <n v="1273208400"/>
    <b v="0"/>
    <b v="1"/>
    <s v="theater/plays"/>
    <x v="3"/>
    <x v="3"/>
    <n v="127"/>
  </r>
  <r>
    <n v="423"/>
    <s v="Jones-Riddle"/>
    <s v="Self-enabling real-time definition"/>
    <n v="147800"/>
    <n v="15723"/>
    <x v="0"/>
    <n v="162"/>
    <n v="97.055555555555557"/>
    <x v="1"/>
    <s v="USD"/>
    <n v="1316667600"/>
    <n v="1316840400"/>
    <b v="0"/>
    <b v="1"/>
    <s v="food/food trucks"/>
    <x v="0"/>
    <x v="0"/>
    <n v="11"/>
  </r>
  <r>
    <n v="424"/>
    <s v="Schmidt-Gomez"/>
    <s v="User-centric impactful projection"/>
    <n v="5100"/>
    <n v="2064"/>
    <x v="0"/>
    <n v="83"/>
    <n v="24.867469879518072"/>
    <x v="1"/>
    <s v="USD"/>
    <n v="1524027600"/>
    <n v="1524546000"/>
    <b v="0"/>
    <b v="0"/>
    <s v="music/indie rock"/>
    <x v="1"/>
    <x v="7"/>
    <n v="40"/>
  </r>
  <r>
    <n v="425"/>
    <s v="Sullivan, Davis and Booth"/>
    <s v="Vision-oriented actuating hardware"/>
    <n v="2700"/>
    <n v="7767"/>
    <x v="1"/>
    <n v="92"/>
    <n v="84.423913043478265"/>
    <x v="1"/>
    <s v="USD"/>
    <n v="1438059600"/>
    <n v="1438578000"/>
    <b v="0"/>
    <b v="0"/>
    <s v="photography/photography books"/>
    <x v="7"/>
    <x v="14"/>
    <n v="288"/>
  </r>
  <r>
    <n v="426"/>
    <s v="Edwards-Kane"/>
    <s v="Virtual leadingedge framework"/>
    <n v="1800"/>
    <n v="10313"/>
    <x v="1"/>
    <n v="219"/>
    <n v="47.091324200913242"/>
    <x v="1"/>
    <s v="USD"/>
    <n v="1361944800"/>
    <n v="1362549600"/>
    <b v="0"/>
    <b v="0"/>
    <s v="theater/plays"/>
    <x v="3"/>
    <x v="3"/>
    <n v="573"/>
  </r>
  <r>
    <n v="427"/>
    <s v="Hicks, Wall and Webb"/>
    <s v="Managed discrete framework"/>
    <n v="174500"/>
    <n v="197018"/>
    <x v="1"/>
    <n v="2526"/>
    <n v="77.996041171813147"/>
    <x v="1"/>
    <s v="USD"/>
    <n v="1410584400"/>
    <n v="1413349200"/>
    <b v="0"/>
    <b v="1"/>
    <s v="theater/plays"/>
    <x v="3"/>
    <x v="3"/>
    <n v="113"/>
  </r>
  <r>
    <n v="428"/>
    <s v="Mayer-Richmond"/>
    <s v="Progressive zero-defect capability"/>
    <n v="101400"/>
    <n v="47037"/>
    <x v="0"/>
    <n v="747"/>
    <n v="62.967871485943775"/>
    <x v="1"/>
    <s v="USD"/>
    <n v="1297404000"/>
    <n v="1298008800"/>
    <b v="0"/>
    <b v="0"/>
    <s v="film &amp; video/animation"/>
    <x v="4"/>
    <x v="10"/>
    <n v="46"/>
  </r>
  <r>
    <n v="429"/>
    <s v="Robles Ltd"/>
    <s v="Right-sized demand-driven adapter"/>
    <n v="191000"/>
    <n v="173191"/>
    <x v="3"/>
    <n v="2138"/>
    <n v="81.006080449017773"/>
    <x v="1"/>
    <s v="USD"/>
    <n v="1392012000"/>
    <n v="1394427600"/>
    <b v="0"/>
    <b v="1"/>
    <s v="photography/photography books"/>
    <x v="7"/>
    <x v="14"/>
    <n v="91"/>
  </r>
  <r>
    <n v="430"/>
    <s v="Cochran Ltd"/>
    <s v="Re-engineered attitude-oriented frame"/>
    <n v="8100"/>
    <n v="5487"/>
    <x v="0"/>
    <n v="84"/>
    <n v="65.321428571428569"/>
    <x v="1"/>
    <s v="USD"/>
    <n v="1569733200"/>
    <n v="1572670800"/>
    <b v="0"/>
    <b v="0"/>
    <s v="theater/plays"/>
    <x v="3"/>
    <x v="3"/>
    <n v="68"/>
  </r>
  <r>
    <n v="431"/>
    <s v="Rosales LLC"/>
    <s v="Compatible multimedia utilization"/>
    <n v="5100"/>
    <n v="9817"/>
    <x v="1"/>
    <n v="94"/>
    <n v="104.43617021276596"/>
    <x v="1"/>
    <s v="USD"/>
    <n v="1529643600"/>
    <n v="1531112400"/>
    <b v="1"/>
    <b v="0"/>
    <s v="theater/plays"/>
    <x v="3"/>
    <x v="3"/>
    <n v="192"/>
  </r>
  <r>
    <n v="432"/>
    <s v="Harper-Bryan"/>
    <s v="Re-contextualized dedicated hardware"/>
    <n v="7700"/>
    <n v="6369"/>
    <x v="0"/>
    <n v="91"/>
    <n v="69.989010989010993"/>
    <x v="1"/>
    <s v="USD"/>
    <n v="1399006800"/>
    <n v="1400734800"/>
    <b v="0"/>
    <b v="0"/>
    <s v="theater/plays"/>
    <x v="3"/>
    <x v="3"/>
    <n v="83"/>
  </r>
  <r>
    <n v="433"/>
    <s v="Potter, Harper and Everett"/>
    <s v="Decentralized composite paradigm"/>
    <n v="121400"/>
    <n v="65755"/>
    <x v="0"/>
    <n v="792"/>
    <n v="83.023989898989896"/>
    <x v="1"/>
    <s v="USD"/>
    <n v="1385359200"/>
    <n v="1386741600"/>
    <b v="0"/>
    <b v="1"/>
    <s v="film &amp; video/documentary"/>
    <x v="4"/>
    <x v="4"/>
    <n v="54"/>
  </r>
  <r>
    <n v="434"/>
    <s v="Floyd-Sims"/>
    <s v="Cloned transitional hierarchy"/>
    <n v="5400"/>
    <n v="903"/>
    <x v="3"/>
    <n v="10"/>
    <n v="90.3"/>
    <x v="0"/>
    <s v="CAD"/>
    <n v="1480572000"/>
    <n v="1481781600"/>
    <b v="1"/>
    <b v="0"/>
    <s v="theater/plays"/>
    <x v="3"/>
    <x v="3"/>
    <n v="17"/>
  </r>
  <r>
    <n v="435"/>
    <s v="Spence, Jackson and Kelly"/>
    <s v="Advanced discrete leverage"/>
    <n v="152400"/>
    <n v="178120"/>
    <x v="1"/>
    <n v="1713"/>
    <n v="103.98131932282546"/>
    <x v="6"/>
    <s v="EUR"/>
    <n v="1418623200"/>
    <n v="1419660000"/>
    <b v="0"/>
    <b v="1"/>
    <s v="theater/plays"/>
    <x v="3"/>
    <x v="3"/>
    <n v="117"/>
  </r>
  <r>
    <n v="436"/>
    <s v="King-Nguyen"/>
    <s v="Open-source incremental throughput"/>
    <n v="1300"/>
    <n v="13678"/>
    <x v="1"/>
    <n v="249"/>
    <n v="54.931726907630519"/>
    <x v="1"/>
    <s v="USD"/>
    <n v="1555736400"/>
    <n v="1555822800"/>
    <b v="0"/>
    <b v="0"/>
    <s v="music/jazz"/>
    <x v="1"/>
    <x v="17"/>
    <n v="1052"/>
  </r>
  <r>
    <n v="437"/>
    <s v="Hansen Group"/>
    <s v="Centralized regional interface"/>
    <n v="8100"/>
    <n v="9969"/>
    <x v="1"/>
    <n v="192"/>
    <n v="51.921875"/>
    <x v="1"/>
    <s v="USD"/>
    <n v="1442120400"/>
    <n v="1442379600"/>
    <b v="0"/>
    <b v="1"/>
    <s v="film &amp; video/animation"/>
    <x v="4"/>
    <x v="10"/>
    <n v="123"/>
  </r>
  <r>
    <n v="438"/>
    <s v="Mathis, Hall and Hansen"/>
    <s v="Streamlined web-enabled knowledgebase"/>
    <n v="8300"/>
    <n v="14827"/>
    <x v="1"/>
    <n v="247"/>
    <n v="60.02834008097166"/>
    <x v="1"/>
    <s v="USD"/>
    <n v="1362376800"/>
    <n v="1364965200"/>
    <b v="0"/>
    <b v="0"/>
    <s v="theater/plays"/>
    <x v="3"/>
    <x v="3"/>
    <n v="179"/>
  </r>
  <r>
    <n v="439"/>
    <s v="Cummings Inc"/>
    <s v="Digitized transitional monitoring"/>
    <n v="28400"/>
    <n v="100900"/>
    <x v="1"/>
    <n v="2293"/>
    <n v="44.003488879197555"/>
    <x v="1"/>
    <s v="USD"/>
    <n v="1478408400"/>
    <n v="1479016800"/>
    <b v="0"/>
    <b v="0"/>
    <s v="film &amp; video/science fiction"/>
    <x v="4"/>
    <x v="22"/>
    <n v="355"/>
  </r>
  <r>
    <n v="440"/>
    <s v="Miller-Poole"/>
    <s v="Networked optimal adapter"/>
    <n v="102500"/>
    <n v="165954"/>
    <x v="1"/>
    <n v="3131"/>
    <n v="53.003513254551258"/>
    <x v="1"/>
    <s v="USD"/>
    <n v="1498798800"/>
    <n v="1499662800"/>
    <b v="0"/>
    <b v="0"/>
    <s v="film &amp; video/television"/>
    <x v="4"/>
    <x v="19"/>
    <n v="162"/>
  </r>
  <r>
    <n v="441"/>
    <s v="Rodriguez-West"/>
    <s v="Automated optimal function"/>
    <n v="7000"/>
    <n v="1744"/>
    <x v="0"/>
    <n v="32"/>
    <n v="54.5"/>
    <x v="1"/>
    <s v="USD"/>
    <n v="1335416400"/>
    <n v="1337835600"/>
    <b v="0"/>
    <b v="0"/>
    <s v="technology/wearables"/>
    <x v="2"/>
    <x v="8"/>
    <n v="25"/>
  </r>
  <r>
    <n v="442"/>
    <s v="Calderon, Bradford and Dean"/>
    <s v="Devolved system-worthy framework"/>
    <n v="5400"/>
    <n v="10731"/>
    <x v="1"/>
    <n v="143"/>
    <n v="75.04195804195804"/>
    <x v="6"/>
    <s v="EUR"/>
    <n v="1504328400"/>
    <n v="1505710800"/>
    <b v="0"/>
    <b v="0"/>
    <s v="theater/plays"/>
    <x v="3"/>
    <x v="3"/>
    <n v="199"/>
  </r>
  <r>
    <n v="443"/>
    <s v="Clark-Bowman"/>
    <s v="Stand-alone user-facing service-desk"/>
    <n v="9300"/>
    <n v="3232"/>
    <x v="3"/>
    <n v="90"/>
    <n v="35.911111111111111"/>
    <x v="1"/>
    <s v="USD"/>
    <n v="1285822800"/>
    <n v="1287464400"/>
    <b v="0"/>
    <b v="0"/>
    <s v="theater/plays"/>
    <x v="3"/>
    <x v="3"/>
    <n v="35"/>
  </r>
  <r>
    <n v="444"/>
    <s v="Hensley Ltd"/>
    <s v="Versatile global attitude"/>
    <n v="6200"/>
    <n v="10938"/>
    <x v="1"/>
    <n v="296"/>
    <n v="36.952702702702702"/>
    <x v="1"/>
    <s v="USD"/>
    <n v="1311483600"/>
    <n v="1311656400"/>
    <b v="0"/>
    <b v="1"/>
    <s v="music/indie rock"/>
    <x v="1"/>
    <x v="7"/>
    <n v="176"/>
  </r>
  <r>
    <n v="445"/>
    <s v="Anderson-Pearson"/>
    <s v="Intuitive demand-driven Local Area Network"/>
    <n v="2100"/>
    <n v="10739"/>
    <x v="1"/>
    <n v="170"/>
    <n v="63.170588235294119"/>
    <x v="1"/>
    <s v="USD"/>
    <n v="1291356000"/>
    <n v="1293170400"/>
    <b v="0"/>
    <b v="1"/>
    <s v="theater/plays"/>
    <x v="3"/>
    <x v="3"/>
    <n v="511"/>
  </r>
  <r>
    <n v="446"/>
    <s v="Martin, Martin and Solis"/>
    <s v="Assimilated uniform methodology"/>
    <n v="6800"/>
    <n v="5579"/>
    <x v="0"/>
    <n v="186"/>
    <n v="29.99462365591398"/>
    <x v="1"/>
    <s v="USD"/>
    <n v="1355810400"/>
    <n v="1355983200"/>
    <b v="0"/>
    <b v="0"/>
    <s v="technology/wearables"/>
    <x v="2"/>
    <x v="8"/>
    <n v="82"/>
  </r>
  <r>
    <n v="447"/>
    <s v="Harrington-Harper"/>
    <s v="Self-enabling next generation algorithm"/>
    <n v="155200"/>
    <n v="37754"/>
    <x v="3"/>
    <n v="439"/>
    <n v="86"/>
    <x v="4"/>
    <s v="GBP"/>
    <n v="1513663200"/>
    <n v="1515045600"/>
    <b v="0"/>
    <b v="0"/>
    <s v="film &amp; video/television"/>
    <x v="4"/>
    <x v="19"/>
    <n v="24"/>
  </r>
  <r>
    <n v="448"/>
    <s v="Price and Sons"/>
    <s v="Object-based demand-driven strategy"/>
    <n v="89900"/>
    <n v="45384"/>
    <x v="0"/>
    <n v="605"/>
    <n v="75.014876033057845"/>
    <x v="1"/>
    <s v="USD"/>
    <n v="1365915600"/>
    <n v="1366088400"/>
    <b v="0"/>
    <b v="1"/>
    <s v="games/video games"/>
    <x v="6"/>
    <x v="11"/>
    <n v="50"/>
  </r>
  <r>
    <n v="449"/>
    <s v="Cuevas-Morales"/>
    <s v="Public-key coherent ability"/>
    <n v="900"/>
    <n v="8703"/>
    <x v="1"/>
    <n v="86"/>
    <n v="101.19767441860465"/>
    <x v="3"/>
    <s v="DKK"/>
    <n v="1551852000"/>
    <n v="1553317200"/>
    <b v="0"/>
    <b v="0"/>
    <s v="games/video games"/>
    <x v="6"/>
    <x v="11"/>
    <n v="967"/>
  </r>
  <r>
    <n v="450"/>
    <s v="Delgado-Hatfield"/>
    <s v="Up-sized composite success"/>
    <n v="100"/>
    <n v="4"/>
    <x v="0"/>
    <n v="1"/>
    <n v="4"/>
    <x v="0"/>
    <s v="CAD"/>
    <n v="1540098000"/>
    <n v="1542088800"/>
    <b v="0"/>
    <b v="0"/>
    <s v="film &amp; video/animation"/>
    <x v="4"/>
    <x v="10"/>
    <n v="4"/>
  </r>
  <r>
    <n v="451"/>
    <s v="Padilla-Porter"/>
    <s v="Innovative exuding matrix"/>
    <n v="148400"/>
    <n v="182302"/>
    <x v="1"/>
    <n v="6286"/>
    <n v="29.001272669424118"/>
    <x v="1"/>
    <s v="USD"/>
    <n v="1500440400"/>
    <n v="1503118800"/>
    <b v="0"/>
    <b v="0"/>
    <s v="music/rock"/>
    <x v="1"/>
    <x v="1"/>
    <n v="123"/>
  </r>
  <r>
    <n v="452"/>
    <s v="Morris Group"/>
    <s v="Realigned impactful artificial intelligence"/>
    <n v="4800"/>
    <n v="3045"/>
    <x v="0"/>
    <n v="31"/>
    <n v="98.225806451612897"/>
    <x v="1"/>
    <s v="USD"/>
    <n v="1278392400"/>
    <n v="1278478800"/>
    <b v="0"/>
    <b v="0"/>
    <s v="film &amp; video/drama"/>
    <x v="4"/>
    <x v="6"/>
    <n v="63"/>
  </r>
  <r>
    <n v="453"/>
    <s v="Saunders Ltd"/>
    <s v="Multi-layered multi-tasking secured line"/>
    <n v="182400"/>
    <n v="102749"/>
    <x v="0"/>
    <n v="1181"/>
    <n v="87.001693480101608"/>
    <x v="1"/>
    <s v="USD"/>
    <n v="1480572000"/>
    <n v="1484114400"/>
    <b v="0"/>
    <b v="0"/>
    <s v="film &amp; video/science fiction"/>
    <x v="4"/>
    <x v="22"/>
    <n v="56"/>
  </r>
  <r>
    <n v="454"/>
    <s v="Woods Inc"/>
    <s v="Upgradable upward-trending portal"/>
    <n v="4000"/>
    <n v="1763"/>
    <x v="0"/>
    <n v="39"/>
    <n v="45.205128205128204"/>
    <x v="1"/>
    <s v="USD"/>
    <n v="1382331600"/>
    <n v="1385445600"/>
    <b v="0"/>
    <b v="1"/>
    <s v="film &amp; video/drama"/>
    <x v="4"/>
    <x v="6"/>
    <n v="44"/>
  </r>
  <r>
    <n v="455"/>
    <s v="Villanueva, Wright and Richardson"/>
    <s v="Profit-focused global product"/>
    <n v="116500"/>
    <n v="137904"/>
    <x v="1"/>
    <n v="3727"/>
    <n v="37.001341561577675"/>
    <x v="1"/>
    <s v="USD"/>
    <n v="1316754000"/>
    <n v="1318741200"/>
    <b v="0"/>
    <b v="0"/>
    <s v="theater/plays"/>
    <x v="3"/>
    <x v="3"/>
    <n v="118"/>
  </r>
  <r>
    <n v="456"/>
    <s v="Wilson, Brooks and Clark"/>
    <s v="Operative well-modulated data-warehouse"/>
    <n v="146400"/>
    <n v="152438"/>
    <x v="1"/>
    <n v="1605"/>
    <n v="94.976947040498445"/>
    <x v="1"/>
    <s v="USD"/>
    <n v="1518242400"/>
    <n v="1518242400"/>
    <b v="0"/>
    <b v="1"/>
    <s v="music/indie rock"/>
    <x v="1"/>
    <x v="7"/>
    <n v="104"/>
  </r>
  <r>
    <n v="457"/>
    <s v="Sheppard, Smith and Spence"/>
    <s v="Cloned asymmetric functionalities"/>
    <n v="5000"/>
    <n v="1332"/>
    <x v="0"/>
    <n v="46"/>
    <n v="28.956521739130434"/>
    <x v="1"/>
    <s v="USD"/>
    <n v="1476421200"/>
    <n v="1476594000"/>
    <b v="0"/>
    <b v="0"/>
    <s v="theater/plays"/>
    <x v="3"/>
    <x v="3"/>
    <n v="27"/>
  </r>
  <r>
    <n v="458"/>
    <s v="Wise, Thompson and Allen"/>
    <s v="Pre-emptive neutral portal"/>
    <n v="33800"/>
    <n v="118706"/>
    <x v="1"/>
    <n v="2120"/>
    <n v="55.993396226415094"/>
    <x v="1"/>
    <s v="USD"/>
    <n v="1269752400"/>
    <n v="1273554000"/>
    <b v="0"/>
    <b v="0"/>
    <s v="theater/plays"/>
    <x v="3"/>
    <x v="3"/>
    <n v="351"/>
  </r>
  <r>
    <n v="459"/>
    <s v="Lane, Ryan and Chapman"/>
    <s v="Switchable demand-driven help-desk"/>
    <n v="6300"/>
    <n v="5674"/>
    <x v="0"/>
    <n v="105"/>
    <n v="54.038095238095238"/>
    <x v="1"/>
    <s v="USD"/>
    <n v="1419746400"/>
    <n v="1421906400"/>
    <b v="0"/>
    <b v="0"/>
    <s v="film &amp; video/documentary"/>
    <x v="4"/>
    <x v="4"/>
    <n v="90"/>
  </r>
  <r>
    <n v="460"/>
    <s v="Rich, Alvarez and King"/>
    <s v="Business-focused static ability"/>
    <n v="2400"/>
    <n v="4119"/>
    <x v="1"/>
    <n v="50"/>
    <n v="82.38"/>
    <x v="1"/>
    <s v="USD"/>
    <n v="1281330000"/>
    <n v="1281589200"/>
    <b v="0"/>
    <b v="0"/>
    <s v="theater/plays"/>
    <x v="3"/>
    <x v="3"/>
    <n v="172"/>
  </r>
  <r>
    <n v="461"/>
    <s v="Terry-Salinas"/>
    <s v="Networked secondary structure"/>
    <n v="98800"/>
    <n v="139354"/>
    <x v="1"/>
    <n v="2080"/>
    <n v="66.997115384615384"/>
    <x v="1"/>
    <s v="USD"/>
    <n v="1398661200"/>
    <n v="1400389200"/>
    <b v="0"/>
    <b v="0"/>
    <s v="film &amp; video/drama"/>
    <x v="4"/>
    <x v="6"/>
    <n v="141"/>
  </r>
  <r>
    <n v="462"/>
    <s v="Wang-Rodriguez"/>
    <s v="Total multimedia website"/>
    <n v="188800"/>
    <n v="57734"/>
    <x v="0"/>
    <n v="535"/>
    <n v="107.91401869158878"/>
    <x v="1"/>
    <s v="USD"/>
    <n v="1359525600"/>
    <n v="1362808800"/>
    <b v="0"/>
    <b v="0"/>
    <s v="games/mobile games"/>
    <x v="6"/>
    <x v="20"/>
    <n v="31"/>
  </r>
  <r>
    <n v="463"/>
    <s v="Mckee-Hill"/>
    <s v="Cross-platform upward-trending parallelism"/>
    <n v="134300"/>
    <n v="145265"/>
    <x v="1"/>
    <n v="2105"/>
    <n v="69.009501187648453"/>
    <x v="1"/>
    <s v="USD"/>
    <n v="1388469600"/>
    <n v="1388815200"/>
    <b v="0"/>
    <b v="0"/>
    <s v="film &amp; video/animation"/>
    <x v="4"/>
    <x v="10"/>
    <n v="108"/>
  </r>
  <r>
    <n v="464"/>
    <s v="Gomez LLC"/>
    <s v="Pre-emptive mission-critical hardware"/>
    <n v="71200"/>
    <n v="95020"/>
    <x v="1"/>
    <n v="2436"/>
    <n v="39.006568144499177"/>
    <x v="1"/>
    <s v="USD"/>
    <n v="1518328800"/>
    <n v="1519538400"/>
    <b v="0"/>
    <b v="0"/>
    <s v="theater/plays"/>
    <x v="3"/>
    <x v="3"/>
    <n v="133"/>
  </r>
  <r>
    <n v="465"/>
    <s v="Gonzalez-Robbins"/>
    <s v="Up-sized responsive protocol"/>
    <n v="4700"/>
    <n v="8829"/>
    <x v="1"/>
    <n v="80"/>
    <n v="110.3625"/>
    <x v="1"/>
    <s v="USD"/>
    <n v="1517032800"/>
    <n v="1517810400"/>
    <b v="0"/>
    <b v="0"/>
    <s v="publishing/translations"/>
    <x v="5"/>
    <x v="18"/>
    <n v="188"/>
  </r>
  <r>
    <n v="466"/>
    <s v="Obrien and Sons"/>
    <s v="Pre-emptive transitional frame"/>
    <n v="1200"/>
    <n v="3984"/>
    <x v="1"/>
    <n v="42"/>
    <n v="94.857142857142861"/>
    <x v="1"/>
    <s v="USD"/>
    <n v="1368594000"/>
    <n v="1370581200"/>
    <b v="0"/>
    <b v="1"/>
    <s v="technology/wearables"/>
    <x v="2"/>
    <x v="8"/>
    <n v="332"/>
  </r>
  <r>
    <n v="467"/>
    <s v="Shaw Ltd"/>
    <s v="Profit-focused content-based application"/>
    <n v="1400"/>
    <n v="8053"/>
    <x v="1"/>
    <n v="139"/>
    <n v="57.935251798561154"/>
    <x v="0"/>
    <s v="CAD"/>
    <n v="1448258400"/>
    <n v="1448863200"/>
    <b v="0"/>
    <b v="1"/>
    <s v="technology/web"/>
    <x v="2"/>
    <x v="2"/>
    <n v="575"/>
  </r>
  <r>
    <n v="468"/>
    <s v="Hughes Inc"/>
    <s v="Streamlined neutral analyzer"/>
    <n v="4000"/>
    <n v="1620"/>
    <x v="0"/>
    <n v="16"/>
    <n v="101.25"/>
    <x v="1"/>
    <s v="USD"/>
    <n v="1555218000"/>
    <n v="1556600400"/>
    <b v="0"/>
    <b v="0"/>
    <s v="theater/plays"/>
    <x v="3"/>
    <x v="3"/>
    <n v="41"/>
  </r>
  <r>
    <n v="469"/>
    <s v="Olsen-Ryan"/>
    <s v="Assimilated neutral utilization"/>
    <n v="5600"/>
    <n v="10328"/>
    <x v="1"/>
    <n v="159"/>
    <n v="64.95597484276729"/>
    <x v="1"/>
    <s v="USD"/>
    <n v="1431925200"/>
    <n v="1432098000"/>
    <b v="0"/>
    <b v="0"/>
    <s v="film &amp; video/drama"/>
    <x v="4"/>
    <x v="6"/>
    <n v="184"/>
  </r>
  <r>
    <n v="470"/>
    <s v="Grimes, Holland and Sloan"/>
    <s v="Extended dedicated archive"/>
    <n v="3600"/>
    <n v="10289"/>
    <x v="1"/>
    <n v="381"/>
    <n v="27.00524934383202"/>
    <x v="1"/>
    <s v="USD"/>
    <n v="1481522400"/>
    <n v="1482127200"/>
    <b v="0"/>
    <b v="0"/>
    <s v="technology/wearables"/>
    <x v="2"/>
    <x v="8"/>
    <n v="286"/>
  </r>
  <r>
    <n v="471"/>
    <s v="Perry and Sons"/>
    <s v="Configurable static help-desk"/>
    <n v="3100"/>
    <n v="9889"/>
    <x v="1"/>
    <n v="194"/>
    <n v="50.97422680412371"/>
    <x v="4"/>
    <s v="GBP"/>
    <n v="1335934800"/>
    <n v="1335934800"/>
    <b v="0"/>
    <b v="1"/>
    <s v="food/food trucks"/>
    <x v="0"/>
    <x v="0"/>
    <n v="319"/>
  </r>
  <r>
    <n v="472"/>
    <s v="Turner, Young and Collins"/>
    <s v="Self-enabling clear-thinking framework"/>
    <n v="153800"/>
    <n v="60342"/>
    <x v="0"/>
    <n v="575"/>
    <n v="104.94260869565217"/>
    <x v="1"/>
    <s v="USD"/>
    <n v="1552280400"/>
    <n v="1556946000"/>
    <b v="0"/>
    <b v="0"/>
    <s v="music/rock"/>
    <x v="1"/>
    <x v="1"/>
    <n v="39"/>
  </r>
  <r>
    <n v="473"/>
    <s v="Richardson Inc"/>
    <s v="Assimilated fault-tolerant capacity"/>
    <n v="5000"/>
    <n v="8907"/>
    <x v="1"/>
    <n v="106"/>
    <n v="84.028301886792448"/>
    <x v="1"/>
    <s v="USD"/>
    <n v="1529989200"/>
    <n v="1530075600"/>
    <b v="0"/>
    <b v="0"/>
    <s v="music/electric music"/>
    <x v="1"/>
    <x v="5"/>
    <n v="178"/>
  </r>
  <r>
    <n v="474"/>
    <s v="Santos-Young"/>
    <s v="Enhanced neutral ability"/>
    <n v="4000"/>
    <n v="14606"/>
    <x v="1"/>
    <n v="142"/>
    <n v="102.85915492957747"/>
    <x v="1"/>
    <s v="USD"/>
    <n v="1418709600"/>
    <n v="1418796000"/>
    <b v="0"/>
    <b v="0"/>
    <s v="film &amp; video/television"/>
    <x v="4"/>
    <x v="19"/>
    <n v="365"/>
  </r>
  <r>
    <n v="475"/>
    <s v="Nichols Ltd"/>
    <s v="Function-based attitude-oriented groupware"/>
    <n v="7400"/>
    <n v="8432"/>
    <x v="1"/>
    <n v="211"/>
    <n v="39.962085308056871"/>
    <x v="1"/>
    <s v="USD"/>
    <n v="1372136400"/>
    <n v="1372482000"/>
    <b v="0"/>
    <b v="1"/>
    <s v="publishing/translations"/>
    <x v="5"/>
    <x v="18"/>
    <n v="114"/>
  </r>
  <r>
    <n v="476"/>
    <s v="Murphy PLC"/>
    <s v="Optional solution-oriented instruction set"/>
    <n v="191500"/>
    <n v="57122"/>
    <x v="0"/>
    <n v="1120"/>
    <n v="51.001785714285717"/>
    <x v="1"/>
    <s v="USD"/>
    <n v="1533877200"/>
    <n v="1534395600"/>
    <b v="0"/>
    <b v="0"/>
    <s v="publishing/fiction"/>
    <x v="5"/>
    <x v="13"/>
    <n v="30"/>
  </r>
  <r>
    <n v="477"/>
    <s v="Hogan, Porter and Rivera"/>
    <s v="Organic object-oriented core"/>
    <n v="8500"/>
    <n v="4613"/>
    <x v="0"/>
    <n v="113"/>
    <n v="40.823008849557525"/>
    <x v="1"/>
    <s v="USD"/>
    <n v="1309064400"/>
    <n v="1311397200"/>
    <b v="0"/>
    <b v="0"/>
    <s v="film &amp; video/science fiction"/>
    <x v="4"/>
    <x v="22"/>
    <n v="54"/>
  </r>
  <r>
    <n v="478"/>
    <s v="Lyons LLC"/>
    <s v="Balanced impactful circuit"/>
    <n v="68800"/>
    <n v="162603"/>
    <x v="1"/>
    <n v="2756"/>
    <n v="58.999637155297535"/>
    <x v="1"/>
    <s v="USD"/>
    <n v="1425877200"/>
    <n v="1426914000"/>
    <b v="0"/>
    <b v="0"/>
    <s v="technology/wearables"/>
    <x v="2"/>
    <x v="8"/>
    <n v="236"/>
  </r>
  <r>
    <n v="479"/>
    <s v="Long-Greene"/>
    <s v="Future-proofed heuristic encryption"/>
    <n v="2400"/>
    <n v="12310"/>
    <x v="1"/>
    <n v="173"/>
    <n v="71.156069364161851"/>
    <x v="4"/>
    <s v="GBP"/>
    <n v="1501304400"/>
    <n v="1501477200"/>
    <b v="0"/>
    <b v="0"/>
    <s v="food/food trucks"/>
    <x v="0"/>
    <x v="0"/>
    <n v="513"/>
  </r>
  <r>
    <n v="480"/>
    <s v="Robles-Hudson"/>
    <s v="Balanced bifurcated leverage"/>
    <n v="8600"/>
    <n v="8656"/>
    <x v="1"/>
    <n v="87"/>
    <n v="99.494252873563212"/>
    <x v="1"/>
    <s v="USD"/>
    <n v="1268287200"/>
    <n v="1269061200"/>
    <b v="0"/>
    <b v="1"/>
    <s v="photography/photography books"/>
    <x v="7"/>
    <x v="14"/>
    <n v="101"/>
  </r>
  <r>
    <n v="481"/>
    <s v="Mcclure LLC"/>
    <s v="Sharable discrete budgetary management"/>
    <n v="196600"/>
    <n v="159931"/>
    <x v="0"/>
    <n v="1538"/>
    <n v="103.98634590377114"/>
    <x v="1"/>
    <s v="USD"/>
    <n v="1412139600"/>
    <n v="1415772000"/>
    <b v="0"/>
    <b v="1"/>
    <s v="theater/plays"/>
    <x v="3"/>
    <x v="3"/>
    <n v="81"/>
  </r>
  <r>
    <n v="482"/>
    <s v="Martin, Russell and Baker"/>
    <s v="Focused solution-oriented instruction set"/>
    <n v="4200"/>
    <n v="689"/>
    <x v="0"/>
    <n v="9"/>
    <n v="76.555555555555557"/>
    <x v="1"/>
    <s v="USD"/>
    <n v="1330063200"/>
    <n v="1331013600"/>
    <b v="0"/>
    <b v="1"/>
    <s v="publishing/fiction"/>
    <x v="5"/>
    <x v="13"/>
    <n v="16"/>
  </r>
  <r>
    <n v="483"/>
    <s v="Rice-Parker"/>
    <s v="Down-sized actuating infrastructure"/>
    <n v="91400"/>
    <n v="48236"/>
    <x v="0"/>
    <n v="554"/>
    <n v="87.068592057761734"/>
    <x v="1"/>
    <s v="USD"/>
    <n v="1576130400"/>
    <n v="1576735200"/>
    <b v="0"/>
    <b v="0"/>
    <s v="theater/plays"/>
    <x v="3"/>
    <x v="3"/>
    <n v="53"/>
  </r>
  <r>
    <n v="484"/>
    <s v="Landry Inc"/>
    <s v="Synergistic cohesive adapter"/>
    <n v="29600"/>
    <n v="77021"/>
    <x v="1"/>
    <n v="1572"/>
    <n v="48.99554707379135"/>
    <x v="4"/>
    <s v="GBP"/>
    <n v="1407128400"/>
    <n v="1411362000"/>
    <b v="0"/>
    <b v="1"/>
    <s v="food/food trucks"/>
    <x v="0"/>
    <x v="0"/>
    <n v="260"/>
  </r>
  <r>
    <n v="485"/>
    <s v="Richards-Davis"/>
    <s v="Quality-focused mission-critical structure"/>
    <n v="90600"/>
    <n v="27844"/>
    <x v="0"/>
    <n v="648"/>
    <n v="42.969135802469133"/>
    <x v="4"/>
    <s v="GBP"/>
    <n v="1560142800"/>
    <n v="1563685200"/>
    <b v="0"/>
    <b v="0"/>
    <s v="theater/plays"/>
    <x v="3"/>
    <x v="3"/>
    <n v="31"/>
  </r>
  <r>
    <n v="486"/>
    <s v="Davis, Cox and Fox"/>
    <s v="Compatible exuding Graphical User Interface"/>
    <n v="5200"/>
    <n v="702"/>
    <x v="0"/>
    <n v="21"/>
    <n v="33.428571428571431"/>
    <x v="4"/>
    <s v="GBP"/>
    <n v="1520575200"/>
    <n v="1521867600"/>
    <b v="0"/>
    <b v="1"/>
    <s v="publishing/translations"/>
    <x v="5"/>
    <x v="18"/>
    <n v="14"/>
  </r>
  <r>
    <n v="487"/>
    <s v="Smith-Wallace"/>
    <s v="Monitored 24/7 time-frame"/>
    <n v="110300"/>
    <n v="197024"/>
    <x v="1"/>
    <n v="2346"/>
    <n v="83.982949701619773"/>
    <x v="1"/>
    <s v="USD"/>
    <n v="1492664400"/>
    <n v="1495515600"/>
    <b v="0"/>
    <b v="0"/>
    <s v="theater/plays"/>
    <x v="3"/>
    <x v="3"/>
    <n v="179"/>
  </r>
  <r>
    <n v="488"/>
    <s v="Cordova, Shaw and Wang"/>
    <s v="Virtual secondary open architecture"/>
    <n v="5300"/>
    <n v="11663"/>
    <x v="1"/>
    <n v="115"/>
    <n v="101.41739130434783"/>
    <x v="1"/>
    <s v="USD"/>
    <n v="1454479200"/>
    <n v="1455948000"/>
    <b v="0"/>
    <b v="0"/>
    <s v="theater/plays"/>
    <x v="3"/>
    <x v="3"/>
    <n v="220"/>
  </r>
  <r>
    <n v="489"/>
    <s v="Clark Inc"/>
    <s v="Down-sized mobile time-frame"/>
    <n v="9200"/>
    <n v="9339"/>
    <x v="1"/>
    <n v="85"/>
    <n v="109.87058823529412"/>
    <x v="6"/>
    <s v="EUR"/>
    <n v="1281934800"/>
    <n v="1282366800"/>
    <b v="0"/>
    <b v="0"/>
    <s v="technology/wearables"/>
    <x v="2"/>
    <x v="8"/>
    <n v="102"/>
  </r>
  <r>
    <n v="490"/>
    <s v="Young and Sons"/>
    <s v="Innovative disintermediate encryption"/>
    <n v="2400"/>
    <n v="4596"/>
    <x v="1"/>
    <n v="144"/>
    <n v="31.916666666666668"/>
    <x v="1"/>
    <s v="USD"/>
    <n v="1573970400"/>
    <n v="1574575200"/>
    <b v="0"/>
    <b v="0"/>
    <s v="journalism/audio"/>
    <x v="8"/>
    <x v="23"/>
    <n v="192"/>
  </r>
  <r>
    <n v="491"/>
    <s v="Henson PLC"/>
    <s v="Universal contextually-based knowledgebase"/>
    <n v="56800"/>
    <n v="173437"/>
    <x v="1"/>
    <n v="2443"/>
    <n v="70.993450675399103"/>
    <x v="1"/>
    <s v="USD"/>
    <n v="1372654800"/>
    <n v="1374901200"/>
    <b v="0"/>
    <b v="1"/>
    <s v="food/food trucks"/>
    <x v="0"/>
    <x v="0"/>
    <n v="305"/>
  </r>
  <r>
    <n v="492"/>
    <s v="Garcia Group"/>
    <s v="Persevering interactive matrix"/>
    <n v="191000"/>
    <n v="45831"/>
    <x v="3"/>
    <n v="595"/>
    <n v="77.026890756302521"/>
    <x v="1"/>
    <s v="USD"/>
    <n v="1275886800"/>
    <n v="1278910800"/>
    <b v="1"/>
    <b v="1"/>
    <s v="film &amp; video/shorts"/>
    <x v="4"/>
    <x v="12"/>
    <n v="24"/>
  </r>
  <r>
    <n v="493"/>
    <s v="Adams, Walker and Wong"/>
    <s v="Seamless background framework"/>
    <n v="900"/>
    <n v="6514"/>
    <x v="1"/>
    <n v="64"/>
    <n v="101.78125"/>
    <x v="1"/>
    <s v="USD"/>
    <n v="1561784400"/>
    <n v="1562907600"/>
    <b v="0"/>
    <b v="0"/>
    <s v="photography/photography books"/>
    <x v="7"/>
    <x v="14"/>
    <n v="724"/>
  </r>
  <r>
    <n v="494"/>
    <s v="Hopkins-Browning"/>
    <s v="Balanced upward-trending productivity"/>
    <n v="2500"/>
    <n v="13684"/>
    <x v="1"/>
    <n v="268"/>
    <n v="51.059701492537314"/>
    <x v="1"/>
    <s v="USD"/>
    <n v="1332392400"/>
    <n v="1332478800"/>
    <b v="0"/>
    <b v="0"/>
    <s v="technology/wearables"/>
    <x v="2"/>
    <x v="8"/>
    <n v="547"/>
  </r>
  <r>
    <n v="495"/>
    <s v="Bell, Edwards and Andersen"/>
    <s v="Centralized clear-thinking solution"/>
    <n v="3200"/>
    <n v="13264"/>
    <x v="1"/>
    <n v="195"/>
    <n v="68.02051282051282"/>
    <x v="3"/>
    <s v="DKK"/>
    <n v="1402376400"/>
    <n v="1402722000"/>
    <b v="0"/>
    <b v="0"/>
    <s v="theater/plays"/>
    <x v="3"/>
    <x v="3"/>
    <n v="415"/>
  </r>
  <r>
    <n v="496"/>
    <s v="Morales Group"/>
    <s v="Optimized bi-directional extranet"/>
    <n v="183800"/>
    <n v="1667"/>
    <x v="0"/>
    <n v="54"/>
    <n v="30.87037037037037"/>
    <x v="1"/>
    <s v="USD"/>
    <n v="1495342800"/>
    <n v="1496811600"/>
    <b v="0"/>
    <b v="0"/>
    <s v="film &amp; video/animation"/>
    <x v="4"/>
    <x v="10"/>
    <n v="1"/>
  </r>
  <r>
    <n v="497"/>
    <s v="Lucero Group"/>
    <s v="Intuitive actuating benchmark"/>
    <n v="9800"/>
    <n v="3349"/>
    <x v="0"/>
    <n v="120"/>
    <n v="27.908333333333335"/>
    <x v="1"/>
    <s v="USD"/>
    <n v="1482213600"/>
    <n v="1482213600"/>
    <b v="0"/>
    <b v="1"/>
    <s v="technology/wearables"/>
    <x v="2"/>
    <x v="8"/>
    <n v="34"/>
  </r>
  <r>
    <n v="498"/>
    <s v="Smith, Brown and Davis"/>
    <s v="Devolved background project"/>
    <n v="193400"/>
    <n v="46317"/>
    <x v="0"/>
    <n v="579"/>
    <n v="79.994818652849744"/>
    <x v="3"/>
    <s v="DKK"/>
    <n v="1420092000"/>
    <n v="1420264800"/>
    <b v="0"/>
    <b v="0"/>
    <s v="technology/web"/>
    <x v="2"/>
    <x v="2"/>
    <n v="24"/>
  </r>
  <r>
    <n v="499"/>
    <s v="Hunt Group"/>
    <s v="Reverse-engineered executive emulation"/>
    <n v="163800"/>
    <n v="78743"/>
    <x v="0"/>
    <n v="2072"/>
    <n v="38.003378378378379"/>
    <x v="1"/>
    <s v="USD"/>
    <n v="1458018000"/>
    <n v="1458450000"/>
    <b v="0"/>
    <b v="1"/>
    <s v="film &amp; video/documentary"/>
    <x v="4"/>
    <x v="4"/>
    <n v="48"/>
  </r>
  <r>
    <n v="500"/>
    <s v="Valdez Ltd"/>
    <s v="Team-oriented clear-thinking matrix"/>
    <n v="100"/>
    <n v="0"/>
    <x v="0"/>
    <n v="0"/>
    <n v="0"/>
    <x v="1"/>
    <s v="USD"/>
    <n v="1367384400"/>
    <n v="1369803600"/>
    <b v="0"/>
    <b v="1"/>
    <s v="theater/plays"/>
    <x v="3"/>
    <x v="3"/>
    <n v="0"/>
  </r>
  <r>
    <n v="501"/>
    <s v="Mccann-Le"/>
    <s v="Focused coherent methodology"/>
    <n v="153600"/>
    <n v="107743"/>
    <x v="0"/>
    <n v="1796"/>
    <n v="59.990534521158132"/>
    <x v="1"/>
    <s v="USD"/>
    <n v="1363064400"/>
    <n v="1363237200"/>
    <b v="0"/>
    <b v="0"/>
    <s v="film &amp; video/documentary"/>
    <x v="4"/>
    <x v="4"/>
    <n v="70"/>
  </r>
  <r>
    <n v="502"/>
    <s v="Johnson Inc"/>
    <s v="Reduced context-sensitive complexity"/>
    <n v="1300"/>
    <n v="6889"/>
    <x v="1"/>
    <n v="186"/>
    <n v="37.037634408602152"/>
    <x v="2"/>
    <s v="AUD"/>
    <n v="1343365200"/>
    <n v="1345870800"/>
    <b v="0"/>
    <b v="1"/>
    <s v="games/video games"/>
    <x v="6"/>
    <x v="11"/>
    <n v="530"/>
  </r>
  <r>
    <n v="503"/>
    <s v="Collins LLC"/>
    <s v="Decentralized 4thgeneration time-frame"/>
    <n v="25500"/>
    <n v="45983"/>
    <x v="1"/>
    <n v="460"/>
    <n v="99.963043478260872"/>
    <x v="1"/>
    <s v="USD"/>
    <n v="1435726800"/>
    <n v="1437454800"/>
    <b v="0"/>
    <b v="0"/>
    <s v="film &amp; video/drama"/>
    <x v="4"/>
    <x v="6"/>
    <n v="180"/>
  </r>
  <r>
    <n v="504"/>
    <s v="Smith-Miller"/>
    <s v="De-engineered cohesive moderator"/>
    <n v="7500"/>
    <n v="6924"/>
    <x v="0"/>
    <n v="62"/>
    <n v="111.6774193548387"/>
    <x v="6"/>
    <s v="EUR"/>
    <n v="1431925200"/>
    <n v="1432011600"/>
    <b v="0"/>
    <b v="0"/>
    <s v="music/rock"/>
    <x v="1"/>
    <x v="1"/>
    <n v="92"/>
  </r>
  <r>
    <n v="505"/>
    <s v="Jensen-Vargas"/>
    <s v="Ameliorated explicit parallelism"/>
    <n v="89900"/>
    <n v="12497"/>
    <x v="0"/>
    <n v="347"/>
    <n v="36.014409221902014"/>
    <x v="1"/>
    <s v="USD"/>
    <n v="1362722400"/>
    <n v="1366347600"/>
    <b v="0"/>
    <b v="1"/>
    <s v="publishing/radio &amp; podcasts"/>
    <x v="5"/>
    <x v="15"/>
    <n v="14"/>
  </r>
  <r>
    <n v="506"/>
    <s v="Robles, Bell and Gonzalez"/>
    <s v="Customizable background monitoring"/>
    <n v="18000"/>
    <n v="166874"/>
    <x v="1"/>
    <n v="2528"/>
    <n v="66.010284810126578"/>
    <x v="1"/>
    <s v="USD"/>
    <n v="1511416800"/>
    <n v="1512885600"/>
    <b v="0"/>
    <b v="1"/>
    <s v="theater/plays"/>
    <x v="3"/>
    <x v="3"/>
    <n v="927"/>
  </r>
  <r>
    <n v="507"/>
    <s v="Turner, Miller and Francis"/>
    <s v="Compatible well-modulated budgetary management"/>
    <n v="2100"/>
    <n v="837"/>
    <x v="0"/>
    <n v="19"/>
    <n v="44.05263157894737"/>
    <x v="1"/>
    <s v="USD"/>
    <n v="1365483600"/>
    <n v="1369717200"/>
    <b v="0"/>
    <b v="1"/>
    <s v="technology/web"/>
    <x v="2"/>
    <x v="2"/>
    <n v="40"/>
  </r>
  <r>
    <n v="508"/>
    <s v="Roberts Group"/>
    <s v="Up-sized radical pricing structure"/>
    <n v="172700"/>
    <n v="193820"/>
    <x v="1"/>
    <n v="3657"/>
    <n v="52.999726551818434"/>
    <x v="1"/>
    <s v="USD"/>
    <n v="1532840400"/>
    <n v="1534654800"/>
    <b v="0"/>
    <b v="0"/>
    <s v="theater/plays"/>
    <x v="3"/>
    <x v="3"/>
    <n v="112"/>
  </r>
  <r>
    <n v="509"/>
    <s v="White LLC"/>
    <s v="Robust zero-defect project"/>
    <n v="168500"/>
    <n v="119510"/>
    <x v="0"/>
    <n v="1258"/>
    <n v="95"/>
    <x v="1"/>
    <s v="USD"/>
    <n v="1336194000"/>
    <n v="1337058000"/>
    <b v="0"/>
    <b v="0"/>
    <s v="theater/plays"/>
    <x v="3"/>
    <x v="3"/>
    <n v="71"/>
  </r>
  <r>
    <n v="510"/>
    <s v="Best, Miller and Thomas"/>
    <s v="Re-engineered mobile task-force"/>
    <n v="7800"/>
    <n v="9289"/>
    <x v="1"/>
    <n v="131"/>
    <n v="70.908396946564892"/>
    <x v="2"/>
    <s v="AUD"/>
    <n v="1527742800"/>
    <n v="1529816400"/>
    <b v="0"/>
    <b v="0"/>
    <s v="film &amp; video/drama"/>
    <x v="4"/>
    <x v="6"/>
    <n v="119"/>
  </r>
  <r>
    <n v="511"/>
    <s v="Smith-Mullins"/>
    <s v="User-centric intangible neural-net"/>
    <n v="147800"/>
    <n v="35498"/>
    <x v="0"/>
    <n v="362"/>
    <n v="98.060773480662988"/>
    <x v="1"/>
    <s v="USD"/>
    <n v="1564030800"/>
    <n v="1564894800"/>
    <b v="0"/>
    <b v="0"/>
    <s v="theater/plays"/>
    <x v="3"/>
    <x v="3"/>
    <n v="24"/>
  </r>
  <r>
    <n v="512"/>
    <s v="Williams-Walsh"/>
    <s v="Organized explicit core"/>
    <n v="9100"/>
    <n v="12678"/>
    <x v="1"/>
    <n v="239"/>
    <n v="53.046025104602514"/>
    <x v="1"/>
    <s v="USD"/>
    <n v="1404536400"/>
    <n v="1404622800"/>
    <b v="0"/>
    <b v="1"/>
    <s v="games/video games"/>
    <x v="6"/>
    <x v="11"/>
    <n v="139"/>
  </r>
  <r>
    <n v="513"/>
    <s v="Harrison, Blackwell and Mendez"/>
    <s v="Synchronized 6thgeneration adapter"/>
    <n v="8300"/>
    <n v="3260"/>
    <x v="3"/>
    <n v="35"/>
    <n v="93.142857142857139"/>
    <x v="1"/>
    <s v="USD"/>
    <n v="1284008400"/>
    <n v="1284181200"/>
    <b v="0"/>
    <b v="0"/>
    <s v="film &amp; video/television"/>
    <x v="4"/>
    <x v="19"/>
    <n v="39"/>
  </r>
  <r>
    <n v="514"/>
    <s v="Sanchez, Bradley and Flores"/>
    <s v="Centralized motivating capacity"/>
    <n v="138700"/>
    <n v="31123"/>
    <x v="3"/>
    <n v="528"/>
    <n v="58.945075757575758"/>
    <x v="5"/>
    <s v="CHF"/>
    <n v="1386309600"/>
    <n v="1386741600"/>
    <b v="0"/>
    <b v="1"/>
    <s v="music/rock"/>
    <x v="1"/>
    <x v="1"/>
    <n v="22"/>
  </r>
  <r>
    <n v="515"/>
    <s v="Cox LLC"/>
    <s v="Phased 24hour flexibility"/>
    <n v="8600"/>
    <n v="4797"/>
    <x v="0"/>
    <n v="133"/>
    <n v="36.067669172932334"/>
    <x v="0"/>
    <s v="CAD"/>
    <n v="1324620000"/>
    <n v="1324792800"/>
    <b v="0"/>
    <b v="1"/>
    <s v="theater/plays"/>
    <x v="3"/>
    <x v="3"/>
    <n v="56"/>
  </r>
  <r>
    <n v="516"/>
    <s v="Morales-Odonnell"/>
    <s v="Exclusive 5thgeneration structure"/>
    <n v="125400"/>
    <n v="53324"/>
    <x v="0"/>
    <n v="846"/>
    <n v="63.030732860520096"/>
    <x v="1"/>
    <s v="USD"/>
    <n v="1281070800"/>
    <n v="1284354000"/>
    <b v="0"/>
    <b v="0"/>
    <s v="publishing/nonfiction"/>
    <x v="5"/>
    <x v="9"/>
    <n v="43"/>
  </r>
  <r>
    <n v="517"/>
    <s v="Ramirez LLC"/>
    <s v="Multi-tiered maximized orchestration"/>
    <n v="5900"/>
    <n v="6608"/>
    <x v="1"/>
    <n v="78"/>
    <n v="84.717948717948715"/>
    <x v="1"/>
    <s v="USD"/>
    <n v="1493960400"/>
    <n v="1494392400"/>
    <b v="0"/>
    <b v="0"/>
    <s v="food/food trucks"/>
    <x v="0"/>
    <x v="0"/>
    <n v="112"/>
  </r>
  <r>
    <n v="518"/>
    <s v="Ramirez Group"/>
    <s v="Open-architected uniform instruction set"/>
    <n v="8800"/>
    <n v="622"/>
    <x v="0"/>
    <n v="10"/>
    <n v="62.2"/>
    <x v="1"/>
    <s v="USD"/>
    <n v="1519365600"/>
    <n v="1519538400"/>
    <b v="0"/>
    <b v="1"/>
    <s v="film &amp; video/animation"/>
    <x v="4"/>
    <x v="10"/>
    <n v="7"/>
  </r>
  <r>
    <n v="519"/>
    <s v="Marsh-Coleman"/>
    <s v="Exclusive asymmetric analyzer"/>
    <n v="177700"/>
    <n v="180802"/>
    <x v="1"/>
    <n v="1773"/>
    <n v="101.97518330513255"/>
    <x v="1"/>
    <s v="USD"/>
    <n v="1420696800"/>
    <n v="1421906400"/>
    <b v="0"/>
    <b v="1"/>
    <s v="music/rock"/>
    <x v="1"/>
    <x v="1"/>
    <n v="102"/>
  </r>
  <r>
    <n v="520"/>
    <s v="Frederick, Jenkins and Collins"/>
    <s v="Organic radical collaboration"/>
    <n v="800"/>
    <n v="3406"/>
    <x v="1"/>
    <n v="32"/>
    <n v="106.4375"/>
    <x v="1"/>
    <s v="USD"/>
    <n v="1555650000"/>
    <n v="1555909200"/>
    <b v="0"/>
    <b v="0"/>
    <s v="theater/plays"/>
    <x v="3"/>
    <x v="3"/>
    <n v="426"/>
  </r>
  <r>
    <n v="521"/>
    <s v="Wilson Ltd"/>
    <s v="Function-based multi-state software"/>
    <n v="7600"/>
    <n v="11061"/>
    <x v="1"/>
    <n v="369"/>
    <n v="29.975609756097562"/>
    <x v="1"/>
    <s v="USD"/>
    <n v="1471928400"/>
    <n v="1472446800"/>
    <b v="0"/>
    <b v="1"/>
    <s v="film &amp; video/drama"/>
    <x v="4"/>
    <x v="6"/>
    <n v="146"/>
  </r>
  <r>
    <n v="522"/>
    <s v="Cline, Peterson and Lowery"/>
    <s v="Innovative static budgetary management"/>
    <n v="50500"/>
    <n v="16389"/>
    <x v="0"/>
    <n v="191"/>
    <n v="85.806282722513089"/>
    <x v="1"/>
    <s v="USD"/>
    <n v="1341291600"/>
    <n v="1342328400"/>
    <b v="0"/>
    <b v="0"/>
    <s v="film &amp; video/shorts"/>
    <x v="4"/>
    <x v="12"/>
    <n v="32"/>
  </r>
  <r>
    <n v="523"/>
    <s v="Underwood, James and Jones"/>
    <s v="Triple-buffered holistic ability"/>
    <n v="900"/>
    <n v="6303"/>
    <x v="1"/>
    <n v="89"/>
    <n v="70.82022471910112"/>
    <x v="1"/>
    <s v="USD"/>
    <n v="1267682400"/>
    <n v="1268114400"/>
    <b v="0"/>
    <b v="0"/>
    <s v="film &amp; video/shorts"/>
    <x v="4"/>
    <x v="12"/>
    <n v="700"/>
  </r>
  <r>
    <n v="524"/>
    <s v="Johnson-Contreras"/>
    <s v="Diverse scalable superstructure"/>
    <n v="96700"/>
    <n v="81136"/>
    <x v="0"/>
    <n v="1979"/>
    <n v="40.998484082870135"/>
    <x v="1"/>
    <s v="USD"/>
    <n v="1272258000"/>
    <n v="1273381200"/>
    <b v="0"/>
    <b v="0"/>
    <s v="theater/plays"/>
    <x v="3"/>
    <x v="3"/>
    <n v="84"/>
  </r>
  <r>
    <n v="525"/>
    <s v="Greene, Lloyd and Sims"/>
    <s v="Balanced leadingedge data-warehouse"/>
    <n v="2100"/>
    <n v="1768"/>
    <x v="0"/>
    <n v="63"/>
    <n v="28.063492063492063"/>
    <x v="1"/>
    <s v="USD"/>
    <n v="1290492000"/>
    <n v="1290837600"/>
    <b v="0"/>
    <b v="0"/>
    <s v="technology/wearables"/>
    <x v="2"/>
    <x v="8"/>
    <n v="84"/>
  </r>
  <r>
    <n v="526"/>
    <s v="Smith-Sparks"/>
    <s v="Digitized bandwidth-monitored open architecture"/>
    <n v="8300"/>
    <n v="12944"/>
    <x v="1"/>
    <n v="147"/>
    <n v="88.054421768707485"/>
    <x v="1"/>
    <s v="USD"/>
    <n v="1451109600"/>
    <n v="1454306400"/>
    <b v="0"/>
    <b v="1"/>
    <s v="theater/plays"/>
    <x v="3"/>
    <x v="3"/>
    <n v="156"/>
  </r>
  <r>
    <n v="527"/>
    <s v="Rosario-Smith"/>
    <s v="Enterprise-wide intermediate portal"/>
    <n v="189200"/>
    <n v="188480"/>
    <x v="0"/>
    <n v="6080"/>
    <n v="31"/>
    <x v="0"/>
    <s v="CAD"/>
    <n v="1454652000"/>
    <n v="1457762400"/>
    <b v="0"/>
    <b v="0"/>
    <s v="film &amp; video/animation"/>
    <x v="4"/>
    <x v="10"/>
    <n v="100"/>
  </r>
  <r>
    <n v="528"/>
    <s v="Avila, Ford and Welch"/>
    <s v="Focused leadingedge matrix"/>
    <n v="9000"/>
    <n v="7227"/>
    <x v="0"/>
    <n v="80"/>
    <n v="90.337500000000006"/>
    <x v="4"/>
    <s v="GBP"/>
    <n v="1385186400"/>
    <n v="1389074400"/>
    <b v="0"/>
    <b v="0"/>
    <s v="music/indie rock"/>
    <x v="1"/>
    <x v="7"/>
    <n v="80"/>
  </r>
  <r>
    <n v="529"/>
    <s v="Gallegos Inc"/>
    <s v="Seamless logistical encryption"/>
    <n v="5100"/>
    <n v="574"/>
    <x v="0"/>
    <n v="9"/>
    <n v="63.777777777777779"/>
    <x v="1"/>
    <s v="USD"/>
    <n v="1399698000"/>
    <n v="1402117200"/>
    <b v="0"/>
    <b v="0"/>
    <s v="games/video games"/>
    <x v="6"/>
    <x v="11"/>
    <n v="11"/>
  </r>
  <r>
    <n v="530"/>
    <s v="Morrow, Santiago and Soto"/>
    <s v="Stand-alone human-resource workforce"/>
    <n v="105000"/>
    <n v="96328"/>
    <x v="0"/>
    <n v="1784"/>
    <n v="53.995515695067262"/>
    <x v="1"/>
    <s v="USD"/>
    <n v="1283230800"/>
    <n v="1284440400"/>
    <b v="0"/>
    <b v="1"/>
    <s v="publishing/fiction"/>
    <x v="5"/>
    <x v="13"/>
    <n v="92"/>
  </r>
  <r>
    <n v="531"/>
    <s v="Berry-Richardson"/>
    <s v="Automated zero tolerance implementation"/>
    <n v="186700"/>
    <n v="178338"/>
    <x v="2"/>
    <n v="3640"/>
    <n v="48.993956043956047"/>
    <x v="5"/>
    <s v="CHF"/>
    <n v="1384149600"/>
    <n v="1388988000"/>
    <b v="0"/>
    <b v="0"/>
    <s v="games/video games"/>
    <x v="6"/>
    <x v="11"/>
    <n v="96"/>
  </r>
  <r>
    <n v="532"/>
    <s v="Cordova-Torres"/>
    <s v="Pre-emptive grid-enabled contingency"/>
    <n v="1600"/>
    <n v="8046"/>
    <x v="1"/>
    <n v="126"/>
    <n v="63.857142857142854"/>
    <x v="0"/>
    <s v="CAD"/>
    <n v="1516860000"/>
    <n v="1516946400"/>
    <b v="0"/>
    <b v="0"/>
    <s v="theater/plays"/>
    <x v="3"/>
    <x v="3"/>
    <n v="503"/>
  </r>
  <r>
    <n v="533"/>
    <s v="Holt, Bernard and Johnson"/>
    <s v="Multi-lateral didactic encoding"/>
    <n v="115600"/>
    <n v="184086"/>
    <x v="1"/>
    <n v="2218"/>
    <n v="82.996393146979258"/>
    <x v="4"/>
    <s v="GBP"/>
    <n v="1374642000"/>
    <n v="1377752400"/>
    <b v="0"/>
    <b v="0"/>
    <s v="music/indie rock"/>
    <x v="1"/>
    <x v="7"/>
    <n v="159"/>
  </r>
  <r>
    <n v="534"/>
    <s v="Clark, Mccormick and Mendoza"/>
    <s v="Self-enabling didactic orchestration"/>
    <n v="89100"/>
    <n v="13385"/>
    <x v="0"/>
    <n v="243"/>
    <n v="55.08230452674897"/>
    <x v="1"/>
    <s v="USD"/>
    <n v="1534482000"/>
    <n v="1534568400"/>
    <b v="0"/>
    <b v="1"/>
    <s v="film &amp; video/drama"/>
    <x v="4"/>
    <x v="6"/>
    <n v="15"/>
  </r>
  <r>
    <n v="535"/>
    <s v="Garrison LLC"/>
    <s v="Profit-focused 24/7 data-warehouse"/>
    <n v="2600"/>
    <n v="12533"/>
    <x v="1"/>
    <n v="202"/>
    <n v="62.044554455445542"/>
    <x v="6"/>
    <s v="EUR"/>
    <n v="1528434000"/>
    <n v="1528606800"/>
    <b v="0"/>
    <b v="1"/>
    <s v="theater/plays"/>
    <x v="3"/>
    <x v="3"/>
    <n v="482"/>
  </r>
  <r>
    <n v="536"/>
    <s v="Shannon-Olson"/>
    <s v="Enhanced methodical middleware"/>
    <n v="9800"/>
    <n v="14697"/>
    <x v="1"/>
    <n v="140"/>
    <n v="104.97857142857143"/>
    <x v="6"/>
    <s v="EUR"/>
    <n v="1282626000"/>
    <n v="1284872400"/>
    <b v="0"/>
    <b v="0"/>
    <s v="publishing/fiction"/>
    <x v="5"/>
    <x v="13"/>
    <n v="150"/>
  </r>
  <r>
    <n v="537"/>
    <s v="Murillo-Mcfarland"/>
    <s v="Synchronized client-driven projection"/>
    <n v="84400"/>
    <n v="98935"/>
    <x v="1"/>
    <n v="1052"/>
    <n v="94.044676806083643"/>
    <x v="3"/>
    <s v="DKK"/>
    <n v="1535605200"/>
    <n v="1537592400"/>
    <b v="1"/>
    <b v="1"/>
    <s v="film &amp; video/documentary"/>
    <x v="4"/>
    <x v="4"/>
    <n v="117"/>
  </r>
  <r>
    <n v="538"/>
    <s v="Young, Gilbert and Escobar"/>
    <s v="Networked didactic time-frame"/>
    <n v="151300"/>
    <n v="57034"/>
    <x v="0"/>
    <n v="1296"/>
    <n v="44.007716049382715"/>
    <x v="1"/>
    <s v="USD"/>
    <n v="1379826000"/>
    <n v="1381208400"/>
    <b v="0"/>
    <b v="0"/>
    <s v="games/mobile games"/>
    <x v="6"/>
    <x v="20"/>
    <n v="38"/>
  </r>
  <r>
    <n v="539"/>
    <s v="Thomas, Welch and Santana"/>
    <s v="Assimilated exuding toolset"/>
    <n v="9800"/>
    <n v="7120"/>
    <x v="0"/>
    <n v="77"/>
    <n v="92.467532467532465"/>
    <x v="1"/>
    <s v="USD"/>
    <n v="1561957200"/>
    <n v="1562475600"/>
    <b v="0"/>
    <b v="1"/>
    <s v="food/food trucks"/>
    <x v="0"/>
    <x v="0"/>
    <n v="73"/>
  </r>
  <r>
    <n v="540"/>
    <s v="Brown-Pena"/>
    <s v="Front-line client-server secured line"/>
    <n v="5300"/>
    <n v="14097"/>
    <x v="1"/>
    <n v="247"/>
    <n v="57.072874493927124"/>
    <x v="1"/>
    <s v="USD"/>
    <n v="1525496400"/>
    <n v="1527397200"/>
    <b v="0"/>
    <b v="0"/>
    <s v="photography/photography books"/>
    <x v="7"/>
    <x v="14"/>
    <n v="266"/>
  </r>
  <r>
    <n v="541"/>
    <s v="Holder, Caldwell and Vance"/>
    <s v="Polarized systemic Internet solution"/>
    <n v="178000"/>
    <n v="43086"/>
    <x v="0"/>
    <n v="395"/>
    <n v="109.07848101265823"/>
    <x v="6"/>
    <s v="EUR"/>
    <n v="1433912400"/>
    <n v="1436158800"/>
    <b v="0"/>
    <b v="0"/>
    <s v="games/mobile games"/>
    <x v="6"/>
    <x v="20"/>
    <n v="24"/>
  </r>
  <r>
    <n v="542"/>
    <s v="Harrison-Bridges"/>
    <s v="Profit-focused exuding moderator"/>
    <n v="77000"/>
    <n v="1930"/>
    <x v="0"/>
    <n v="49"/>
    <n v="39.387755102040813"/>
    <x v="4"/>
    <s v="GBP"/>
    <n v="1453442400"/>
    <n v="1456034400"/>
    <b v="0"/>
    <b v="0"/>
    <s v="music/indie rock"/>
    <x v="1"/>
    <x v="7"/>
    <n v="3"/>
  </r>
  <r>
    <n v="543"/>
    <s v="Johnson, Murphy and Peterson"/>
    <s v="Cross-group high-level moderator"/>
    <n v="84900"/>
    <n v="13864"/>
    <x v="0"/>
    <n v="180"/>
    <n v="77.022222222222226"/>
    <x v="1"/>
    <s v="USD"/>
    <n v="1378875600"/>
    <n v="1380171600"/>
    <b v="0"/>
    <b v="0"/>
    <s v="games/video games"/>
    <x v="6"/>
    <x v="11"/>
    <n v="16"/>
  </r>
  <r>
    <n v="544"/>
    <s v="Taylor Inc"/>
    <s v="Public-key 3rdgeneration system engine"/>
    <n v="2800"/>
    <n v="7742"/>
    <x v="1"/>
    <n v="84"/>
    <n v="92.166666666666671"/>
    <x v="1"/>
    <s v="USD"/>
    <n v="1452232800"/>
    <n v="1453356000"/>
    <b v="0"/>
    <b v="0"/>
    <s v="music/rock"/>
    <x v="1"/>
    <x v="1"/>
    <n v="277"/>
  </r>
  <r>
    <n v="545"/>
    <s v="Deleon and Sons"/>
    <s v="Organized value-added access"/>
    <n v="184800"/>
    <n v="164109"/>
    <x v="0"/>
    <n v="2690"/>
    <n v="61.007063197026021"/>
    <x v="1"/>
    <s v="USD"/>
    <n v="1577253600"/>
    <n v="1578981600"/>
    <b v="0"/>
    <b v="0"/>
    <s v="theater/plays"/>
    <x v="3"/>
    <x v="3"/>
    <n v="89"/>
  </r>
  <r>
    <n v="546"/>
    <s v="Benjamin, Paul and Ferguson"/>
    <s v="Cloned global Graphical User Interface"/>
    <n v="4200"/>
    <n v="6870"/>
    <x v="1"/>
    <n v="88"/>
    <n v="78.068181818181813"/>
    <x v="1"/>
    <s v="USD"/>
    <n v="1537160400"/>
    <n v="1537419600"/>
    <b v="0"/>
    <b v="1"/>
    <s v="theater/plays"/>
    <x v="3"/>
    <x v="3"/>
    <n v="164"/>
  </r>
  <r>
    <n v="547"/>
    <s v="Hardin-Dixon"/>
    <s v="Focused solution-oriented matrix"/>
    <n v="1300"/>
    <n v="12597"/>
    <x v="1"/>
    <n v="156"/>
    <n v="80.75"/>
    <x v="1"/>
    <s v="USD"/>
    <n v="1422165600"/>
    <n v="1423202400"/>
    <b v="0"/>
    <b v="0"/>
    <s v="film &amp; video/drama"/>
    <x v="4"/>
    <x v="6"/>
    <n v="969"/>
  </r>
  <r>
    <n v="548"/>
    <s v="York-Pitts"/>
    <s v="Monitored discrete toolset"/>
    <n v="66100"/>
    <n v="179074"/>
    <x v="1"/>
    <n v="2985"/>
    <n v="59.991289782244557"/>
    <x v="1"/>
    <s v="USD"/>
    <n v="1459486800"/>
    <n v="1460610000"/>
    <b v="0"/>
    <b v="0"/>
    <s v="theater/plays"/>
    <x v="3"/>
    <x v="3"/>
    <n v="271"/>
  </r>
  <r>
    <n v="549"/>
    <s v="Jarvis and Sons"/>
    <s v="Business-focused intermediate system engine"/>
    <n v="29500"/>
    <n v="83843"/>
    <x v="1"/>
    <n v="762"/>
    <n v="110.03018372703411"/>
    <x v="1"/>
    <s v="USD"/>
    <n v="1369717200"/>
    <n v="1370494800"/>
    <b v="0"/>
    <b v="0"/>
    <s v="technology/wearables"/>
    <x v="2"/>
    <x v="8"/>
    <n v="284"/>
  </r>
  <r>
    <n v="550"/>
    <s v="Morrison-Henderson"/>
    <s v="De-engineered disintermediate encoding"/>
    <n v="100"/>
    <n v="4"/>
    <x v="3"/>
    <n v="1"/>
    <n v="4"/>
    <x v="5"/>
    <s v="CHF"/>
    <n v="1330495200"/>
    <n v="1332306000"/>
    <b v="0"/>
    <b v="0"/>
    <s v="music/indie rock"/>
    <x v="1"/>
    <x v="7"/>
    <n v="4"/>
  </r>
  <r>
    <n v="551"/>
    <s v="Martin-James"/>
    <s v="Streamlined upward-trending analyzer"/>
    <n v="180100"/>
    <n v="105598"/>
    <x v="0"/>
    <n v="2779"/>
    <n v="37.99856063332134"/>
    <x v="2"/>
    <s v="AUD"/>
    <n v="1419055200"/>
    <n v="1422511200"/>
    <b v="0"/>
    <b v="1"/>
    <s v="technology/web"/>
    <x v="2"/>
    <x v="2"/>
    <n v="59"/>
  </r>
  <r>
    <n v="552"/>
    <s v="Mercer, Solomon and Singleton"/>
    <s v="Distributed human-resource policy"/>
    <n v="9000"/>
    <n v="8866"/>
    <x v="0"/>
    <n v="92"/>
    <n v="96.369565217391298"/>
    <x v="1"/>
    <s v="USD"/>
    <n v="1480140000"/>
    <n v="1480312800"/>
    <b v="0"/>
    <b v="0"/>
    <s v="theater/plays"/>
    <x v="3"/>
    <x v="3"/>
    <n v="99"/>
  </r>
  <r>
    <n v="553"/>
    <s v="Dougherty, Austin and Mills"/>
    <s v="De-engineered 5thgeneration contingency"/>
    <n v="170600"/>
    <n v="75022"/>
    <x v="0"/>
    <n v="1028"/>
    <n v="72.978599221789878"/>
    <x v="1"/>
    <s v="USD"/>
    <n v="1293948000"/>
    <n v="1294034400"/>
    <b v="0"/>
    <b v="0"/>
    <s v="music/rock"/>
    <x v="1"/>
    <x v="1"/>
    <n v="44"/>
  </r>
  <r>
    <n v="554"/>
    <s v="Ritter PLC"/>
    <s v="Multi-channeled upward-trending application"/>
    <n v="9500"/>
    <n v="14408"/>
    <x v="1"/>
    <n v="554"/>
    <n v="26.007220216606498"/>
    <x v="0"/>
    <s v="CAD"/>
    <n v="1482127200"/>
    <n v="1482645600"/>
    <b v="0"/>
    <b v="0"/>
    <s v="music/indie rock"/>
    <x v="1"/>
    <x v="7"/>
    <n v="152"/>
  </r>
  <r>
    <n v="555"/>
    <s v="Anderson Group"/>
    <s v="Organic maximized database"/>
    <n v="6300"/>
    <n v="14089"/>
    <x v="1"/>
    <n v="135"/>
    <n v="104.36296296296297"/>
    <x v="3"/>
    <s v="DKK"/>
    <n v="1396414800"/>
    <n v="1399093200"/>
    <b v="0"/>
    <b v="0"/>
    <s v="music/rock"/>
    <x v="1"/>
    <x v="1"/>
    <n v="224"/>
  </r>
  <r>
    <n v="556"/>
    <s v="Smith and Sons"/>
    <s v="Grass-roots 24/7 attitude"/>
    <n v="5200"/>
    <n v="12467"/>
    <x v="1"/>
    <n v="122"/>
    <n v="102.18852459016394"/>
    <x v="1"/>
    <s v="USD"/>
    <n v="1315285200"/>
    <n v="1315890000"/>
    <b v="0"/>
    <b v="1"/>
    <s v="publishing/translations"/>
    <x v="5"/>
    <x v="18"/>
    <n v="240"/>
  </r>
  <r>
    <n v="557"/>
    <s v="Lam-Hamilton"/>
    <s v="Team-oriented global strategy"/>
    <n v="6000"/>
    <n v="11960"/>
    <x v="1"/>
    <n v="221"/>
    <n v="54.117647058823529"/>
    <x v="1"/>
    <s v="USD"/>
    <n v="1443762000"/>
    <n v="1444021200"/>
    <b v="0"/>
    <b v="1"/>
    <s v="film &amp; video/science fiction"/>
    <x v="4"/>
    <x v="22"/>
    <n v="199"/>
  </r>
  <r>
    <n v="558"/>
    <s v="Ho Ltd"/>
    <s v="Enhanced client-driven capacity"/>
    <n v="5800"/>
    <n v="7966"/>
    <x v="1"/>
    <n v="126"/>
    <n v="63.222222222222221"/>
    <x v="1"/>
    <s v="USD"/>
    <n v="1456293600"/>
    <n v="1460005200"/>
    <b v="0"/>
    <b v="0"/>
    <s v="theater/plays"/>
    <x v="3"/>
    <x v="3"/>
    <n v="137"/>
  </r>
  <r>
    <n v="559"/>
    <s v="Brown, Estrada and Jensen"/>
    <s v="Exclusive systematic productivity"/>
    <n v="105300"/>
    <n v="106321"/>
    <x v="1"/>
    <n v="1022"/>
    <n v="104.03228962818004"/>
    <x v="1"/>
    <s v="USD"/>
    <n v="1470114000"/>
    <n v="1470718800"/>
    <b v="0"/>
    <b v="0"/>
    <s v="theater/plays"/>
    <x v="3"/>
    <x v="3"/>
    <n v="101"/>
  </r>
  <r>
    <n v="560"/>
    <s v="Hunt LLC"/>
    <s v="Re-engineered radical policy"/>
    <n v="20000"/>
    <n v="158832"/>
    <x v="1"/>
    <n v="3177"/>
    <n v="49.994334277620396"/>
    <x v="1"/>
    <s v="USD"/>
    <n v="1321596000"/>
    <n v="1325052000"/>
    <b v="0"/>
    <b v="0"/>
    <s v="film &amp; video/animation"/>
    <x v="4"/>
    <x v="10"/>
    <n v="794"/>
  </r>
  <r>
    <n v="561"/>
    <s v="Fowler-Smith"/>
    <s v="Down-sized logistical adapter"/>
    <n v="3000"/>
    <n v="11091"/>
    <x v="1"/>
    <n v="198"/>
    <n v="56.015151515151516"/>
    <x v="5"/>
    <s v="CHF"/>
    <n v="1318827600"/>
    <n v="1319000400"/>
    <b v="0"/>
    <b v="0"/>
    <s v="theater/plays"/>
    <x v="3"/>
    <x v="3"/>
    <n v="370"/>
  </r>
  <r>
    <n v="562"/>
    <s v="Blair Inc"/>
    <s v="Configurable bandwidth-monitored throughput"/>
    <n v="9900"/>
    <n v="1269"/>
    <x v="0"/>
    <n v="26"/>
    <n v="48.807692307692307"/>
    <x v="5"/>
    <s v="CHF"/>
    <n v="1552366800"/>
    <n v="1552539600"/>
    <b v="0"/>
    <b v="0"/>
    <s v="music/rock"/>
    <x v="1"/>
    <x v="1"/>
    <n v="13"/>
  </r>
  <r>
    <n v="563"/>
    <s v="Kelley, Stanton and Sanchez"/>
    <s v="Optional tangible pricing structure"/>
    <n v="3700"/>
    <n v="5107"/>
    <x v="1"/>
    <n v="85"/>
    <n v="60.082352941176474"/>
    <x v="2"/>
    <s v="AUD"/>
    <n v="1542088800"/>
    <n v="1543816800"/>
    <b v="0"/>
    <b v="0"/>
    <s v="film &amp; video/documentary"/>
    <x v="4"/>
    <x v="4"/>
    <n v="138"/>
  </r>
  <r>
    <n v="564"/>
    <s v="Hernandez-Macdonald"/>
    <s v="Organic high-level implementation"/>
    <n v="168700"/>
    <n v="141393"/>
    <x v="0"/>
    <n v="1790"/>
    <n v="78.990502793296088"/>
    <x v="1"/>
    <s v="USD"/>
    <n v="1426395600"/>
    <n v="1427086800"/>
    <b v="0"/>
    <b v="0"/>
    <s v="theater/plays"/>
    <x v="3"/>
    <x v="3"/>
    <n v="84"/>
  </r>
  <r>
    <n v="565"/>
    <s v="Joseph LLC"/>
    <s v="Decentralized logistical collaboration"/>
    <n v="94900"/>
    <n v="194166"/>
    <x v="1"/>
    <n v="3596"/>
    <n v="53.99499443826474"/>
    <x v="1"/>
    <s v="USD"/>
    <n v="1321336800"/>
    <n v="1323064800"/>
    <b v="0"/>
    <b v="0"/>
    <s v="theater/plays"/>
    <x v="3"/>
    <x v="3"/>
    <n v="205"/>
  </r>
  <r>
    <n v="566"/>
    <s v="Webb-Smith"/>
    <s v="Advanced content-based installation"/>
    <n v="9300"/>
    <n v="4124"/>
    <x v="0"/>
    <n v="37"/>
    <n v="111.45945945945945"/>
    <x v="1"/>
    <s v="USD"/>
    <n v="1456293600"/>
    <n v="1458277200"/>
    <b v="0"/>
    <b v="1"/>
    <s v="music/electric music"/>
    <x v="1"/>
    <x v="5"/>
    <n v="44"/>
  </r>
  <r>
    <n v="567"/>
    <s v="Johns PLC"/>
    <s v="Distributed high-level open architecture"/>
    <n v="6800"/>
    <n v="14865"/>
    <x v="1"/>
    <n v="244"/>
    <n v="60.922131147540981"/>
    <x v="1"/>
    <s v="USD"/>
    <n v="1404968400"/>
    <n v="1405141200"/>
    <b v="0"/>
    <b v="0"/>
    <s v="music/rock"/>
    <x v="1"/>
    <x v="1"/>
    <n v="219"/>
  </r>
  <r>
    <n v="568"/>
    <s v="Hardin-Foley"/>
    <s v="Synergized zero tolerance help-desk"/>
    <n v="72400"/>
    <n v="134688"/>
    <x v="1"/>
    <n v="5180"/>
    <n v="26.0015444015444"/>
    <x v="1"/>
    <s v="USD"/>
    <n v="1279170000"/>
    <n v="1283058000"/>
    <b v="0"/>
    <b v="0"/>
    <s v="theater/plays"/>
    <x v="3"/>
    <x v="3"/>
    <n v="186"/>
  </r>
  <r>
    <n v="569"/>
    <s v="Fischer, Fowler and Arnold"/>
    <s v="Extended multi-tasking definition"/>
    <n v="20100"/>
    <n v="47705"/>
    <x v="1"/>
    <n v="589"/>
    <n v="80.993208828522924"/>
    <x v="6"/>
    <s v="EUR"/>
    <n v="1294725600"/>
    <n v="1295762400"/>
    <b v="0"/>
    <b v="0"/>
    <s v="film &amp; video/animation"/>
    <x v="4"/>
    <x v="10"/>
    <n v="237"/>
  </r>
  <r>
    <n v="570"/>
    <s v="Martinez-Juarez"/>
    <s v="Realigned uniform knowledge user"/>
    <n v="31200"/>
    <n v="95364"/>
    <x v="1"/>
    <n v="2725"/>
    <n v="34.995963302752294"/>
    <x v="1"/>
    <s v="USD"/>
    <n v="1419055200"/>
    <n v="1419573600"/>
    <b v="0"/>
    <b v="1"/>
    <s v="music/rock"/>
    <x v="1"/>
    <x v="1"/>
    <n v="306"/>
  </r>
  <r>
    <n v="571"/>
    <s v="Wilson and Sons"/>
    <s v="Monitored grid-enabled model"/>
    <n v="3500"/>
    <n v="3295"/>
    <x v="0"/>
    <n v="35"/>
    <n v="94.142857142857139"/>
    <x v="6"/>
    <s v="EUR"/>
    <n v="1434690000"/>
    <n v="1438750800"/>
    <b v="0"/>
    <b v="0"/>
    <s v="film &amp; video/shorts"/>
    <x v="4"/>
    <x v="12"/>
    <n v="94"/>
  </r>
  <r>
    <n v="572"/>
    <s v="Clements Group"/>
    <s v="Assimilated actuating policy"/>
    <n v="9000"/>
    <n v="4896"/>
    <x v="3"/>
    <n v="94"/>
    <n v="52.085106382978722"/>
    <x v="1"/>
    <s v="USD"/>
    <n v="1443416400"/>
    <n v="1444798800"/>
    <b v="0"/>
    <b v="1"/>
    <s v="music/rock"/>
    <x v="1"/>
    <x v="1"/>
    <n v="54"/>
  </r>
  <r>
    <n v="573"/>
    <s v="Valenzuela-Cook"/>
    <s v="Total incremental productivity"/>
    <n v="6700"/>
    <n v="7496"/>
    <x v="1"/>
    <n v="300"/>
    <n v="24.986666666666668"/>
    <x v="1"/>
    <s v="USD"/>
    <n v="1399006800"/>
    <n v="1399179600"/>
    <b v="0"/>
    <b v="0"/>
    <s v="journalism/audio"/>
    <x v="8"/>
    <x v="23"/>
    <n v="112"/>
  </r>
  <r>
    <n v="574"/>
    <s v="Parker, Haley and Foster"/>
    <s v="Adaptive local task-force"/>
    <n v="2700"/>
    <n v="9967"/>
    <x v="1"/>
    <n v="144"/>
    <n v="69.215277777777771"/>
    <x v="1"/>
    <s v="USD"/>
    <n v="1575698400"/>
    <n v="1576562400"/>
    <b v="0"/>
    <b v="1"/>
    <s v="food/food trucks"/>
    <x v="0"/>
    <x v="0"/>
    <n v="369"/>
  </r>
  <r>
    <n v="575"/>
    <s v="Fuentes LLC"/>
    <s v="Universal zero-defect concept"/>
    <n v="83300"/>
    <n v="52421"/>
    <x v="0"/>
    <n v="558"/>
    <n v="93.944444444444443"/>
    <x v="1"/>
    <s v="USD"/>
    <n v="1400562000"/>
    <n v="1400821200"/>
    <b v="0"/>
    <b v="1"/>
    <s v="theater/plays"/>
    <x v="3"/>
    <x v="3"/>
    <n v="63"/>
  </r>
  <r>
    <n v="576"/>
    <s v="Moran and Sons"/>
    <s v="Object-based bottom-line superstructure"/>
    <n v="9700"/>
    <n v="6298"/>
    <x v="0"/>
    <n v="64"/>
    <n v="98.40625"/>
    <x v="1"/>
    <s v="USD"/>
    <n v="1509512400"/>
    <n v="1510984800"/>
    <b v="0"/>
    <b v="0"/>
    <s v="theater/plays"/>
    <x v="3"/>
    <x v="3"/>
    <n v="65"/>
  </r>
  <r>
    <n v="577"/>
    <s v="Stevens Inc"/>
    <s v="Adaptive 24hour projection"/>
    <n v="8200"/>
    <n v="1546"/>
    <x v="3"/>
    <n v="37"/>
    <n v="41.783783783783782"/>
    <x v="1"/>
    <s v="USD"/>
    <n v="1299823200"/>
    <n v="1302066000"/>
    <b v="0"/>
    <b v="0"/>
    <s v="music/jazz"/>
    <x v="1"/>
    <x v="17"/>
    <n v="19"/>
  </r>
  <r>
    <n v="578"/>
    <s v="Martinez-Johnson"/>
    <s v="Sharable radical toolset"/>
    <n v="96500"/>
    <n v="16168"/>
    <x v="0"/>
    <n v="245"/>
    <n v="65.991836734693877"/>
    <x v="1"/>
    <s v="USD"/>
    <n v="1322719200"/>
    <n v="1322978400"/>
    <b v="0"/>
    <b v="0"/>
    <s v="film &amp; video/science fiction"/>
    <x v="4"/>
    <x v="22"/>
    <n v="17"/>
  </r>
  <r>
    <n v="579"/>
    <s v="Franklin Inc"/>
    <s v="Focused multimedia knowledgebase"/>
    <n v="6200"/>
    <n v="6269"/>
    <x v="1"/>
    <n v="87"/>
    <n v="72.05747126436782"/>
    <x v="1"/>
    <s v="USD"/>
    <n v="1312693200"/>
    <n v="1313730000"/>
    <b v="0"/>
    <b v="0"/>
    <s v="music/jazz"/>
    <x v="1"/>
    <x v="17"/>
    <n v="101"/>
  </r>
  <r>
    <n v="580"/>
    <s v="Perez PLC"/>
    <s v="Seamless 6thgeneration extranet"/>
    <n v="43800"/>
    <n v="149578"/>
    <x v="1"/>
    <n v="3116"/>
    <n v="48.003209242618745"/>
    <x v="1"/>
    <s v="USD"/>
    <n v="1393394400"/>
    <n v="1394085600"/>
    <b v="0"/>
    <b v="0"/>
    <s v="theater/plays"/>
    <x v="3"/>
    <x v="3"/>
    <n v="342"/>
  </r>
  <r>
    <n v="581"/>
    <s v="Sanchez, Cross and Savage"/>
    <s v="Sharable mobile knowledgebase"/>
    <n v="6000"/>
    <n v="3841"/>
    <x v="0"/>
    <n v="71"/>
    <n v="54.098591549295776"/>
    <x v="1"/>
    <s v="USD"/>
    <n v="1304053200"/>
    <n v="1305349200"/>
    <b v="0"/>
    <b v="0"/>
    <s v="technology/web"/>
    <x v="2"/>
    <x v="2"/>
    <n v="64"/>
  </r>
  <r>
    <n v="582"/>
    <s v="Pineda Ltd"/>
    <s v="Cross-group global system engine"/>
    <n v="8700"/>
    <n v="4531"/>
    <x v="0"/>
    <n v="42"/>
    <n v="107.88095238095238"/>
    <x v="1"/>
    <s v="USD"/>
    <n v="1433912400"/>
    <n v="1434344400"/>
    <b v="0"/>
    <b v="1"/>
    <s v="games/video games"/>
    <x v="6"/>
    <x v="11"/>
    <n v="52"/>
  </r>
  <r>
    <n v="583"/>
    <s v="Powell and Sons"/>
    <s v="Centralized clear-thinking conglomeration"/>
    <n v="18900"/>
    <n v="60934"/>
    <x v="1"/>
    <n v="909"/>
    <n v="67.034103410341032"/>
    <x v="1"/>
    <s v="USD"/>
    <n v="1329717600"/>
    <n v="1331186400"/>
    <b v="0"/>
    <b v="0"/>
    <s v="film &amp; video/documentary"/>
    <x v="4"/>
    <x v="4"/>
    <n v="322"/>
  </r>
  <r>
    <n v="584"/>
    <s v="Nunez-Richards"/>
    <s v="De-engineered cohesive system engine"/>
    <n v="86400"/>
    <n v="103255"/>
    <x v="1"/>
    <n v="1613"/>
    <n v="64.01425914445133"/>
    <x v="1"/>
    <s v="USD"/>
    <n v="1335330000"/>
    <n v="1336539600"/>
    <b v="0"/>
    <b v="0"/>
    <s v="technology/web"/>
    <x v="2"/>
    <x v="2"/>
    <n v="120"/>
  </r>
  <r>
    <n v="585"/>
    <s v="Pugh LLC"/>
    <s v="Reactive analyzing function"/>
    <n v="8900"/>
    <n v="13065"/>
    <x v="1"/>
    <n v="136"/>
    <n v="96.066176470588232"/>
    <x v="1"/>
    <s v="USD"/>
    <n v="1268888400"/>
    <n v="1269752400"/>
    <b v="0"/>
    <b v="0"/>
    <s v="publishing/translations"/>
    <x v="5"/>
    <x v="18"/>
    <n v="147"/>
  </r>
  <r>
    <n v="586"/>
    <s v="Rowe-Wong"/>
    <s v="Robust hybrid budgetary management"/>
    <n v="700"/>
    <n v="6654"/>
    <x v="1"/>
    <n v="130"/>
    <n v="51.184615384615384"/>
    <x v="1"/>
    <s v="USD"/>
    <n v="1289973600"/>
    <n v="1291615200"/>
    <b v="0"/>
    <b v="0"/>
    <s v="music/rock"/>
    <x v="1"/>
    <x v="1"/>
    <n v="951"/>
  </r>
  <r>
    <n v="587"/>
    <s v="Williams-Santos"/>
    <s v="Open-source analyzing monitoring"/>
    <n v="9400"/>
    <n v="6852"/>
    <x v="0"/>
    <n v="156"/>
    <n v="43.92307692307692"/>
    <x v="0"/>
    <s v="CAD"/>
    <n v="1547877600"/>
    <n v="1552366800"/>
    <b v="0"/>
    <b v="1"/>
    <s v="food/food trucks"/>
    <x v="0"/>
    <x v="0"/>
    <n v="73"/>
  </r>
  <r>
    <n v="588"/>
    <s v="Weber Inc"/>
    <s v="Up-sized discrete firmware"/>
    <n v="157600"/>
    <n v="124517"/>
    <x v="0"/>
    <n v="1368"/>
    <n v="91.021198830409361"/>
    <x v="4"/>
    <s v="GBP"/>
    <n v="1269493200"/>
    <n v="1272171600"/>
    <b v="0"/>
    <b v="0"/>
    <s v="theater/plays"/>
    <x v="3"/>
    <x v="3"/>
    <n v="79"/>
  </r>
  <r>
    <n v="589"/>
    <s v="Avery, Brown and Parker"/>
    <s v="Exclusive intangible extranet"/>
    <n v="7900"/>
    <n v="5113"/>
    <x v="0"/>
    <n v="102"/>
    <n v="50.127450980392155"/>
    <x v="1"/>
    <s v="USD"/>
    <n v="1436072400"/>
    <n v="1436677200"/>
    <b v="0"/>
    <b v="0"/>
    <s v="film &amp; video/documentary"/>
    <x v="4"/>
    <x v="4"/>
    <n v="65"/>
  </r>
  <r>
    <n v="590"/>
    <s v="Cox Group"/>
    <s v="Synergized analyzing process improvement"/>
    <n v="7100"/>
    <n v="5824"/>
    <x v="0"/>
    <n v="86"/>
    <n v="67.720930232558146"/>
    <x v="2"/>
    <s v="AUD"/>
    <n v="1419141600"/>
    <n v="1420092000"/>
    <b v="0"/>
    <b v="0"/>
    <s v="publishing/radio &amp; podcasts"/>
    <x v="5"/>
    <x v="15"/>
    <n v="82"/>
  </r>
  <r>
    <n v="591"/>
    <s v="Jensen LLC"/>
    <s v="Realigned dedicated system engine"/>
    <n v="600"/>
    <n v="6226"/>
    <x v="1"/>
    <n v="102"/>
    <n v="61.03921568627451"/>
    <x v="1"/>
    <s v="USD"/>
    <n v="1279083600"/>
    <n v="1279947600"/>
    <b v="0"/>
    <b v="0"/>
    <s v="games/video games"/>
    <x v="6"/>
    <x v="11"/>
    <n v="1038"/>
  </r>
  <r>
    <n v="592"/>
    <s v="Brown Inc"/>
    <s v="Object-based bandwidth-monitored concept"/>
    <n v="156800"/>
    <n v="20243"/>
    <x v="0"/>
    <n v="253"/>
    <n v="80.011857707509876"/>
    <x v="1"/>
    <s v="USD"/>
    <n v="1401426000"/>
    <n v="1402203600"/>
    <b v="0"/>
    <b v="0"/>
    <s v="theater/plays"/>
    <x v="3"/>
    <x v="3"/>
    <n v="13"/>
  </r>
  <r>
    <n v="593"/>
    <s v="Hale-Hayes"/>
    <s v="Ameliorated client-driven open system"/>
    <n v="121600"/>
    <n v="188288"/>
    <x v="1"/>
    <n v="4006"/>
    <n v="47.001497753369947"/>
    <x v="1"/>
    <s v="USD"/>
    <n v="1395810000"/>
    <n v="1396933200"/>
    <b v="0"/>
    <b v="0"/>
    <s v="film &amp; video/animation"/>
    <x v="4"/>
    <x v="10"/>
    <n v="155"/>
  </r>
  <r>
    <n v="594"/>
    <s v="Mcbride PLC"/>
    <s v="Upgradable leadingedge Local Area Network"/>
    <n v="157300"/>
    <n v="11167"/>
    <x v="0"/>
    <n v="157"/>
    <n v="71.127388535031841"/>
    <x v="1"/>
    <s v="USD"/>
    <n v="1467003600"/>
    <n v="1467262800"/>
    <b v="0"/>
    <b v="1"/>
    <s v="theater/plays"/>
    <x v="3"/>
    <x v="3"/>
    <n v="7"/>
  </r>
  <r>
    <n v="595"/>
    <s v="Harris-Jennings"/>
    <s v="Customizable intermediate data-warehouse"/>
    <n v="70300"/>
    <n v="146595"/>
    <x v="1"/>
    <n v="1629"/>
    <n v="89.99079189686924"/>
    <x v="1"/>
    <s v="USD"/>
    <n v="1268715600"/>
    <n v="1270530000"/>
    <b v="0"/>
    <b v="1"/>
    <s v="theater/plays"/>
    <x v="3"/>
    <x v="3"/>
    <n v="209"/>
  </r>
  <r>
    <n v="596"/>
    <s v="Becker-Scott"/>
    <s v="Managed optimizing archive"/>
    <n v="7900"/>
    <n v="7875"/>
    <x v="0"/>
    <n v="183"/>
    <n v="43.032786885245905"/>
    <x v="1"/>
    <s v="USD"/>
    <n v="1457157600"/>
    <n v="1457762400"/>
    <b v="0"/>
    <b v="1"/>
    <s v="film &amp; video/drama"/>
    <x v="4"/>
    <x v="6"/>
    <n v="100"/>
  </r>
  <r>
    <n v="597"/>
    <s v="Todd, Freeman and Henry"/>
    <s v="Diverse systematic projection"/>
    <n v="73800"/>
    <n v="148779"/>
    <x v="1"/>
    <n v="2188"/>
    <n v="67.997714808043881"/>
    <x v="1"/>
    <s v="USD"/>
    <n v="1573970400"/>
    <n v="1575525600"/>
    <b v="0"/>
    <b v="0"/>
    <s v="theater/plays"/>
    <x v="3"/>
    <x v="3"/>
    <n v="202"/>
  </r>
  <r>
    <n v="598"/>
    <s v="Martinez, Garza and Young"/>
    <s v="Up-sized web-enabled info-mediaries"/>
    <n v="108500"/>
    <n v="175868"/>
    <x v="1"/>
    <n v="2409"/>
    <n v="73.004566210045667"/>
    <x v="6"/>
    <s v="EUR"/>
    <n v="1276578000"/>
    <n v="1279083600"/>
    <b v="0"/>
    <b v="0"/>
    <s v="music/rock"/>
    <x v="1"/>
    <x v="1"/>
    <n v="162"/>
  </r>
  <r>
    <n v="599"/>
    <s v="Smith-Ramos"/>
    <s v="Persevering optimizing Graphical User Interface"/>
    <n v="140300"/>
    <n v="5112"/>
    <x v="0"/>
    <n v="82"/>
    <n v="62.341463414634148"/>
    <x v="3"/>
    <s v="DKK"/>
    <n v="1423720800"/>
    <n v="1424412000"/>
    <b v="0"/>
    <b v="0"/>
    <s v="film &amp; video/documentary"/>
    <x v="4"/>
    <x v="4"/>
    <n v="4"/>
  </r>
  <r>
    <n v="600"/>
    <s v="Brown-George"/>
    <s v="Cross-platform tertiary array"/>
    <n v="100"/>
    <n v="5"/>
    <x v="0"/>
    <n v="1"/>
    <n v="5"/>
    <x v="4"/>
    <s v="GBP"/>
    <n v="1375160400"/>
    <n v="1376197200"/>
    <b v="0"/>
    <b v="0"/>
    <s v="food/food trucks"/>
    <x v="0"/>
    <x v="0"/>
    <n v="5"/>
  </r>
  <r>
    <n v="601"/>
    <s v="Waters and Sons"/>
    <s v="Inverse neutral structure"/>
    <n v="6300"/>
    <n v="13018"/>
    <x v="1"/>
    <n v="194"/>
    <n v="67.103092783505161"/>
    <x v="1"/>
    <s v="USD"/>
    <n v="1401426000"/>
    <n v="1402894800"/>
    <b v="1"/>
    <b v="0"/>
    <s v="technology/wearables"/>
    <x v="2"/>
    <x v="8"/>
    <n v="207"/>
  </r>
  <r>
    <n v="602"/>
    <s v="Brown Ltd"/>
    <s v="Quality-focused system-worthy support"/>
    <n v="71100"/>
    <n v="91176"/>
    <x v="1"/>
    <n v="1140"/>
    <n v="79.978947368421046"/>
    <x v="1"/>
    <s v="USD"/>
    <n v="1433480400"/>
    <n v="1434430800"/>
    <b v="0"/>
    <b v="0"/>
    <s v="theater/plays"/>
    <x v="3"/>
    <x v="3"/>
    <n v="128"/>
  </r>
  <r>
    <n v="603"/>
    <s v="Christian, Yates and Greer"/>
    <s v="Vision-oriented 5thgeneration array"/>
    <n v="5300"/>
    <n v="6342"/>
    <x v="1"/>
    <n v="102"/>
    <n v="62.176470588235297"/>
    <x v="1"/>
    <s v="USD"/>
    <n v="1555563600"/>
    <n v="1557896400"/>
    <b v="0"/>
    <b v="0"/>
    <s v="theater/plays"/>
    <x v="3"/>
    <x v="3"/>
    <n v="120"/>
  </r>
  <r>
    <n v="604"/>
    <s v="Cole, Hernandez and Rodriguez"/>
    <s v="Cross-platform logistical circuit"/>
    <n v="88700"/>
    <n v="151438"/>
    <x v="1"/>
    <n v="2857"/>
    <n v="53.005950297514879"/>
    <x v="1"/>
    <s v="USD"/>
    <n v="1295676000"/>
    <n v="1297490400"/>
    <b v="0"/>
    <b v="0"/>
    <s v="theater/plays"/>
    <x v="3"/>
    <x v="3"/>
    <n v="171"/>
  </r>
  <r>
    <n v="605"/>
    <s v="Ortiz, Valenzuela and Collins"/>
    <s v="Profound solution-oriented matrix"/>
    <n v="3300"/>
    <n v="6178"/>
    <x v="1"/>
    <n v="107"/>
    <n v="57.738317757009348"/>
    <x v="1"/>
    <s v="USD"/>
    <n v="1443848400"/>
    <n v="1447394400"/>
    <b v="0"/>
    <b v="0"/>
    <s v="publishing/nonfiction"/>
    <x v="5"/>
    <x v="9"/>
    <n v="187"/>
  </r>
  <r>
    <n v="606"/>
    <s v="Valencia PLC"/>
    <s v="Extended asynchronous initiative"/>
    <n v="3400"/>
    <n v="6405"/>
    <x v="1"/>
    <n v="160"/>
    <n v="40.03125"/>
    <x v="4"/>
    <s v="GBP"/>
    <n v="1457330400"/>
    <n v="1458277200"/>
    <b v="0"/>
    <b v="0"/>
    <s v="music/rock"/>
    <x v="1"/>
    <x v="1"/>
    <n v="188"/>
  </r>
  <r>
    <n v="607"/>
    <s v="Gordon, Mendez and Johnson"/>
    <s v="Fundamental needs-based frame"/>
    <n v="137600"/>
    <n v="180667"/>
    <x v="1"/>
    <n v="2230"/>
    <n v="81.016591928251117"/>
    <x v="1"/>
    <s v="USD"/>
    <n v="1395550800"/>
    <n v="1395723600"/>
    <b v="0"/>
    <b v="0"/>
    <s v="food/food trucks"/>
    <x v="0"/>
    <x v="0"/>
    <n v="131"/>
  </r>
  <r>
    <n v="608"/>
    <s v="Johnson Group"/>
    <s v="Compatible full-range leverage"/>
    <n v="3900"/>
    <n v="11075"/>
    <x v="1"/>
    <n v="316"/>
    <n v="35.047468354430379"/>
    <x v="1"/>
    <s v="USD"/>
    <n v="1551852000"/>
    <n v="1552197600"/>
    <b v="0"/>
    <b v="1"/>
    <s v="music/jazz"/>
    <x v="1"/>
    <x v="17"/>
    <n v="284"/>
  </r>
  <r>
    <n v="609"/>
    <s v="Rose-Fuller"/>
    <s v="Upgradable holistic system engine"/>
    <n v="10000"/>
    <n v="12042"/>
    <x v="1"/>
    <n v="117"/>
    <n v="102.92307692307692"/>
    <x v="1"/>
    <s v="USD"/>
    <n v="1547618400"/>
    <n v="1549087200"/>
    <b v="0"/>
    <b v="0"/>
    <s v="film &amp; video/science fiction"/>
    <x v="4"/>
    <x v="22"/>
    <n v="120"/>
  </r>
  <r>
    <n v="610"/>
    <s v="Hughes, Mendez and Patterson"/>
    <s v="Stand-alone multi-state data-warehouse"/>
    <n v="42800"/>
    <n v="179356"/>
    <x v="1"/>
    <n v="6406"/>
    <n v="27.998126756166094"/>
    <x v="1"/>
    <s v="USD"/>
    <n v="1355637600"/>
    <n v="1356847200"/>
    <b v="0"/>
    <b v="0"/>
    <s v="theater/plays"/>
    <x v="3"/>
    <x v="3"/>
    <n v="419"/>
  </r>
  <r>
    <n v="611"/>
    <s v="Brady, Cortez and Rodriguez"/>
    <s v="Multi-lateral maximized core"/>
    <n v="8200"/>
    <n v="1136"/>
    <x v="3"/>
    <n v="15"/>
    <n v="75.733333333333334"/>
    <x v="1"/>
    <s v="USD"/>
    <n v="1374728400"/>
    <n v="1375765200"/>
    <b v="0"/>
    <b v="0"/>
    <s v="theater/plays"/>
    <x v="3"/>
    <x v="3"/>
    <n v="14"/>
  </r>
  <r>
    <n v="612"/>
    <s v="Wang, Nguyen and Horton"/>
    <s v="Innovative holistic hub"/>
    <n v="6200"/>
    <n v="8645"/>
    <x v="1"/>
    <n v="192"/>
    <n v="45.026041666666664"/>
    <x v="1"/>
    <s v="USD"/>
    <n v="1287810000"/>
    <n v="1289800800"/>
    <b v="0"/>
    <b v="0"/>
    <s v="music/electric music"/>
    <x v="1"/>
    <x v="5"/>
    <n v="139"/>
  </r>
  <r>
    <n v="613"/>
    <s v="Santos, Williams and Brown"/>
    <s v="Reverse-engineered 24/7 methodology"/>
    <n v="1100"/>
    <n v="1914"/>
    <x v="1"/>
    <n v="26"/>
    <n v="73.615384615384613"/>
    <x v="0"/>
    <s v="CAD"/>
    <n v="1503723600"/>
    <n v="1504501200"/>
    <b v="0"/>
    <b v="0"/>
    <s v="theater/plays"/>
    <x v="3"/>
    <x v="3"/>
    <n v="174"/>
  </r>
  <r>
    <n v="614"/>
    <s v="Barnett and Sons"/>
    <s v="Business-focused dynamic info-mediaries"/>
    <n v="26500"/>
    <n v="41205"/>
    <x v="1"/>
    <n v="723"/>
    <n v="56.991701244813278"/>
    <x v="1"/>
    <s v="USD"/>
    <n v="1484114400"/>
    <n v="1485669600"/>
    <b v="0"/>
    <b v="0"/>
    <s v="theater/plays"/>
    <x v="3"/>
    <x v="3"/>
    <n v="155"/>
  </r>
  <r>
    <n v="615"/>
    <s v="Petersen-Rodriguez"/>
    <s v="Digitized clear-thinking installation"/>
    <n v="8500"/>
    <n v="14488"/>
    <x v="1"/>
    <n v="170"/>
    <n v="85.223529411764702"/>
    <x v="6"/>
    <s v="EUR"/>
    <n v="1461906000"/>
    <n v="1462770000"/>
    <b v="0"/>
    <b v="0"/>
    <s v="theater/plays"/>
    <x v="3"/>
    <x v="3"/>
    <n v="170"/>
  </r>
  <r>
    <n v="616"/>
    <s v="Burnett-Mora"/>
    <s v="Quality-focused 24/7 superstructure"/>
    <n v="6400"/>
    <n v="12129"/>
    <x v="1"/>
    <n v="238"/>
    <n v="50.962184873949582"/>
    <x v="4"/>
    <s v="GBP"/>
    <n v="1379653200"/>
    <n v="1379739600"/>
    <b v="0"/>
    <b v="1"/>
    <s v="music/indie rock"/>
    <x v="1"/>
    <x v="7"/>
    <n v="190"/>
  </r>
  <r>
    <n v="617"/>
    <s v="King LLC"/>
    <s v="Multi-channeled local intranet"/>
    <n v="1400"/>
    <n v="3496"/>
    <x v="1"/>
    <n v="55"/>
    <n v="63.563636363636363"/>
    <x v="1"/>
    <s v="USD"/>
    <n v="1401858000"/>
    <n v="1402722000"/>
    <b v="0"/>
    <b v="0"/>
    <s v="theater/plays"/>
    <x v="3"/>
    <x v="3"/>
    <n v="250"/>
  </r>
  <r>
    <n v="618"/>
    <s v="Miller Ltd"/>
    <s v="Open-architected mobile emulation"/>
    <n v="198600"/>
    <n v="97037"/>
    <x v="0"/>
    <n v="1198"/>
    <n v="80.999165275459092"/>
    <x v="1"/>
    <s v="USD"/>
    <n v="1367470800"/>
    <n v="1369285200"/>
    <b v="0"/>
    <b v="0"/>
    <s v="publishing/nonfiction"/>
    <x v="5"/>
    <x v="9"/>
    <n v="49"/>
  </r>
  <r>
    <n v="619"/>
    <s v="Case LLC"/>
    <s v="Ameliorated foreground methodology"/>
    <n v="195900"/>
    <n v="55757"/>
    <x v="0"/>
    <n v="648"/>
    <n v="86.044753086419746"/>
    <x v="1"/>
    <s v="USD"/>
    <n v="1304658000"/>
    <n v="1304744400"/>
    <b v="1"/>
    <b v="1"/>
    <s v="theater/plays"/>
    <x v="3"/>
    <x v="3"/>
    <n v="28"/>
  </r>
  <r>
    <n v="620"/>
    <s v="Swanson, Wilson and Baker"/>
    <s v="Synergized well-modulated project"/>
    <n v="4300"/>
    <n v="11525"/>
    <x v="1"/>
    <n v="128"/>
    <n v="90.0390625"/>
    <x v="2"/>
    <s v="AUD"/>
    <n v="1467954000"/>
    <n v="1468299600"/>
    <b v="0"/>
    <b v="0"/>
    <s v="photography/photography books"/>
    <x v="7"/>
    <x v="14"/>
    <n v="268"/>
  </r>
  <r>
    <n v="621"/>
    <s v="Dean, Fox and Phillips"/>
    <s v="Extended context-sensitive forecast"/>
    <n v="25600"/>
    <n v="158669"/>
    <x v="1"/>
    <n v="2144"/>
    <n v="74.006063432835816"/>
    <x v="1"/>
    <s v="USD"/>
    <n v="1473742800"/>
    <n v="1474174800"/>
    <b v="0"/>
    <b v="0"/>
    <s v="theater/plays"/>
    <x v="3"/>
    <x v="3"/>
    <n v="620"/>
  </r>
  <r>
    <n v="622"/>
    <s v="Smith-Smith"/>
    <s v="Total leadingedge neural-net"/>
    <n v="189000"/>
    <n v="5916"/>
    <x v="0"/>
    <n v="64"/>
    <n v="92.4375"/>
    <x v="1"/>
    <s v="USD"/>
    <n v="1523768400"/>
    <n v="1526014800"/>
    <b v="0"/>
    <b v="0"/>
    <s v="music/indie rock"/>
    <x v="1"/>
    <x v="7"/>
    <n v="3"/>
  </r>
  <r>
    <n v="623"/>
    <s v="Smith, Scott and Rodriguez"/>
    <s v="Organic actuating protocol"/>
    <n v="94300"/>
    <n v="150806"/>
    <x v="1"/>
    <n v="2693"/>
    <n v="55.999257333828446"/>
    <x v="4"/>
    <s v="GBP"/>
    <n v="1437022800"/>
    <n v="1437454800"/>
    <b v="0"/>
    <b v="0"/>
    <s v="theater/plays"/>
    <x v="3"/>
    <x v="3"/>
    <n v="160"/>
  </r>
  <r>
    <n v="624"/>
    <s v="White, Robertson and Roberts"/>
    <s v="Down-sized national software"/>
    <n v="5100"/>
    <n v="14249"/>
    <x v="1"/>
    <n v="432"/>
    <n v="32.983796296296298"/>
    <x v="1"/>
    <s v="USD"/>
    <n v="1422165600"/>
    <n v="1422684000"/>
    <b v="0"/>
    <b v="0"/>
    <s v="photography/photography books"/>
    <x v="7"/>
    <x v="14"/>
    <n v="279"/>
  </r>
  <r>
    <n v="625"/>
    <s v="Martinez Inc"/>
    <s v="Organic upward-trending Graphical User Interface"/>
    <n v="7500"/>
    <n v="5803"/>
    <x v="0"/>
    <n v="62"/>
    <n v="93.596774193548384"/>
    <x v="1"/>
    <s v="USD"/>
    <n v="1580104800"/>
    <n v="1581314400"/>
    <b v="0"/>
    <b v="0"/>
    <s v="theater/plays"/>
    <x v="3"/>
    <x v="3"/>
    <n v="77"/>
  </r>
  <r>
    <n v="626"/>
    <s v="Tucker, Mccoy and Marquez"/>
    <s v="Synergistic tertiary budgetary management"/>
    <n v="6400"/>
    <n v="13205"/>
    <x v="1"/>
    <n v="189"/>
    <n v="69.867724867724874"/>
    <x v="1"/>
    <s v="USD"/>
    <n v="1285650000"/>
    <n v="1286427600"/>
    <b v="0"/>
    <b v="1"/>
    <s v="theater/plays"/>
    <x v="3"/>
    <x v="3"/>
    <n v="206"/>
  </r>
  <r>
    <n v="627"/>
    <s v="Martin, Lee and Armstrong"/>
    <s v="Open-architected incremental ability"/>
    <n v="1600"/>
    <n v="11108"/>
    <x v="1"/>
    <n v="154"/>
    <n v="72.129870129870127"/>
    <x v="4"/>
    <s v="GBP"/>
    <n v="1276664400"/>
    <n v="1278738000"/>
    <b v="1"/>
    <b v="0"/>
    <s v="food/food trucks"/>
    <x v="0"/>
    <x v="0"/>
    <n v="694"/>
  </r>
  <r>
    <n v="628"/>
    <s v="Dunn, Moreno and Green"/>
    <s v="Intuitive object-oriented task-force"/>
    <n v="1900"/>
    <n v="2884"/>
    <x v="1"/>
    <n v="96"/>
    <n v="30.041666666666668"/>
    <x v="1"/>
    <s v="USD"/>
    <n v="1286168400"/>
    <n v="1286427600"/>
    <b v="0"/>
    <b v="0"/>
    <s v="music/indie rock"/>
    <x v="1"/>
    <x v="7"/>
    <n v="152"/>
  </r>
  <r>
    <n v="629"/>
    <s v="Jackson, Martinez and Ray"/>
    <s v="Multi-tiered executive toolset"/>
    <n v="85900"/>
    <n v="55476"/>
    <x v="0"/>
    <n v="750"/>
    <n v="73.968000000000004"/>
    <x v="1"/>
    <s v="USD"/>
    <n v="1467781200"/>
    <n v="1467954000"/>
    <b v="0"/>
    <b v="1"/>
    <s v="theater/plays"/>
    <x v="3"/>
    <x v="3"/>
    <n v="65"/>
  </r>
  <r>
    <n v="630"/>
    <s v="Patterson-Johnson"/>
    <s v="Grass-roots directional workforce"/>
    <n v="9500"/>
    <n v="5973"/>
    <x v="3"/>
    <n v="87"/>
    <n v="68.65517241379311"/>
    <x v="1"/>
    <s v="USD"/>
    <n v="1556686800"/>
    <n v="1557637200"/>
    <b v="0"/>
    <b v="1"/>
    <s v="theater/plays"/>
    <x v="3"/>
    <x v="3"/>
    <n v="63"/>
  </r>
  <r>
    <n v="631"/>
    <s v="Carlson-Hernandez"/>
    <s v="Quality-focused real-time solution"/>
    <n v="59200"/>
    <n v="183756"/>
    <x v="1"/>
    <n v="3063"/>
    <n v="59.992164544564154"/>
    <x v="1"/>
    <s v="USD"/>
    <n v="1553576400"/>
    <n v="1553922000"/>
    <b v="0"/>
    <b v="0"/>
    <s v="theater/plays"/>
    <x v="3"/>
    <x v="3"/>
    <n v="310"/>
  </r>
  <r>
    <n v="632"/>
    <s v="Parker PLC"/>
    <s v="Reduced interactive matrix"/>
    <n v="72100"/>
    <n v="30902"/>
    <x v="2"/>
    <n v="278"/>
    <n v="111.15827338129496"/>
    <x v="1"/>
    <s v="USD"/>
    <n v="1414904400"/>
    <n v="1416463200"/>
    <b v="0"/>
    <b v="0"/>
    <s v="theater/plays"/>
    <x v="3"/>
    <x v="3"/>
    <n v="43"/>
  </r>
  <r>
    <n v="633"/>
    <s v="Yu and Sons"/>
    <s v="Adaptive context-sensitive architecture"/>
    <n v="6700"/>
    <n v="5569"/>
    <x v="0"/>
    <n v="105"/>
    <n v="53.038095238095238"/>
    <x v="1"/>
    <s v="USD"/>
    <n v="1446876000"/>
    <n v="1447221600"/>
    <b v="0"/>
    <b v="0"/>
    <s v="film &amp; video/animation"/>
    <x v="4"/>
    <x v="10"/>
    <n v="83"/>
  </r>
  <r>
    <n v="634"/>
    <s v="Taylor, Johnson and Hernandez"/>
    <s v="Polarized incremental portal"/>
    <n v="118200"/>
    <n v="92824"/>
    <x v="3"/>
    <n v="1658"/>
    <n v="55.985524728588658"/>
    <x v="1"/>
    <s v="USD"/>
    <n v="1490418000"/>
    <n v="1491627600"/>
    <b v="0"/>
    <b v="0"/>
    <s v="film &amp; video/television"/>
    <x v="4"/>
    <x v="19"/>
    <n v="79"/>
  </r>
  <r>
    <n v="635"/>
    <s v="Mack Ltd"/>
    <s v="Reactive regional access"/>
    <n v="139000"/>
    <n v="158590"/>
    <x v="1"/>
    <n v="2266"/>
    <n v="69.986760812003524"/>
    <x v="1"/>
    <s v="USD"/>
    <n v="1360389600"/>
    <n v="1363150800"/>
    <b v="0"/>
    <b v="0"/>
    <s v="film &amp; video/television"/>
    <x v="4"/>
    <x v="19"/>
    <n v="114"/>
  </r>
  <r>
    <n v="636"/>
    <s v="Lamb-Sanders"/>
    <s v="Stand-alone reciprocal frame"/>
    <n v="197700"/>
    <n v="127591"/>
    <x v="0"/>
    <n v="2604"/>
    <n v="48.998079877112133"/>
    <x v="3"/>
    <s v="DKK"/>
    <n v="1326866400"/>
    <n v="1330754400"/>
    <b v="0"/>
    <b v="1"/>
    <s v="film &amp; video/animation"/>
    <x v="4"/>
    <x v="10"/>
    <n v="65"/>
  </r>
  <r>
    <n v="637"/>
    <s v="Williams-Ramirez"/>
    <s v="Open-architected 24/7 throughput"/>
    <n v="8500"/>
    <n v="6750"/>
    <x v="0"/>
    <n v="65"/>
    <n v="103.84615384615384"/>
    <x v="1"/>
    <s v="USD"/>
    <n v="1479103200"/>
    <n v="1479794400"/>
    <b v="0"/>
    <b v="0"/>
    <s v="theater/plays"/>
    <x v="3"/>
    <x v="3"/>
    <n v="79"/>
  </r>
  <r>
    <n v="638"/>
    <s v="Weaver Ltd"/>
    <s v="Monitored 24/7 approach"/>
    <n v="81600"/>
    <n v="9318"/>
    <x v="0"/>
    <n v="94"/>
    <n v="99.127659574468083"/>
    <x v="1"/>
    <s v="USD"/>
    <n v="1280206800"/>
    <n v="1281243600"/>
    <b v="0"/>
    <b v="1"/>
    <s v="theater/plays"/>
    <x v="3"/>
    <x v="3"/>
    <n v="11"/>
  </r>
  <r>
    <n v="639"/>
    <s v="Barnes-Williams"/>
    <s v="Upgradable explicit forecast"/>
    <n v="8600"/>
    <n v="4832"/>
    <x v="2"/>
    <n v="45"/>
    <n v="107.37777777777778"/>
    <x v="1"/>
    <s v="USD"/>
    <n v="1532754000"/>
    <n v="1532754000"/>
    <b v="0"/>
    <b v="1"/>
    <s v="film &amp; video/drama"/>
    <x v="4"/>
    <x v="6"/>
    <n v="56"/>
  </r>
  <r>
    <n v="640"/>
    <s v="Richardson, Woodward and Hansen"/>
    <s v="Pre-emptive context-sensitive support"/>
    <n v="119800"/>
    <n v="19769"/>
    <x v="0"/>
    <n v="257"/>
    <n v="76.922178988326849"/>
    <x v="1"/>
    <s v="USD"/>
    <n v="1453096800"/>
    <n v="1453356000"/>
    <b v="0"/>
    <b v="0"/>
    <s v="theater/plays"/>
    <x v="3"/>
    <x v="3"/>
    <n v="17"/>
  </r>
  <r>
    <n v="641"/>
    <s v="Hunt, Barker and Baker"/>
    <s v="Business-focused leadingedge instruction set"/>
    <n v="9400"/>
    <n v="11277"/>
    <x v="1"/>
    <n v="194"/>
    <n v="58.128865979381445"/>
    <x v="5"/>
    <s v="CHF"/>
    <n v="1487570400"/>
    <n v="1489986000"/>
    <b v="0"/>
    <b v="0"/>
    <s v="theater/plays"/>
    <x v="3"/>
    <x v="3"/>
    <n v="120"/>
  </r>
  <r>
    <n v="642"/>
    <s v="Ramos, Moreno and Lewis"/>
    <s v="Extended multi-state knowledge user"/>
    <n v="9200"/>
    <n v="13382"/>
    <x v="1"/>
    <n v="129"/>
    <n v="103.73643410852713"/>
    <x v="0"/>
    <s v="CAD"/>
    <n v="1545026400"/>
    <n v="1545804000"/>
    <b v="0"/>
    <b v="0"/>
    <s v="technology/wearables"/>
    <x v="2"/>
    <x v="8"/>
    <n v="145"/>
  </r>
  <r>
    <n v="643"/>
    <s v="Harris Inc"/>
    <s v="Future-proofed modular groupware"/>
    <n v="14900"/>
    <n v="32986"/>
    <x v="1"/>
    <n v="375"/>
    <n v="87.962666666666664"/>
    <x v="1"/>
    <s v="USD"/>
    <n v="1488348000"/>
    <n v="1489899600"/>
    <b v="0"/>
    <b v="0"/>
    <s v="theater/plays"/>
    <x v="3"/>
    <x v="3"/>
    <n v="221"/>
  </r>
  <r>
    <n v="644"/>
    <s v="Peters-Nelson"/>
    <s v="Distributed real-time algorithm"/>
    <n v="169400"/>
    <n v="81984"/>
    <x v="0"/>
    <n v="2928"/>
    <n v="28"/>
    <x v="0"/>
    <s v="CAD"/>
    <n v="1545112800"/>
    <n v="1546495200"/>
    <b v="0"/>
    <b v="0"/>
    <s v="theater/plays"/>
    <x v="3"/>
    <x v="3"/>
    <n v="48"/>
  </r>
  <r>
    <n v="645"/>
    <s v="Ferguson, Murphy and Bright"/>
    <s v="Multi-lateral heuristic throughput"/>
    <n v="192100"/>
    <n v="178483"/>
    <x v="0"/>
    <n v="4697"/>
    <n v="37.999361294443261"/>
    <x v="1"/>
    <s v="USD"/>
    <n v="1537938000"/>
    <n v="1539752400"/>
    <b v="0"/>
    <b v="1"/>
    <s v="music/rock"/>
    <x v="1"/>
    <x v="1"/>
    <n v="93"/>
  </r>
  <r>
    <n v="646"/>
    <s v="Robinson Group"/>
    <s v="Switchable reciprocal middleware"/>
    <n v="98700"/>
    <n v="87448"/>
    <x v="0"/>
    <n v="2915"/>
    <n v="29.999313893653515"/>
    <x v="1"/>
    <s v="USD"/>
    <n v="1363150800"/>
    <n v="1364101200"/>
    <b v="0"/>
    <b v="0"/>
    <s v="games/video games"/>
    <x v="6"/>
    <x v="11"/>
    <n v="89"/>
  </r>
  <r>
    <n v="647"/>
    <s v="Jordan-Wolfe"/>
    <s v="Inverse multimedia Graphic Interface"/>
    <n v="4500"/>
    <n v="1863"/>
    <x v="0"/>
    <n v="18"/>
    <n v="103.5"/>
    <x v="1"/>
    <s v="USD"/>
    <n v="1523250000"/>
    <n v="1525323600"/>
    <b v="0"/>
    <b v="0"/>
    <s v="publishing/translations"/>
    <x v="5"/>
    <x v="18"/>
    <n v="41"/>
  </r>
  <r>
    <n v="648"/>
    <s v="Vargas-Cox"/>
    <s v="Vision-oriented local contingency"/>
    <n v="98600"/>
    <n v="62174"/>
    <x v="3"/>
    <n v="723"/>
    <n v="85.994467496542185"/>
    <x v="1"/>
    <s v="USD"/>
    <n v="1499317200"/>
    <n v="1500872400"/>
    <b v="1"/>
    <b v="0"/>
    <s v="food/food trucks"/>
    <x v="0"/>
    <x v="0"/>
    <n v="63"/>
  </r>
  <r>
    <n v="649"/>
    <s v="Yang and Sons"/>
    <s v="Reactive 6thgeneration hub"/>
    <n v="121700"/>
    <n v="59003"/>
    <x v="0"/>
    <n v="602"/>
    <n v="98.011627906976742"/>
    <x v="5"/>
    <s v="CHF"/>
    <n v="1287550800"/>
    <n v="1288501200"/>
    <b v="1"/>
    <b v="1"/>
    <s v="theater/plays"/>
    <x v="3"/>
    <x v="3"/>
    <n v="48"/>
  </r>
  <r>
    <n v="650"/>
    <s v="Wilson, Wilson and Mathis"/>
    <s v="Optional asymmetric success"/>
    <n v="100"/>
    <n v="2"/>
    <x v="0"/>
    <n v="1"/>
    <n v="2"/>
    <x v="1"/>
    <s v="USD"/>
    <n v="1404795600"/>
    <n v="1407128400"/>
    <b v="0"/>
    <b v="0"/>
    <s v="music/jazz"/>
    <x v="1"/>
    <x v="17"/>
    <n v="2"/>
  </r>
  <r>
    <n v="651"/>
    <s v="Wang, Koch and Weaver"/>
    <s v="Digitized analyzing capacity"/>
    <n v="196700"/>
    <n v="174039"/>
    <x v="0"/>
    <n v="3868"/>
    <n v="44.994570837642193"/>
    <x v="6"/>
    <s v="EUR"/>
    <n v="1393048800"/>
    <n v="1394344800"/>
    <b v="0"/>
    <b v="0"/>
    <s v="film &amp; video/shorts"/>
    <x v="4"/>
    <x v="12"/>
    <n v="88"/>
  </r>
  <r>
    <n v="652"/>
    <s v="Cisneros Ltd"/>
    <s v="Vision-oriented regional hub"/>
    <n v="10000"/>
    <n v="12684"/>
    <x v="1"/>
    <n v="409"/>
    <n v="31.012224938875306"/>
    <x v="1"/>
    <s v="USD"/>
    <n v="1470373200"/>
    <n v="1474088400"/>
    <b v="0"/>
    <b v="0"/>
    <s v="technology/web"/>
    <x v="2"/>
    <x v="2"/>
    <n v="127"/>
  </r>
  <r>
    <n v="653"/>
    <s v="Williams-Jones"/>
    <s v="Monitored incremental info-mediaries"/>
    <n v="600"/>
    <n v="14033"/>
    <x v="1"/>
    <n v="234"/>
    <n v="59.970085470085472"/>
    <x v="1"/>
    <s v="USD"/>
    <n v="1460091600"/>
    <n v="1460264400"/>
    <b v="0"/>
    <b v="0"/>
    <s v="technology/web"/>
    <x v="2"/>
    <x v="2"/>
    <n v="2339"/>
  </r>
  <r>
    <n v="654"/>
    <s v="Roberts, Hinton and Williams"/>
    <s v="Programmable static middleware"/>
    <n v="35000"/>
    <n v="177936"/>
    <x v="1"/>
    <n v="3016"/>
    <n v="58.9973474801061"/>
    <x v="1"/>
    <s v="USD"/>
    <n v="1440392400"/>
    <n v="1440824400"/>
    <b v="0"/>
    <b v="0"/>
    <s v="music/metal"/>
    <x v="1"/>
    <x v="16"/>
    <n v="508"/>
  </r>
  <r>
    <n v="655"/>
    <s v="Gonzalez, Williams and Benson"/>
    <s v="Multi-layered bottom-line encryption"/>
    <n v="6900"/>
    <n v="13212"/>
    <x v="1"/>
    <n v="264"/>
    <n v="50.045454545454547"/>
    <x v="1"/>
    <s v="USD"/>
    <n v="1488434400"/>
    <n v="1489554000"/>
    <b v="1"/>
    <b v="0"/>
    <s v="photography/photography books"/>
    <x v="7"/>
    <x v="14"/>
    <n v="191"/>
  </r>
  <r>
    <n v="656"/>
    <s v="Hobbs, Brown and Lee"/>
    <s v="Vision-oriented systematic Graphical User Interface"/>
    <n v="118400"/>
    <n v="49879"/>
    <x v="0"/>
    <n v="504"/>
    <n v="98.966269841269835"/>
    <x v="2"/>
    <s v="AUD"/>
    <n v="1514440800"/>
    <n v="1514872800"/>
    <b v="0"/>
    <b v="0"/>
    <s v="food/food trucks"/>
    <x v="0"/>
    <x v="0"/>
    <n v="42"/>
  </r>
  <r>
    <n v="657"/>
    <s v="Russo, Kim and Mccoy"/>
    <s v="Balanced optimal hardware"/>
    <n v="10000"/>
    <n v="824"/>
    <x v="0"/>
    <n v="14"/>
    <n v="58.857142857142854"/>
    <x v="1"/>
    <s v="USD"/>
    <n v="1514354400"/>
    <n v="1515736800"/>
    <b v="0"/>
    <b v="0"/>
    <s v="film &amp; video/science fiction"/>
    <x v="4"/>
    <x v="22"/>
    <n v="8"/>
  </r>
  <r>
    <n v="658"/>
    <s v="Howell, Myers and Olson"/>
    <s v="Self-enabling mission-critical success"/>
    <n v="52600"/>
    <n v="31594"/>
    <x v="3"/>
    <n v="390"/>
    <n v="81.010256410256417"/>
    <x v="1"/>
    <s v="USD"/>
    <n v="1440910800"/>
    <n v="1442898000"/>
    <b v="0"/>
    <b v="0"/>
    <s v="music/rock"/>
    <x v="1"/>
    <x v="1"/>
    <n v="60"/>
  </r>
  <r>
    <n v="659"/>
    <s v="Bailey and Sons"/>
    <s v="Grass-roots dynamic emulation"/>
    <n v="120700"/>
    <n v="57010"/>
    <x v="0"/>
    <n v="750"/>
    <n v="76.013333333333335"/>
    <x v="4"/>
    <s v="GBP"/>
    <n v="1296108000"/>
    <n v="1296194400"/>
    <b v="0"/>
    <b v="0"/>
    <s v="film &amp; video/documentary"/>
    <x v="4"/>
    <x v="4"/>
    <n v="47"/>
  </r>
  <r>
    <n v="660"/>
    <s v="Jensen-Brown"/>
    <s v="Fundamental disintermediate matrix"/>
    <n v="9100"/>
    <n v="7438"/>
    <x v="0"/>
    <n v="77"/>
    <n v="96.597402597402592"/>
    <x v="1"/>
    <s v="USD"/>
    <n v="1440133200"/>
    <n v="1440910800"/>
    <b v="1"/>
    <b v="0"/>
    <s v="theater/plays"/>
    <x v="3"/>
    <x v="3"/>
    <n v="82"/>
  </r>
  <r>
    <n v="661"/>
    <s v="Smith Group"/>
    <s v="Right-sized secondary challenge"/>
    <n v="106800"/>
    <n v="57872"/>
    <x v="0"/>
    <n v="752"/>
    <n v="76.957446808510639"/>
    <x v="3"/>
    <s v="DKK"/>
    <n v="1332910800"/>
    <n v="1335502800"/>
    <b v="0"/>
    <b v="0"/>
    <s v="music/jazz"/>
    <x v="1"/>
    <x v="17"/>
    <n v="54"/>
  </r>
  <r>
    <n v="662"/>
    <s v="Murphy-Farrell"/>
    <s v="Implemented exuding software"/>
    <n v="9100"/>
    <n v="8906"/>
    <x v="0"/>
    <n v="131"/>
    <n v="67.984732824427482"/>
    <x v="1"/>
    <s v="USD"/>
    <n v="1544335200"/>
    <n v="1544680800"/>
    <b v="0"/>
    <b v="0"/>
    <s v="theater/plays"/>
    <x v="3"/>
    <x v="3"/>
    <n v="98"/>
  </r>
  <r>
    <n v="663"/>
    <s v="Everett-Wolfe"/>
    <s v="Total optimizing software"/>
    <n v="10000"/>
    <n v="7724"/>
    <x v="0"/>
    <n v="87"/>
    <n v="88.781609195402297"/>
    <x v="1"/>
    <s v="USD"/>
    <n v="1286427600"/>
    <n v="1288414800"/>
    <b v="0"/>
    <b v="0"/>
    <s v="theater/plays"/>
    <x v="3"/>
    <x v="3"/>
    <n v="77"/>
  </r>
  <r>
    <n v="664"/>
    <s v="Young PLC"/>
    <s v="Optional maximized attitude"/>
    <n v="79400"/>
    <n v="26571"/>
    <x v="0"/>
    <n v="1063"/>
    <n v="24.99623706491063"/>
    <x v="1"/>
    <s v="USD"/>
    <n v="1329717600"/>
    <n v="1330581600"/>
    <b v="0"/>
    <b v="0"/>
    <s v="music/jazz"/>
    <x v="1"/>
    <x v="17"/>
    <n v="33"/>
  </r>
  <r>
    <n v="665"/>
    <s v="Park-Goodman"/>
    <s v="Customer-focused impactful extranet"/>
    <n v="5100"/>
    <n v="12219"/>
    <x v="1"/>
    <n v="272"/>
    <n v="44.922794117647058"/>
    <x v="1"/>
    <s v="USD"/>
    <n v="1310187600"/>
    <n v="1311397200"/>
    <b v="0"/>
    <b v="1"/>
    <s v="film &amp; video/documentary"/>
    <x v="4"/>
    <x v="4"/>
    <n v="240"/>
  </r>
  <r>
    <n v="666"/>
    <s v="York, Barr and Grant"/>
    <s v="Cloned bottom-line success"/>
    <n v="3100"/>
    <n v="1985"/>
    <x v="3"/>
    <n v="25"/>
    <n v="79.400000000000006"/>
    <x v="1"/>
    <s v="USD"/>
    <n v="1377838800"/>
    <n v="1378357200"/>
    <b v="0"/>
    <b v="1"/>
    <s v="theater/plays"/>
    <x v="3"/>
    <x v="3"/>
    <n v="64"/>
  </r>
  <r>
    <n v="667"/>
    <s v="Little Ltd"/>
    <s v="Decentralized bandwidth-monitored ability"/>
    <n v="6900"/>
    <n v="12155"/>
    <x v="1"/>
    <n v="419"/>
    <n v="29.009546539379475"/>
    <x v="1"/>
    <s v="USD"/>
    <n v="1410325200"/>
    <n v="1411102800"/>
    <b v="0"/>
    <b v="0"/>
    <s v="journalism/audio"/>
    <x v="8"/>
    <x v="23"/>
    <n v="176"/>
  </r>
  <r>
    <n v="668"/>
    <s v="Brown and Sons"/>
    <s v="Programmable leadingedge budgetary management"/>
    <n v="27500"/>
    <n v="5593"/>
    <x v="0"/>
    <n v="76"/>
    <n v="73.59210526315789"/>
    <x v="1"/>
    <s v="USD"/>
    <n v="1343797200"/>
    <n v="1344834000"/>
    <b v="0"/>
    <b v="0"/>
    <s v="theater/plays"/>
    <x v="3"/>
    <x v="3"/>
    <n v="20"/>
  </r>
  <r>
    <n v="669"/>
    <s v="Payne, Garrett and Thomas"/>
    <s v="Upgradable bi-directional concept"/>
    <n v="48800"/>
    <n v="175020"/>
    <x v="1"/>
    <n v="1621"/>
    <n v="107.97038864898211"/>
    <x v="6"/>
    <s v="EUR"/>
    <n v="1498453200"/>
    <n v="1499230800"/>
    <b v="0"/>
    <b v="0"/>
    <s v="theater/plays"/>
    <x v="3"/>
    <x v="3"/>
    <n v="359"/>
  </r>
  <r>
    <n v="670"/>
    <s v="Robinson Group"/>
    <s v="Re-contextualized homogeneous flexibility"/>
    <n v="16200"/>
    <n v="75955"/>
    <x v="1"/>
    <n v="1101"/>
    <n v="68.987284287011803"/>
    <x v="1"/>
    <s v="USD"/>
    <n v="1456380000"/>
    <n v="1457416800"/>
    <b v="0"/>
    <b v="0"/>
    <s v="music/indie rock"/>
    <x v="1"/>
    <x v="7"/>
    <n v="469"/>
  </r>
  <r>
    <n v="671"/>
    <s v="Robinson-Kelly"/>
    <s v="Monitored bi-directional standardization"/>
    <n v="97600"/>
    <n v="119127"/>
    <x v="1"/>
    <n v="1073"/>
    <n v="111.02236719478098"/>
    <x v="1"/>
    <s v="USD"/>
    <n v="1280552400"/>
    <n v="1280898000"/>
    <b v="0"/>
    <b v="1"/>
    <s v="theater/plays"/>
    <x v="3"/>
    <x v="3"/>
    <n v="122"/>
  </r>
  <r>
    <n v="672"/>
    <s v="Kelly-Colon"/>
    <s v="Stand-alone grid-enabled leverage"/>
    <n v="197900"/>
    <n v="110689"/>
    <x v="0"/>
    <n v="4428"/>
    <n v="24.997515808491418"/>
    <x v="2"/>
    <s v="AUD"/>
    <n v="1521608400"/>
    <n v="1522472400"/>
    <b v="0"/>
    <b v="0"/>
    <s v="theater/plays"/>
    <x v="3"/>
    <x v="3"/>
    <n v="56"/>
  </r>
  <r>
    <n v="673"/>
    <s v="Turner, Scott and Gentry"/>
    <s v="Assimilated regional groupware"/>
    <n v="5600"/>
    <n v="2445"/>
    <x v="0"/>
    <n v="58"/>
    <n v="42.155172413793103"/>
    <x v="6"/>
    <s v="EUR"/>
    <n v="1460696400"/>
    <n v="1462510800"/>
    <b v="0"/>
    <b v="0"/>
    <s v="music/indie rock"/>
    <x v="1"/>
    <x v="7"/>
    <n v="44"/>
  </r>
  <r>
    <n v="674"/>
    <s v="Sanchez Ltd"/>
    <s v="Up-sized 24hour instruction set"/>
    <n v="170700"/>
    <n v="57250"/>
    <x v="3"/>
    <n v="1218"/>
    <n v="47.003284072249592"/>
    <x v="1"/>
    <s v="USD"/>
    <n v="1313730000"/>
    <n v="1317790800"/>
    <b v="0"/>
    <b v="0"/>
    <s v="photography/photography books"/>
    <x v="7"/>
    <x v="14"/>
    <n v="34"/>
  </r>
  <r>
    <n v="675"/>
    <s v="Giles-Smith"/>
    <s v="Right-sized web-enabled intranet"/>
    <n v="9700"/>
    <n v="11929"/>
    <x v="1"/>
    <n v="331"/>
    <n v="36.0392749244713"/>
    <x v="1"/>
    <s v="USD"/>
    <n v="1568178000"/>
    <n v="1568782800"/>
    <b v="0"/>
    <b v="0"/>
    <s v="journalism/audio"/>
    <x v="8"/>
    <x v="23"/>
    <n v="123"/>
  </r>
  <r>
    <n v="676"/>
    <s v="Thompson-Moreno"/>
    <s v="Expanded needs-based orchestration"/>
    <n v="62300"/>
    <n v="118214"/>
    <x v="1"/>
    <n v="1170"/>
    <n v="101.03760683760684"/>
    <x v="1"/>
    <s v="USD"/>
    <n v="1348635600"/>
    <n v="1349413200"/>
    <b v="0"/>
    <b v="0"/>
    <s v="photography/photography books"/>
    <x v="7"/>
    <x v="14"/>
    <n v="190"/>
  </r>
  <r>
    <n v="677"/>
    <s v="Murphy-Fox"/>
    <s v="Organic system-worthy orchestration"/>
    <n v="5300"/>
    <n v="4432"/>
    <x v="0"/>
    <n v="111"/>
    <n v="39.927927927927925"/>
    <x v="1"/>
    <s v="USD"/>
    <n v="1468126800"/>
    <n v="1472446800"/>
    <b v="0"/>
    <b v="0"/>
    <s v="publishing/fiction"/>
    <x v="5"/>
    <x v="13"/>
    <n v="84"/>
  </r>
  <r>
    <n v="678"/>
    <s v="Rodriguez-Patterson"/>
    <s v="Inverse static standardization"/>
    <n v="99500"/>
    <n v="17879"/>
    <x v="3"/>
    <n v="215"/>
    <n v="83.158139534883716"/>
    <x v="1"/>
    <s v="USD"/>
    <n v="1547877600"/>
    <n v="1548050400"/>
    <b v="0"/>
    <b v="0"/>
    <s v="film &amp; video/drama"/>
    <x v="4"/>
    <x v="6"/>
    <n v="18"/>
  </r>
  <r>
    <n v="679"/>
    <s v="Davis Ltd"/>
    <s v="Synchronized motivating solution"/>
    <n v="1400"/>
    <n v="14511"/>
    <x v="1"/>
    <n v="363"/>
    <n v="39.97520661157025"/>
    <x v="1"/>
    <s v="USD"/>
    <n v="1571374800"/>
    <n v="1571806800"/>
    <b v="0"/>
    <b v="1"/>
    <s v="food/food trucks"/>
    <x v="0"/>
    <x v="0"/>
    <n v="1037"/>
  </r>
  <r>
    <n v="680"/>
    <s v="Nelson-Valdez"/>
    <s v="Open-source 4thgeneration open system"/>
    <n v="145600"/>
    <n v="141822"/>
    <x v="0"/>
    <n v="2955"/>
    <n v="47.993908629441627"/>
    <x v="1"/>
    <s v="USD"/>
    <n v="1576303200"/>
    <n v="1576476000"/>
    <b v="0"/>
    <b v="1"/>
    <s v="games/mobile games"/>
    <x v="6"/>
    <x v="20"/>
    <n v="97"/>
  </r>
  <r>
    <n v="681"/>
    <s v="Kelly PLC"/>
    <s v="Decentralized context-sensitive superstructure"/>
    <n v="184100"/>
    <n v="159037"/>
    <x v="0"/>
    <n v="1657"/>
    <n v="95.978877489438744"/>
    <x v="1"/>
    <s v="USD"/>
    <n v="1324447200"/>
    <n v="1324965600"/>
    <b v="0"/>
    <b v="0"/>
    <s v="theater/plays"/>
    <x v="3"/>
    <x v="3"/>
    <n v="86"/>
  </r>
  <r>
    <n v="682"/>
    <s v="Nguyen and Sons"/>
    <s v="Compatible 5thgeneration concept"/>
    <n v="5400"/>
    <n v="8109"/>
    <x v="1"/>
    <n v="103"/>
    <n v="78.728155339805824"/>
    <x v="1"/>
    <s v="USD"/>
    <n v="1386741600"/>
    <n v="1387519200"/>
    <b v="0"/>
    <b v="0"/>
    <s v="theater/plays"/>
    <x v="3"/>
    <x v="3"/>
    <n v="150"/>
  </r>
  <r>
    <n v="683"/>
    <s v="Jones PLC"/>
    <s v="Virtual systemic intranet"/>
    <n v="2300"/>
    <n v="8244"/>
    <x v="1"/>
    <n v="147"/>
    <n v="56.081632653061227"/>
    <x v="1"/>
    <s v="USD"/>
    <n v="1537074000"/>
    <n v="1537246800"/>
    <b v="0"/>
    <b v="0"/>
    <s v="theater/plays"/>
    <x v="3"/>
    <x v="3"/>
    <n v="358"/>
  </r>
  <r>
    <n v="684"/>
    <s v="Gilmore LLC"/>
    <s v="Optimized systemic algorithm"/>
    <n v="1400"/>
    <n v="7600"/>
    <x v="1"/>
    <n v="110"/>
    <n v="69.090909090909093"/>
    <x v="0"/>
    <s v="CAD"/>
    <n v="1277787600"/>
    <n v="1279515600"/>
    <b v="0"/>
    <b v="0"/>
    <s v="publishing/nonfiction"/>
    <x v="5"/>
    <x v="9"/>
    <n v="543"/>
  </r>
  <r>
    <n v="685"/>
    <s v="Lee-Cobb"/>
    <s v="Customizable homogeneous firmware"/>
    <n v="140000"/>
    <n v="94501"/>
    <x v="0"/>
    <n v="926"/>
    <n v="102.05291576673866"/>
    <x v="0"/>
    <s v="CAD"/>
    <n v="1440306000"/>
    <n v="1442379600"/>
    <b v="0"/>
    <b v="0"/>
    <s v="theater/plays"/>
    <x v="3"/>
    <x v="3"/>
    <n v="68"/>
  </r>
  <r>
    <n v="686"/>
    <s v="Jones, Wiley and Robbins"/>
    <s v="Front-line cohesive extranet"/>
    <n v="7500"/>
    <n v="14381"/>
    <x v="1"/>
    <n v="134"/>
    <n v="107.32089552238806"/>
    <x v="1"/>
    <s v="USD"/>
    <n v="1522126800"/>
    <n v="1523077200"/>
    <b v="0"/>
    <b v="0"/>
    <s v="technology/wearables"/>
    <x v="2"/>
    <x v="8"/>
    <n v="192"/>
  </r>
  <r>
    <n v="687"/>
    <s v="Martin, Gates and Holt"/>
    <s v="Distributed holistic neural-net"/>
    <n v="1500"/>
    <n v="13980"/>
    <x v="1"/>
    <n v="269"/>
    <n v="51.970260223048328"/>
    <x v="1"/>
    <s v="USD"/>
    <n v="1489298400"/>
    <n v="1489554000"/>
    <b v="0"/>
    <b v="0"/>
    <s v="theater/plays"/>
    <x v="3"/>
    <x v="3"/>
    <n v="932"/>
  </r>
  <r>
    <n v="688"/>
    <s v="Bowen, Davies and Burns"/>
    <s v="Devolved client-server monitoring"/>
    <n v="2900"/>
    <n v="12449"/>
    <x v="1"/>
    <n v="175"/>
    <n v="71.137142857142862"/>
    <x v="1"/>
    <s v="USD"/>
    <n v="1547100000"/>
    <n v="1548482400"/>
    <b v="0"/>
    <b v="1"/>
    <s v="film &amp; video/television"/>
    <x v="4"/>
    <x v="19"/>
    <n v="429"/>
  </r>
  <r>
    <n v="689"/>
    <s v="Nguyen Inc"/>
    <s v="Seamless directional capacity"/>
    <n v="7300"/>
    <n v="7348"/>
    <x v="1"/>
    <n v="69"/>
    <n v="106.49275362318841"/>
    <x v="1"/>
    <s v="USD"/>
    <n v="1383022800"/>
    <n v="1384063200"/>
    <b v="0"/>
    <b v="0"/>
    <s v="technology/web"/>
    <x v="2"/>
    <x v="2"/>
    <n v="101"/>
  </r>
  <r>
    <n v="690"/>
    <s v="Walsh-Watts"/>
    <s v="Polarized actuating implementation"/>
    <n v="3600"/>
    <n v="8158"/>
    <x v="1"/>
    <n v="190"/>
    <n v="42.93684210526316"/>
    <x v="1"/>
    <s v="USD"/>
    <n v="1322373600"/>
    <n v="1322892000"/>
    <b v="0"/>
    <b v="1"/>
    <s v="film &amp; video/documentary"/>
    <x v="4"/>
    <x v="4"/>
    <n v="227"/>
  </r>
  <r>
    <n v="691"/>
    <s v="Ray, Li and Li"/>
    <s v="Front-line disintermediate hub"/>
    <n v="5000"/>
    <n v="7119"/>
    <x v="1"/>
    <n v="237"/>
    <n v="30.037974683544302"/>
    <x v="1"/>
    <s v="USD"/>
    <n v="1349240400"/>
    <n v="1350709200"/>
    <b v="1"/>
    <b v="1"/>
    <s v="film &amp; video/documentary"/>
    <x v="4"/>
    <x v="4"/>
    <n v="142"/>
  </r>
  <r>
    <n v="692"/>
    <s v="Murray Ltd"/>
    <s v="Decentralized 4thgeneration challenge"/>
    <n v="6000"/>
    <n v="5438"/>
    <x v="0"/>
    <n v="77"/>
    <n v="70.623376623376629"/>
    <x v="4"/>
    <s v="GBP"/>
    <n v="1562648400"/>
    <n v="1564203600"/>
    <b v="0"/>
    <b v="0"/>
    <s v="music/rock"/>
    <x v="1"/>
    <x v="1"/>
    <n v="91"/>
  </r>
  <r>
    <n v="693"/>
    <s v="Bradford-Silva"/>
    <s v="Reverse-engineered composite hierarchy"/>
    <n v="180400"/>
    <n v="115396"/>
    <x v="0"/>
    <n v="1748"/>
    <n v="66.016018306636155"/>
    <x v="1"/>
    <s v="USD"/>
    <n v="1508216400"/>
    <n v="1509685200"/>
    <b v="0"/>
    <b v="0"/>
    <s v="theater/plays"/>
    <x v="3"/>
    <x v="3"/>
    <n v="64"/>
  </r>
  <r>
    <n v="694"/>
    <s v="Mora-Bradley"/>
    <s v="Programmable tangible ability"/>
    <n v="9100"/>
    <n v="7656"/>
    <x v="0"/>
    <n v="79"/>
    <n v="96.911392405063296"/>
    <x v="1"/>
    <s v="USD"/>
    <n v="1511762400"/>
    <n v="1514959200"/>
    <b v="0"/>
    <b v="0"/>
    <s v="theater/plays"/>
    <x v="3"/>
    <x v="3"/>
    <n v="84"/>
  </r>
  <r>
    <n v="695"/>
    <s v="Cardenas, Thompson and Carey"/>
    <s v="Configurable full-range emulation"/>
    <n v="9200"/>
    <n v="12322"/>
    <x v="1"/>
    <n v="196"/>
    <n v="62.867346938775512"/>
    <x v="6"/>
    <s v="EUR"/>
    <n v="1447480800"/>
    <n v="1448863200"/>
    <b v="1"/>
    <b v="0"/>
    <s v="music/rock"/>
    <x v="1"/>
    <x v="1"/>
    <n v="134"/>
  </r>
  <r>
    <n v="696"/>
    <s v="Lopez, Reid and Johnson"/>
    <s v="Total real-time hardware"/>
    <n v="164100"/>
    <n v="96888"/>
    <x v="0"/>
    <n v="889"/>
    <n v="108.98537682789652"/>
    <x v="1"/>
    <s v="USD"/>
    <n v="1429506000"/>
    <n v="1429592400"/>
    <b v="0"/>
    <b v="1"/>
    <s v="theater/plays"/>
    <x v="3"/>
    <x v="3"/>
    <n v="59"/>
  </r>
  <r>
    <n v="697"/>
    <s v="Fox-Williams"/>
    <s v="Profound system-worthy functionalities"/>
    <n v="128900"/>
    <n v="196960"/>
    <x v="1"/>
    <n v="7295"/>
    <n v="26.999314599040439"/>
    <x v="1"/>
    <s v="USD"/>
    <n v="1522472400"/>
    <n v="1522645200"/>
    <b v="0"/>
    <b v="0"/>
    <s v="music/electric music"/>
    <x v="1"/>
    <x v="5"/>
    <n v="153"/>
  </r>
  <r>
    <n v="698"/>
    <s v="Taylor, Wood and Taylor"/>
    <s v="Cloned hybrid focus group"/>
    <n v="42100"/>
    <n v="188057"/>
    <x v="1"/>
    <n v="2893"/>
    <n v="65.004147943311438"/>
    <x v="0"/>
    <s v="CAD"/>
    <n v="1322114400"/>
    <n v="1323324000"/>
    <b v="0"/>
    <b v="0"/>
    <s v="technology/wearables"/>
    <x v="2"/>
    <x v="8"/>
    <n v="447"/>
  </r>
  <r>
    <n v="699"/>
    <s v="King Inc"/>
    <s v="Ergonomic dedicated focus group"/>
    <n v="7400"/>
    <n v="6245"/>
    <x v="0"/>
    <n v="56"/>
    <n v="111.51785714285714"/>
    <x v="1"/>
    <s v="USD"/>
    <n v="1561438800"/>
    <n v="1561525200"/>
    <b v="0"/>
    <b v="0"/>
    <s v="film &amp; video/drama"/>
    <x v="4"/>
    <x v="6"/>
    <n v="84"/>
  </r>
  <r>
    <n v="700"/>
    <s v="Cole, Petty and Cameron"/>
    <s v="Realigned zero administration paradigm"/>
    <n v="100"/>
    <n v="3"/>
    <x v="0"/>
    <n v="1"/>
    <n v="3"/>
    <x v="1"/>
    <s v="USD"/>
    <n v="1264399200"/>
    <n v="1265695200"/>
    <b v="0"/>
    <b v="0"/>
    <s v="technology/wearables"/>
    <x v="2"/>
    <x v="8"/>
    <n v="3"/>
  </r>
  <r>
    <n v="701"/>
    <s v="Mcclain LLC"/>
    <s v="Open-source multi-tasking methodology"/>
    <n v="52000"/>
    <n v="91014"/>
    <x v="1"/>
    <n v="820"/>
    <n v="110.99268292682927"/>
    <x v="1"/>
    <s v="USD"/>
    <n v="1301202000"/>
    <n v="1301806800"/>
    <b v="1"/>
    <b v="0"/>
    <s v="theater/plays"/>
    <x v="3"/>
    <x v="3"/>
    <n v="175"/>
  </r>
  <r>
    <n v="702"/>
    <s v="Sims-Gross"/>
    <s v="Object-based attitude-oriented analyzer"/>
    <n v="8700"/>
    <n v="4710"/>
    <x v="0"/>
    <n v="83"/>
    <n v="56.746987951807228"/>
    <x v="1"/>
    <s v="USD"/>
    <n v="1374469200"/>
    <n v="1374901200"/>
    <b v="0"/>
    <b v="0"/>
    <s v="technology/wearables"/>
    <x v="2"/>
    <x v="8"/>
    <n v="54"/>
  </r>
  <r>
    <n v="703"/>
    <s v="Perez Group"/>
    <s v="Cross-platform tertiary hub"/>
    <n v="63400"/>
    <n v="197728"/>
    <x v="1"/>
    <n v="2038"/>
    <n v="97.020608439646708"/>
    <x v="1"/>
    <s v="USD"/>
    <n v="1334984400"/>
    <n v="1336453200"/>
    <b v="1"/>
    <b v="1"/>
    <s v="publishing/translations"/>
    <x v="5"/>
    <x v="18"/>
    <n v="312"/>
  </r>
  <r>
    <n v="704"/>
    <s v="Haynes-Williams"/>
    <s v="Seamless clear-thinking artificial intelligence"/>
    <n v="8700"/>
    <n v="10682"/>
    <x v="1"/>
    <n v="116"/>
    <n v="92.08620689655173"/>
    <x v="1"/>
    <s v="USD"/>
    <n v="1467608400"/>
    <n v="1468904400"/>
    <b v="0"/>
    <b v="0"/>
    <s v="film &amp; video/animation"/>
    <x v="4"/>
    <x v="10"/>
    <n v="123"/>
  </r>
  <r>
    <n v="705"/>
    <s v="Ford LLC"/>
    <s v="Centralized tangible success"/>
    <n v="169700"/>
    <n v="168048"/>
    <x v="0"/>
    <n v="2025"/>
    <n v="82.986666666666665"/>
    <x v="4"/>
    <s v="GBP"/>
    <n v="1386741600"/>
    <n v="1387087200"/>
    <b v="0"/>
    <b v="0"/>
    <s v="publishing/nonfiction"/>
    <x v="5"/>
    <x v="9"/>
    <n v="99"/>
  </r>
  <r>
    <n v="706"/>
    <s v="Moreno Ltd"/>
    <s v="Customer-focused multimedia methodology"/>
    <n v="108400"/>
    <n v="138586"/>
    <x v="1"/>
    <n v="1345"/>
    <n v="103.03791821561339"/>
    <x v="2"/>
    <s v="AUD"/>
    <n v="1546754400"/>
    <n v="1547445600"/>
    <b v="0"/>
    <b v="1"/>
    <s v="technology/web"/>
    <x v="2"/>
    <x v="2"/>
    <n v="128"/>
  </r>
  <r>
    <n v="707"/>
    <s v="Moore, Cook and Wright"/>
    <s v="Visionary maximized Local Area Network"/>
    <n v="7300"/>
    <n v="11579"/>
    <x v="1"/>
    <n v="168"/>
    <n v="68.922619047619051"/>
    <x v="1"/>
    <s v="USD"/>
    <n v="1544248800"/>
    <n v="1547359200"/>
    <b v="0"/>
    <b v="0"/>
    <s v="film &amp; video/drama"/>
    <x v="4"/>
    <x v="6"/>
    <n v="159"/>
  </r>
  <r>
    <n v="708"/>
    <s v="Ortega LLC"/>
    <s v="Secured bifurcated intranet"/>
    <n v="1700"/>
    <n v="12020"/>
    <x v="1"/>
    <n v="137"/>
    <n v="87.737226277372258"/>
    <x v="5"/>
    <s v="CHF"/>
    <n v="1495429200"/>
    <n v="1496293200"/>
    <b v="0"/>
    <b v="0"/>
    <s v="theater/plays"/>
    <x v="3"/>
    <x v="3"/>
    <n v="707"/>
  </r>
  <r>
    <n v="709"/>
    <s v="Silva, Walker and Martin"/>
    <s v="Grass-roots 4thgeneration product"/>
    <n v="9800"/>
    <n v="13954"/>
    <x v="1"/>
    <n v="186"/>
    <n v="75.021505376344081"/>
    <x v="6"/>
    <s v="EUR"/>
    <n v="1334811600"/>
    <n v="1335416400"/>
    <b v="0"/>
    <b v="0"/>
    <s v="theater/plays"/>
    <x v="3"/>
    <x v="3"/>
    <n v="142"/>
  </r>
  <r>
    <n v="710"/>
    <s v="Huynh, Gallegos and Mills"/>
    <s v="Reduced next generation info-mediaries"/>
    <n v="4300"/>
    <n v="6358"/>
    <x v="1"/>
    <n v="125"/>
    <n v="50.863999999999997"/>
    <x v="1"/>
    <s v="USD"/>
    <n v="1531544400"/>
    <n v="1532149200"/>
    <b v="0"/>
    <b v="1"/>
    <s v="theater/plays"/>
    <x v="3"/>
    <x v="3"/>
    <n v="148"/>
  </r>
  <r>
    <n v="711"/>
    <s v="Anderson LLC"/>
    <s v="Customizable full-range artificial intelligence"/>
    <n v="6200"/>
    <n v="1260"/>
    <x v="0"/>
    <n v="14"/>
    <n v="90"/>
    <x v="6"/>
    <s v="EUR"/>
    <n v="1453615200"/>
    <n v="1453788000"/>
    <b v="1"/>
    <b v="1"/>
    <s v="theater/plays"/>
    <x v="3"/>
    <x v="3"/>
    <n v="20"/>
  </r>
  <r>
    <n v="712"/>
    <s v="Garza-Bryant"/>
    <s v="Programmable leadingedge contingency"/>
    <n v="800"/>
    <n v="14725"/>
    <x v="1"/>
    <n v="202"/>
    <n v="72.896039603960389"/>
    <x v="1"/>
    <s v="USD"/>
    <n v="1467954000"/>
    <n v="1471496400"/>
    <b v="0"/>
    <b v="0"/>
    <s v="theater/plays"/>
    <x v="3"/>
    <x v="3"/>
    <n v="1841"/>
  </r>
  <r>
    <n v="713"/>
    <s v="Mays LLC"/>
    <s v="Multi-layered global groupware"/>
    <n v="6900"/>
    <n v="11174"/>
    <x v="1"/>
    <n v="103"/>
    <n v="108.48543689320388"/>
    <x v="1"/>
    <s v="USD"/>
    <n v="1471842000"/>
    <n v="1472878800"/>
    <b v="0"/>
    <b v="0"/>
    <s v="publishing/radio &amp; podcasts"/>
    <x v="5"/>
    <x v="15"/>
    <n v="162"/>
  </r>
  <r>
    <n v="714"/>
    <s v="Evans-Jones"/>
    <s v="Switchable methodical superstructure"/>
    <n v="38500"/>
    <n v="182036"/>
    <x v="1"/>
    <n v="1785"/>
    <n v="101.98095238095237"/>
    <x v="1"/>
    <s v="USD"/>
    <n v="1408424400"/>
    <n v="1408510800"/>
    <b v="0"/>
    <b v="0"/>
    <s v="music/rock"/>
    <x v="1"/>
    <x v="1"/>
    <n v="473"/>
  </r>
  <r>
    <n v="715"/>
    <s v="Fischer, Torres and Walker"/>
    <s v="Expanded even-keeled portal"/>
    <n v="118000"/>
    <n v="28870"/>
    <x v="0"/>
    <n v="656"/>
    <n v="44.009146341463413"/>
    <x v="1"/>
    <s v="USD"/>
    <n v="1281157200"/>
    <n v="1281589200"/>
    <b v="0"/>
    <b v="0"/>
    <s v="games/mobile games"/>
    <x v="6"/>
    <x v="20"/>
    <n v="24"/>
  </r>
  <r>
    <n v="716"/>
    <s v="Tapia, Kramer and Hicks"/>
    <s v="Advanced modular moderator"/>
    <n v="2000"/>
    <n v="10353"/>
    <x v="1"/>
    <n v="157"/>
    <n v="65.942675159235662"/>
    <x v="1"/>
    <s v="USD"/>
    <n v="1373432400"/>
    <n v="1375851600"/>
    <b v="0"/>
    <b v="1"/>
    <s v="theater/plays"/>
    <x v="3"/>
    <x v="3"/>
    <n v="518"/>
  </r>
  <r>
    <n v="717"/>
    <s v="Barnes, Wilcox and Riley"/>
    <s v="Reverse-engineered well-modulated ability"/>
    <n v="5600"/>
    <n v="13868"/>
    <x v="1"/>
    <n v="555"/>
    <n v="24.987387387387386"/>
    <x v="1"/>
    <s v="USD"/>
    <n v="1313989200"/>
    <n v="1315803600"/>
    <b v="0"/>
    <b v="0"/>
    <s v="film &amp; video/documentary"/>
    <x v="4"/>
    <x v="4"/>
    <n v="248"/>
  </r>
  <r>
    <n v="718"/>
    <s v="Reyes PLC"/>
    <s v="Expanded optimal pricing structure"/>
    <n v="8300"/>
    <n v="8317"/>
    <x v="1"/>
    <n v="297"/>
    <n v="28.003367003367003"/>
    <x v="1"/>
    <s v="USD"/>
    <n v="1371445200"/>
    <n v="1373691600"/>
    <b v="0"/>
    <b v="0"/>
    <s v="technology/wearables"/>
    <x v="2"/>
    <x v="8"/>
    <n v="100"/>
  </r>
  <r>
    <n v="719"/>
    <s v="Pace, Simpson and Watkins"/>
    <s v="Down-sized uniform ability"/>
    <n v="6900"/>
    <n v="10557"/>
    <x v="1"/>
    <n v="123"/>
    <n v="85.829268292682926"/>
    <x v="1"/>
    <s v="USD"/>
    <n v="1338267600"/>
    <n v="1339218000"/>
    <b v="0"/>
    <b v="0"/>
    <s v="publishing/fiction"/>
    <x v="5"/>
    <x v="13"/>
    <n v="153"/>
  </r>
  <r>
    <n v="720"/>
    <s v="Valenzuela, Davidson and Castro"/>
    <s v="Multi-layered upward-trending conglomeration"/>
    <n v="8700"/>
    <n v="3227"/>
    <x v="3"/>
    <n v="38"/>
    <n v="84.921052631578945"/>
    <x v="3"/>
    <s v="DKK"/>
    <n v="1519192800"/>
    <n v="1520402400"/>
    <b v="0"/>
    <b v="1"/>
    <s v="theater/plays"/>
    <x v="3"/>
    <x v="3"/>
    <n v="37"/>
  </r>
  <r>
    <n v="721"/>
    <s v="Dominguez-Owens"/>
    <s v="Open-architected systematic intranet"/>
    <n v="123600"/>
    <n v="5429"/>
    <x v="3"/>
    <n v="60"/>
    <n v="90.483333333333334"/>
    <x v="1"/>
    <s v="USD"/>
    <n v="1522818000"/>
    <n v="1523336400"/>
    <b v="0"/>
    <b v="0"/>
    <s v="music/rock"/>
    <x v="1"/>
    <x v="1"/>
    <n v="4"/>
  </r>
  <r>
    <n v="722"/>
    <s v="Thomas-Simmons"/>
    <s v="Proactive 24hour frame"/>
    <n v="48500"/>
    <n v="75906"/>
    <x v="1"/>
    <n v="3036"/>
    <n v="25.00197628458498"/>
    <x v="1"/>
    <s v="USD"/>
    <n v="1509948000"/>
    <n v="1512280800"/>
    <b v="0"/>
    <b v="0"/>
    <s v="film &amp; video/documentary"/>
    <x v="4"/>
    <x v="4"/>
    <n v="157"/>
  </r>
  <r>
    <n v="723"/>
    <s v="Beck-Knight"/>
    <s v="Exclusive fresh-thinking model"/>
    <n v="4900"/>
    <n v="13250"/>
    <x v="1"/>
    <n v="144"/>
    <n v="92.013888888888886"/>
    <x v="2"/>
    <s v="AUD"/>
    <n v="1456898400"/>
    <n v="1458709200"/>
    <b v="0"/>
    <b v="0"/>
    <s v="theater/plays"/>
    <x v="3"/>
    <x v="3"/>
    <n v="270"/>
  </r>
  <r>
    <n v="724"/>
    <s v="Mccoy Ltd"/>
    <s v="Business-focused encompassing intranet"/>
    <n v="8400"/>
    <n v="11261"/>
    <x v="1"/>
    <n v="121"/>
    <n v="93.066115702479337"/>
    <x v="4"/>
    <s v="GBP"/>
    <n v="1413954000"/>
    <n v="1414126800"/>
    <b v="0"/>
    <b v="1"/>
    <s v="theater/plays"/>
    <x v="3"/>
    <x v="3"/>
    <n v="134"/>
  </r>
  <r>
    <n v="725"/>
    <s v="Dawson-Tyler"/>
    <s v="Optional 6thgeneration access"/>
    <n v="193200"/>
    <n v="97369"/>
    <x v="0"/>
    <n v="1596"/>
    <n v="61.008145363408524"/>
    <x v="1"/>
    <s v="USD"/>
    <n v="1416031200"/>
    <n v="1416204000"/>
    <b v="0"/>
    <b v="0"/>
    <s v="games/mobile games"/>
    <x v="6"/>
    <x v="20"/>
    <n v="50"/>
  </r>
  <r>
    <n v="726"/>
    <s v="Johns-Thomas"/>
    <s v="Realigned web-enabled functionalities"/>
    <n v="54300"/>
    <n v="48227"/>
    <x v="3"/>
    <n v="524"/>
    <n v="92.036259541984734"/>
    <x v="1"/>
    <s v="USD"/>
    <n v="1287982800"/>
    <n v="1288501200"/>
    <b v="0"/>
    <b v="1"/>
    <s v="theater/plays"/>
    <x v="3"/>
    <x v="3"/>
    <n v="89"/>
  </r>
  <r>
    <n v="727"/>
    <s v="Quinn, Cruz and Schmidt"/>
    <s v="Enterprise-wide multimedia software"/>
    <n v="8900"/>
    <n v="14685"/>
    <x v="1"/>
    <n v="181"/>
    <n v="81.132596685082873"/>
    <x v="1"/>
    <s v="USD"/>
    <n v="1547964000"/>
    <n v="1552971600"/>
    <b v="0"/>
    <b v="0"/>
    <s v="technology/web"/>
    <x v="2"/>
    <x v="2"/>
    <n v="165"/>
  </r>
  <r>
    <n v="728"/>
    <s v="Stewart Inc"/>
    <s v="Versatile mission-critical knowledgebase"/>
    <n v="4200"/>
    <n v="735"/>
    <x v="0"/>
    <n v="10"/>
    <n v="73.5"/>
    <x v="1"/>
    <s v="USD"/>
    <n v="1464152400"/>
    <n v="1465102800"/>
    <b v="0"/>
    <b v="0"/>
    <s v="theater/plays"/>
    <x v="3"/>
    <x v="3"/>
    <n v="18"/>
  </r>
  <r>
    <n v="729"/>
    <s v="Moore Group"/>
    <s v="Multi-lateral object-oriented open system"/>
    <n v="5600"/>
    <n v="10397"/>
    <x v="1"/>
    <n v="122"/>
    <n v="85.221311475409834"/>
    <x v="1"/>
    <s v="USD"/>
    <n v="1359957600"/>
    <n v="1360130400"/>
    <b v="0"/>
    <b v="0"/>
    <s v="film &amp; video/drama"/>
    <x v="4"/>
    <x v="6"/>
    <n v="186"/>
  </r>
  <r>
    <n v="730"/>
    <s v="Carson PLC"/>
    <s v="Visionary system-worthy attitude"/>
    <n v="28800"/>
    <n v="118847"/>
    <x v="1"/>
    <n v="1071"/>
    <n v="110.96825396825396"/>
    <x v="0"/>
    <s v="CAD"/>
    <n v="1432357200"/>
    <n v="1432875600"/>
    <b v="0"/>
    <b v="0"/>
    <s v="technology/wearables"/>
    <x v="2"/>
    <x v="8"/>
    <n v="413"/>
  </r>
  <r>
    <n v="731"/>
    <s v="Cruz, Hall and Mason"/>
    <s v="Synergized content-based hierarchy"/>
    <n v="8000"/>
    <n v="7220"/>
    <x v="3"/>
    <n v="219"/>
    <n v="32.968036529680369"/>
    <x v="1"/>
    <s v="USD"/>
    <n v="1500786000"/>
    <n v="1500872400"/>
    <b v="0"/>
    <b v="0"/>
    <s v="technology/web"/>
    <x v="2"/>
    <x v="2"/>
    <n v="90"/>
  </r>
  <r>
    <n v="732"/>
    <s v="Glass, Baker and Jones"/>
    <s v="Business-focused 24hour access"/>
    <n v="117000"/>
    <n v="107622"/>
    <x v="0"/>
    <n v="1121"/>
    <n v="96.005352363960753"/>
    <x v="1"/>
    <s v="USD"/>
    <n v="1490158800"/>
    <n v="1492146000"/>
    <b v="0"/>
    <b v="1"/>
    <s v="music/rock"/>
    <x v="1"/>
    <x v="1"/>
    <n v="92"/>
  </r>
  <r>
    <n v="733"/>
    <s v="Marquez-Kerr"/>
    <s v="Automated hybrid orchestration"/>
    <n v="15800"/>
    <n v="83267"/>
    <x v="1"/>
    <n v="980"/>
    <n v="84.96632653061225"/>
    <x v="1"/>
    <s v="USD"/>
    <n v="1406178000"/>
    <n v="1407301200"/>
    <b v="0"/>
    <b v="0"/>
    <s v="music/metal"/>
    <x v="1"/>
    <x v="16"/>
    <n v="527"/>
  </r>
  <r>
    <n v="734"/>
    <s v="Stone PLC"/>
    <s v="Exclusive 5thgeneration leverage"/>
    <n v="4200"/>
    <n v="13404"/>
    <x v="1"/>
    <n v="536"/>
    <n v="25.007462686567163"/>
    <x v="1"/>
    <s v="USD"/>
    <n v="1485583200"/>
    <n v="1486620000"/>
    <b v="0"/>
    <b v="1"/>
    <s v="theater/plays"/>
    <x v="3"/>
    <x v="3"/>
    <n v="319"/>
  </r>
  <r>
    <n v="735"/>
    <s v="Caldwell PLC"/>
    <s v="Grass-roots zero administration alliance"/>
    <n v="37100"/>
    <n v="131404"/>
    <x v="1"/>
    <n v="1991"/>
    <n v="65.998995479658461"/>
    <x v="1"/>
    <s v="USD"/>
    <n v="1459314000"/>
    <n v="1459918800"/>
    <b v="0"/>
    <b v="0"/>
    <s v="photography/photography books"/>
    <x v="7"/>
    <x v="14"/>
    <n v="354"/>
  </r>
  <r>
    <n v="736"/>
    <s v="Silva-Hawkins"/>
    <s v="Proactive heuristic orchestration"/>
    <n v="7700"/>
    <n v="2533"/>
    <x v="3"/>
    <n v="29"/>
    <n v="87.34482758620689"/>
    <x v="1"/>
    <s v="USD"/>
    <n v="1424412000"/>
    <n v="1424757600"/>
    <b v="0"/>
    <b v="0"/>
    <s v="publishing/nonfiction"/>
    <x v="5"/>
    <x v="9"/>
    <n v="33"/>
  </r>
  <r>
    <n v="737"/>
    <s v="Gardner Inc"/>
    <s v="Function-based systematic Graphical User Interface"/>
    <n v="3700"/>
    <n v="5028"/>
    <x v="1"/>
    <n v="180"/>
    <n v="27.933333333333334"/>
    <x v="1"/>
    <s v="USD"/>
    <n v="1478844000"/>
    <n v="1479880800"/>
    <b v="0"/>
    <b v="0"/>
    <s v="music/indie rock"/>
    <x v="1"/>
    <x v="7"/>
    <n v="136"/>
  </r>
  <r>
    <n v="738"/>
    <s v="Garcia Group"/>
    <s v="Extended zero administration software"/>
    <n v="74700"/>
    <n v="1557"/>
    <x v="0"/>
    <n v="15"/>
    <n v="103.8"/>
    <x v="1"/>
    <s v="USD"/>
    <n v="1416117600"/>
    <n v="1418018400"/>
    <b v="0"/>
    <b v="1"/>
    <s v="theater/plays"/>
    <x v="3"/>
    <x v="3"/>
    <n v="2"/>
  </r>
  <r>
    <n v="739"/>
    <s v="Meyer-Avila"/>
    <s v="Multi-tiered discrete support"/>
    <n v="10000"/>
    <n v="6100"/>
    <x v="0"/>
    <n v="191"/>
    <n v="31.937172774869111"/>
    <x v="1"/>
    <s v="USD"/>
    <n v="1340946000"/>
    <n v="1341032400"/>
    <b v="0"/>
    <b v="0"/>
    <s v="music/indie rock"/>
    <x v="1"/>
    <x v="7"/>
    <n v="61"/>
  </r>
  <r>
    <n v="740"/>
    <s v="Nelson, Smith and Graham"/>
    <s v="Phased system-worthy conglomeration"/>
    <n v="5300"/>
    <n v="1592"/>
    <x v="0"/>
    <n v="16"/>
    <n v="99.5"/>
    <x v="1"/>
    <s v="USD"/>
    <n v="1486101600"/>
    <n v="1486360800"/>
    <b v="0"/>
    <b v="0"/>
    <s v="theater/plays"/>
    <x v="3"/>
    <x v="3"/>
    <n v="30"/>
  </r>
  <r>
    <n v="741"/>
    <s v="Garcia Ltd"/>
    <s v="Balanced mobile alliance"/>
    <n v="1200"/>
    <n v="14150"/>
    <x v="1"/>
    <n v="130"/>
    <n v="108.84615384615384"/>
    <x v="1"/>
    <s v="USD"/>
    <n v="1274590800"/>
    <n v="1274677200"/>
    <b v="0"/>
    <b v="0"/>
    <s v="theater/plays"/>
    <x v="3"/>
    <x v="3"/>
    <n v="1179"/>
  </r>
  <r>
    <n v="742"/>
    <s v="West-Stevens"/>
    <s v="Reactive solution-oriented groupware"/>
    <n v="1200"/>
    <n v="13513"/>
    <x v="1"/>
    <n v="122"/>
    <n v="110.76229508196721"/>
    <x v="1"/>
    <s v="USD"/>
    <n v="1263880800"/>
    <n v="1267509600"/>
    <b v="0"/>
    <b v="0"/>
    <s v="music/electric music"/>
    <x v="1"/>
    <x v="5"/>
    <n v="1126"/>
  </r>
  <r>
    <n v="743"/>
    <s v="Clark-Conrad"/>
    <s v="Exclusive bandwidth-monitored orchestration"/>
    <n v="3900"/>
    <n v="504"/>
    <x v="0"/>
    <n v="17"/>
    <n v="29.647058823529413"/>
    <x v="1"/>
    <s v="USD"/>
    <n v="1445403600"/>
    <n v="1445922000"/>
    <b v="0"/>
    <b v="1"/>
    <s v="theater/plays"/>
    <x v="3"/>
    <x v="3"/>
    <n v="13"/>
  </r>
  <r>
    <n v="744"/>
    <s v="Fitzgerald Group"/>
    <s v="Intuitive exuding initiative"/>
    <n v="2000"/>
    <n v="14240"/>
    <x v="1"/>
    <n v="140"/>
    <n v="101.71428571428571"/>
    <x v="1"/>
    <s v="USD"/>
    <n v="1533877200"/>
    <n v="1534050000"/>
    <b v="0"/>
    <b v="1"/>
    <s v="theater/plays"/>
    <x v="3"/>
    <x v="3"/>
    <n v="712"/>
  </r>
  <r>
    <n v="745"/>
    <s v="Hill, Mccann and Moore"/>
    <s v="Streamlined needs-based knowledge user"/>
    <n v="6900"/>
    <n v="2091"/>
    <x v="0"/>
    <n v="34"/>
    <n v="61.5"/>
    <x v="1"/>
    <s v="USD"/>
    <n v="1275195600"/>
    <n v="1277528400"/>
    <b v="0"/>
    <b v="0"/>
    <s v="technology/wearables"/>
    <x v="2"/>
    <x v="8"/>
    <n v="30"/>
  </r>
  <r>
    <n v="746"/>
    <s v="Edwards LLC"/>
    <s v="Automated system-worthy structure"/>
    <n v="55800"/>
    <n v="118580"/>
    <x v="1"/>
    <n v="3388"/>
    <n v="35"/>
    <x v="1"/>
    <s v="USD"/>
    <n v="1318136400"/>
    <n v="1318568400"/>
    <b v="0"/>
    <b v="0"/>
    <s v="technology/web"/>
    <x v="2"/>
    <x v="2"/>
    <n v="213"/>
  </r>
  <r>
    <n v="747"/>
    <s v="Greer and Sons"/>
    <s v="Secured clear-thinking intranet"/>
    <n v="4900"/>
    <n v="11214"/>
    <x v="1"/>
    <n v="280"/>
    <n v="40.049999999999997"/>
    <x v="1"/>
    <s v="USD"/>
    <n v="1283403600"/>
    <n v="1284354000"/>
    <b v="0"/>
    <b v="0"/>
    <s v="theater/plays"/>
    <x v="3"/>
    <x v="3"/>
    <n v="229"/>
  </r>
  <r>
    <n v="748"/>
    <s v="Martinez PLC"/>
    <s v="Cloned actuating architecture"/>
    <n v="194900"/>
    <n v="68137"/>
    <x v="3"/>
    <n v="614"/>
    <n v="110.97231270358306"/>
    <x v="1"/>
    <s v="USD"/>
    <n v="1267423200"/>
    <n v="1269579600"/>
    <b v="0"/>
    <b v="1"/>
    <s v="film &amp; video/animation"/>
    <x v="4"/>
    <x v="10"/>
    <n v="35"/>
  </r>
  <r>
    <n v="749"/>
    <s v="Hunter-Logan"/>
    <s v="Down-sized needs-based task-force"/>
    <n v="8600"/>
    <n v="13527"/>
    <x v="1"/>
    <n v="366"/>
    <n v="36.959016393442624"/>
    <x v="6"/>
    <s v="EUR"/>
    <n v="1412744400"/>
    <n v="1413781200"/>
    <b v="0"/>
    <b v="1"/>
    <s v="technology/wearables"/>
    <x v="2"/>
    <x v="8"/>
    <n v="157"/>
  </r>
  <r>
    <n v="750"/>
    <s v="Ramos and Sons"/>
    <s v="Extended responsive Internet solution"/>
    <n v="100"/>
    <n v="1"/>
    <x v="0"/>
    <n v="1"/>
    <n v="1"/>
    <x v="4"/>
    <s v="GBP"/>
    <n v="1277960400"/>
    <n v="1280120400"/>
    <b v="0"/>
    <b v="0"/>
    <s v="music/electric music"/>
    <x v="1"/>
    <x v="5"/>
    <n v="1"/>
  </r>
  <r>
    <n v="751"/>
    <s v="Lane-Barber"/>
    <s v="Universal value-added moderator"/>
    <n v="3600"/>
    <n v="8363"/>
    <x v="1"/>
    <n v="270"/>
    <n v="30.974074074074075"/>
    <x v="1"/>
    <s v="USD"/>
    <n v="1458190800"/>
    <n v="1459486800"/>
    <b v="1"/>
    <b v="1"/>
    <s v="publishing/nonfiction"/>
    <x v="5"/>
    <x v="9"/>
    <n v="232"/>
  </r>
  <r>
    <n v="752"/>
    <s v="Lowery Group"/>
    <s v="Sharable motivating emulation"/>
    <n v="5800"/>
    <n v="5362"/>
    <x v="3"/>
    <n v="114"/>
    <n v="47.035087719298247"/>
    <x v="1"/>
    <s v="USD"/>
    <n v="1280984400"/>
    <n v="1282539600"/>
    <b v="0"/>
    <b v="1"/>
    <s v="theater/plays"/>
    <x v="3"/>
    <x v="3"/>
    <n v="92"/>
  </r>
  <r>
    <n v="753"/>
    <s v="Guerrero-Griffin"/>
    <s v="Networked web-enabled product"/>
    <n v="4700"/>
    <n v="12065"/>
    <x v="1"/>
    <n v="137"/>
    <n v="88.065693430656935"/>
    <x v="1"/>
    <s v="USD"/>
    <n v="1274590800"/>
    <n v="1275886800"/>
    <b v="0"/>
    <b v="0"/>
    <s v="photography/photography books"/>
    <x v="7"/>
    <x v="14"/>
    <n v="257"/>
  </r>
  <r>
    <n v="754"/>
    <s v="Perez, Reed and Lee"/>
    <s v="Advanced dedicated encoding"/>
    <n v="70400"/>
    <n v="118603"/>
    <x v="1"/>
    <n v="3205"/>
    <n v="37.005616224648989"/>
    <x v="1"/>
    <s v="USD"/>
    <n v="1351400400"/>
    <n v="1355983200"/>
    <b v="0"/>
    <b v="0"/>
    <s v="theater/plays"/>
    <x v="3"/>
    <x v="3"/>
    <n v="168"/>
  </r>
  <r>
    <n v="755"/>
    <s v="Chen, Pollard and Clarke"/>
    <s v="Stand-alone multi-state project"/>
    <n v="4500"/>
    <n v="7496"/>
    <x v="1"/>
    <n v="288"/>
    <n v="26.027777777777779"/>
    <x v="3"/>
    <s v="DKK"/>
    <n v="1514354400"/>
    <n v="1515391200"/>
    <b v="0"/>
    <b v="1"/>
    <s v="theater/plays"/>
    <x v="3"/>
    <x v="3"/>
    <n v="167"/>
  </r>
  <r>
    <n v="756"/>
    <s v="Serrano, Gallagher and Griffith"/>
    <s v="Customizable bi-directional monitoring"/>
    <n v="1300"/>
    <n v="10037"/>
    <x v="1"/>
    <n v="148"/>
    <n v="67.817567567567565"/>
    <x v="1"/>
    <s v="USD"/>
    <n v="1421733600"/>
    <n v="1422252000"/>
    <b v="0"/>
    <b v="0"/>
    <s v="theater/plays"/>
    <x v="3"/>
    <x v="3"/>
    <n v="772"/>
  </r>
  <r>
    <n v="757"/>
    <s v="Callahan-Gilbert"/>
    <s v="Profit-focused motivating function"/>
    <n v="1400"/>
    <n v="5696"/>
    <x v="1"/>
    <n v="114"/>
    <n v="49.964912280701753"/>
    <x v="1"/>
    <s v="USD"/>
    <n v="1305176400"/>
    <n v="1305522000"/>
    <b v="0"/>
    <b v="0"/>
    <s v="film &amp; video/drama"/>
    <x v="4"/>
    <x v="6"/>
    <n v="407"/>
  </r>
  <r>
    <n v="758"/>
    <s v="Logan-Miranda"/>
    <s v="Proactive systemic firmware"/>
    <n v="29600"/>
    <n v="167005"/>
    <x v="1"/>
    <n v="1518"/>
    <n v="110.01646903820817"/>
    <x v="0"/>
    <s v="CAD"/>
    <n v="1414126800"/>
    <n v="1414904400"/>
    <b v="0"/>
    <b v="0"/>
    <s v="music/rock"/>
    <x v="1"/>
    <x v="1"/>
    <n v="564"/>
  </r>
  <r>
    <n v="759"/>
    <s v="Rodriguez PLC"/>
    <s v="Grass-roots upward-trending installation"/>
    <n v="167500"/>
    <n v="114615"/>
    <x v="0"/>
    <n v="1274"/>
    <n v="89.964678178963894"/>
    <x v="1"/>
    <s v="USD"/>
    <n v="1517810400"/>
    <n v="1520402400"/>
    <b v="0"/>
    <b v="0"/>
    <s v="music/electric music"/>
    <x v="1"/>
    <x v="5"/>
    <n v="68"/>
  </r>
  <r>
    <n v="760"/>
    <s v="Smith-Kennedy"/>
    <s v="Virtual heuristic hub"/>
    <n v="48300"/>
    <n v="16592"/>
    <x v="0"/>
    <n v="210"/>
    <n v="79.009523809523813"/>
    <x v="6"/>
    <s v="EUR"/>
    <n v="1564635600"/>
    <n v="1567141200"/>
    <b v="0"/>
    <b v="1"/>
    <s v="games/video games"/>
    <x v="6"/>
    <x v="11"/>
    <n v="34"/>
  </r>
  <r>
    <n v="761"/>
    <s v="Mitchell-Lee"/>
    <s v="Customizable leadingedge model"/>
    <n v="2200"/>
    <n v="14420"/>
    <x v="1"/>
    <n v="166"/>
    <n v="86.867469879518069"/>
    <x v="1"/>
    <s v="USD"/>
    <n v="1500699600"/>
    <n v="1501131600"/>
    <b v="0"/>
    <b v="0"/>
    <s v="music/rock"/>
    <x v="1"/>
    <x v="1"/>
    <n v="655"/>
  </r>
  <r>
    <n v="762"/>
    <s v="Davis Ltd"/>
    <s v="Upgradable uniform service-desk"/>
    <n v="3500"/>
    <n v="6204"/>
    <x v="1"/>
    <n v="100"/>
    <n v="62.04"/>
    <x v="2"/>
    <s v="AUD"/>
    <n v="1354082400"/>
    <n v="1355032800"/>
    <b v="0"/>
    <b v="0"/>
    <s v="music/jazz"/>
    <x v="1"/>
    <x v="17"/>
    <n v="177"/>
  </r>
  <r>
    <n v="763"/>
    <s v="Rowland PLC"/>
    <s v="Inverse client-driven product"/>
    <n v="5600"/>
    <n v="6338"/>
    <x v="1"/>
    <n v="235"/>
    <n v="26.970212765957445"/>
    <x v="1"/>
    <s v="USD"/>
    <n v="1336453200"/>
    <n v="1339477200"/>
    <b v="0"/>
    <b v="1"/>
    <s v="theater/plays"/>
    <x v="3"/>
    <x v="3"/>
    <n v="113"/>
  </r>
  <r>
    <n v="764"/>
    <s v="Shaffer-Mason"/>
    <s v="Managed bandwidth-monitored system engine"/>
    <n v="1100"/>
    <n v="8010"/>
    <x v="1"/>
    <n v="148"/>
    <n v="54.121621621621621"/>
    <x v="1"/>
    <s v="USD"/>
    <n v="1305262800"/>
    <n v="1305954000"/>
    <b v="0"/>
    <b v="0"/>
    <s v="music/rock"/>
    <x v="1"/>
    <x v="1"/>
    <n v="728"/>
  </r>
  <r>
    <n v="765"/>
    <s v="Matthews LLC"/>
    <s v="Advanced transitional help-desk"/>
    <n v="3900"/>
    <n v="8125"/>
    <x v="1"/>
    <n v="198"/>
    <n v="41.035353535353536"/>
    <x v="1"/>
    <s v="USD"/>
    <n v="1492232400"/>
    <n v="1494392400"/>
    <b v="1"/>
    <b v="1"/>
    <s v="music/indie rock"/>
    <x v="1"/>
    <x v="7"/>
    <n v="208"/>
  </r>
  <r>
    <n v="766"/>
    <s v="Montgomery-Castro"/>
    <s v="De-engineered disintermediate encryption"/>
    <n v="43800"/>
    <n v="13653"/>
    <x v="0"/>
    <n v="248"/>
    <n v="55.052419354838712"/>
    <x v="2"/>
    <s v="AUD"/>
    <n v="1537333200"/>
    <n v="1537419600"/>
    <b v="0"/>
    <b v="0"/>
    <s v="film &amp; video/science fiction"/>
    <x v="4"/>
    <x v="22"/>
    <n v="31"/>
  </r>
  <r>
    <n v="767"/>
    <s v="Hale, Pearson and Jenkins"/>
    <s v="Upgradable attitude-oriented project"/>
    <n v="97200"/>
    <n v="55372"/>
    <x v="0"/>
    <n v="513"/>
    <n v="107.93762183235867"/>
    <x v="1"/>
    <s v="USD"/>
    <n v="1444107600"/>
    <n v="1447999200"/>
    <b v="0"/>
    <b v="0"/>
    <s v="publishing/translations"/>
    <x v="5"/>
    <x v="18"/>
    <n v="57"/>
  </r>
  <r>
    <n v="768"/>
    <s v="Ramirez-Calderon"/>
    <s v="Fundamental zero tolerance alliance"/>
    <n v="4800"/>
    <n v="11088"/>
    <x v="1"/>
    <n v="150"/>
    <n v="73.92"/>
    <x v="1"/>
    <s v="USD"/>
    <n v="1386741600"/>
    <n v="1388037600"/>
    <b v="0"/>
    <b v="0"/>
    <s v="theater/plays"/>
    <x v="3"/>
    <x v="3"/>
    <n v="231"/>
  </r>
  <r>
    <n v="769"/>
    <s v="Johnson-Morales"/>
    <s v="Devolved 24hour forecast"/>
    <n v="125600"/>
    <n v="109106"/>
    <x v="0"/>
    <n v="3410"/>
    <n v="31.995894428152493"/>
    <x v="1"/>
    <s v="USD"/>
    <n v="1376542800"/>
    <n v="1378789200"/>
    <b v="0"/>
    <b v="0"/>
    <s v="games/video games"/>
    <x v="6"/>
    <x v="11"/>
    <n v="87"/>
  </r>
  <r>
    <n v="770"/>
    <s v="Mathis-Rodriguez"/>
    <s v="User-centric attitude-oriented intranet"/>
    <n v="4300"/>
    <n v="11642"/>
    <x v="1"/>
    <n v="216"/>
    <n v="53.898148148148145"/>
    <x v="6"/>
    <s v="EUR"/>
    <n v="1397451600"/>
    <n v="1398056400"/>
    <b v="0"/>
    <b v="1"/>
    <s v="theater/plays"/>
    <x v="3"/>
    <x v="3"/>
    <n v="271"/>
  </r>
  <r>
    <n v="771"/>
    <s v="Smith, Mack and Williams"/>
    <s v="Self-enabling 5thgeneration paradigm"/>
    <n v="5600"/>
    <n v="2769"/>
    <x v="3"/>
    <n v="26"/>
    <n v="106.5"/>
    <x v="1"/>
    <s v="USD"/>
    <n v="1548482400"/>
    <n v="1550815200"/>
    <b v="0"/>
    <b v="0"/>
    <s v="theater/plays"/>
    <x v="3"/>
    <x v="3"/>
    <n v="49"/>
  </r>
  <r>
    <n v="772"/>
    <s v="Johnson-Pace"/>
    <s v="Persistent 3rdgeneration moratorium"/>
    <n v="149600"/>
    <n v="169586"/>
    <x v="1"/>
    <n v="5139"/>
    <n v="32.999805409612762"/>
    <x v="1"/>
    <s v="USD"/>
    <n v="1549692000"/>
    <n v="1550037600"/>
    <b v="0"/>
    <b v="0"/>
    <s v="music/indie rock"/>
    <x v="1"/>
    <x v="7"/>
    <n v="113"/>
  </r>
  <r>
    <n v="773"/>
    <s v="Meza, Kirby and Patel"/>
    <s v="Cross-platform empowering project"/>
    <n v="53100"/>
    <n v="101185"/>
    <x v="1"/>
    <n v="2353"/>
    <n v="43.00254993625159"/>
    <x v="1"/>
    <s v="USD"/>
    <n v="1492059600"/>
    <n v="1492923600"/>
    <b v="0"/>
    <b v="0"/>
    <s v="theater/plays"/>
    <x v="3"/>
    <x v="3"/>
    <n v="191"/>
  </r>
  <r>
    <n v="774"/>
    <s v="Gonzalez-Snow"/>
    <s v="Polarized user-facing interface"/>
    <n v="5000"/>
    <n v="6775"/>
    <x v="1"/>
    <n v="78"/>
    <n v="86.858974358974365"/>
    <x v="6"/>
    <s v="EUR"/>
    <n v="1463979600"/>
    <n v="1467522000"/>
    <b v="0"/>
    <b v="0"/>
    <s v="technology/web"/>
    <x v="2"/>
    <x v="2"/>
    <n v="136"/>
  </r>
  <r>
    <n v="775"/>
    <s v="Murphy LLC"/>
    <s v="Customer-focused non-volatile framework"/>
    <n v="9400"/>
    <n v="968"/>
    <x v="0"/>
    <n v="10"/>
    <n v="96.8"/>
    <x v="1"/>
    <s v="USD"/>
    <n v="1415253600"/>
    <n v="1416117600"/>
    <b v="0"/>
    <b v="0"/>
    <s v="music/rock"/>
    <x v="1"/>
    <x v="1"/>
    <n v="10"/>
  </r>
  <r>
    <n v="776"/>
    <s v="Taylor-Rowe"/>
    <s v="Synchronized multimedia frame"/>
    <n v="110800"/>
    <n v="72623"/>
    <x v="0"/>
    <n v="2201"/>
    <n v="32.995456610631528"/>
    <x v="1"/>
    <s v="USD"/>
    <n v="1562216400"/>
    <n v="1563771600"/>
    <b v="0"/>
    <b v="0"/>
    <s v="theater/plays"/>
    <x v="3"/>
    <x v="3"/>
    <n v="66"/>
  </r>
  <r>
    <n v="777"/>
    <s v="Henderson Ltd"/>
    <s v="Open-architected stable algorithm"/>
    <n v="93800"/>
    <n v="45987"/>
    <x v="0"/>
    <n v="676"/>
    <n v="68.028106508875737"/>
    <x v="1"/>
    <s v="USD"/>
    <n v="1316754000"/>
    <n v="1319259600"/>
    <b v="0"/>
    <b v="0"/>
    <s v="theater/plays"/>
    <x v="3"/>
    <x v="3"/>
    <n v="49"/>
  </r>
  <r>
    <n v="778"/>
    <s v="Moss-Guzman"/>
    <s v="Cross-platform optimizing website"/>
    <n v="1300"/>
    <n v="10243"/>
    <x v="1"/>
    <n v="174"/>
    <n v="58.867816091954026"/>
    <x v="5"/>
    <s v="CHF"/>
    <n v="1313211600"/>
    <n v="1313643600"/>
    <b v="0"/>
    <b v="0"/>
    <s v="film &amp; video/animation"/>
    <x v="4"/>
    <x v="10"/>
    <n v="788"/>
  </r>
  <r>
    <n v="779"/>
    <s v="Webb Group"/>
    <s v="Public-key actuating projection"/>
    <n v="108700"/>
    <n v="87293"/>
    <x v="0"/>
    <n v="831"/>
    <n v="105.04572803850782"/>
    <x v="1"/>
    <s v="USD"/>
    <n v="1439528400"/>
    <n v="1440306000"/>
    <b v="0"/>
    <b v="1"/>
    <s v="theater/plays"/>
    <x v="3"/>
    <x v="3"/>
    <n v="80"/>
  </r>
  <r>
    <n v="780"/>
    <s v="Brooks-Rodriguez"/>
    <s v="Implemented intangible instruction set"/>
    <n v="5100"/>
    <n v="5421"/>
    <x v="1"/>
    <n v="164"/>
    <n v="33.054878048780488"/>
    <x v="1"/>
    <s v="USD"/>
    <n v="1469163600"/>
    <n v="1470805200"/>
    <b v="0"/>
    <b v="1"/>
    <s v="film &amp; video/drama"/>
    <x v="4"/>
    <x v="6"/>
    <n v="106"/>
  </r>
  <r>
    <n v="781"/>
    <s v="Thomas Ltd"/>
    <s v="Cross-group interactive architecture"/>
    <n v="8700"/>
    <n v="4414"/>
    <x v="3"/>
    <n v="56"/>
    <n v="78.821428571428569"/>
    <x v="5"/>
    <s v="CHF"/>
    <n v="1288501200"/>
    <n v="1292911200"/>
    <b v="0"/>
    <b v="0"/>
    <s v="theater/plays"/>
    <x v="3"/>
    <x v="3"/>
    <n v="51"/>
  </r>
  <r>
    <n v="782"/>
    <s v="Williams and Sons"/>
    <s v="Centralized asymmetric framework"/>
    <n v="5100"/>
    <n v="10981"/>
    <x v="1"/>
    <n v="161"/>
    <n v="68.204968944099377"/>
    <x v="1"/>
    <s v="USD"/>
    <n v="1298959200"/>
    <n v="1301374800"/>
    <b v="0"/>
    <b v="1"/>
    <s v="film &amp; video/animation"/>
    <x v="4"/>
    <x v="10"/>
    <n v="215"/>
  </r>
  <r>
    <n v="783"/>
    <s v="Vega, Chan and Carney"/>
    <s v="Down-sized systematic utilization"/>
    <n v="7400"/>
    <n v="10451"/>
    <x v="1"/>
    <n v="138"/>
    <n v="75.731884057971016"/>
    <x v="1"/>
    <s v="USD"/>
    <n v="1387260000"/>
    <n v="1387864800"/>
    <b v="0"/>
    <b v="0"/>
    <s v="music/rock"/>
    <x v="1"/>
    <x v="1"/>
    <n v="141"/>
  </r>
  <r>
    <n v="784"/>
    <s v="Byrd Group"/>
    <s v="Profound fault-tolerant model"/>
    <n v="88900"/>
    <n v="102535"/>
    <x v="1"/>
    <n v="3308"/>
    <n v="30.996070133010882"/>
    <x v="1"/>
    <s v="USD"/>
    <n v="1457244000"/>
    <n v="1458190800"/>
    <b v="0"/>
    <b v="0"/>
    <s v="technology/web"/>
    <x v="2"/>
    <x v="2"/>
    <n v="115"/>
  </r>
  <r>
    <n v="785"/>
    <s v="Peterson, Fletcher and Sanchez"/>
    <s v="Multi-channeled bi-directional moratorium"/>
    <n v="6700"/>
    <n v="12939"/>
    <x v="1"/>
    <n v="127"/>
    <n v="101.88188976377953"/>
    <x v="2"/>
    <s v="AUD"/>
    <n v="1556341200"/>
    <n v="1559278800"/>
    <b v="0"/>
    <b v="1"/>
    <s v="film &amp; video/animation"/>
    <x v="4"/>
    <x v="10"/>
    <n v="193"/>
  </r>
  <r>
    <n v="786"/>
    <s v="Smith-Brown"/>
    <s v="Object-based content-based ability"/>
    <n v="1500"/>
    <n v="10946"/>
    <x v="1"/>
    <n v="207"/>
    <n v="52.879227053140099"/>
    <x v="6"/>
    <s v="EUR"/>
    <n v="1522126800"/>
    <n v="1522731600"/>
    <b v="0"/>
    <b v="1"/>
    <s v="music/jazz"/>
    <x v="1"/>
    <x v="17"/>
    <n v="730"/>
  </r>
  <r>
    <n v="787"/>
    <s v="Vance-Glover"/>
    <s v="Progressive coherent secured line"/>
    <n v="61200"/>
    <n v="60994"/>
    <x v="0"/>
    <n v="859"/>
    <n v="71.005820721769496"/>
    <x v="0"/>
    <s v="CAD"/>
    <n v="1305954000"/>
    <n v="1306731600"/>
    <b v="0"/>
    <b v="0"/>
    <s v="music/rock"/>
    <x v="1"/>
    <x v="1"/>
    <n v="100"/>
  </r>
  <r>
    <n v="788"/>
    <s v="Joyce PLC"/>
    <s v="Synchronized directional capability"/>
    <n v="3600"/>
    <n v="3174"/>
    <x v="2"/>
    <n v="31"/>
    <n v="102.38709677419355"/>
    <x v="1"/>
    <s v="USD"/>
    <n v="1350709200"/>
    <n v="1352527200"/>
    <b v="0"/>
    <b v="0"/>
    <s v="film &amp; video/animation"/>
    <x v="4"/>
    <x v="10"/>
    <n v="88"/>
  </r>
  <r>
    <n v="789"/>
    <s v="Kennedy-Miller"/>
    <s v="Cross-platform composite migration"/>
    <n v="9000"/>
    <n v="3351"/>
    <x v="0"/>
    <n v="45"/>
    <n v="74.466666666666669"/>
    <x v="1"/>
    <s v="USD"/>
    <n v="1401166800"/>
    <n v="1404363600"/>
    <b v="0"/>
    <b v="0"/>
    <s v="theater/plays"/>
    <x v="3"/>
    <x v="3"/>
    <n v="37"/>
  </r>
  <r>
    <n v="790"/>
    <s v="White-Obrien"/>
    <s v="Operative local pricing structure"/>
    <n v="185900"/>
    <n v="56774"/>
    <x v="3"/>
    <n v="1113"/>
    <n v="51.009883198562441"/>
    <x v="1"/>
    <s v="USD"/>
    <n v="1266127200"/>
    <n v="1266645600"/>
    <b v="0"/>
    <b v="0"/>
    <s v="theater/plays"/>
    <x v="3"/>
    <x v="3"/>
    <n v="31"/>
  </r>
  <r>
    <n v="791"/>
    <s v="Stafford, Hess and Raymond"/>
    <s v="Optional web-enabled extranet"/>
    <n v="2100"/>
    <n v="540"/>
    <x v="0"/>
    <n v="6"/>
    <n v="90"/>
    <x v="1"/>
    <s v="USD"/>
    <n v="1481436000"/>
    <n v="1482818400"/>
    <b v="0"/>
    <b v="0"/>
    <s v="food/food trucks"/>
    <x v="0"/>
    <x v="0"/>
    <n v="26"/>
  </r>
  <r>
    <n v="792"/>
    <s v="Jordan, Schneider and Hall"/>
    <s v="Reduced 6thgeneration intranet"/>
    <n v="2000"/>
    <n v="680"/>
    <x v="0"/>
    <n v="7"/>
    <n v="97.142857142857139"/>
    <x v="1"/>
    <s v="USD"/>
    <n v="1372222800"/>
    <n v="1374642000"/>
    <b v="0"/>
    <b v="1"/>
    <s v="theater/plays"/>
    <x v="3"/>
    <x v="3"/>
    <n v="34"/>
  </r>
  <r>
    <n v="793"/>
    <s v="Rodriguez, Cox and Rodriguez"/>
    <s v="Networked disintermediate leverage"/>
    <n v="1100"/>
    <n v="13045"/>
    <x v="1"/>
    <n v="181"/>
    <n v="72.071823204419886"/>
    <x v="5"/>
    <s v="CHF"/>
    <n v="1372136400"/>
    <n v="1372482000"/>
    <b v="0"/>
    <b v="0"/>
    <s v="publishing/nonfiction"/>
    <x v="5"/>
    <x v="9"/>
    <n v="1186"/>
  </r>
  <r>
    <n v="794"/>
    <s v="Welch Inc"/>
    <s v="Optional optimal website"/>
    <n v="6600"/>
    <n v="8276"/>
    <x v="1"/>
    <n v="110"/>
    <n v="75.236363636363635"/>
    <x v="1"/>
    <s v="USD"/>
    <n v="1513922400"/>
    <n v="1514959200"/>
    <b v="0"/>
    <b v="0"/>
    <s v="music/rock"/>
    <x v="1"/>
    <x v="1"/>
    <n v="125"/>
  </r>
  <r>
    <n v="795"/>
    <s v="Vasquez Inc"/>
    <s v="Stand-alone asynchronous functionalities"/>
    <n v="7100"/>
    <n v="1022"/>
    <x v="0"/>
    <n v="31"/>
    <n v="32.967741935483872"/>
    <x v="1"/>
    <s v="USD"/>
    <n v="1477976400"/>
    <n v="1478235600"/>
    <b v="0"/>
    <b v="0"/>
    <s v="film &amp; video/drama"/>
    <x v="4"/>
    <x v="6"/>
    <n v="14"/>
  </r>
  <r>
    <n v="796"/>
    <s v="Freeman-Ferguson"/>
    <s v="Profound full-range open system"/>
    <n v="7800"/>
    <n v="4275"/>
    <x v="0"/>
    <n v="78"/>
    <n v="54.807692307692307"/>
    <x v="1"/>
    <s v="USD"/>
    <n v="1407474000"/>
    <n v="1408078800"/>
    <b v="0"/>
    <b v="1"/>
    <s v="games/mobile games"/>
    <x v="6"/>
    <x v="20"/>
    <n v="55"/>
  </r>
  <r>
    <n v="797"/>
    <s v="Houston, Moore and Rogers"/>
    <s v="Optional tangible utilization"/>
    <n v="7600"/>
    <n v="8332"/>
    <x v="1"/>
    <n v="185"/>
    <n v="45.037837837837834"/>
    <x v="1"/>
    <s v="USD"/>
    <n v="1546149600"/>
    <n v="1548136800"/>
    <b v="0"/>
    <b v="0"/>
    <s v="technology/web"/>
    <x v="2"/>
    <x v="2"/>
    <n v="110"/>
  </r>
  <r>
    <n v="798"/>
    <s v="Small-Fuentes"/>
    <s v="Seamless maximized product"/>
    <n v="3400"/>
    <n v="6408"/>
    <x v="1"/>
    <n v="121"/>
    <n v="52.958677685950413"/>
    <x v="1"/>
    <s v="USD"/>
    <n v="1338440400"/>
    <n v="1340859600"/>
    <b v="0"/>
    <b v="1"/>
    <s v="theater/plays"/>
    <x v="3"/>
    <x v="3"/>
    <n v="188"/>
  </r>
  <r>
    <n v="799"/>
    <s v="Reid-Day"/>
    <s v="Devolved tertiary time-frame"/>
    <n v="84500"/>
    <n v="73522"/>
    <x v="0"/>
    <n v="1225"/>
    <n v="60.017959183673469"/>
    <x v="4"/>
    <s v="GBP"/>
    <n v="1454133600"/>
    <n v="1454479200"/>
    <b v="0"/>
    <b v="0"/>
    <s v="theater/plays"/>
    <x v="3"/>
    <x v="3"/>
    <n v="87"/>
  </r>
  <r>
    <n v="800"/>
    <s v="Wallace LLC"/>
    <s v="Centralized regional function"/>
    <n v="100"/>
    <n v="1"/>
    <x v="0"/>
    <n v="1"/>
    <n v="1"/>
    <x v="5"/>
    <s v="CHF"/>
    <n v="1434085200"/>
    <n v="1434430800"/>
    <b v="0"/>
    <b v="0"/>
    <s v="music/rock"/>
    <x v="1"/>
    <x v="1"/>
    <n v="1"/>
  </r>
  <r>
    <n v="801"/>
    <s v="Olson-Bishop"/>
    <s v="User-friendly high-level initiative"/>
    <n v="2300"/>
    <n v="4667"/>
    <x v="1"/>
    <n v="106"/>
    <n v="44.028301886792455"/>
    <x v="1"/>
    <s v="USD"/>
    <n v="1577772000"/>
    <n v="1579672800"/>
    <b v="0"/>
    <b v="1"/>
    <s v="photography/photography books"/>
    <x v="7"/>
    <x v="14"/>
    <n v="203"/>
  </r>
  <r>
    <n v="802"/>
    <s v="Rodriguez, Anderson and Porter"/>
    <s v="Reverse-engineered zero-defect infrastructure"/>
    <n v="6200"/>
    <n v="12216"/>
    <x v="1"/>
    <n v="142"/>
    <n v="86.028169014084511"/>
    <x v="1"/>
    <s v="USD"/>
    <n v="1562216400"/>
    <n v="1562389200"/>
    <b v="0"/>
    <b v="0"/>
    <s v="photography/photography books"/>
    <x v="7"/>
    <x v="14"/>
    <n v="197"/>
  </r>
  <r>
    <n v="803"/>
    <s v="Perez, Brown and Meyers"/>
    <s v="Stand-alone background customer loyalty"/>
    <n v="6100"/>
    <n v="6527"/>
    <x v="1"/>
    <n v="233"/>
    <n v="28.012875536480685"/>
    <x v="1"/>
    <s v="USD"/>
    <n v="1548568800"/>
    <n v="1551506400"/>
    <b v="0"/>
    <b v="0"/>
    <s v="theater/plays"/>
    <x v="3"/>
    <x v="3"/>
    <n v="107"/>
  </r>
  <r>
    <n v="804"/>
    <s v="English-Mccullough"/>
    <s v="Business-focused discrete software"/>
    <n v="2600"/>
    <n v="6987"/>
    <x v="1"/>
    <n v="218"/>
    <n v="32.050458715596328"/>
    <x v="1"/>
    <s v="USD"/>
    <n v="1514872800"/>
    <n v="1516600800"/>
    <b v="0"/>
    <b v="0"/>
    <s v="music/rock"/>
    <x v="1"/>
    <x v="1"/>
    <n v="269"/>
  </r>
  <r>
    <n v="805"/>
    <s v="Smith-Nguyen"/>
    <s v="Advanced intermediate Graphic Interface"/>
    <n v="9700"/>
    <n v="4932"/>
    <x v="0"/>
    <n v="67"/>
    <n v="73.611940298507463"/>
    <x v="2"/>
    <s v="AUD"/>
    <n v="1416031200"/>
    <n v="1420437600"/>
    <b v="0"/>
    <b v="0"/>
    <s v="film &amp; video/documentary"/>
    <x v="4"/>
    <x v="4"/>
    <n v="51"/>
  </r>
  <r>
    <n v="806"/>
    <s v="Harmon-Madden"/>
    <s v="Adaptive holistic hub"/>
    <n v="700"/>
    <n v="8262"/>
    <x v="1"/>
    <n v="76"/>
    <n v="108.71052631578948"/>
    <x v="1"/>
    <s v="USD"/>
    <n v="1330927200"/>
    <n v="1332997200"/>
    <b v="0"/>
    <b v="1"/>
    <s v="film &amp; video/drama"/>
    <x v="4"/>
    <x v="6"/>
    <n v="1180"/>
  </r>
  <r>
    <n v="807"/>
    <s v="Walker-Taylor"/>
    <s v="Automated uniform concept"/>
    <n v="700"/>
    <n v="1848"/>
    <x v="1"/>
    <n v="43"/>
    <n v="42.97674418604651"/>
    <x v="1"/>
    <s v="USD"/>
    <n v="1571115600"/>
    <n v="1574920800"/>
    <b v="0"/>
    <b v="1"/>
    <s v="theater/plays"/>
    <x v="3"/>
    <x v="3"/>
    <n v="264"/>
  </r>
  <r>
    <n v="808"/>
    <s v="Harris, Medina and Mitchell"/>
    <s v="Enhanced regional flexibility"/>
    <n v="5200"/>
    <n v="1583"/>
    <x v="0"/>
    <n v="19"/>
    <n v="83.315789473684205"/>
    <x v="1"/>
    <s v="USD"/>
    <n v="1463461200"/>
    <n v="1464930000"/>
    <b v="0"/>
    <b v="0"/>
    <s v="food/food trucks"/>
    <x v="0"/>
    <x v="0"/>
    <n v="30"/>
  </r>
  <r>
    <n v="809"/>
    <s v="Williams and Sons"/>
    <s v="Public-key bottom-line algorithm"/>
    <n v="140800"/>
    <n v="88536"/>
    <x v="0"/>
    <n v="2108"/>
    <n v="42"/>
    <x v="5"/>
    <s v="CHF"/>
    <n v="1344920400"/>
    <n v="1345006800"/>
    <b v="0"/>
    <b v="0"/>
    <s v="film &amp; video/documentary"/>
    <x v="4"/>
    <x v="4"/>
    <n v="63"/>
  </r>
  <r>
    <n v="810"/>
    <s v="Ball-Fisher"/>
    <s v="Multi-layered intangible instruction set"/>
    <n v="6400"/>
    <n v="12360"/>
    <x v="1"/>
    <n v="221"/>
    <n v="55.927601809954751"/>
    <x v="1"/>
    <s v="USD"/>
    <n v="1511848800"/>
    <n v="1512712800"/>
    <b v="0"/>
    <b v="1"/>
    <s v="theater/plays"/>
    <x v="3"/>
    <x v="3"/>
    <n v="193"/>
  </r>
  <r>
    <n v="811"/>
    <s v="Page, Holt and Mack"/>
    <s v="Fundamental methodical emulation"/>
    <n v="92500"/>
    <n v="71320"/>
    <x v="0"/>
    <n v="679"/>
    <n v="105.03681885125184"/>
    <x v="1"/>
    <s v="USD"/>
    <n v="1452319200"/>
    <n v="1452492000"/>
    <b v="0"/>
    <b v="1"/>
    <s v="games/video games"/>
    <x v="6"/>
    <x v="11"/>
    <n v="77"/>
  </r>
  <r>
    <n v="812"/>
    <s v="Landry Group"/>
    <s v="Expanded value-added hardware"/>
    <n v="59700"/>
    <n v="134640"/>
    <x v="1"/>
    <n v="2805"/>
    <n v="48"/>
    <x v="0"/>
    <s v="CAD"/>
    <n v="1523854800"/>
    <n v="1524286800"/>
    <b v="0"/>
    <b v="0"/>
    <s v="publishing/nonfiction"/>
    <x v="5"/>
    <x v="9"/>
    <n v="226"/>
  </r>
  <r>
    <n v="813"/>
    <s v="Buckley Group"/>
    <s v="Diverse high-level attitude"/>
    <n v="3200"/>
    <n v="7661"/>
    <x v="1"/>
    <n v="68"/>
    <n v="112.66176470588235"/>
    <x v="1"/>
    <s v="USD"/>
    <n v="1346043600"/>
    <n v="1346907600"/>
    <b v="0"/>
    <b v="0"/>
    <s v="games/video games"/>
    <x v="6"/>
    <x v="11"/>
    <n v="239"/>
  </r>
  <r>
    <n v="814"/>
    <s v="Vincent PLC"/>
    <s v="Visionary 24hour analyzer"/>
    <n v="3200"/>
    <n v="2950"/>
    <x v="0"/>
    <n v="36"/>
    <n v="81.944444444444443"/>
    <x v="3"/>
    <s v="DKK"/>
    <n v="1464325200"/>
    <n v="1464498000"/>
    <b v="0"/>
    <b v="1"/>
    <s v="music/rock"/>
    <x v="1"/>
    <x v="1"/>
    <n v="92"/>
  </r>
  <r>
    <n v="815"/>
    <s v="Watson-Douglas"/>
    <s v="Centralized bandwidth-monitored leverage"/>
    <n v="9000"/>
    <n v="11721"/>
    <x v="1"/>
    <n v="183"/>
    <n v="64.049180327868854"/>
    <x v="0"/>
    <s v="CAD"/>
    <n v="1511935200"/>
    <n v="1514181600"/>
    <b v="0"/>
    <b v="0"/>
    <s v="music/rock"/>
    <x v="1"/>
    <x v="1"/>
    <n v="130"/>
  </r>
  <r>
    <n v="816"/>
    <s v="Jones, Casey and Jones"/>
    <s v="Ergonomic mission-critical moratorium"/>
    <n v="2300"/>
    <n v="14150"/>
    <x v="1"/>
    <n v="133"/>
    <n v="106.39097744360902"/>
    <x v="1"/>
    <s v="USD"/>
    <n v="1392012000"/>
    <n v="1392184800"/>
    <b v="1"/>
    <b v="1"/>
    <s v="theater/plays"/>
    <x v="3"/>
    <x v="3"/>
    <n v="615"/>
  </r>
  <r>
    <n v="817"/>
    <s v="Alvarez-Bauer"/>
    <s v="Front-line intermediate moderator"/>
    <n v="51300"/>
    <n v="189192"/>
    <x v="1"/>
    <n v="2489"/>
    <n v="76.011249497790274"/>
    <x v="6"/>
    <s v="EUR"/>
    <n v="1556946000"/>
    <n v="1559365200"/>
    <b v="0"/>
    <b v="1"/>
    <s v="publishing/nonfiction"/>
    <x v="5"/>
    <x v="9"/>
    <n v="369"/>
  </r>
  <r>
    <n v="818"/>
    <s v="Martinez LLC"/>
    <s v="Automated local secured line"/>
    <n v="700"/>
    <n v="7664"/>
    <x v="1"/>
    <n v="69"/>
    <n v="111.07246376811594"/>
    <x v="1"/>
    <s v="USD"/>
    <n v="1548050400"/>
    <n v="1549173600"/>
    <b v="0"/>
    <b v="1"/>
    <s v="theater/plays"/>
    <x v="3"/>
    <x v="3"/>
    <n v="1095"/>
  </r>
  <r>
    <n v="819"/>
    <s v="Buck-Khan"/>
    <s v="Integrated bandwidth-monitored alliance"/>
    <n v="8900"/>
    <n v="4509"/>
    <x v="0"/>
    <n v="47"/>
    <n v="95.936170212765958"/>
    <x v="1"/>
    <s v="USD"/>
    <n v="1353736800"/>
    <n v="1355032800"/>
    <b v="1"/>
    <b v="0"/>
    <s v="games/video games"/>
    <x v="6"/>
    <x v="11"/>
    <n v="51"/>
  </r>
  <r>
    <n v="820"/>
    <s v="Valdez, Williams and Meyer"/>
    <s v="Cross-group heuristic forecast"/>
    <n v="1500"/>
    <n v="12009"/>
    <x v="1"/>
    <n v="279"/>
    <n v="43.043010752688176"/>
    <x v="4"/>
    <s v="GBP"/>
    <n v="1532840400"/>
    <n v="1533963600"/>
    <b v="0"/>
    <b v="1"/>
    <s v="music/rock"/>
    <x v="1"/>
    <x v="1"/>
    <n v="801"/>
  </r>
  <r>
    <n v="821"/>
    <s v="Alvarez-Andrews"/>
    <s v="Extended impactful secured line"/>
    <n v="4900"/>
    <n v="14273"/>
    <x v="1"/>
    <n v="210"/>
    <n v="67.966666666666669"/>
    <x v="1"/>
    <s v="USD"/>
    <n v="1488261600"/>
    <n v="1489381200"/>
    <b v="0"/>
    <b v="0"/>
    <s v="film &amp; video/documentary"/>
    <x v="4"/>
    <x v="4"/>
    <n v="291"/>
  </r>
  <r>
    <n v="822"/>
    <s v="Stewart and Sons"/>
    <s v="Distributed optimizing protocol"/>
    <n v="54000"/>
    <n v="188982"/>
    <x v="1"/>
    <n v="2100"/>
    <n v="89.991428571428571"/>
    <x v="1"/>
    <s v="USD"/>
    <n v="1393567200"/>
    <n v="1395032400"/>
    <b v="0"/>
    <b v="0"/>
    <s v="music/rock"/>
    <x v="1"/>
    <x v="1"/>
    <n v="350"/>
  </r>
  <r>
    <n v="823"/>
    <s v="Dyer Inc"/>
    <s v="Secured well-modulated system engine"/>
    <n v="4100"/>
    <n v="14640"/>
    <x v="1"/>
    <n v="252"/>
    <n v="58.095238095238095"/>
    <x v="1"/>
    <s v="USD"/>
    <n v="1410325200"/>
    <n v="1412485200"/>
    <b v="1"/>
    <b v="1"/>
    <s v="music/rock"/>
    <x v="1"/>
    <x v="1"/>
    <n v="357"/>
  </r>
  <r>
    <n v="824"/>
    <s v="Anderson, Williams and Cox"/>
    <s v="Streamlined national benchmark"/>
    <n v="85000"/>
    <n v="107516"/>
    <x v="1"/>
    <n v="1280"/>
    <n v="83.996875000000003"/>
    <x v="1"/>
    <s v="USD"/>
    <n v="1276923600"/>
    <n v="1279688400"/>
    <b v="0"/>
    <b v="1"/>
    <s v="publishing/nonfiction"/>
    <x v="5"/>
    <x v="9"/>
    <n v="126"/>
  </r>
  <r>
    <n v="825"/>
    <s v="Solomon PLC"/>
    <s v="Open-architected 24/7 infrastructure"/>
    <n v="3600"/>
    <n v="13950"/>
    <x v="1"/>
    <n v="157"/>
    <n v="88.853503184713375"/>
    <x v="4"/>
    <s v="GBP"/>
    <n v="1500958800"/>
    <n v="1501995600"/>
    <b v="0"/>
    <b v="0"/>
    <s v="film &amp; video/shorts"/>
    <x v="4"/>
    <x v="12"/>
    <n v="388"/>
  </r>
  <r>
    <n v="826"/>
    <s v="Miller-Hubbard"/>
    <s v="Digitized 6thgeneration Local Area Network"/>
    <n v="2800"/>
    <n v="12797"/>
    <x v="1"/>
    <n v="194"/>
    <n v="65.963917525773198"/>
    <x v="1"/>
    <s v="USD"/>
    <n v="1292220000"/>
    <n v="1294639200"/>
    <b v="0"/>
    <b v="1"/>
    <s v="theater/plays"/>
    <x v="3"/>
    <x v="3"/>
    <n v="457"/>
  </r>
  <r>
    <n v="827"/>
    <s v="Miranda, Martinez and Lowery"/>
    <s v="Innovative actuating artificial intelligence"/>
    <n v="2300"/>
    <n v="6134"/>
    <x v="1"/>
    <n v="82"/>
    <n v="74.804878048780495"/>
    <x v="2"/>
    <s v="AUD"/>
    <n v="1304398800"/>
    <n v="1305435600"/>
    <b v="0"/>
    <b v="1"/>
    <s v="film &amp; video/drama"/>
    <x v="4"/>
    <x v="6"/>
    <n v="267"/>
  </r>
  <r>
    <n v="828"/>
    <s v="Munoz, Cherry and Bell"/>
    <s v="Cross-platform reciprocal budgetary management"/>
    <n v="7100"/>
    <n v="4899"/>
    <x v="0"/>
    <n v="70"/>
    <n v="69.98571428571428"/>
    <x v="1"/>
    <s v="USD"/>
    <n v="1535432400"/>
    <n v="1537592400"/>
    <b v="0"/>
    <b v="0"/>
    <s v="theater/plays"/>
    <x v="3"/>
    <x v="3"/>
    <n v="69"/>
  </r>
  <r>
    <n v="829"/>
    <s v="Baker-Higgins"/>
    <s v="Vision-oriented scalable portal"/>
    <n v="9600"/>
    <n v="4929"/>
    <x v="0"/>
    <n v="154"/>
    <n v="32.006493506493506"/>
    <x v="1"/>
    <s v="USD"/>
    <n v="1433826000"/>
    <n v="1435122000"/>
    <b v="0"/>
    <b v="0"/>
    <s v="theater/plays"/>
    <x v="3"/>
    <x v="3"/>
    <n v="51"/>
  </r>
  <r>
    <n v="830"/>
    <s v="Johnson, Turner and Carroll"/>
    <s v="Persevering zero administration knowledge user"/>
    <n v="121600"/>
    <n v="1424"/>
    <x v="0"/>
    <n v="22"/>
    <n v="64.727272727272734"/>
    <x v="1"/>
    <s v="USD"/>
    <n v="1514959200"/>
    <n v="1520056800"/>
    <b v="0"/>
    <b v="0"/>
    <s v="theater/plays"/>
    <x v="3"/>
    <x v="3"/>
    <n v="1"/>
  </r>
  <r>
    <n v="831"/>
    <s v="Ward PLC"/>
    <s v="Front-line bottom-line Graphic Interface"/>
    <n v="97100"/>
    <n v="105817"/>
    <x v="1"/>
    <n v="4233"/>
    <n v="24.998110087408456"/>
    <x v="1"/>
    <s v="USD"/>
    <n v="1332738000"/>
    <n v="1335675600"/>
    <b v="0"/>
    <b v="0"/>
    <s v="photography/photography books"/>
    <x v="7"/>
    <x v="14"/>
    <n v="109"/>
  </r>
  <r>
    <n v="832"/>
    <s v="Bradley, Beck and Mayo"/>
    <s v="Synergized fault-tolerant hierarchy"/>
    <n v="43200"/>
    <n v="136156"/>
    <x v="1"/>
    <n v="1297"/>
    <n v="104.97764070932922"/>
    <x v="3"/>
    <s v="DKK"/>
    <n v="1445490000"/>
    <n v="1448431200"/>
    <b v="1"/>
    <b v="0"/>
    <s v="publishing/translations"/>
    <x v="5"/>
    <x v="18"/>
    <n v="315"/>
  </r>
  <r>
    <n v="833"/>
    <s v="Levine, Martin and Hernandez"/>
    <s v="Expanded asynchronous groupware"/>
    <n v="6800"/>
    <n v="10723"/>
    <x v="1"/>
    <n v="165"/>
    <n v="64.987878787878785"/>
    <x v="3"/>
    <s v="DKK"/>
    <n v="1297663200"/>
    <n v="1298613600"/>
    <b v="0"/>
    <b v="0"/>
    <s v="publishing/translations"/>
    <x v="5"/>
    <x v="18"/>
    <n v="158"/>
  </r>
  <r>
    <n v="834"/>
    <s v="Gallegos, Wagner and Gaines"/>
    <s v="Expanded fault-tolerant emulation"/>
    <n v="7300"/>
    <n v="11228"/>
    <x v="1"/>
    <n v="119"/>
    <n v="94.352941176470594"/>
    <x v="1"/>
    <s v="USD"/>
    <n v="1371963600"/>
    <n v="1372482000"/>
    <b v="0"/>
    <b v="0"/>
    <s v="theater/plays"/>
    <x v="3"/>
    <x v="3"/>
    <n v="154"/>
  </r>
  <r>
    <n v="835"/>
    <s v="Hodges, Smith and Kelly"/>
    <s v="Future-proofed 24hour model"/>
    <n v="86200"/>
    <n v="77355"/>
    <x v="0"/>
    <n v="1758"/>
    <n v="44.001706484641637"/>
    <x v="1"/>
    <s v="USD"/>
    <n v="1425103200"/>
    <n v="1425621600"/>
    <b v="0"/>
    <b v="0"/>
    <s v="technology/web"/>
    <x v="2"/>
    <x v="2"/>
    <n v="90"/>
  </r>
  <r>
    <n v="836"/>
    <s v="Macias Inc"/>
    <s v="Optimized didactic intranet"/>
    <n v="8100"/>
    <n v="6086"/>
    <x v="0"/>
    <n v="94"/>
    <n v="64.744680851063833"/>
    <x v="1"/>
    <s v="USD"/>
    <n v="1265349600"/>
    <n v="1266300000"/>
    <b v="0"/>
    <b v="0"/>
    <s v="music/indie rock"/>
    <x v="1"/>
    <x v="7"/>
    <n v="75"/>
  </r>
  <r>
    <n v="837"/>
    <s v="Cook-Ortiz"/>
    <s v="Right-sized dedicated standardization"/>
    <n v="17700"/>
    <n v="150960"/>
    <x v="1"/>
    <n v="1797"/>
    <n v="84.00667779632721"/>
    <x v="1"/>
    <s v="USD"/>
    <n v="1301202000"/>
    <n v="1305867600"/>
    <b v="0"/>
    <b v="0"/>
    <s v="music/jazz"/>
    <x v="1"/>
    <x v="17"/>
    <n v="853"/>
  </r>
  <r>
    <n v="838"/>
    <s v="Jordan-Fischer"/>
    <s v="Vision-oriented high-level extranet"/>
    <n v="6400"/>
    <n v="8890"/>
    <x v="1"/>
    <n v="261"/>
    <n v="34.061302681992338"/>
    <x v="1"/>
    <s v="USD"/>
    <n v="1538024400"/>
    <n v="1538802000"/>
    <b v="0"/>
    <b v="0"/>
    <s v="theater/plays"/>
    <x v="3"/>
    <x v="3"/>
    <n v="139"/>
  </r>
  <r>
    <n v="839"/>
    <s v="Pierce-Ramirez"/>
    <s v="Organized scalable initiative"/>
    <n v="7700"/>
    <n v="14644"/>
    <x v="1"/>
    <n v="157"/>
    <n v="93.273885350318466"/>
    <x v="1"/>
    <s v="USD"/>
    <n v="1395032400"/>
    <n v="1398920400"/>
    <b v="0"/>
    <b v="1"/>
    <s v="film &amp; video/documentary"/>
    <x v="4"/>
    <x v="4"/>
    <n v="190"/>
  </r>
  <r>
    <n v="840"/>
    <s v="Howell and Sons"/>
    <s v="Enhanced regional moderator"/>
    <n v="116300"/>
    <n v="116583"/>
    <x v="1"/>
    <n v="3533"/>
    <n v="32.998301726577978"/>
    <x v="1"/>
    <s v="USD"/>
    <n v="1405486800"/>
    <n v="1405659600"/>
    <b v="0"/>
    <b v="1"/>
    <s v="theater/plays"/>
    <x v="3"/>
    <x v="3"/>
    <n v="100"/>
  </r>
  <r>
    <n v="841"/>
    <s v="Garcia, Dunn and Richardson"/>
    <s v="Automated even-keeled emulation"/>
    <n v="9100"/>
    <n v="12991"/>
    <x v="1"/>
    <n v="155"/>
    <n v="83.812903225806451"/>
    <x v="1"/>
    <s v="USD"/>
    <n v="1455861600"/>
    <n v="1457244000"/>
    <b v="0"/>
    <b v="0"/>
    <s v="technology/web"/>
    <x v="2"/>
    <x v="2"/>
    <n v="143"/>
  </r>
  <r>
    <n v="842"/>
    <s v="Lawson and Sons"/>
    <s v="Reverse-engineered multi-tasking product"/>
    <n v="1500"/>
    <n v="8447"/>
    <x v="1"/>
    <n v="132"/>
    <n v="63.992424242424242"/>
    <x v="6"/>
    <s v="EUR"/>
    <n v="1529038800"/>
    <n v="1529298000"/>
    <b v="0"/>
    <b v="0"/>
    <s v="technology/wearables"/>
    <x v="2"/>
    <x v="8"/>
    <n v="563"/>
  </r>
  <r>
    <n v="843"/>
    <s v="Porter-Hicks"/>
    <s v="De-engineered next generation parallelism"/>
    <n v="8800"/>
    <n v="2703"/>
    <x v="0"/>
    <n v="33"/>
    <n v="81.909090909090907"/>
    <x v="1"/>
    <s v="USD"/>
    <n v="1535259600"/>
    <n v="1535778000"/>
    <b v="0"/>
    <b v="0"/>
    <s v="photography/photography books"/>
    <x v="7"/>
    <x v="14"/>
    <n v="31"/>
  </r>
  <r>
    <n v="844"/>
    <s v="Rodriguez-Hansen"/>
    <s v="Intuitive cohesive groupware"/>
    <n v="8800"/>
    <n v="8747"/>
    <x v="3"/>
    <n v="94"/>
    <n v="93.053191489361708"/>
    <x v="1"/>
    <s v="USD"/>
    <n v="1327212000"/>
    <n v="1327471200"/>
    <b v="0"/>
    <b v="0"/>
    <s v="film &amp; video/documentary"/>
    <x v="4"/>
    <x v="4"/>
    <n v="99"/>
  </r>
  <r>
    <n v="845"/>
    <s v="Williams LLC"/>
    <s v="Up-sized high-level access"/>
    <n v="69900"/>
    <n v="138087"/>
    <x v="1"/>
    <n v="1354"/>
    <n v="101.98449039881831"/>
    <x v="4"/>
    <s v="GBP"/>
    <n v="1526360400"/>
    <n v="1529557200"/>
    <b v="0"/>
    <b v="0"/>
    <s v="technology/web"/>
    <x v="2"/>
    <x v="2"/>
    <n v="198"/>
  </r>
  <r>
    <n v="846"/>
    <s v="Cooper, Stanley and Bryant"/>
    <s v="Phased empowering success"/>
    <n v="1000"/>
    <n v="5085"/>
    <x v="1"/>
    <n v="48"/>
    <n v="105.9375"/>
    <x v="1"/>
    <s v="USD"/>
    <n v="1532149200"/>
    <n v="1535259600"/>
    <b v="1"/>
    <b v="1"/>
    <s v="technology/web"/>
    <x v="2"/>
    <x v="2"/>
    <n v="509"/>
  </r>
  <r>
    <n v="847"/>
    <s v="Miller, Glenn and Adams"/>
    <s v="Distributed actuating project"/>
    <n v="4700"/>
    <n v="11174"/>
    <x v="1"/>
    <n v="110"/>
    <n v="101.58181818181818"/>
    <x v="1"/>
    <s v="USD"/>
    <n v="1515304800"/>
    <n v="1515564000"/>
    <b v="0"/>
    <b v="0"/>
    <s v="food/food trucks"/>
    <x v="0"/>
    <x v="0"/>
    <n v="238"/>
  </r>
  <r>
    <n v="848"/>
    <s v="Cole, Salazar and Moreno"/>
    <s v="Robust motivating orchestration"/>
    <n v="3200"/>
    <n v="10831"/>
    <x v="1"/>
    <n v="172"/>
    <n v="62.970930232558139"/>
    <x v="1"/>
    <s v="USD"/>
    <n v="1276318800"/>
    <n v="1277096400"/>
    <b v="0"/>
    <b v="0"/>
    <s v="film &amp; video/drama"/>
    <x v="4"/>
    <x v="6"/>
    <n v="338"/>
  </r>
  <r>
    <n v="849"/>
    <s v="Jones-Ryan"/>
    <s v="Vision-oriented uniform instruction set"/>
    <n v="6700"/>
    <n v="8917"/>
    <x v="1"/>
    <n v="307"/>
    <n v="29.045602605863191"/>
    <x v="1"/>
    <s v="USD"/>
    <n v="1328767200"/>
    <n v="1329026400"/>
    <b v="0"/>
    <b v="1"/>
    <s v="music/indie rock"/>
    <x v="1"/>
    <x v="7"/>
    <n v="133"/>
  </r>
  <r>
    <n v="850"/>
    <s v="Hood, Perez and Meadows"/>
    <s v="Cross-group upward-trending hierarchy"/>
    <n v="100"/>
    <n v="1"/>
    <x v="0"/>
    <n v="1"/>
    <n v="1"/>
    <x v="1"/>
    <s v="USD"/>
    <n v="1321682400"/>
    <n v="1322978400"/>
    <b v="1"/>
    <b v="0"/>
    <s v="music/rock"/>
    <x v="1"/>
    <x v="1"/>
    <n v="1"/>
  </r>
  <r>
    <n v="851"/>
    <s v="Bright and Sons"/>
    <s v="Object-based needs-based info-mediaries"/>
    <n v="6000"/>
    <n v="12468"/>
    <x v="1"/>
    <n v="160"/>
    <n v="77.924999999999997"/>
    <x v="1"/>
    <s v="USD"/>
    <n v="1335934800"/>
    <n v="1338786000"/>
    <b v="0"/>
    <b v="0"/>
    <s v="music/electric music"/>
    <x v="1"/>
    <x v="5"/>
    <n v="208"/>
  </r>
  <r>
    <n v="852"/>
    <s v="Brady Ltd"/>
    <s v="Open-source reciprocal standardization"/>
    <n v="4900"/>
    <n v="2505"/>
    <x v="0"/>
    <n v="31"/>
    <n v="80.806451612903231"/>
    <x v="1"/>
    <s v="USD"/>
    <n v="1310792400"/>
    <n v="1311656400"/>
    <b v="0"/>
    <b v="1"/>
    <s v="games/video games"/>
    <x v="6"/>
    <x v="11"/>
    <n v="51"/>
  </r>
  <r>
    <n v="853"/>
    <s v="Collier LLC"/>
    <s v="Secured well-modulated projection"/>
    <n v="17100"/>
    <n v="111502"/>
    <x v="1"/>
    <n v="1467"/>
    <n v="76.006816632583508"/>
    <x v="0"/>
    <s v="CAD"/>
    <n v="1308546000"/>
    <n v="1308978000"/>
    <b v="0"/>
    <b v="1"/>
    <s v="music/indie rock"/>
    <x v="1"/>
    <x v="7"/>
    <n v="652"/>
  </r>
  <r>
    <n v="854"/>
    <s v="Campbell, Thomas and Obrien"/>
    <s v="Multi-channeled secondary middleware"/>
    <n v="171000"/>
    <n v="194309"/>
    <x v="1"/>
    <n v="2662"/>
    <n v="72.993613824192337"/>
    <x v="0"/>
    <s v="CAD"/>
    <n v="1574056800"/>
    <n v="1576389600"/>
    <b v="0"/>
    <b v="0"/>
    <s v="publishing/fiction"/>
    <x v="5"/>
    <x v="13"/>
    <n v="114"/>
  </r>
  <r>
    <n v="855"/>
    <s v="Moses-Terry"/>
    <s v="Horizontal clear-thinking framework"/>
    <n v="23400"/>
    <n v="23956"/>
    <x v="1"/>
    <n v="452"/>
    <n v="53"/>
    <x v="2"/>
    <s v="AUD"/>
    <n v="1308373200"/>
    <n v="1311051600"/>
    <b v="0"/>
    <b v="0"/>
    <s v="theater/plays"/>
    <x v="3"/>
    <x v="3"/>
    <n v="102"/>
  </r>
  <r>
    <n v="856"/>
    <s v="Williams and Sons"/>
    <s v="Profound composite core"/>
    <n v="2400"/>
    <n v="8558"/>
    <x v="1"/>
    <n v="158"/>
    <n v="54.164556962025316"/>
    <x v="1"/>
    <s v="USD"/>
    <n v="1335243600"/>
    <n v="1336712400"/>
    <b v="0"/>
    <b v="0"/>
    <s v="food/food trucks"/>
    <x v="0"/>
    <x v="0"/>
    <n v="357"/>
  </r>
  <r>
    <n v="857"/>
    <s v="Miranda, Gray and Hale"/>
    <s v="Programmable disintermediate matrices"/>
    <n v="5300"/>
    <n v="7413"/>
    <x v="1"/>
    <n v="225"/>
    <n v="32.946666666666665"/>
    <x v="5"/>
    <s v="CHF"/>
    <n v="1328421600"/>
    <n v="1330408800"/>
    <b v="1"/>
    <b v="0"/>
    <s v="film &amp; video/shorts"/>
    <x v="4"/>
    <x v="12"/>
    <n v="140"/>
  </r>
  <r>
    <n v="858"/>
    <s v="Ayala, Crawford and Taylor"/>
    <s v="Realigned 5thgeneration knowledge user"/>
    <n v="4000"/>
    <n v="2778"/>
    <x v="0"/>
    <n v="35"/>
    <n v="79.371428571428567"/>
    <x v="1"/>
    <s v="USD"/>
    <n v="1524286800"/>
    <n v="1524891600"/>
    <b v="1"/>
    <b v="0"/>
    <s v="food/food trucks"/>
    <x v="0"/>
    <x v="0"/>
    <n v="69"/>
  </r>
  <r>
    <n v="859"/>
    <s v="Martinez Ltd"/>
    <s v="Multi-layered upward-trending groupware"/>
    <n v="7300"/>
    <n v="2594"/>
    <x v="0"/>
    <n v="63"/>
    <n v="41.174603174603178"/>
    <x v="1"/>
    <s v="USD"/>
    <n v="1362117600"/>
    <n v="1363669200"/>
    <b v="0"/>
    <b v="1"/>
    <s v="theater/plays"/>
    <x v="3"/>
    <x v="3"/>
    <n v="36"/>
  </r>
  <r>
    <n v="860"/>
    <s v="Lee PLC"/>
    <s v="Re-contextualized leadingedge firmware"/>
    <n v="2000"/>
    <n v="5033"/>
    <x v="1"/>
    <n v="65"/>
    <n v="77.430769230769229"/>
    <x v="1"/>
    <s v="USD"/>
    <n v="1550556000"/>
    <n v="1551420000"/>
    <b v="0"/>
    <b v="1"/>
    <s v="technology/wearables"/>
    <x v="2"/>
    <x v="8"/>
    <n v="252"/>
  </r>
  <r>
    <n v="861"/>
    <s v="Young, Ramsey and Powell"/>
    <s v="Devolved disintermediate analyzer"/>
    <n v="8800"/>
    <n v="9317"/>
    <x v="1"/>
    <n v="163"/>
    <n v="57.159509202453989"/>
    <x v="1"/>
    <s v="USD"/>
    <n v="1269147600"/>
    <n v="1269838800"/>
    <b v="0"/>
    <b v="0"/>
    <s v="theater/plays"/>
    <x v="3"/>
    <x v="3"/>
    <n v="106"/>
  </r>
  <r>
    <n v="862"/>
    <s v="Lewis and Sons"/>
    <s v="Profound disintermediate open system"/>
    <n v="3500"/>
    <n v="6560"/>
    <x v="1"/>
    <n v="85"/>
    <n v="77.17647058823529"/>
    <x v="1"/>
    <s v="USD"/>
    <n v="1312174800"/>
    <n v="1312520400"/>
    <b v="0"/>
    <b v="0"/>
    <s v="theater/plays"/>
    <x v="3"/>
    <x v="3"/>
    <n v="187"/>
  </r>
  <r>
    <n v="863"/>
    <s v="Davis-Johnson"/>
    <s v="Automated reciprocal protocol"/>
    <n v="1400"/>
    <n v="5415"/>
    <x v="1"/>
    <n v="217"/>
    <n v="24.953917050691246"/>
    <x v="1"/>
    <s v="USD"/>
    <n v="1434517200"/>
    <n v="1436504400"/>
    <b v="0"/>
    <b v="1"/>
    <s v="film &amp; video/television"/>
    <x v="4"/>
    <x v="19"/>
    <n v="387"/>
  </r>
  <r>
    <n v="864"/>
    <s v="Stevenson-Thompson"/>
    <s v="Automated static workforce"/>
    <n v="4200"/>
    <n v="14577"/>
    <x v="1"/>
    <n v="150"/>
    <n v="97.18"/>
    <x v="1"/>
    <s v="USD"/>
    <n v="1471582800"/>
    <n v="1472014800"/>
    <b v="0"/>
    <b v="0"/>
    <s v="film &amp; video/shorts"/>
    <x v="4"/>
    <x v="12"/>
    <n v="347"/>
  </r>
  <r>
    <n v="865"/>
    <s v="Ellis, Smith and Armstrong"/>
    <s v="Horizontal attitude-oriented help-desk"/>
    <n v="81000"/>
    <n v="150515"/>
    <x v="1"/>
    <n v="3272"/>
    <n v="46.000916870415651"/>
    <x v="1"/>
    <s v="USD"/>
    <n v="1410757200"/>
    <n v="1411534800"/>
    <b v="0"/>
    <b v="0"/>
    <s v="theater/plays"/>
    <x v="3"/>
    <x v="3"/>
    <n v="186"/>
  </r>
  <r>
    <n v="866"/>
    <s v="Jackson-Brown"/>
    <s v="Versatile 5thgeneration matrices"/>
    <n v="182800"/>
    <n v="79045"/>
    <x v="3"/>
    <n v="898"/>
    <n v="88.023385300668153"/>
    <x v="1"/>
    <s v="USD"/>
    <n v="1304830800"/>
    <n v="1304917200"/>
    <b v="0"/>
    <b v="0"/>
    <s v="photography/photography books"/>
    <x v="7"/>
    <x v="14"/>
    <n v="43"/>
  </r>
  <r>
    <n v="867"/>
    <s v="Kane, Pruitt and Rivera"/>
    <s v="Cross-platform next generation service-desk"/>
    <n v="4800"/>
    <n v="7797"/>
    <x v="1"/>
    <n v="300"/>
    <n v="25.99"/>
    <x v="1"/>
    <s v="USD"/>
    <n v="1539061200"/>
    <n v="1539579600"/>
    <b v="0"/>
    <b v="0"/>
    <s v="food/food trucks"/>
    <x v="0"/>
    <x v="0"/>
    <n v="162"/>
  </r>
  <r>
    <n v="868"/>
    <s v="Wood, Buckley and Meza"/>
    <s v="Front-line web-enabled installation"/>
    <n v="7000"/>
    <n v="12939"/>
    <x v="1"/>
    <n v="126"/>
    <n v="102.69047619047619"/>
    <x v="1"/>
    <s v="USD"/>
    <n v="1381554000"/>
    <n v="1382504400"/>
    <b v="0"/>
    <b v="0"/>
    <s v="theater/plays"/>
    <x v="3"/>
    <x v="3"/>
    <n v="185"/>
  </r>
  <r>
    <n v="869"/>
    <s v="Brown-Williams"/>
    <s v="Multi-channeled responsive product"/>
    <n v="161900"/>
    <n v="38376"/>
    <x v="0"/>
    <n v="526"/>
    <n v="72.958174904942965"/>
    <x v="1"/>
    <s v="USD"/>
    <n v="1277096400"/>
    <n v="1278306000"/>
    <b v="0"/>
    <b v="0"/>
    <s v="film &amp; video/drama"/>
    <x v="4"/>
    <x v="6"/>
    <n v="24"/>
  </r>
  <r>
    <n v="870"/>
    <s v="Hansen-Austin"/>
    <s v="Adaptive demand-driven encryption"/>
    <n v="7700"/>
    <n v="6920"/>
    <x v="0"/>
    <n v="121"/>
    <n v="57.190082644628099"/>
    <x v="1"/>
    <s v="USD"/>
    <n v="1440392400"/>
    <n v="1442552400"/>
    <b v="0"/>
    <b v="0"/>
    <s v="theater/plays"/>
    <x v="3"/>
    <x v="3"/>
    <n v="90"/>
  </r>
  <r>
    <n v="871"/>
    <s v="Santana-George"/>
    <s v="Re-engineered client-driven knowledge user"/>
    <n v="71500"/>
    <n v="194912"/>
    <x v="1"/>
    <n v="2320"/>
    <n v="84.013793103448279"/>
    <x v="1"/>
    <s v="USD"/>
    <n v="1509512400"/>
    <n v="1511071200"/>
    <b v="0"/>
    <b v="1"/>
    <s v="theater/plays"/>
    <x v="3"/>
    <x v="3"/>
    <n v="273"/>
  </r>
  <r>
    <n v="872"/>
    <s v="Davis LLC"/>
    <s v="Compatible logistical paradigm"/>
    <n v="4700"/>
    <n v="7992"/>
    <x v="1"/>
    <n v="81"/>
    <n v="98.666666666666671"/>
    <x v="2"/>
    <s v="AUD"/>
    <n v="1535950800"/>
    <n v="1536382800"/>
    <b v="0"/>
    <b v="0"/>
    <s v="film &amp; video/science fiction"/>
    <x v="4"/>
    <x v="22"/>
    <n v="170"/>
  </r>
  <r>
    <n v="873"/>
    <s v="Vazquez, Ochoa and Clark"/>
    <s v="Intuitive value-added installation"/>
    <n v="42100"/>
    <n v="79268"/>
    <x v="1"/>
    <n v="1887"/>
    <n v="42.007419183889773"/>
    <x v="1"/>
    <s v="USD"/>
    <n v="1389160800"/>
    <n v="1389592800"/>
    <b v="0"/>
    <b v="0"/>
    <s v="photography/photography books"/>
    <x v="7"/>
    <x v="14"/>
    <n v="188"/>
  </r>
  <r>
    <n v="874"/>
    <s v="Chung-Nguyen"/>
    <s v="Managed discrete parallelism"/>
    <n v="40200"/>
    <n v="139468"/>
    <x v="1"/>
    <n v="4358"/>
    <n v="32.002753556677376"/>
    <x v="1"/>
    <s v="USD"/>
    <n v="1271998800"/>
    <n v="1275282000"/>
    <b v="0"/>
    <b v="1"/>
    <s v="photography/photography books"/>
    <x v="7"/>
    <x v="14"/>
    <n v="347"/>
  </r>
  <r>
    <n v="875"/>
    <s v="Mueller-Harmon"/>
    <s v="Implemented tangible approach"/>
    <n v="7900"/>
    <n v="5465"/>
    <x v="0"/>
    <n v="67"/>
    <n v="81.567164179104481"/>
    <x v="1"/>
    <s v="USD"/>
    <n v="1294898400"/>
    <n v="1294984800"/>
    <b v="0"/>
    <b v="0"/>
    <s v="music/rock"/>
    <x v="1"/>
    <x v="1"/>
    <n v="69"/>
  </r>
  <r>
    <n v="876"/>
    <s v="Dixon, Perez and Banks"/>
    <s v="Re-engineered encompassing definition"/>
    <n v="8300"/>
    <n v="2111"/>
    <x v="0"/>
    <n v="57"/>
    <n v="37.035087719298247"/>
    <x v="0"/>
    <s v="CAD"/>
    <n v="1559970000"/>
    <n v="1562043600"/>
    <b v="0"/>
    <b v="0"/>
    <s v="photography/photography books"/>
    <x v="7"/>
    <x v="14"/>
    <n v="25"/>
  </r>
  <r>
    <n v="877"/>
    <s v="Estrada Group"/>
    <s v="Multi-lateral uniform collaboration"/>
    <n v="163600"/>
    <n v="126628"/>
    <x v="0"/>
    <n v="1229"/>
    <n v="103.033360455655"/>
    <x v="1"/>
    <s v="USD"/>
    <n v="1469509200"/>
    <n v="1469595600"/>
    <b v="0"/>
    <b v="0"/>
    <s v="food/food trucks"/>
    <x v="0"/>
    <x v="0"/>
    <n v="77"/>
  </r>
  <r>
    <n v="878"/>
    <s v="Lutz Group"/>
    <s v="Enterprise-wide foreground paradigm"/>
    <n v="2700"/>
    <n v="1012"/>
    <x v="0"/>
    <n v="12"/>
    <n v="84.333333333333329"/>
    <x v="6"/>
    <s v="EUR"/>
    <n v="1579068000"/>
    <n v="1581141600"/>
    <b v="0"/>
    <b v="0"/>
    <s v="music/metal"/>
    <x v="1"/>
    <x v="16"/>
    <n v="37"/>
  </r>
  <r>
    <n v="879"/>
    <s v="Ortiz Inc"/>
    <s v="Stand-alone incremental parallelism"/>
    <n v="1000"/>
    <n v="5438"/>
    <x v="1"/>
    <n v="53"/>
    <n v="102.60377358490567"/>
    <x v="1"/>
    <s v="USD"/>
    <n v="1487743200"/>
    <n v="1488520800"/>
    <b v="0"/>
    <b v="0"/>
    <s v="publishing/nonfiction"/>
    <x v="5"/>
    <x v="9"/>
    <n v="544"/>
  </r>
  <r>
    <n v="880"/>
    <s v="Craig, Ellis and Miller"/>
    <s v="Persevering 5thgeneration throughput"/>
    <n v="84500"/>
    <n v="193101"/>
    <x v="1"/>
    <n v="2414"/>
    <n v="79.992129246064621"/>
    <x v="1"/>
    <s v="USD"/>
    <n v="1563685200"/>
    <n v="1563858000"/>
    <b v="0"/>
    <b v="0"/>
    <s v="music/electric music"/>
    <x v="1"/>
    <x v="5"/>
    <n v="229"/>
  </r>
  <r>
    <n v="881"/>
    <s v="Charles Inc"/>
    <s v="Implemented object-oriented synergy"/>
    <n v="81300"/>
    <n v="31665"/>
    <x v="0"/>
    <n v="452"/>
    <n v="70.055309734513273"/>
    <x v="1"/>
    <s v="USD"/>
    <n v="1436418000"/>
    <n v="1438923600"/>
    <b v="0"/>
    <b v="1"/>
    <s v="theater/plays"/>
    <x v="3"/>
    <x v="3"/>
    <n v="39"/>
  </r>
  <r>
    <n v="882"/>
    <s v="White-Rosario"/>
    <s v="Balanced demand-driven definition"/>
    <n v="800"/>
    <n v="2960"/>
    <x v="1"/>
    <n v="80"/>
    <n v="37"/>
    <x v="1"/>
    <s v="USD"/>
    <n v="1421820000"/>
    <n v="1422165600"/>
    <b v="0"/>
    <b v="0"/>
    <s v="theater/plays"/>
    <x v="3"/>
    <x v="3"/>
    <n v="370"/>
  </r>
  <r>
    <n v="883"/>
    <s v="Simmons-Villarreal"/>
    <s v="Customer-focused mobile Graphic Interface"/>
    <n v="3400"/>
    <n v="8089"/>
    <x v="1"/>
    <n v="193"/>
    <n v="41.911917098445599"/>
    <x v="1"/>
    <s v="USD"/>
    <n v="1274763600"/>
    <n v="1277874000"/>
    <b v="0"/>
    <b v="0"/>
    <s v="film &amp; video/shorts"/>
    <x v="4"/>
    <x v="12"/>
    <n v="238"/>
  </r>
  <r>
    <n v="884"/>
    <s v="Strickland Group"/>
    <s v="Horizontal secondary interface"/>
    <n v="170800"/>
    <n v="109374"/>
    <x v="0"/>
    <n v="1886"/>
    <n v="57.992576882290564"/>
    <x v="1"/>
    <s v="USD"/>
    <n v="1399179600"/>
    <n v="1399352400"/>
    <b v="0"/>
    <b v="1"/>
    <s v="theater/plays"/>
    <x v="3"/>
    <x v="3"/>
    <n v="64"/>
  </r>
  <r>
    <n v="885"/>
    <s v="Lynch Ltd"/>
    <s v="Virtual analyzing collaboration"/>
    <n v="1800"/>
    <n v="2129"/>
    <x v="1"/>
    <n v="52"/>
    <n v="40.942307692307693"/>
    <x v="1"/>
    <s v="USD"/>
    <n v="1275800400"/>
    <n v="1279083600"/>
    <b v="0"/>
    <b v="0"/>
    <s v="theater/plays"/>
    <x v="3"/>
    <x v="3"/>
    <n v="118"/>
  </r>
  <r>
    <n v="886"/>
    <s v="Sanders LLC"/>
    <s v="Multi-tiered explicit focus group"/>
    <n v="150600"/>
    <n v="127745"/>
    <x v="0"/>
    <n v="1825"/>
    <n v="69.9972602739726"/>
    <x v="1"/>
    <s v="USD"/>
    <n v="1282798800"/>
    <n v="1284354000"/>
    <b v="0"/>
    <b v="0"/>
    <s v="music/indie rock"/>
    <x v="1"/>
    <x v="7"/>
    <n v="85"/>
  </r>
  <r>
    <n v="887"/>
    <s v="Cooper LLC"/>
    <s v="Multi-layered systematic knowledgebase"/>
    <n v="7800"/>
    <n v="2289"/>
    <x v="0"/>
    <n v="31"/>
    <n v="73.838709677419359"/>
    <x v="1"/>
    <s v="USD"/>
    <n v="1437109200"/>
    <n v="1441170000"/>
    <b v="0"/>
    <b v="1"/>
    <s v="theater/plays"/>
    <x v="3"/>
    <x v="3"/>
    <n v="29"/>
  </r>
  <r>
    <n v="888"/>
    <s v="Palmer Ltd"/>
    <s v="Reverse-engineered uniform knowledge user"/>
    <n v="5800"/>
    <n v="12174"/>
    <x v="1"/>
    <n v="290"/>
    <n v="41.979310344827589"/>
    <x v="1"/>
    <s v="USD"/>
    <n v="1491886800"/>
    <n v="1493528400"/>
    <b v="0"/>
    <b v="0"/>
    <s v="theater/plays"/>
    <x v="3"/>
    <x v="3"/>
    <n v="210"/>
  </r>
  <r>
    <n v="889"/>
    <s v="Santos Group"/>
    <s v="Secured dynamic capacity"/>
    <n v="5600"/>
    <n v="9508"/>
    <x v="1"/>
    <n v="122"/>
    <n v="77.93442622950819"/>
    <x v="1"/>
    <s v="USD"/>
    <n v="1394600400"/>
    <n v="1395205200"/>
    <b v="0"/>
    <b v="1"/>
    <s v="music/electric music"/>
    <x v="1"/>
    <x v="5"/>
    <n v="170"/>
  </r>
  <r>
    <n v="890"/>
    <s v="Christian, Kim and Jimenez"/>
    <s v="Devolved foreground throughput"/>
    <n v="134400"/>
    <n v="155849"/>
    <x v="1"/>
    <n v="1470"/>
    <n v="106.01972789115646"/>
    <x v="1"/>
    <s v="USD"/>
    <n v="1561352400"/>
    <n v="1561438800"/>
    <b v="0"/>
    <b v="0"/>
    <s v="music/indie rock"/>
    <x v="1"/>
    <x v="7"/>
    <n v="116"/>
  </r>
  <r>
    <n v="891"/>
    <s v="Williams, Price and Hurley"/>
    <s v="Synchronized demand-driven infrastructure"/>
    <n v="3000"/>
    <n v="7758"/>
    <x v="1"/>
    <n v="165"/>
    <n v="47.018181818181816"/>
    <x v="0"/>
    <s v="CAD"/>
    <n v="1322892000"/>
    <n v="1326693600"/>
    <b v="0"/>
    <b v="0"/>
    <s v="film &amp; video/documentary"/>
    <x v="4"/>
    <x v="4"/>
    <n v="259"/>
  </r>
  <r>
    <n v="892"/>
    <s v="Anderson, Parks and Estrada"/>
    <s v="Realigned discrete structure"/>
    <n v="6000"/>
    <n v="13835"/>
    <x v="1"/>
    <n v="182"/>
    <n v="76.016483516483518"/>
    <x v="1"/>
    <s v="USD"/>
    <n v="1274418000"/>
    <n v="1277960400"/>
    <b v="0"/>
    <b v="0"/>
    <s v="publishing/translations"/>
    <x v="5"/>
    <x v="18"/>
    <n v="231"/>
  </r>
  <r>
    <n v="893"/>
    <s v="Collins-Martinez"/>
    <s v="Progressive grid-enabled website"/>
    <n v="8400"/>
    <n v="10770"/>
    <x v="1"/>
    <n v="199"/>
    <n v="54.120603015075375"/>
    <x v="6"/>
    <s v="EUR"/>
    <n v="1434344400"/>
    <n v="1434690000"/>
    <b v="0"/>
    <b v="1"/>
    <s v="film &amp; video/documentary"/>
    <x v="4"/>
    <x v="4"/>
    <n v="128"/>
  </r>
  <r>
    <n v="894"/>
    <s v="Barrett Inc"/>
    <s v="Organic cohesive neural-net"/>
    <n v="1700"/>
    <n v="3208"/>
    <x v="1"/>
    <n v="56"/>
    <n v="57.285714285714285"/>
    <x v="4"/>
    <s v="GBP"/>
    <n v="1373518800"/>
    <n v="1376110800"/>
    <b v="0"/>
    <b v="1"/>
    <s v="film &amp; video/television"/>
    <x v="4"/>
    <x v="19"/>
    <n v="189"/>
  </r>
  <r>
    <n v="895"/>
    <s v="Adams-Rollins"/>
    <s v="Integrated demand-driven info-mediaries"/>
    <n v="159800"/>
    <n v="11108"/>
    <x v="0"/>
    <n v="107"/>
    <n v="103.81308411214954"/>
    <x v="1"/>
    <s v="USD"/>
    <n v="1517637600"/>
    <n v="1518415200"/>
    <b v="0"/>
    <b v="0"/>
    <s v="theater/plays"/>
    <x v="3"/>
    <x v="3"/>
    <n v="7"/>
  </r>
  <r>
    <n v="896"/>
    <s v="Wright-Bryant"/>
    <s v="Reverse-engineered client-server extranet"/>
    <n v="19800"/>
    <n v="153338"/>
    <x v="1"/>
    <n v="1460"/>
    <n v="105.02602739726028"/>
    <x v="2"/>
    <s v="AUD"/>
    <n v="1310619600"/>
    <n v="1310878800"/>
    <b v="0"/>
    <b v="1"/>
    <s v="food/food trucks"/>
    <x v="0"/>
    <x v="0"/>
    <n v="774"/>
  </r>
  <r>
    <n v="897"/>
    <s v="Berry-Cannon"/>
    <s v="Organized discrete encoding"/>
    <n v="8800"/>
    <n v="2437"/>
    <x v="0"/>
    <n v="27"/>
    <n v="90.259259259259252"/>
    <x v="1"/>
    <s v="USD"/>
    <n v="1556427600"/>
    <n v="1556600400"/>
    <b v="0"/>
    <b v="0"/>
    <s v="theater/plays"/>
    <x v="3"/>
    <x v="3"/>
    <n v="28"/>
  </r>
  <r>
    <n v="898"/>
    <s v="Davis-Gonzalez"/>
    <s v="Balanced regional flexibility"/>
    <n v="179100"/>
    <n v="93991"/>
    <x v="0"/>
    <n v="1221"/>
    <n v="76.978705978705975"/>
    <x v="1"/>
    <s v="USD"/>
    <n v="1576476000"/>
    <n v="1576994400"/>
    <b v="0"/>
    <b v="0"/>
    <s v="film &amp; video/documentary"/>
    <x v="4"/>
    <x v="4"/>
    <n v="52"/>
  </r>
  <r>
    <n v="899"/>
    <s v="Best-Young"/>
    <s v="Implemented multimedia time-frame"/>
    <n v="3100"/>
    <n v="12620"/>
    <x v="1"/>
    <n v="123"/>
    <n v="102.60162601626017"/>
    <x v="5"/>
    <s v="CHF"/>
    <n v="1381122000"/>
    <n v="1382677200"/>
    <b v="0"/>
    <b v="0"/>
    <s v="music/jazz"/>
    <x v="1"/>
    <x v="17"/>
    <n v="407"/>
  </r>
  <r>
    <n v="900"/>
    <s v="Powers, Smith and Deleon"/>
    <s v="Enhanced uniform service-desk"/>
    <n v="100"/>
    <n v="2"/>
    <x v="0"/>
    <n v="1"/>
    <n v="2"/>
    <x v="1"/>
    <s v="USD"/>
    <n v="1411102800"/>
    <n v="1411189200"/>
    <b v="0"/>
    <b v="1"/>
    <s v="technology/web"/>
    <x v="2"/>
    <x v="2"/>
    <n v="2"/>
  </r>
  <r>
    <n v="901"/>
    <s v="Hogan Group"/>
    <s v="Versatile bottom-line definition"/>
    <n v="5600"/>
    <n v="8746"/>
    <x v="1"/>
    <n v="159"/>
    <n v="55.0062893081761"/>
    <x v="1"/>
    <s v="USD"/>
    <n v="1531803600"/>
    <n v="1534654800"/>
    <b v="0"/>
    <b v="1"/>
    <s v="music/rock"/>
    <x v="1"/>
    <x v="1"/>
    <n v="156"/>
  </r>
  <r>
    <n v="902"/>
    <s v="Wang, Silva and Byrd"/>
    <s v="Integrated bifurcated software"/>
    <n v="1400"/>
    <n v="3534"/>
    <x v="1"/>
    <n v="110"/>
    <n v="32.127272727272725"/>
    <x v="1"/>
    <s v="USD"/>
    <n v="1454133600"/>
    <n v="1457762400"/>
    <b v="0"/>
    <b v="0"/>
    <s v="technology/web"/>
    <x v="2"/>
    <x v="2"/>
    <n v="252"/>
  </r>
  <r>
    <n v="903"/>
    <s v="Parker-Morris"/>
    <s v="Assimilated next generation instruction set"/>
    <n v="41000"/>
    <n v="709"/>
    <x v="2"/>
    <n v="14"/>
    <n v="50.642857142857146"/>
    <x v="1"/>
    <s v="USD"/>
    <n v="1336194000"/>
    <n v="1337490000"/>
    <b v="0"/>
    <b v="1"/>
    <s v="publishing/nonfiction"/>
    <x v="5"/>
    <x v="9"/>
    <n v="2"/>
  </r>
  <r>
    <n v="904"/>
    <s v="Rodriguez, Johnson and Jackson"/>
    <s v="Digitized foreground array"/>
    <n v="6500"/>
    <n v="795"/>
    <x v="0"/>
    <n v="16"/>
    <n v="49.6875"/>
    <x v="1"/>
    <s v="USD"/>
    <n v="1349326800"/>
    <n v="1349672400"/>
    <b v="0"/>
    <b v="0"/>
    <s v="publishing/radio &amp; podcasts"/>
    <x v="5"/>
    <x v="15"/>
    <n v="12"/>
  </r>
  <r>
    <n v="905"/>
    <s v="Haynes PLC"/>
    <s v="Re-engineered clear-thinking project"/>
    <n v="7900"/>
    <n v="12955"/>
    <x v="1"/>
    <n v="236"/>
    <n v="54.894067796610166"/>
    <x v="1"/>
    <s v="USD"/>
    <n v="1379566800"/>
    <n v="1379826000"/>
    <b v="0"/>
    <b v="0"/>
    <s v="theater/plays"/>
    <x v="3"/>
    <x v="3"/>
    <n v="164"/>
  </r>
  <r>
    <n v="906"/>
    <s v="Hayes Group"/>
    <s v="Implemented even-keeled standardization"/>
    <n v="5500"/>
    <n v="8964"/>
    <x v="1"/>
    <n v="191"/>
    <n v="46.931937172774866"/>
    <x v="1"/>
    <s v="USD"/>
    <n v="1494651600"/>
    <n v="1497762000"/>
    <b v="1"/>
    <b v="1"/>
    <s v="film &amp; video/documentary"/>
    <x v="4"/>
    <x v="4"/>
    <n v="163"/>
  </r>
  <r>
    <n v="907"/>
    <s v="White, Pena and Calhoun"/>
    <s v="Quality-focused asymmetric adapter"/>
    <n v="9100"/>
    <n v="1843"/>
    <x v="0"/>
    <n v="41"/>
    <n v="44.951219512195124"/>
    <x v="1"/>
    <s v="USD"/>
    <n v="1303880400"/>
    <n v="1304485200"/>
    <b v="0"/>
    <b v="0"/>
    <s v="theater/plays"/>
    <x v="3"/>
    <x v="3"/>
    <n v="20"/>
  </r>
  <r>
    <n v="908"/>
    <s v="Bryant-Pope"/>
    <s v="Networked intangible help-desk"/>
    <n v="38200"/>
    <n v="121950"/>
    <x v="1"/>
    <n v="3934"/>
    <n v="30.99898322318251"/>
    <x v="1"/>
    <s v="USD"/>
    <n v="1335934800"/>
    <n v="1336885200"/>
    <b v="0"/>
    <b v="0"/>
    <s v="games/video games"/>
    <x v="6"/>
    <x v="11"/>
    <n v="319"/>
  </r>
  <r>
    <n v="909"/>
    <s v="Gates, Li and Thompson"/>
    <s v="Synchronized attitude-oriented frame"/>
    <n v="1800"/>
    <n v="8621"/>
    <x v="1"/>
    <n v="80"/>
    <n v="107.7625"/>
    <x v="0"/>
    <s v="CAD"/>
    <n v="1528088400"/>
    <n v="1530421200"/>
    <b v="0"/>
    <b v="1"/>
    <s v="theater/plays"/>
    <x v="3"/>
    <x v="3"/>
    <n v="479"/>
  </r>
  <r>
    <n v="910"/>
    <s v="King-Morris"/>
    <s v="Proactive incremental architecture"/>
    <n v="154500"/>
    <n v="30215"/>
    <x v="3"/>
    <n v="296"/>
    <n v="102.07770270270271"/>
    <x v="1"/>
    <s v="USD"/>
    <n v="1421906400"/>
    <n v="1421992800"/>
    <b v="0"/>
    <b v="0"/>
    <s v="theater/plays"/>
    <x v="3"/>
    <x v="3"/>
    <n v="20"/>
  </r>
  <r>
    <n v="911"/>
    <s v="Carter, Cole and Curtis"/>
    <s v="Cloned responsive standardization"/>
    <n v="5800"/>
    <n v="11539"/>
    <x v="1"/>
    <n v="462"/>
    <n v="24.976190476190474"/>
    <x v="1"/>
    <s v="USD"/>
    <n v="1568005200"/>
    <n v="1568178000"/>
    <b v="1"/>
    <b v="0"/>
    <s v="technology/web"/>
    <x v="2"/>
    <x v="2"/>
    <n v="199"/>
  </r>
  <r>
    <n v="912"/>
    <s v="Sanchez-Parsons"/>
    <s v="Reduced bifurcated pricing structure"/>
    <n v="1800"/>
    <n v="14310"/>
    <x v="1"/>
    <n v="179"/>
    <n v="79.944134078212286"/>
    <x v="1"/>
    <s v="USD"/>
    <n v="1346821200"/>
    <n v="1347944400"/>
    <b v="1"/>
    <b v="0"/>
    <s v="film &amp; video/drama"/>
    <x v="4"/>
    <x v="6"/>
    <n v="795"/>
  </r>
  <r>
    <n v="913"/>
    <s v="Rivera-Pearson"/>
    <s v="Re-engineered asymmetric challenge"/>
    <n v="70200"/>
    <n v="35536"/>
    <x v="0"/>
    <n v="523"/>
    <n v="67.946462715105156"/>
    <x v="2"/>
    <s v="AUD"/>
    <n v="1557637200"/>
    <n v="1558760400"/>
    <b v="0"/>
    <b v="0"/>
    <s v="film &amp; video/drama"/>
    <x v="4"/>
    <x v="6"/>
    <n v="51"/>
  </r>
  <r>
    <n v="914"/>
    <s v="Ramirez, Padilla and Barrera"/>
    <s v="Diverse client-driven conglomeration"/>
    <n v="6400"/>
    <n v="3676"/>
    <x v="0"/>
    <n v="141"/>
    <n v="26.070921985815602"/>
    <x v="4"/>
    <s v="GBP"/>
    <n v="1375592400"/>
    <n v="1376629200"/>
    <b v="0"/>
    <b v="0"/>
    <s v="theater/plays"/>
    <x v="3"/>
    <x v="3"/>
    <n v="57"/>
  </r>
  <r>
    <n v="915"/>
    <s v="Riggs Group"/>
    <s v="Configurable upward-trending solution"/>
    <n v="125900"/>
    <n v="195936"/>
    <x v="1"/>
    <n v="1866"/>
    <n v="105.0032154340836"/>
    <x v="4"/>
    <s v="GBP"/>
    <n v="1503982800"/>
    <n v="1504760400"/>
    <b v="0"/>
    <b v="0"/>
    <s v="film &amp; video/television"/>
    <x v="4"/>
    <x v="19"/>
    <n v="156"/>
  </r>
  <r>
    <n v="916"/>
    <s v="Clements Ltd"/>
    <s v="Persistent bandwidth-monitored framework"/>
    <n v="3700"/>
    <n v="1343"/>
    <x v="0"/>
    <n v="52"/>
    <n v="25.826923076923077"/>
    <x v="1"/>
    <s v="USD"/>
    <n v="1418882400"/>
    <n v="1419660000"/>
    <b v="0"/>
    <b v="0"/>
    <s v="photography/photography books"/>
    <x v="7"/>
    <x v="14"/>
    <n v="36"/>
  </r>
  <r>
    <n v="917"/>
    <s v="Cooper Inc"/>
    <s v="Polarized discrete product"/>
    <n v="3600"/>
    <n v="2097"/>
    <x v="2"/>
    <n v="27"/>
    <n v="77.666666666666671"/>
    <x v="4"/>
    <s v="GBP"/>
    <n v="1309237200"/>
    <n v="1311310800"/>
    <b v="0"/>
    <b v="1"/>
    <s v="film &amp; video/shorts"/>
    <x v="4"/>
    <x v="12"/>
    <n v="58"/>
  </r>
  <r>
    <n v="918"/>
    <s v="Jones-Gonzalez"/>
    <s v="Seamless dynamic website"/>
    <n v="3800"/>
    <n v="9021"/>
    <x v="1"/>
    <n v="156"/>
    <n v="57.82692307692308"/>
    <x v="5"/>
    <s v="CHF"/>
    <n v="1343365200"/>
    <n v="1344315600"/>
    <b v="0"/>
    <b v="0"/>
    <s v="publishing/radio &amp; podcasts"/>
    <x v="5"/>
    <x v="15"/>
    <n v="237"/>
  </r>
  <r>
    <n v="919"/>
    <s v="Fox Ltd"/>
    <s v="Extended multimedia firmware"/>
    <n v="35600"/>
    <n v="20915"/>
    <x v="0"/>
    <n v="225"/>
    <n v="92.955555555555549"/>
    <x v="2"/>
    <s v="AUD"/>
    <n v="1507957200"/>
    <n v="1510725600"/>
    <b v="0"/>
    <b v="1"/>
    <s v="theater/plays"/>
    <x v="3"/>
    <x v="3"/>
    <n v="59"/>
  </r>
  <r>
    <n v="920"/>
    <s v="Green, Murphy and Webb"/>
    <s v="Versatile directional project"/>
    <n v="5300"/>
    <n v="9676"/>
    <x v="1"/>
    <n v="255"/>
    <n v="37.945098039215686"/>
    <x v="1"/>
    <s v="USD"/>
    <n v="1549519200"/>
    <n v="1551247200"/>
    <b v="1"/>
    <b v="0"/>
    <s v="film &amp; video/animation"/>
    <x v="4"/>
    <x v="10"/>
    <n v="183"/>
  </r>
  <r>
    <n v="921"/>
    <s v="Stevenson PLC"/>
    <s v="Profound directional knowledge user"/>
    <n v="160400"/>
    <n v="1210"/>
    <x v="0"/>
    <n v="38"/>
    <n v="31.842105263157894"/>
    <x v="1"/>
    <s v="USD"/>
    <n v="1329026400"/>
    <n v="1330236000"/>
    <b v="0"/>
    <b v="0"/>
    <s v="technology/web"/>
    <x v="2"/>
    <x v="2"/>
    <n v="1"/>
  </r>
  <r>
    <n v="922"/>
    <s v="Soto-Anthony"/>
    <s v="Ameliorated logistical capability"/>
    <n v="51400"/>
    <n v="90440"/>
    <x v="1"/>
    <n v="2261"/>
    <n v="40"/>
    <x v="1"/>
    <s v="USD"/>
    <n v="1544335200"/>
    <n v="1545112800"/>
    <b v="0"/>
    <b v="1"/>
    <s v="music/world music"/>
    <x v="1"/>
    <x v="21"/>
    <n v="176"/>
  </r>
  <r>
    <n v="923"/>
    <s v="Wise and Sons"/>
    <s v="Sharable discrete definition"/>
    <n v="1700"/>
    <n v="4044"/>
    <x v="1"/>
    <n v="40"/>
    <n v="101.1"/>
    <x v="1"/>
    <s v="USD"/>
    <n v="1279083600"/>
    <n v="1279170000"/>
    <b v="0"/>
    <b v="0"/>
    <s v="theater/plays"/>
    <x v="3"/>
    <x v="3"/>
    <n v="238"/>
  </r>
  <r>
    <n v="924"/>
    <s v="Butler-Barr"/>
    <s v="User-friendly next generation core"/>
    <n v="39400"/>
    <n v="192292"/>
    <x v="1"/>
    <n v="2289"/>
    <n v="84.006989951944078"/>
    <x v="6"/>
    <s v="EUR"/>
    <n v="1572498000"/>
    <n v="1573452000"/>
    <b v="0"/>
    <b v="0"/>
    <s v="theater/plays"/>
    <x v="3"/>
    <x v="3"/>
    <n v="488"/>
  </r>
  <r>
    <n v="925"/>
    <s v="Wilson, Jefferson and Anderson"/>
    <s v="Profit-focused empowering system engine"/>
    <n v="3000"/>
    <n v="6722"/>
    <x v="1"/>
    <n v="65"/>
    <n v="103.41538461538461"/>
    <x v="1"/>
    <s v="USD"/>
    <n v="1506056400"/>
    <n v="1507093200"/>
    <b v="0"/>
    <b v="0"/>
    <s v="theater/plays"/>
    <x v="3"/>
    <x v="3"/>
    <n v="224"/>
  </r>
  <r>
    <n v="926"/>
    <s v="Brown-Oliver"/>
    <s v="Synchronized cohesive encoding"/>
    <n v="8700"/>
    <n v="1577"/>
    <x v="0"/>
    <n v="15"/>
    <n v="105.13333333333334"/>
    <x v="1"/>
    <s v="USD"/>
    <n v="1463029200"/>
    <n v="1463374800"/>
    <b v="0"/>
    <b v="0"/>
    <s v="food/food trucks"/>
    <x v="0"/>
    <x v="0"/>
    <n v="18"/>
  </r>
  <r>
    <n v="927"/>
    <s v="Davis-Gardner"/>
    <s v="Synergistic dynamic utilization"/>
    <n v="7200"/>
    <n v="3301"/>
    <x v="0"/>
    <n v="37"/>
    <n v="89.21621621621621"/>
    <x v="1"/>
    <s v="USD"/>
    <n v="1342069200"/>
    <n v="1344574800"/>
    <b v="0"/>
    <b v="0"/>
    <s v="theater/plays"/>
    <x v="3"/>
    <x v="3"/>
    <n v="46"/>
  </r>
  <r>
    <n v="928"/>
    <s v="Dawson Group"/>
    <s v="Triple-buffered bi-directional model"/>
    <n v="167400"/>
    <n v="196386"/>
    <x v="1"/>
    <n v="3777"/>
    <n v="51.995234312946785"/>
    <x v="6"/>
    <s v="EUR"/>
    <n v="1388296800"/>
    <n v="1389074400"/>
    <b v="0"/>
    <b v="0"/>
    <s v="technology/web"/>
    <x v="2"/>
    <x v="2"/>
    <n v="117"/>
  </r>
  <r>
    <n v="929"/>
    <s v="Turner-Terrell"/>
    <s v="Polarized tertiary function"/>
    <n v="5500"/>
    <n v="11952"/>
    <x v="1"/>
    <n v="184"/>
    <n v="64.956521739130437"/>
    <x v="4"/>
    <s v="GBP"/>
    <n v="1493787600"/>
    <n v="1494997200"/>
    <b v="0"/>
    <b v="0"/>
    <s v="theater/plays"/>
    <x v="3"/>
    <x v="3"/>
    <n v="217"/>
  </r>
  <r>
    <n v="930"/>
    <s v="Hall, Buchanan and Benton"/>
    <s v="Configurable fault-tolerant structure"/>
    <n v="3500"/>
    <n v="3930"/>
    <x v="1"/>
    <n v="85"/>
    <n v="46.235294117647058"/>
    <x v="1"/>
    <s v="USD"/>
    <n v="1424844000"/>
    <n v="1425448800"/>
    <b v="0"/>
    <b v="1"/>
    <s v="theater/plays"/>
    <x v="3"/>
    <x v="3"/>
    <n v="112"/>
  </r>
  <r>
    <n v="931"/>
    <s v="Lowery, Hayden and Cruz"/>
    <s v="Digitized 24/7 budgetary management"/>
    <n v="7900"/>
    <n v="5729"/>
    <x v="0"/>
    <n v="112"/>
    <n v="51.151785714285715"/>
    <x v="1"/>
    <s v="USD"/>
    <n v="1403931600"/>
    <n v="1404104400"/>
    <b v="0"/>
    <b v="1"/>
    <s v="theater/plays"/>
    <x v="3"/>
    <x v="3"/>
    <n v="73"/>
  </r>
  <r>
    <n v="932"/>
    <s v="Mora, Miller and Harper"/>
    <s v="Stand-alone zero tolerance algorithm"/>
    <n v="2300"/>
    <n v="4883"/>
    <x v="1"/>
    <n v="144"/>
    <n v="33.909722222222221"/>
    <x v="1"/>
    <s v="USD"/>
    <n v="1394514000"/>
    <n v="1394773200"/>
    <b v="0"/>
    <b v="0"/>
    <s v="music/rock"/>
    <x v="1"/>
    <x v="1"/>
    <n v="212"/>
  </r>
  <r>
    <n v="933"/>
    <s v="Espinoza Group"/>
    <s v="Implemented tangible support"/>
    <n v="73000"/>
    <n v="175015"/>
    <x v="1"/>
    <n v="1902"/>
    <n v="92.016298633017882"/>
    <x v="1"/>
    <s v="USD"/>
    <n v="1365397200"/>
    <n v="1366520400"/>
    <b v="0"/>
    <b v="0"/>
    <s v="theater/plays"/>
    <x v="3"/>
    <x v="3"/>
    <n v="240"/>
  </r>
  <r>
    <n v="934"/>
    <s v="Davis, Crawford and Lopez"/>
    <s v="Reactive radical framework"/>
    <n v="6200"/>
    <n v="11280"/>
    <x v="1"/>
    <n v="105"/>
    <n v="107.42857142857143"/>
    <x v="1"/>
    <s v="USD"/>
    <n v="1456120800"/>
    <n v="1456639200"/>
    <b v="0"/>
    <b v="0"/>
    <s v="theater/plays"/>
    <x v="3"/>
    <x v="3"/>
    <n v="182"/>
  </r>
  <r>
    <n v="935"/>
    <s v="Richards, Stevens and Fleming"/>
    <s v="Object-based full-range knowledge user"/>
    <n v="6100"/>
    <n v="10012"/>
    <x v="1"/>
    <n v="132"/>
    <n v="75.848484848484844"/>
    <x v="1"/>
    <s v="USD"/>
    <n v="1437714000"/>
    <n v="1438318800"/>
    <b v="0"/>
    <b v="0"/>
    <s v="theater/plays"/>
    <x v="3"/>
    <x v="3"/>
    <n v="164"/>
  </r>
  <r>
    <n v="936"/>
    <s v="Brown Ltd"/>
    <s v="Enhanced composite contingency"/>
    <n v="103200"/>
    <n v="1690"/>
    <x v="0"/>
    <n v="21"/>
    <n v="80.476190476190482"/>
    <x v="1"/>
    <s v="USD"/>
    <n v="1563771600"/>
    <n v="1564030800"/>
    <b v="1"/>
    <b v="0"/>
    <s v="theater/plays"/>
    <x v="3"/>
    <x v="3"/>
    <n v="2"/>
  </r>
  <r>
    <n v="937"/>
    <s v="Tapia, Sandoval and Hurley"/>
    <s v="Cloned fresh-thinking model"/>
    <n v="171000"/>
    <n v="84891"/>
    <x v="3"/>
    <n v="976"/>
    <n v="86.978483606557376"/>
    <x v="1"/>
    <s v="USD"/>
    <n v="1448517600"/>
    <n v="1449295200"/>
    <b v="0"/>
    <b v="0"/>
    <s v="film &amp; video/documentary"/>
    <x v="4"/>
    <x v="4"/>
    <n v="50"/>
  </r>
  <r>
    <n v="938"/>
    <s v="Allen Inc"/>
    <s v="Total dedicated benchmark"/>
    <n v="9200"/>
    <n v="10093"/>
    <x v="1"/>
    <n v="96"/>
    <n v="105.13541666666667"/>
    <x v="1"/>
    <s v="USD"/>
    <n v="1528779600"/>
    <n v="1531890000"/>
    <b v="0"/>
    <b v="1"/>
    <s v="publishing/fiction"/>
    <x v="5"/>
    <x v="13"/>
    <n v="110"/>
  </r>
  <r>
    <n v="939"/>
    <s v="Williams, Johnson and Campbell"/>
    <s v="Streamlined human-resource Graphic Interface"/>
    <n v="7800"/>
    <n v="3839"/>
    <x v="0"/>
    <n v="67"/>
    <n v="57.298507462686565"/>
    <x v="1"/>
    <s v="USD"/>
    <n v="1304744400"/>
    <n v="1306213200"/>
    <b v="0"/>
    <b v="1"/>
    <s v="games/video games"/>
    <x v="6"/>
    <x v="11"/>
    <n v="49"/>
  </r>
  <r>
    <n v="940"/>
    <s v="Wiggins Ltd"/>
    <s v="Upgradable analyzing core"/>
    <n v="9900"/>
    <n v="6161"/>
    <x v="2"/>
    <n v="66"/>
    <n v="93.348484848484844"/>
    <x v="0"/>
    <s v="CAD"/>
    <n v="1354341600"/>
    <n v="1356242400"/>
    <b v="0"/>
    <b v="0"/>
    <s v="technology/web"/>
    <x v="2"/>
    <x v="2"/>
    <n v="62"/>
  </r>
  <r>
    <n v="941"/>
    <s v="Luna-Horne"/>
    <s v="Profound exuding pricing structure"/>
    <n v="43000"/>
    <n v="5615"/>
    <x v="0"/>
    <n v="78"/>
    <n v="71.987179487179489"/>
    <x v="1"/>
    <s v="USD"/>
    <n v="1294552800"/>
    <n v="1297576800"/>
    <b v="1"/>
    <b v="0"/>
    <s v="theater/plays"/>
    <x v="3"/>
    <x v="3"/>
    <n v="13"/>
  </r>
  <r>
    <n v="942"/>
    <s v="Allen Inc"/>
    <s v="Horizontal optimizing model"/>
    <n v="9600"/>
    <n v="6205"/>
    <x v="0"/>
    <n v="67"/>
    <n v="92.611940298507463"/>
    <x v="2"/>
    <s v="AUD"/>
    <n v="1295935200"/>
    <n v="1296194400"/>
    <b v="0"/>
    <b v="0"/>
    <s v="theater/plays"/>
    <x v="3"/>
    <x v="3"/>
    <n v="65"/>
  </r>
  <r>
    <n v="943"/>
    <s v="Peterson, Gonzalez and Spencer"/>
    <s v="Synchronized fault-tolerant algorithm"/>
    <n v="7500"/>
    <n v="11969"/>
    <x v="1"/>
    <n v="114"/>
    <n v="104.99122807017544"/>
    <x v="1"/>
    <s v="USD"/>
    <n v="1411534800"/>
    <n v="1414558800"/>
    <b v="0"/>
    <b v="0"/>
    <s v="food/food trucks"/>
    <x v="0"/>
    <x v="0"/>
    <n v="160"/>
  </r>
  <r>
    <n v="944"/>
    <s v="Walter Inc"/>
    <s v="Streamlined 5thgeneration intranet"/>
    <n v="10000"/>
    <n v="8142"/>
    <x v="0"/>
    <n v="263"/>
    <n v="30.958174904942965"/>
    <x v="2"/>
    <s v="AUD"/>
    <n v="1486706400"/>
    <n v="1488348000"/>
    <b v="0"/>
    <b v="0"/>
    <s v="photography/photography books"/>
    <x v="7"/>
    <x v="14"/>
    <n v="81"/>
  </r>
  <r>
    <n v="945"/>
    <s v="Sanders, Farley and Huffman"/>
    <s v="Cross-group clear-thinking task-force"/>
    <n v="172000"/>
    <n v="55805"/>
    <x v="0"/>
    <n v="1691"/>
    <n v="33.001182732111175"/>
    <x v="1"/>
    <s v="USD"/>
    <n v="1333602000"/>
    <n v="1334898000"/>
    <b v="1"/>
    <b v="0"/>
    <s v="photography/photography books"/>
    <x v="7"/>
    <x v="14"/>
    <n v="32"/>
  </r>
  <r>
    <n v="946"/>
    <s v="Hall, Holmes and Walker"/>
    <s v="Public-key bandwidth-monitored intranet"/>
    <n v="153700"/>
    <n v="15238"/>
    <x v="0"/>
    <n v="181"/>
    <n v="84.187845303867405"/>
    <x v="1"/>
    <s v="USD"/>
    <n v="1308200400"/>
    <n v="1308373200"/>
    <b v="0"/>
    <b v="0"/>
    <s v="theater/plays"/>
    <x v="3"/>
    <x v="3"/>
    <n v="10"/>
  </r>
  <r>
    <n v="947"/>
    <s v="Smith-Powell"/>
    <s v="Upgradable clear-thinking hardware"/>
    <n v="3600"/>
    <n v="961"/>
    <x v="0"/>
    <n v="13"/>
    <n v="73.92307692307692"/>
    <x v="1"/>
    <s v="USD"/>
    <n v="1411707600"/>
    <n v="1412312400"/>
    <b v="0"/>
    <b v="0"/>
    <s v="theater/plays"/>
    <x v="3"/>
    <x v="3"/>
    <n v="27"/>
  </r>
  <r>
    <n v="948"/>
    <s v="Smith-Hill"/>
    <s v="Integrated holistic paradigm"/>
    <n v="9400"/>
    <n v="5918"/>
    <x v="3"/>
    <n v="160"/>
    <n v="36.987499999999997"/>
    <x v="1"/>
    <s v="USD"/>
    <n v="1418364000"/>
    <n v="1419228000"/>
    <b v="1"/>
    <b v="1"/>
    <s v="film &amp; video/documentary"/>
    <x v="4"/>
    <x v="4"/>
    <n v="63"/>
  </r>
  <r>
    <n v="949"/>
    <s v="Wright LLC"/>
    <s v="Seamless clear-thinking conglomeration"/>
    <n v="5900"/>
    <n v="9520"/>
    <x v="1"/>
    <n v="203"/>
    <n v="46.896551724137929"/>
    <x v="1"/>
    <s v="USD"/>
    <n v="1429333200"/>
    <n v="1430974800"/>
    <b v="0"/>
    <b v="0"/>
    <s v="technology/web"/>
    <x v="2"/>
    <x v="2"/>
    <n v="161"/>
  </r>
  <r>
    <n v="950"/>
    <s v="Williams, Orozco and Gomez"/>
    <s v="Persistent content-based methodology"/>
    <n v="100"/>
    <n v="5"/>
    <x v="0"/>
    <n v="1"/>
    <n v="5"/>
    <x v="1"/>
    <s v="USD"/>
    <n v="1555390800"/>
    <n v="1555822800"/>
    <b v="0"/>
    <b v="1"/>
    <s v="theater/plays"/>
    <x v="3"/>
    <x v="3"/>
    <n v="5"/>
  </r>
  <r>
    <n v="951"/>
    <s v="Peterson Ltd"/>
    <s v="Re-engineered 24hour matrix"/>
    <n v="14500"/>
    <n v="159056"/>
    <x v="1"/>
    <n v="1559"/>
    <n v="102.02437459910199"/>
    <x v="1"/>
    <s v="USD"/>
    <n v="1482732000"/>
    <n v="1482818400"/>
    <b v="0"/>
    <b v="1"/>
    <s v="music/rock"/>
    <x v="1"/>
    <x v="1"/>
    <n v="1097"/>
  </r>
  <r>
    <n v="952"/>
    <s v="Cummings-Hayes"/>
    <s v="Virtual multi-tasking core"/>
    <n v="145500"/>
    <n v="101987"/>
    <x v="3"/>
    <n v="2266"/>
    <n v="45.007502206531335"/>
    <x v="1"/>
    <s v="USD"/>
    <n v="1470718800"/>
    <n v="1471928400"/>
    <b v="0"/>
    <b v="0"/>
    <s v="film &amp; video/documentary"/>
    <x v="4"/>
    <x v="4"/>
    <n v="70"/>
  </r>
  <r>
    <n v="953"/>
    <s v="Boyle Ltd"/>
    <s v="Streamlined fault-tolerant conglomeration"/>
    <n v="3300"/>
    <n v="1980"/>
    <x v="0"/>
    <n v="21"/>
    <n v="94.285714285714292"/>
    <x v="1"/>
    <s v="USD"/>
    <n v="1450591200"/>
    <n v="1453701600"/>
    <b v="0"/>
    <b v="1"/>
    <s v="film &amp; video/science fiction"/>
    <x v="4"/>
    <x v="22"/>
    <n v="60"/>
  </r>
  <r>
    <n v="954"/>
    <s v="Henderson, Parker and Diaz"/>
    <s v="Enterprise-wide client-driven policy"/>
    <n v="42600"/>
    <n v="156384"/>
    <x v="1"/>
    <n v="1548"/>
    <n v="101.02325581395348"/>
    <x v="2"/>
    <s v="AUD"/>
    <n v="1348290000"/>
    <n v="1350363600"/>
    <b v="0"/>
    <b v="0"/>
    <s v="technology/web"/>
    <x v="2"/>
    <x v="2"/>
    <n v="367"/>
  </r>
  <r>
    <n v="955"/>
    <s v="Moss-Obrien"/>
    <s v="Function-based next generation emulation"/>
    <n v="700"/>
    <n v="7763"/>
    <x v="1"/>
    <n v="80"/>
    <n v="97.037499999999994"/>
    <x v="1"/>
    <s v="USD"/>
    <n v="1353823200"/>
    <n v="1353996000"/>
    <b v="0"/>
    <b v="0"/>
    <s v="theater/plays"/>
    <x v="3"/>
    <x v="3"/>
    <n v="1109"/>
  </r>
  <r>
    <n v="956"/>
    <s v="Wood Inc"/>
    <s v="Re-engineered composite focus group"/>
    <n v="187600"/>
    <n v="35698"/>
    <x v="0"/>
    <n v="830"/>
    <n v="43.00963855421687"/>
    <x v="1"/>
    <s v="USD"/>
    <n v="1450764000"/>
    <n v="1451109600"/>
    <b v="0"/>
    <b v="0"/>
    <s v="film &amp; video/science fiction"/>
    <x v="4"/>
    <x v="22"/>
    <n v="19"/>
  </r>
  <r>
    <n v="957"/>
    <s v="Riley, Cohen and Goodman"/>
    <s v="Profound mission-critical function"/>
    <n v="9800"/>
    <n v="12434"/>
    <x v="1"/>
    <n v="131"/>
    <n v="94.916030534351151"/>
    <x v="1"/>
    <s v="USD"/>
    <n v="1329372000"/>
    <n v="1329631200"/>
    <b v="0"/>
    <b v="0"/>
    <s v="theater/plays"/>
    <x v="3"/>
    <x v="3"/>
    <n v="127"/>
  </r>
  <r>
    <n v="958"/>
    <s v="Green, Robinson and Ho"/>
    <s v="De-engineered zero-defect open system"/>
    <n v="1100"/>
    <n v="8081"/>
    <x v="1"/>
    <n v="112"/>
    <n v="72.151785714285708"/>
    <x v="1"/>
    <s v="USD"/>
    <n v="1277096400"/>
    <n v="1278997200"/>
    <b v="0"/>
    <b v="0"/>
    <s v="film &amp; video/animation"/>
    <x v="4"/>
    <x v="10"/>
    <n v="735"/>
  </r>
  <r>
    <n v="959"/>
    <s v="Black-Graham"/>
    <s v="Operative hybrid utilization"/>
    <n v="145000"/>
    <n v="6631"/>
    <x v="0"/>
    <n v="130"/>
    <n v="51.007692307692309"/>
    <x v="1"/>
    <s v="USD"/>
    <n v="1277701200"/>
    <n v="1280120400"/>
    <b v="0"/>
    <b v="0"/>
    <s v="publishing/translations"/>
    <x v="5"/>
    <x v="18"/>
    <n v="5"/>
  </r>
  <r>
    <n v="960"/>
    <s v="Robbins Group"/>
    <s v="Function-based interactive matrix"/>
    <n v="5500"/>
    <n v="4678"/>
    <x v="0"/>
    <n v="55"/>
    <n v="85.054545454545448"/>
    <x v="1"/>
    <s v="USD"/>
    <n v="1454911200"/>
    <n v="1458104400"/>
    <b v="0"/>
    <b v="0"/>
    <s v="technology/web"/>
    <x v="2"/>
    <x v="2"/>
    <n v="85"/>
  </r>
  <r>
    <n v="961"/>
    <s v="Mason, Case and May"/>
    <s v="Optimized content-based collaboration"/>
    <n v="5700"/>
    <n v="6800"/>
    <x v="1"/>
    <n v="155"/>
    <n v="43.87096774193548"/>
    <x v="1"/>
    <s v="USD"/>
    <n v="1297922400"/>
    <n v="1298268000"/>
    <b v="0"/>
    <b v="0"/>
    <s v="publishing/translations"/>
    <x v="5"/>
    <x v="18"/>
    <n v="119"/>
  </r>
  <r>
    <n v="962"/>
    <s v="Harris, Russell and Mitchell"/>
    <s v="User-centric cohesive policy"/>
    <n v="3600"/>
    <n v="10657"/>
    <x v="1"/>
    <n v="266"/>
    <n v="40.063909774436091"/>
    <x v="1"/>
    <s v="USD"/>
    <n v="1384408800"/>
    <n v="1386223200"/>
    <b v="0"/>
    <b v="0"/>
    <s v="food/food trucks"/>
    <x v="0"/>
    <x v="0"/>
    <n v="296"/>
  </r>
  <r>
    <n v="963"/>
    <s v="Rodriguez-Robinson"/>
    <s v="Ergonomic methodical hub"/>
    <n v="5900"/>
    <n v="4997"/>
    <x v="0"/>
    <n v="114"/>
    <n v="43.833333333333336"/>
    <x v="6"/>
    <s v="EUR"/>
    <n v="1299304800"/>
    <n v="1299823200"/>
    <b v="0"/>
    <b v="1"/>
    <s v="photography/photography books"/>
    <x v="7"/>
    <x v="14"/>
    <n v="85"/>
  </r>
  <r>
    <n v="964"/>
    <s v="Peck, Higgins and Smith"/>
    <s v="Devolved disintermediate encryption"/>
    <n v="3700"/>
    <n v="13164"/>
    <x v="1"/>
    <n v="155"/>
    <n v="84.92903225806451"/>
    <x v="1"/>
    <s v="USD"/>
    <n v="1431320400"/>
    <n v="1431752400"/>
    <b v="0"/>
    <b v="0"/>
    <s v="theater/plays"/>
    <x v="3"/>
    <x v="3"/>
    <n v="356"/>
  </r>
  <r>
    <n v="965"/>
    <s v="Nunez-King"/>
    <s v="Phased clear-thinking policy"/>
    <n v="2200"/>
    <n v="8501"/>
    <x v="1"/>
    <n v="207"/>
    <n v="41.067632850241544"/>
    <x v="4"/>
    <s v="GBP"/>
    <n v="1264399200"/>
    <n v="1267855200"/>
    <b v="0"/>
    <b v="0"/>
    <s v="music/rock"/>
    <x v="1"/>
    <x v="1"/>
    <n v="386"/>
  </r>
  <r>
    <n v="966"/>
    <s v="Davis and Sons"/>
    <s v="Seamless solution-oriented capacity"/>
    <n v="1700"/>
    <n v="13468"/>
    <x v="1"/>
    <n v="245"/>
    <n v="54.971428571428568"/>
    <x v="1"/>
    <s v="USD"/>
    <n v="1497502800"/>
    <n v="1497675600"/>
    <b v="0"/>
    <b v="0"/>
    <s v="theater/plays"/>
    <x v="3"/>
    <x v="3"/>
    <n v="792"/>
  </r>
  <r>
    <n v="967"/>
    <s v="Howard-Douglas"/>
    <s v="Organized human-resource attitude"/>
    <n v="88400"/>
    <n v="121138"/>
    <x v="1"/>
    <n v="1573"/>
    <n v="77.010807374443743"/>
    <x v="1"/>
    <s v="USD"/>
    <n v="1333688400"/>
    <n v="1336885200"/>
    <b v="0"/>
    <b v="0"/>
    <s v="music/world music"/>
    <x v="1"/>
    <x v="21"/>
    <n v="137"/>
  </r>
  <r>
    <n v="968"/>
    <s v="Gonzalez-White"/>
    <s v="Open-architected disintermediate budgetary management"/>
    <n v="2400"/>
    <n v="8117"/>
    <x v="1"/>
    <n v="114"/>
    <n v="71.201754385964918"/>
    <x v="1"/>
    <s v="USD"/>
    <n v="1293861600"/>
    <n v="1295157600"/>
    <b v="0"/>
    <b v="0"/>
    <s v="food/food trucks"/>
    <x v="0"/>
    <x v="0"/>
    <n v="338"/>
  </r>
  <r>
    <n v="969"/>
    <s v="Lopez-King"/>
    <s v="Multi-lateral radical solution"/>
    <n v="7900"/>
    <n v="8550"/>
    <x v="1"/>
    <n v="93"/>
    <n v="91.935483870967744"/>
    <x v="1"/>
    <s v="USD"/>
    <n v="1576994400"/>
    <n v="1577599200"/>
    <b v="0"/>
    <b v="0"/>
    <s v="theater/plays"/>
    <x v="3"/>
    <x v="3"/>
    <n v="108"/>
  </r>
  <r>
    <n v="970"/>
    <s v="Glover-Nelson"/>
    <s v="Inverse context-sensitive info-mediaries"/>
    <n v="94900"/>
    <n v="57659"/>
    <x v="0"/>
    <n v="594"/>
    <n v="97.069023569023571"/>
    <x v="1"/>
    <s v="USD"/>
    <n v="1304917200"/>
    <n v="1305003600"/>
    <b v="0"/>
    <b v="0"/>
    <s v="theater/plays"/>
    <x v="3"/>
    <x v="3"/>
    <n v="61"/>
  </r>
  <r>
    <n v="971"/>
    <s v="Garner and Sons"/>
    <s v="Versatile neutral workforce"/>
    <n v="5100"/>
    <n v="1414"/>
    <x v="0"/>
    <n v="24"/>
    <n v="58.916666666666664"/>
    <x v="1"/>
    <s v="USD"/>
    <n v="1381208400"/>
    <n v="1381726800"/>
    <b v="0"/>
    <b v="0"/>
    <s v="film &amp; video/television"/>
    <x v="4"/>
    <x v="19"/>
    <n v="28"/>
  </r>
  <r>
    <n v="972"/>
    <s v="Sellers, Roach and Garrison"/>
    <s v="Multi-tiered systematic knowledge user"/>
    <n v="42700"/>
    <n v="97524"/>
    <x v="1"/>
    <n v="1681"/>
    <n v="58.015466983938133"/>
    <x v="1"/>
    <s v="USD"/>
    <n v="1401685200"/>
    <n v="1402462800"/>
    <b v="0"/>
    <b v="1"/>
    <s v="technology/web"/>
    <x v="2"/>
    <x v="2"/>
    <n v="228"/>
  </r>
  <r>
    <n v="973"/>
    <s v="Herrera, Bennett and Silva"/>
    <s v="Programmable multi-state algorithm"/>
    <n v="121100"/>
    <n v="26176"/>
    <x v="0"/>
    <n v="252"/>
    <n v="103.87301587301587"/>
    <x v="1"/>
    <s v="USD"/>
    <n v="1291960800"/>
    <n v="1292133600"/>
    <b v="0"/>
    <b v="1"/>
    <s v="theater/plays"/>
    <x v="3"/>
    <x v="3"/>
    <n v="22"/>
  </r>
  <r>
    <n v="974"/>
    <s v="Thomas, Clay and Mendoza"/>
    <s v="Multi-channeled reciprocal interface"/>
    <n v="800"/>
    <n v="2991"/>
    <x v="1"/>
    <n v="32"/>
    <n v="93.46875"/>
    <x v="1"/>
    <s v="USD"/>
    <n v="1368853200"/>
    <n v="1368939600"/>
    <b v="0"/>
    <b v="0"/>
    <s v="music/indie rock"/>
    <x v="1"/>
    <x v="7"/>
    <n v="374"/>
  </r>
  <r>
    <n v="975"/>
    <s v="Ayala Group"/>
    <s v="Right-sized maximized migration"/>
    <n v="5400"/>
    <n v="8366"/>
    <x v="1"/>
    <n v="135"/>
    <n v="61.970370370370368"/>
    <x v="1"/>
    <s v="USD"/>
    <n v="1448776800"/>
    <n v="1452146400"/>
    <b v="0"/>
    <b v="1"/>
    <s v="theater/plays"/>
    <x v="3"/>
    <x v="3"/>
    <n v="155"/>
  </r>
  <r>
    <n v="976"/>
    <s v="Huerta, Roberts and Dickerson"/>
    <s v="Self-enabling value-added artificial intelligence"/>
    <n v="4000"/>
    <n v="12886"/>
    <x v="1"/>
    <n v="140"/>
    <n v="92.042857142857144"/>
    <x v="1"/>
    <s v="USD"/>
    <n v="1296194400"/>
    <n v="1296712800"/>
    <b v="0"/>
    <b v="1"/>
    <s v="theater/plays"/>
    <x v="3"/>
    <x v="3"/>
    <n v="322"/>
  </r>
  <r>
    <n v="977"/>
    <s v="Johnson Group"/>
    <s v="Vision-oriented interactive solution"/>
    <n v="7000"/>
    <n v="5177"/>
    <x v="0"/>
    <n v="67"/>
    <n v="77.268656716417908"/>
    <x v="1"/>
    <s v="USD"/>
    <n v="1517983200"/>
    <n v="1520748000"/>
    <b v="0"/>
    <b v="0"/>
    <s v="food/food trucks"/>
    <x v="0"/>
    <x v="0"/>
    <n v="74"/>
  </r>
  <r>
    <n v="978"/>
    <s v="Bailey, Nguyen and Martinez"/>
    <s v="Fundamental user-facing productivity"/>
    <n v="1000"/>
    <n v="8641"/>
    <x v="1"/>
    <n v="92"/>
    <n v="93.923913043478265"/>
    <x v="1"/>
    <s v="USD"/>
    <n v="1478930400"/>
    <n v="1480831200"/>
    <b v="0"/>
    <b v="0"/>
    <s v="games/video games"/>
    <x v="6"/>
    <x v="11"/>
    <n v="864"/>
  </r>
  <r>
    <n v="979"/>
    <s v="Williams, Martin and Meyer"/>
    <s v="Innovative well-modulated capability"/>
    <n v="60200"/>
    <n v="86244"/>
    <x v="1"/>
    <n v="1015"/>
    <n v="84.969458128078813"/>
    <x v="4"/>
    <s v="GBP"/>
    <n v="1426395600"/>
    <n v="1426914000"/>
    <b v="0"/>
    <b v="0"/>
    <s v="theater/plays"/>
    <x v="3"/>
    <x v="3"/>
    <n v="143"/>
  </r>
  <r>
    <n v="980"/>
    <s v="Huff-Johnson"/>
    <s v="Universal fault-tolerant orchestration"/>
    <n v="195200"/>
    <n v="78630"/>
    <x v="0"/>
    <n v="742"/>
    <n v="105.97035040431267"/>
    <x v="1"/>
    <s v="USD"/>
    <n v="1446181200"/>
    <n v="1446616800"/>
    <b v="1"/>
    <b v="0"/>
    <s v="publishing/nonfiction"/>
    <x v="5"/>
    <x v="9"/>
    <n v="40"/>
  </r>
  <r>
    <n v="981"/>
    <s v="Diaz-Little"/>
    <s v="Grass-roots executive synergy"/>
    <n v="6700"/>
    <n v="11941"/>
    <x v="1"/>
    <n v="323"/>
    <n v="36.969040247678016"/>
    <x v="1"/>
    <s v="USD"/>
    <n v="1514181600"/>
    <n v="1517032800"/>
    <b v="0"/>
    <b v="0"/>
    <s v="technology/web"/>
    <x v="2"/>
    <x v="2"/>
    <n v="178"/>
  </r>
  <r>
    <n v="982"/>
    <s v="Freeman-French"/>
    <s v="Multi-layered optimal application"/>
    <n v="7200"/>
    <n v="6115"/>
    <x v="0"/>
    <n v="75"/>
    <n v="81.533333333333331"/>
    <x v="1"/>
    <s v="USD"/>
    <n v="1311051600"/>
    <n v="1311224400"/>
    <b v="0"/>
    <b v="1"/>
    <s v="film &amp; video/documentary"/>
    <x v="4"/>
    <x v="4"/>
    <n v="85"/>
  </r>
  <r>
    <n v="983"/>
    <s v="Beck-Weber"/>
    <s v="Business-focused full-range core"/>
    <n v="129100"/>
    <n v="188404"/>
    <x v="1"/>
    <n v="2326"/>
    <n v="80.999140154772135"/>
    <x v="1"/>
    <s v="USD"/>
    <n v="1564894800"/>
    <n v="1566190800"/>
    <b v="0"/>
    <b v="0"/>
    <s v="film &amp; video/documentary"/>
    <x v="4"/>
    <x v="4"/>
    <n v="146"/>
  </r>
  <r>
    <n v="984"/>
    <s v="Lewis-Jacobson"/>
    <s v="Exclusive system-worthy Graphic Interface"/>
    <n v="6500"/>
    <n v="9910"/>
    <x v="1"/>
    <n v="381"/>
    <n v="26.010498687664043"/>
    <x v="1"/>
    <s v="USD"/>
    <n v="1567918800"/>
    <n v="1570165200"/>
    <b v="0"/>
    <b v="0"/>
    <s v="theater/plays"/>
    <x v="3"/>
    <x v="3"/>
    <n v="152"/>
  </r>
  <r>
    <n v="985"/>
    <s v="Logan-Curtis"/>
    <s v="Enhanced optimal ability"/>
    <n v="170600"/>
    <n v="114523"/>
    <x v="0"/>
    <n v="4405"/>
    <n v="25.998410896708286"/>
    <x v="1"/>
    <s v="USD"/>
    <n v="1386309600"/>
    <n v="1388556000"/>
    <b v="0"/>
    <b v="1"/>
    <s v="music/rock"/>
    <x v="1"/>
    <x v="1"/>
    <n v="67"/>
  </r>
  <r>
    <n v="986"/>
    <s v="Chan, Washington and Callahan"/>
    <s v="Optional zero administration neural-net"/>
    <n v="7800"/>
    <n v="3144"/>
    <x v="0"/>
    <n v="92"/>
    <n v="34.173913043478258"/>
    <x v="1"/>
    <s v="USD"/>
    <n v="1301979600"/>
    <n v="1303189200"/>
    <b v="0"/>
    <b v="0"/>
    <s v="music/rock"/>
    <x v="1"/>
    <x v="1"/>
    <n v="40"/>
  </r>
  <r>
    <n v="987"/>
    <s v="Wilson Group"/>
    <s v="Ameliorated foreground focus group"/>
    <n v="6200"/>
    <n v="13441"/>
    <x v="1"/>
    <n v="480"/>
    <n v="28.002083333333335"/>
    <x v="1"/>
    <s v="USD"/>
    <n v="1493269200"/>
    <n v="1494478800"/>
    <b v="0"/>
    <b v="0"/>
    <s v="film &amp; video/documentary"/>
    <x v="4"/>
    <x v="4"/>
    <n v="217"/>
  </r>
  <r>
    <n v="988"/>
    <s v="Gardner, Ryan and Gutierrez"/>
    <s v="Triple-buffered multi-tasking matrices"/>
    <n v="9400"/>
    <n v="4899"/>
    <x v="0"/>
    <n v="64"/>
    <n v="76.546875"/>
    <x v="1"/>
    <s v="USD"/>
    <n v="1478930400"/>
    <n v="1480744800"/>
    <b v="0"/>
    <b v="0"/>
    <s v="publishing/radio &amp; podcasts"/>
    <x v="5"/>
    <x v="15"/>
    <n v="52"/>
  </r>
  <r>
    <n v="989"/>
    <s v="Hernandez Inc"/>
    <s v="Versatile dedicated migration"/>
    <n v="2400"/>
    <n v="11990"/>
    <x v="1"/>
    <n v="226"/>
    <n v="53.053097345132741"/>
    <x v="1"/>
    <s v="USD"/>
    <n v="1555390800"/>
    <n v="1555822800"/>
    <b v="0"/>
    <b v="0"/>
    <s v="publishing/translations"/>
    <x v="5"/>
    <x v="18"/>
    <n v="500"/>
  </r>
  <r>
    <n v="990"/>
    <s v="Ortiz-Roberts"/>
    <s v="Devolved foreground customer loyalty"/>
    <n v="7800"/>
    <n v="6839"/>
    <x v="0"/>
    <n v="64"/>
    <n v="106.859375"/>
    <x v="1"/>
    <s v="USD"/>
    <n v="1456984800"/>
    <n v="1458882000"/>
    <b v="0"/>
    <b v="1"/>
    <s v="film &amp; video/drama"/>
    <x v="4"/>
    <x v="6"/>
    <n v="88"/>
  </r>
  <r>
    <n v="991"/>
    <s v="Ramirez LLC"/>
    <s v="Reduced reciprocal focus group"/>
    <n v="9800"/>
    <n v="11091"/>
    <x v="1"/>
    <n v="241"/>
    <n v="46.020746887966808"/>
    <x v="1"/>
    <s v="USD"/>
    <n v="1411621200"/>
    <n v="1411966800"/>
    <b v="0"/>
    <b v="1"/>
    <s v="music/rock"/>
    <x v="1"/>
    <x v="1"/>
    <n v="113"/>
  </r>
  <r>
    <n v="992"/>
    <s v="Morrow Inc"/>
    <s v="Networked global migration"/>
    <n v="3100"/>
    <n v="13223"/>
    <x v="1"/>
    <n v="132"/>
    <n v="100.17424242424242"/>
    <x v="1"/>
    <s v="USD"/>
    <n v="1525669200"/>
    <n v="1526878800"/>
    <b v="0"/>
    <b v="1"/>
    <s v="film &amp; video/drama"/>
    <x v="4"/>
    <x v="6"/>
    <n v="427"/>
  </r>
  <r>
    <n v="993"/>
    <s v="Erickson-Rogers"/>
    <s v="De-engineered even-keeled definition"/>
    <n v="9800"/>
    <n v="7608"/>
    <x v="3"/>
    <n v="75"/>
    <n v="101.44"/>
    <x v="6"/>
    <s v="EUR"/>
    <n v="1450936800"/>
    <n v="1452405600"/>
    <b v="0"/>
    <b v="1"/>
    <s v="photography/photography books"/>
    <x v="7"/>
    <x v="14"/>
    <n v="78"/>
  </r>
  <r>
    <n v="994"/>
    <s v="Leach, Rich and Price"/>
    <s v="Implemented bi-directional flexibility"/>
    <n v="141100"/>
    <n v="74073"/>
    <x v="0"/>
    <n v="842"/>
    <n v="87.972684085510693"/>
    <x v="1"/>
    <s v="USD"/>
    <n v="1413522000"/>
    <n v="1414040400"/>
    <b v="0"/>
    <b v="1"/>
    <s v="publishing/translations"/>
    <x v="5"/>
    <x v="18"/>
    <n v="52"/>
  </r>
  <r>
    <n v="995"/>
    <s v="Manning-Hamilton"/>
    <s v="Vision-oriented scalable definition"/>
    <n v="97300"/>
    <n v="153216"/>
    <x v="1"/>
    <n v="2043"/>
    <n v="74.995594713656388"/>
    <x v="1"/>
    <s v="USD"/>
    <n v="1541307600"/>
    <n v="1543816800"/>
    <b v="0"/>
    <b v="1"/>
    <s v="food/food trucks"/>
    <x v="0"/>
    <x v="0"/>
    <n v="157"/>
  </r>
  <r>
    <n v="996"/>
    <s v="Butler LLC"/>
    <s v="Future-proofed upward-trending migration"/>
    <n v="6600"/>
    <n v="4814"/>
    <x v="0"/>
    <n v="112"/>
    <n v="42.982142857142854"/>
    <x v="1"/>
    <s v="USD"/>
    <n v="1357106400"/>
    <n v="1359698400"/>
    <b v="0"/>
    <b v="0"/>
    <s v="theater/plays"/>
    <x v="3"/>
    <x v="3"/>
    <n v="73"/>
  </r>
  <r>
    <n v="997"/>
    <s v="Ball LLC"/>
    <s v="Right-sized full-range throughput"/>
    <n v="7600"/>
    <n v="4603"/>
    <x v="3"/>
    <n v="139"/>
    <n v="33.115107913669064"/>
    <x v="6"/>
    <s v="EUR"/>
    <n v="1390197600"/>
    <n v="1390629600"/>
    <b v="0"/>
    <b v="0"/>
    <s v="theater/plays"/>
    <x v="3"/>
    <x v="3"/>
    <n v="61"/>
  </r>
  <r>
    <n v="998"/>
    <s v="Taylor, Santiago and Flores"/>
    <s v="Polarized composite customer loyalty"/>
    <n v="66600"/>
    <n v="37823"/>
    <x v="0"/>
    <n v="374"/>
    <n v="101.13101604278074"/>
    <x v="1"/>
    <s v="USD"/>
    <n v="1265868000"/>
    <n v="1267077600"/>
    <b v="0"/>
    <b v="1"/>
    <s v="music/indie rock"/>
    <x v="1"/>
    <x v="7"/>
    <n v="57"/>
  </r>
  <r>
    <n v="999"/>
    <s v="Hernandez, Norton and Kelley"/>
    <s v="Expanded eco-centric policy"/>
    <n v="111100"/>
    <n v="62819"/>
    <x v="3"/>
    <n v="1122"/>
    <n v="55.98841354723708"/>
    <x v="1"/>
    <s v="USD"/>
    <n v="1467176400"/>
    <n v="1467781200"/>
    <b v="0"/>
    <b v="0"/>
    <s v="food/food trucks"/>
    <x v="0"/>
    <x v="0"/>
    <n v="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x v="0"/>
    <n v="0"/>
    <s v="CA"/>
    <s v="CAD"/>
    <n v="1448690400"/>
    <n v="1450159200"/>
    <x v="0"/>
    <d v="2015-12-15T06:00:00"/>
    <b v="0"/>
    <b v="0"/>
    <s v="food/food trucks"/>
    <x v="0"/>
    <s v="food trucks"/>
    <n v="0"/>
  </r>
  <r>
    <n v="1"/>
    <s v="Odom Inc"/>
    <s v="Managed bottom-line architecture"/>
    <n v="1400"/>
    <n v="14560"/>
    <x v="1"/>
    <x v="1"/>
    <n v="92.151898734177209"/>
    <s v="US"/>
    <s v="USD"/>
    <n v="1408424400"/>
    <n v="1408597200"/>
    <x v="1"/>
    <d v="2014-08-21T05:00:00"/>
    <b v="0"/>
    <b v="1"/>
    <s v="music/rock"/>
    <x v="1"/>
    <s v="rock"/>
    <n v="1040"/>
  </r>
  <r>
    <n v="2"/>
    <s v="Melton, Robinson and Fritz"/>
    <s v="Function-based leadingedge pricing structure"/>
    <n v="108400"/>
    <n v="142523"/>
    <x v="1"/>
    <x v="2"/>
    <n v="100.01614035087719"/>
    <s v="AU"/>
    <s v="AUD"/>
    <n v="1384668000"/>
    <n v="1384840800"/>
    <x v="2"/>
    <d v="2013-11-19T06:00:00"/>
    <b v="0"/>
    <b v="0"/>
    <s v="technology/web"/>
    <x v="2"/>
    <s v="web"/>
    <n v="131"/>
  </r>
  <r>
    <n v="3"/>
    <s v="Mcdonald, Gonzalez and Ross"/>
    <s v="Vision-oriented fresh-thinking conglomeration"/>
    <n v="4200"/>
    <n v="2477"/>
    <x v="0"/>
    <x v="3"/>
    <n v="103.20833333333333"/>
    <s v="US"/>
    <s v="USD"/>
    <n v="1565499600"/>
    <n v="1568955600"/>
    <x v="3"/>
    <d v="2019-09-20T05:00:00"/>
    <b v="0"/>
    <b v="0"/>
    <s v="music/rock"/>
    <x v="1"/>
    <s v="rock"/>
    <n v="59"/>
  </r>
  <r>
    <n v="4"/>
    <s v="Larson-Little"/>
    <s v="Proactive foreground core"/>
    <n v="7600"/>
    <n v="5265"/>
    <x v="0"/>
    <x v="4"/>
    <n v="99.339622641509436"/>
    <s v="US"/>
    <s v="USD"/>
    <n v="1547964000"/>
    <n v="1548309600"/>
    <x v="4"/>
    <d v="2019-01-24T06:00:00"/>
    <b v="0"/>
    <b v="0"/>
    <s v="theater/plays"/>
    <x v="3"/>
    <s v="plays"/>
    <n v="69"/>
  </r>
  <r>
    <n v="5"/>
    <s v="Harris Group"/>
    <s v="Open-source optimizing database"/>
    <n v="7600"/>
    <n v="13195"/>
    <x v="1"/>
    <x v="5"/>
    <n v="75.833333333333329"/>
    <s v="DK"/>
    <s v="DKK"/>
    <n v="1346130000"/>
    <n v="1347080400"/>
    <x v="5"/>
    <d v="2012-09-08T05:00:00"/>
    <b v="0"/>
    <b v="0"/>
    <s v="theater/plays"/>
    <x v="3"/>
    <s v="plays"/>
    <n v="174"/>
  </r>
  <r>
    <n v="6"/>
    <s v="Ortiz, Coleman and Mitchell"/>
    <s v="Operative upward-trending algorithm"/>
    <n v="5200"/>
    <n v="1090"/>
    <x v="0"/>
    <x v="6"/>
    <n v="60.555555555555557"/>
    <s v="GB"/>
    <s v="GBP"/>
    <n v="1505278800"/>
    <n v="1505365200"/>
    <x v="6"/>
    <d v="2017-09-14T05:00:00"/>
    <b v="0"/>
    <b v="0"/>
    <s v="film &amp; video/documentary"/>
    <x v="4"/>
    <s v="documentary"/>
    <n v="21"/>
  </r>
  <r>
    <n v="7"/>
    <s v="Carter-Guzman"/>
    <s v="Centralized cohesive challenge"/>
    <n v="4500"/>
    <n v="14741"/>
    <x v="1"/>
    <x v="7"/>
    <n v="64.93832599118943"/>
    <s v="DK"/>
    <s v="DKK"/>
    <n v="1439442000"/>
    <n v="1439614800"/>
    <x v="7"/>
    <d v="2015-08-15T05:00:00"/>
    <b v="0"/>
    <b v="0"/>
    <s v="theater/plays"/>
    <x v="3"/>
    <s v="plays"/>
    <n v="328"/>
  </r>
  <r>
    <n v="8"/>
    <s v="Nunez-Richards"/>
    <s v="Exclusive attitude-oriented intranet"/>
    <n v="110100"/>
    <n v="21946"/>
    <x v="2"/>
    <x v="8"/>
    <n v="30.997175141242938"/>
    <s v="DK"/>
    <s v="DKK"/>
    <n v="1281330000"/>
    <n v="1281502800"/>
    <x v="8"/>
    <d v="2010-08-11T05:00:00"/>
    <b v="0"/>
    <b v="0"/>
    <s v="theater/plays"/>
    <x v="3"/>
    <s v="plays"/>
    <n v="20"/>
  </r>
  <r>
    <n v="9"/>
    <s v="Rangel, Holt and Jones"/>
    <s v="Open-source fresh-thinking model"/>
    <n v="6200"/>
    <n v="3208"/>
    <x v="0"/>
    <x v="9"/>
    <n v="72.909090909090907"/>
    <s v="US"/>
    <s v="USD"/>
    <n v="1379566800"/>
    <n v="1383804000"/>
    <x v="9"/>
    <d v="2013-11-07T06:00:00"/>
    <b v="0"/>
    <b v="0"/>
    <s v="music/electric music"/>
    <x v="1"/>
    <s v="electric music"/>
    <n v="52"/>
  </r>
  <r>
    <n v="10"/>
    <s v="Green Ltd"/>
    <s v="Monitored empowering installation"/>
    <n v="5200"/>
    <n v="13838"/>
    <x v="1"/>
    <x v="10"/>
    <n v="62.9"/>
    <s v="US"/>
    <s v="USD"/>
    <n v="1281762000"/>
    <n v="1285909200"/>
    <x v="10"/>
    <d v="2010-10-01T05:00:00"/>
    <b v="0"/>
    <b v="0"/>
    <s v="film &amp; video/drama"/>
    <x v="4"/>
    <s v="drama"/>
    <n v="266"/>
  </r>
  <r>
    <n v="11"/>
    <s v="Perez, Johnson and Gardner"/>
    <s v="Grass-roots zero administration system engine"/>
    <n v="6300"/>
    <n v="3030"/>
    <x v="0"/>
    <x v="11"/>
    <n v="112.22222222222223"/>
    <s v="US"/>
    <s v="USD"/>
    <n v="1285045200"/>
    <n v="1285563600"/>
    <x v="11"/>
    <d v="2010-09-27T05:00:00"/>
    <b v="0"/>
    <b v="1"/>
    <s v="theater/plays"/>
    <x v="3"/>
    <s v="plays"/>
    <n v="48"/>
  </r>
  <r>
    <n v="12"/>
    <s v="Kim Ltd"/>
    <s v="Assimilated hybrid intranet"/>
    <n v="6300"/>
    <n v="5629"/>
    <x v="0"/>
    <x v="12"/>
    <n v="102.34545454545454"/>
    <s v="US"/>
    <s v="USD"/>
    <n v="1571720400"/>
    <n v="1572411600"/>
    <x v="12"/>
    <d v="2019-10-30T05:00:00"/>
    <b v="0"/>
    <b v="0"/>
    <s v="film &amp; video/drama"/>
    <x v="4"/>
    <s v="drama"/>
    <n v="89"/>
  </r>
  <r>
    <n v="13"/>
    <s v="Walker, Taylor and Coleman"/>
    <s v="Multi-tiered directional open architecture"/>
    <n v="4200"/>
    <n v="10295"/>
    <x v="1"/>
    <x v="13"/>
    <n v="105.05102040816327"/>
    <s v="US"/>
    <s v="USD"/>
    <n v="1465621200"/>
    <n v="1466658000"/>
    <x v="13"/>
    <d v="2016-06-23T05:00:00"/>
    <b v="0"/>
    <b v="0"/>
    <s v="music/indie rock"/>
    <x v="1"/>
    <s v="indie rock"/>
    <n v="245"/>
  </r>
  <r>
    <n v="14"/>
    <s v="Rodriguez, Rose and Stewart"/>
    <s v="Cloned directional synergy"/>
    <n v="28200"/>
    <n v="18829"/>
    <x v="0"/>
    <x v="14"/>
    <n v="94.144999999999996"/>
    <s v="US"/>
    <s v="USD"/>
    <n v="1331013600"/>
    <n v="1333342800"/>
    <x v="14"/>
    <d v="2012-04-02T05:00:00"/>
    <b v="0"/>
    <b v="0"/>
    <s v="music/indie rock"/>
    <x v="1"/>
    <s v="indie rock"/>
    <n v="67"/>
  </r>
  <r>
    <n v="15"/>
    <s v="Wright, Hunt and Rowe"/>
    <s v="Extended eco-centric pricing structure"/>
    <n v="81200"/>
    <n v="38414"/>
    <x v="0"/>
    <x v="15"/>
    <n v="84.986725663716811"/>
    <s v="US"/>
    <s v="USD"/>
    <n v="1575957600"/>
    <n v="1576303200"/>
    <x v="15"/>
    <d v="2019-12-14T06:00:00"/>
    <b v="0"/>
    <b v="0"/>
    <s v="technology/wearables"/>
    <x v="2"/>
    <s v="wearables"/>
    <n v="47"/>
  </r>
  <r>
    <n v="16"/>
    <s v="Hines Inc"/>
    <s v="Cross-platform systemic adapter"/>
    <n v="1700"/>
    <n v="11041"/>
    <x v="1"/>
    <x v="16"/>
    <n v="110.41"/>
    <s v="US"/>
    <s v="USD"/>
    <n v="1390370400"/>
    <n v="1392271200"/>
    <x v="16"/>
    <d v="2014-02-13T06:00:00"/>
    <b v="0"/>
    <b v="0"/>
    <s v="publishing/nonfiction"/>
    <x v="5"/>
    <s v="nonfiction"/>
    <n v="649"/>
  </r>
  <r>
    <n v="17"/>
    <s v="Cochran-Nguyen"/>
    <s v="Seamless 4thgeneration methodology"/>
    <n v="84600"/>
    <n v="134845"/>
    <x v="1"/>
    <x v="17"/>
    <n v="107.96236989591674"/>
    <s v="US"/>
    <s v="USD"/>
    <n v="1294812000"/>
    <n v="1294898400"/>
    <x v="17"/>
    <d v="2011-01-13T06:00:00"/>
    <b v="0"/>
    <b v="0"/>
    <s v="film &amp; video/animation"/>
    <x v="4"/>
    <s v="animation"/>
    <n v="159"/>
  </r>
  <r>
    <n v="18"/>
    <s v="Johnson-Gould"/>
    <s v="Exclusive needs-based adapter"/>
    <n v="9100"/>
    <n v="6089"/>
    <x v="3"/>
    <x v="18"/>
    <n v="45.103703703703701"/>
    <s v="US"/>
    <s v="USD"/>
    <n v="1536382800"/>
    <n v="1537074000"/>
    <x v="18"/>
    <d v="2018-09-16T05:00:00"/>
    <b v="0"/>
    <b v="0"/>
    <s v="theater/plays"/>
    <x v="3"/>
    <s v="plays"/>
    <n v="67"/>
  </r>
  <r>
    <n v="19"/>
    <s v="Perez-Hess"/>
    <s v="Down-sized cohesive archive"/>
    <n v="62500"/>
    <n v="30331"/>
    <x v="0"/>
    <x v="19"/>
    <n v="45.001483679525222"/>
    <s v="US"/>
    <s v="USD"/>
    <n v="1551679200"/>
    <n v="1553490000"/>
    <x v="19"/>
    <d v="2019-03-25T05:00:00"/>
    <b v="0"/>
    <b v="1"/>
    <s v="theater/plays"/>
    <x v="3"/>
    <s v="plays"/>
    <n v="49"/>
  </r>
  <r>
    <n v="20"/>
    <s v="Reeves, Thompson and Richardson"/>
    <s v="Proactive composite alliance"/>
    <n v="131800"/>
    <n v="147936"/>
    <x v="1"/>
    <x v="20"/>
    <n v="105.97134670487107"/>
    <s v="US"/>
    <s v="USD"/>
    <n v="1406523600"/>
    <n v="1406523600"/>
    <x v="20"/>
    <d v="2014-07-28T05:00:00"/>
    <b v="0"/>
    <b v="0"/>
    <s v="film &amp; video/drama"/>
    <x v="4"/>
    <s v="drama"/>
    <n v="112"/>
  </r>
  <r>
    <n v="21"/>
    <s v="Simmons-Reynolds"/>
    <s v="Re-engineered intangible definition"/>
    <n v="94000"/>
    <n v="38533"/>
    <x v="0"/>
    <x v="21"/>
    <n v="69.055555555555557"/>
    <s v="US"/>
    <s v="USD"/>
    <n v="1313384400"/>
    <n v="1316322000"/>
    <x v="21"/>
    <d v="2011-09-18T05:00:00"/>
    <b v="0"/>
    <b v="0"/>
    <s v="theater/plays"/>
    <x v="3"/>
    <s v="plays"/>
    <n v="41"/>
  </r>
  <r>
    <n v="22"/>
    <s v="Collier Inc"/>
    <s v="Enhanced dynamic definition"/>
    <n v="59100"/>
    <n v="75690"/>
    <x v="1"/>
    <x v="22"/>
    <n v="85.044943820224717"/>
    <s v="US"/>
    <s v="USD"/>
    <n v="1522731600"/>
    <n v="1524027600"/>
    <x v="22"/>
    <d v="2018-04-18T05:00:00"/>
    <b v="0"/>
    <b v="0"/>
    <s v="theater/plays"/>
    <x v="3"/>
    <s v="plays"/>
    <n v="128"/>
  </r>
  <r>
    <n v="23"/>
    <s v="Gray-Jenkins"/>
    <s v="Devolved next generation adapter"/>
    <n v="4500"/>
    <n v="14942"/>
    <x v="1"/>
    <x v="23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  <n v="332"/>
  </r>
  <r>
    <n v="24"/>
    <s v="Scott, Wilson and Martin"/>
    <s v="Cross-platform intermediate frame"/>
    <n v="92400"/>
    <n v="104257"/>
    <x v="1"/>
    <x v="24"/>
    <n v="39.003741114852225"/>
    <s v="US"/>
    <s v="USD"/>
    <n v="1403326800"/>
    <n v="1403499600"/>
    <x v="24"/>
    <d v="2014-06-23T05:00:00"/>
    <b v="0"/>
    <b v="0"/>
    <s v="technology/wearables"/>
    <x v="2"/>
    <s v="wearables"/>
    <n v="113"/>
  </r>
  <r>
    <n v="25"/>
    <s v="Caldwell, Velazquez and Wilson"/>
    <s v="Monitored impactful analyzer"/>
    <n v="5500"/>
    <n v="11904"/>
    <x v="1"/>
    <x v="25"/>
    <n v="73.030674846625772"/>
    <s v="US"/>
    <s v="USD"/>
    <n v="1305694800"/>
    <n v="1307422800"/>
    <x v="25"/>
    <d v="2011-06-07T05:00:00"/>
    <b v="0"/>
    <b v="1"/>
    <s v="games/video games"/>
    <x v="6"/>
    <s v="video games"/>
    <n v="216"/>
  </r>
  <r>
    <n v="26"/>
    <s v="Spencer-Bates"/>
    <s v="Optional responsive customer loyalty"/>
    <n v="107500"/>
    <n v="51814"/>
    <x v="3"/>
    <x v="26"/>
    <n v="35.009459459459457"/>
    <s v="US"/>
    <s v="USD"/>
    <n v="1533013200"/>
    <n v="1535346000"/>
    <x v="26"/>
    <d v="2018-08-27T05:00:00"/>
    <b v="0"/>
    <b v="0"/>
    <s v="theater/plays"/>
    <x v="3"/>
    <s v="plays"/>
    <n v="48"/>
  </r>
  <r>
    <n v="27"/>
    <s v="Best, Carr and Williams"/>
    <s v="Diverse transitional migration"/>
    <n v="2000"/>
    <n v="1599"/>
    <x v="0"/>
    <x v="27"/>
    <n v="106.6"/>
    <s v="US"/>
    <s v="USD"/>
    <n v="1443848400"/>
    <n v="1444539600"/>
    <x v="27"/>
    <d v="2015-10-11T05:00:00"/>
    <b v="0"/>
    <b v="0"/>
    <s v="music/rock"/>
    <x v="1"/>
    <s v="rock"/>
    <n v="80"/>
  </r>
  <r>
    <n v="28"/>
    <s v="Campbell, Brown and Powell"/>
    <s v="Synchronized global task-force"/>
    <n v="130800"/>
    <n v="137635"/>
    <x v="1"/>
    <x v="28"/>
    <n v="61.997747747747745"/>
    <s v="US"/>
    <s v="USD"/>
    <n v="1265695200"/>
    <n v="1267682400"/>
    <x v="28"/>
    <d v="2010-03-04T06:00:00"/>
    <b v="0"/>
    <b v="1"/>
    <s v="theater/plays"/>
    <x v="3"/>
    <s v="plays"/>
    <n v="105"/>
  </r>
  <r>
    <n v="29"/>
    <s v="Johnson, Parker and Haynes"/>
    <s v="Focused 6thgeneration forecast"/>
    <n v="45900"/>
    <n v="150965"/>
    <x v="1"/>
    <x v="29"/>
    <n v="94.000622665006233"/>
    <s v="CH"/>
    <s v="CHF"/>
    <n v="1532062800"/>
    <n v="1535518800"/>
    <x v="29"/>
    <d v="2018-08-29T05:00:00"/>
    <b v="0"/>
    <b v="0"/>
    <s v="film &amp; video/shorts"/>
    <x v="4"/>
    <s v="shorts"/>
    <n v="329"/>
  </r>
  <r>
    <n v="30"/>
    <s v="Clark-Cooke"/>
    <s v="Down-sized analyzing challenge"/>
    <n v="9000"/>
    <n v="14455"/>
    <x v="1"/>
    <x v="30"/>
    <n v="112.05426356589147"/>
    <s v="US"/>
    <s v="USD"/>
    <n v="1558674000"/>
    <n v="1559106000"/>
    <x v="30"/>
    <d v="2019-05-29T05:00:00"/>
    <b v="0"/>
    <b v="0"/>
    <s v="film &amp; video/animation"/>
    <x v="4"/>
    <s v="animation"/>
    <n v="161"/>
  </r>
  <r>
    <n v="31"/>
    <s v="Schroeder Ltd"/>
    <s v="Progressive needs-based focus group"/>
    <n v="3500"/>
    <n v="10850"/>
    <x v="1"/>
    <x v="31"/>
    <n v="48.008849557522126"/>
    <s v="GB"/>
    <s v="GBP"/>
    <n v="1451973600"/>
    <n v="1454392800"/>
    <x v="31"/>
    <d v="2016-02-02T06:00:00"/>
    <b v="0"/>
    <b v="0"/>
    <s v="games/video games"/>
    <x v="6"/>
    <s v="video games"/>
    <n v="310"/>
  </r>
  <r>
    <n v="32"/>
    <s v="Jackson PLC"/>
    <s v="Ergonomic 6thgeneration success"/>
    <n v="101000"/>
    <n v="87676"/>
    <x v="0"/>
    <x v="32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  <n v="87"/>
  </r>
  <r>
    <n v="33"/>
    <s v="Blair, Collins and Carter"/>
    <s v="Exclusive interactive approach"/>
    <n v="50200"/>
    <n v="189666"/>
    <x v="1"/>
    <x v="33"/>
    <n v="35.000184535892231"/>
    <s v="US"/>
    <s v="USD"/>
    <n v="1412485200"/>
    <n v="1415685600"/>
    <x v="33"/>
    <d v="2014-11-11T06:00:00"/>
    <b v="0"/>
    <b v="0"/>
    <s v="theater/plays"/>
    <x v="3"/>
    <s v="plays"/>
    <n v="378"/>
  </r>
  <r>
    <n v="34"/>
    <s v="Maldonado and Sons"/>
    <s v="Reverse-engineered asynchronous archive"/>
    <n v="9300"/>
    <n v="14025"/>
    <x v="1"/>
    <x v="34"/>
    <n v="85"/>
    <s v="US"/>
    <s v="USD"/>
    <n v="1490245200"/>
    <n v="1490677200"/>
    <x v="34"/>
    <d v="2017-03-28T05:00:00"/>
    <b v="0"/>
    <b v="0"/>
    <s v="film &amp; video/documentary"/>
    <x v="4"/>
    <s v="documentary"/>
    <n v="151"/>
  </r>
  <r>
    <n v="35"/>
    <s v="Mitchell and Sons"/>
    <s v="Synergized intangible challenge"/>
    <n v="125500"/>
    <n v="188628"/>
    <x v="1"/>
    <x v="35"/>
    <n v="95.993893129770996"/>
    <s v="DK"/>
    <s v="DKK"/>
    <n v="1547877600"/>
    <n v="1551506400"/>
    <x v="35"/>
    <d v="2019-03-02T06:00:00"/>
    <b v="0"/>
    <b v="1"/>
    <s v="film &amp; video/drama"/>
    <x v="4"/>
    <s v="drama"/>
    <n v="150"/>
  </r>
  <r>
    <n v="36"/>
    <s v="Jackson-Lewis"/>
    <s v="Monitored multi-state encryption"/>
    <n v="700"/>
    <n v="1101"/>
    <x v="1"/>
    <x v="36"/>
    <n v="68.8125"/>
    <s v="US"/>
    <s v="USD"/>
    <n v="1298700000"/>
    <n v="1300856400"/>
    <x v="36"/>
    <d v="2011-03-23T05:00:00"/>
    <b v="0"/>
    <b v="0"/>
    <s v="theater/plays"/>
    <x v="3"/>
    <s v="plays"/>
    <n v="157"/>
  </r>
  <r>
    <n v="37"/>
    <s v="Black, Armstrong and Anderson"/>
    <s v="Profound attitude-oriented functionalities"/>
    <n v="8100"/>
    <n v="11339"/>
    <x v="1"/>
    <x v="37"/>
    <n v="105.97196261682242"/>
    <s v="US"/>
    <s v="USD"/>
    <n v="1570338000"/>
    <n v="1573192800"/>
    <x v="37"/>
    <d v="2019-11-08T06:00:00"/>
    <b v="0"/>
    <b v="1"/>
    <s v="publishing/fiction"/>
    <x v="5"/>
    <s v="fiction"/>
    <n v="140"/>
  </r>
  <r>
    <n v="38"/>
    <s v="Maldonado-Gonzalez"/>
    <s v="Digitized client-driven database"/>
    <n v="3100"/>
    <n v="10085"/>
    <x v="1"/>
    <x v="38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  <n v="325"/>
  </r>
  <r>
    <n v="39"/>
    <s v="Kim-Rice"/>
    <s v="Organized bi-directional function"/>
    <n v="9900"/>
    <n v="5027"/>
    <x v="0"/>
    <x v="39"/>
    <n v="57.125"/>
    <s v="DK"/>
    <s v="DKK"/>
    <n v="1361772000"/>
    <n v="1362978000"/>
    <x v="39"/>
    <d v="2013-03-11T05:00:00"/>
    <b v="0"/>
    <b v="0"/>
    <s v="theater/plays"/>
    <x v="3"/>
    <s v="plays"/>
    <n v="51"/>
  </r>
  <r>
    <n v="40"/>
    <s v="Garcia, Garcia and Lopez"/>
    <s v="Reduced stable middleware"/>
    <n v="8800"/>
    <n v="14878"/>
    <x v="1"/>
    <x v="40"/>
    <n v="75.141414141414145"/>
    <s v="US"/>
    <s v="USD"/>
    <n v="1275714000"/>
    <n v="1277355600"/>
    <x v="40"/>
    <d v="2010-06-24T05:00:00"/>
    <b v="0"/>
    <b v="1"/>
    <s v="technology/wearables"/>
    <x v="2"/>
    <s v="wearables"/>
    <n v="169"/>
  </r>
  <r>
    <n v="41"/>
    <s v="Watts Group"/>
    <s v="Universal 5thgeneration neural-net"/>
    <n v="5600"/>
    <n v="11924"/>
    <x v="1"/>
    <x v="41"/>
    <n v="107.42342342342343"/>
    <s v="IT"/>
    <s v="EUR"/>
    <n v="1346734800"/>
    <n v="1348981200"/>
    <x v="41"/>
    <d v="2012-09-30T05:00:00"/>
    <b v="0"/>
    <b v="1"/>
    <s v="music/rock"/>
    <x v="1"/>
    <s v="rock"/>
    <n v="213"/>
  </r>
  <r>
    <n v="42"/>
    <s v="Werner-Bryant"/>
    <s v="Virtual uniform frame"/>
    <n v="1800"/>
    <n v="7991"/>
    <x v="1"/>
    <x v="42"/>
    <n v="35.995495495495497"/>
    <s v="US"/>
    <s v="USD"/>
    <n v="1309755600"/>
    <n v="1310533200"/>
    <x v="42"/>
    <d v="2011-07-13T05:00:00"/>
    <b v="0"/>
    <b v="0"/>
    <s v="food/food trucks"/>
    <x v="0"/>
    <s v="food trucks"/>
    <n v="444"/>
  </r>
  <r>
    <n v="43"/>
    <s v="Schmitt-Mendoza"/>
    <s v="Profound explicit paradigm"/>
    <n v="90200"/>
    <n v="167717"/>
    <x v="1"/>
    <x v="43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  <n v="186"/>
  </r>
  <r>
    <n v="44"/>
    <s v="Reid-Mccullough"/>
    <s v="Visionary real-time groupware"/>
    <n v="1600"/>
    <n v="10541"/>
    <x v="1"/>
    <x v="13"/>
    <n v="107.56122448979592"/>
    <s v="DK"/>
    <s v="DKK"/>
    <n v="1552798800"/>
    <n v="1552885200"/>
    <x v="44"/>
    <d v="2019-03-18T05:00:00"/>
    <b v="0"/>
    <b v="0"/>
    <s v="publishing/fiction"/>
    <x v="5"/>
    <s v="fiction"/>
    <n v="659"/>
  </r>
  <r>
    <n v="45"/>
    <s v="Woods-Clark"/>
    <s v="Networked tertiary Graphical User Interface"/>
    <n v="9500"/>
    <n v="4530"/>
    <x v="0"/>
    <x v="44"/>
    <n v="94.375"/>
    <s v="US"/>
    <s v="USD"/>
    <n v="1478062800"/>
    <n v="1479362400"/>
    <x v="45"/>
    <d v="2016-11-17T06:00:00"/>
    <b v="0"/>
    <b v="1"/>
    <s v="theater/plays"/>
    <x v="3"/>
    <s v="plays"/>
    <n v="48"/>
  </r>
  <r>
    <n v="46"/>
    <s v="Vaughn, Hunt and Caldwell"/>
    <s v="Virtual grid-enabled task-force"/>
    <n v="3700"/>
    <n v="4247"/>
    <x v="1"/>
    <x v="45"/>
    <n v="46.163043478260867"/>
    <s v="US"/>
    <s v="USD"/>
    <n v="1278565200"/>
    <n v="1280552400"/>
    <x v="46"/>
    <d v="2010-07-31T05:00:00"/>
    <b v="0"/>
    <b v="0"/>
    <s v="music/rock"/>
    <x v="1"/>
    <s v="rock"/>
    <n v="115"/>
  </r>
  <r>
    <n v="47"/>
    <s v="Bennett and Sons"/>
    <s v="Function-based multi-state software"/>
    <n v="1500"/>
    <n v="7129"/>
    <x v="1"/>
    <x v="46"/>
    <n v="47.845637583892618"/>
    <s v="US"/>
    <s v="USD"/>
    <n v="1396069200"/>
    <n v="1398661200"/>
    <x v="47"/>
    <d v="2014-04-28T05:00:00"/>
    <b v="0"/>
    <b v="0"/>
    <s v="theater/plays"/>
    <x v="3"/>
    <s v="plays"/>
    <n v="475"/>
  </r>
  <r>
    <n v="48"/>
    <s v="Lamb Inc"/>
    <s v="Optimized leadingedge concept"/>
    <n v="33300"/>
    <n v="128862"/>
    <x v="1"/>
    <x v="47"/>
    <n v="53.007815713698065"/>
    <s v="US"/>
    <s v="USD"/>
    <n v="1435208400"/>
    <n v="1436245200"/>
    <x v="48"/>
    <d v="2015-07-07T05:00:00"/>
    <b v="0"/>
    <b v="0"/>
    <s v="theater/plays"/>
    <x v="3"/>
    <s v="plays"/>
    <n v="387"/>
  </r>
  <r>
    <n v="49"/>
    <s v="Casey-Kelly"/>
    <s v="Sharable holistic interface"/>
    <n v="7200"/>
    <n v="13653"/>
    <x v="1"/>
    <x v="48"/>
    <n v="45.059405940594061"/>
    <s v="US"/>
    <s v="USD"/>
    <n v="1571547600"/>
    <n v="1575439200"/>
    <x v="49"/>
    <d v="2019-12-04T06:00:00"/>
    <b v="0"/>
    <b v="0"/>
    <s v="music/rock"/>
    <x v="1"/>
    <s v="rock"/>
    <n v="190"/>
  </r>
  <r>
    <n v="50"/>
    <s v="Jones, Taylor and Moore"/>
    <s v="Down-sized system-worthy secured line"/>
    <n v="100"/>
    <n v="2"/>
    <x v="0"/>
    <x v="49"/>
    <n v="2"/>
    <s v="IT"/>
    <s v="EUR"/>
    <n v="1375333200"/>
    <n v="1377752400"/>
    <x v="50"/>
    <d v="2013-08-29T05:00:00"/>
    <b v="0"/>
    <b v="0"/>
    <s v="music/metal"/>
    <x v="1"/>
    <s v="metal"/>
    <n v="2"/>
  </r>
  <r>
    <n v="51"/>
    <s v="Bradshaw, Gill and Donovan"/>
    <s v="Inverse secondary infrastructure"/>
    <n v="158100"/>
    <n v="145243"/>
    <x v="0"/>
    <x v="50"/>
    <n v="99.006816632583508"/>
    <s v="GB"/>
    <s v="GBP"/>
    <n v="1332824400"/>
    <n v="1334206800"/>
    <x v="51"/>
    <d v="2012-04-12T05:00:00"/>
    <b v="0"/>
    <b v="1"/>
    <s v="technology/wearables"/>
    <x v="2"/>
    <s v="wearables"/>
    <n v="92"/>
  </r>
  <r>
    <n v="52"/>
    <s v="Hernandez, Rodriguez and Clark"/>
    <s v="Organic foreground leverage"/>
    <n v="7200"/>
    <n v="2459"/>
    <x v="0"/>
    <x v="51"/>
    <n v="32.786666666666669"/>
    <s v="US"/>
    <s v="USD"/>
    <n v="1284526800"/>
    <n v="1284872400"/>
    <x v="52"/>
    <d v="2010-09-19T05:00:00"/>
    <b v="0"/>
    <b v="0"/>
    <s v="theater/plays"/>
    <x v="3"/>
    <s v="plays"/>
    <n v="34"/>
  </r>
  <r>
    <n v="53"/>
    <s v="Smith-Jones"/>
    <s v="Reverse-engineered static concept"/>
    <n v="8800"/>
    <n v="12356"/>
    <x v="1"/>
    <x v="52"/>
    <n v="59.119617224880386"/>
    <s v="US"/>
    <s v="USD"/>
    <n v="1400562000"/>
    <n v="1403931600"/>
    <x v="53"/>
    <d v="2014-06-28T05:00:00"/>
    <b v="0"/>
    <b v="0"/>
    <s v="film &amp; video/drama"/>
    <x v="4"/>
    <s v="drama"/>
    <n v="140"/>
  </r>
  <r>
    <n v="54"/>
    <s v="Roy PLC"/>
    <s v="Multi-channeled neutral customer loyalty"/>
    <n v="6000"/>
    <n v="5392"/>
    <x v="0"/>
    <x v="53"/>
    <n v="44.93333333333333"/>
    <s v="US"/>
    <s v="USD"/>
    <n v="1520748000"/>
    <n v="1521262800"/>
    <x v="54"/>
    <d v="2018-03-17T05:00:00"/>
    <b v="0"/>
    <b v="0"/>
    <s v="technology/wearables"/>
    <x v="2"/>
    <s v="wearables"/>
    <n v="90"/>
  </r>
  <r>
    <n v="55"/>
    <s v="Wright, Brooks and Villarreal"/>
    <s v="Reverse-engineered bifurcated strategy"/>
    <n v="6600"/>
    <n v="11746"/>
    <x v="1"/>
    <x v="54"/>
    <n v="89.664122137404576"/>
    <s v="US"/>
    <s v="USD"/>
    <n v="1532926800"/>
    <n v="1533358800"/>
    <x v="55"/>
    <d v="2018-08-04T05:00:00"/>
    <b v="0"/>
    <b v="0"/>
    <s v="music/jazz"/>
    <x v="1"/>
    <s v="jazz"/>
    <n v="178"/>
  </r>
  <r>
    <n v="56"/>
    <s v="Flores, Miller and Johnson"/>
    <s v="Horizontal context-sensitive knowledge user"/>
    <n v="8000"/>
    <n v="11493"/>
    <x v="1"/>
    <x v="55"/>
    <n v="70.079268292682926"/>
    <s v="US"/>
    <s v="USD"/>
    <n v="1420869600"/>
    <n v="1421474400"/>
    <x v="56"/>
    <d v="2015-01-17T06:00:00"/>
    <b v="0"/>
    <b v="0"/>
    <s v="technology/wearables"/>
    <x v="2"/>
    <s v="wearables"/>
    <n v="144"/>
  </r>
  <r>
    <n v="57"/>
    <s v="Bridges, Freeman and Kim"/>
    <s v="Cross-group multi-state task-force"/>
    <n v="2900"/>
    <n v="6243"/>
    <x v="1"/>
    <x v="56"/>
    <n v="31.059701492537314"/>
    <s v="US"/>
    <s v="USD"/>
    <n v="1504242000"/>
    <n v="1505278800"/>
    <x v="57"/>
    <d v="2017-09-13T05:00:00"/>
    <b v="0"/>
    <b v="0"/>
    <s v="games/video games"/>
    <x v="6"/>
    <s v="video games"/>
    <n v="215"/>
  </r>
  <r>
    <n v="58"/>
    <s v="Anderson-Perez"/>
    <s v="Expanded 3rdgeneration strategy"/>
    <n v="2700"/>
    <n v="6132"/>
    <x v="1"/>
    <x v="57"/>
    <n v="29.061611374407583"/>
    <s v="US"/>
    <s v="USD"/>
    <n v="1442811600"/>
    <n v="1443934800"/>
    <x v="58"/>
    <d v="2015-10-04T05:00:00"/>
    <b v="0"/>
    <b v="0"/>
    <s v="theater/plays"/>
    <x v="3"/>
    <s v="plays"/>
    <n v="227"/>
  </r>
  <r>
    <n v="59"/>
    <s v="Wright, Fox and Marks"/>
    <s v="Assimilated real-time support"/>
    <n v="1400"/>
    <n v="3851"/>
    <x v="1"/>
    <x v="58"/>
    <n v="30.0859375"/>
    <s v="US"/>
    <s v="USD"/>
    <n v="1497243600"/>
    <n v="1498539600"/>
    <x v="59"/>
    <d v="2017-06-27T05:00:00"/>
    <b v="0"/>
    <b v="1"/>
    <s v="theater/plays"/>
    <x v="3"/>
    <s v="plays"/>
    <n v="275"/>
  </r>
  <r>
    <n v="60"/>
    <s v="Crawford-Peters"/>
    <s v="User-centric regional database"/>
    <n v="94200"/>
    <n v="135997"/>
    <x v="1"/>
    <x v="59"/>
    <n v="84.998125000000002"/>
    <s v="CA"/>
    <s v="CAD"/>
    <n v="1342501200"/>
    <n v="1342760400"/>
    <x v="60"/>
    <d v="2012-07-20T05:00:00"/>
    <b v="0"/>
    <b v="0"/>
    <s v="theater/plays"/>
    <x v="3"/>
    <s v="plays"/>
    <n v="144"/>
  </r>
  <r>
    <n v="61"/>
    <s v="Romero-Hoffman"/>
    <s v="Open-source zero administration complexity"/>
    <n v="199200"/>
    <n v="184750"/>
    <x v="0"/>
    <x v="60"/>
    <n v="82.001775410563695"/>
    <s v="CA"/>
    <s v="CAD"/>
    <n v="1298268000"/>
    <n v="1301720400"/>
    <x v="61"/>
    <d v="2011-04-02T05:00:00"/>
    <b v="0"/>
    <b v="0"/>
    <s v="theater/plays"/>
    <x v="3"/>
    <s v="plays"/>
    <n v="93"/>
  </r>
  <r>
    <n v="62"/>
    <s v="Sparks-West"/>
    <s v="Organized incremental standardization"/>
    <n v="2000"/>
    <n v="14452"/>
    <x v="1"/>
    <x v="61"/>
    <n v="58.040160642570278"/>
    <s v="US"/>
    <s v="USD"/>
    <n v="1433480400"/>
    <n v="1433566800"/>
    <x v="62"/>
    <d v="2015-06-06T05:00:00"/>
    <b v="0"/>
    <b v="0"/>
    <s v="technology/web"/>
    <x v="2"/>
    <s v="web"/>
    <n v="723"/>
  </r>
  <r>
    <n v="63"/>
    <s v="Baker, Morgan and Brown"/>
    <s v="Assimilated didactic open system"/>
    <n v="4700"/>
    <n v="557"/>
    <x v="0"/>
    <x v="62"/>
    <n v="111.4"/>
    <s v="US"/>
    <s v="USD"/>
    <n v="1493355600"/>
    <n v="1493874000"/>
    <x v="63"/>
    <d v="2017-05-04T05:00:00"/>
    <b v="0"/>
    <b v="0"/>
    <s v="theater/plays"/>
    <x v="3"/>
    <s v="plays"/>
    <n v="12"/>
  </r>
  <r>
    <n v="64"/>
    <s v="Mosley-Gilbert"/>
    <s v="Vision-oriented logistical intranet"/>
    <n v="2800"/>
    <n v="2734"/>
    <x v="0"/>
    <x v="63"/>
    <n v="71.94736842105263"/>
    <s v="US"/>
    <s v="USD"/>
    <n v="1530507600"/>
    <n v="1531803600"/>
    <x v="64"/>
    <d v="2018-07-17T05:00:00"/>
    <b v="0"/>
    <b v="1"/>
    <s v="technology/web"/>
    <x v="2"/>
    <s v="web"/>
    <n v="98"/>
  </r>
  <r>
    <n v="65"/>
    <s v="Berry-Boyer"/>
    <s v="Mandatory incremental projection"/>
    <n v="6100"/>
    <n v="14405"/>
    <x v="1"/>
    <x v="64"/>
    <n v="61.038135593220339"/>
    <s v="US"/>
    <s v="USD"/>
    <n v="1296108000"/>
    <n v="1296712800"/>
    <x v="65"/>
    <d v="2011-02-03T06:00:00"/>
    <b v="0"/>
    <b v="0"/>
    <s v="theater/plays"/>
    <x v="3"/>
    <s v="plays"/>
    <n v="236"/>
  </r>
  <r>
    <n v="66"/>
    <s v="Sanders-Allen"/>
    <s v="Grass-roots needs-based encryption"/>
    <n v="2900"/>
    <n v="1307"/>
    <x v="0"/>
    <x v="65"/>
    <n v="108.91666666666667"/>
    <s v="US"/>
    <s v="USD"/>
    <n v="1428469200"/>
    <n v="1428901200"/>
    <x v="66"/>
    <d v="2015-04-13T05:00:00"/>
    <b v="0"/>
    <b v="1"/>
    <s v="theater/plays"/>
    <x v="3"/>
    <s v="plays"/>
    <n v="45"/>
  </r>
  <r>
    <n v="67"/>
    <s v="Lopez Inc"/>
    <s v="Team-oriented 6thgeneration middleware"/>
    <n v="72600"/>
    <n v="117892"/>
    <x v="1"/>
    <x v="66"/>
    <n v="29.001722017220171"/>
    <s v="GB"/>
    <s v="GBP"/>
    <n v="1264399200"/>
    <n v="1264831200"/>
    <x v="67"/>
    <d v="2010-01-30T06:00:00"/>
    <b v="0"/>
    <b v="1"/>
    <s v="technology/wearables"/>
    <x v="2"/>
    <s v="wearables"/>
    <n v="162"/>
  </r>
  <r>
    <n v="68"/>
    <s v="Moreno-Turner"/>
    <s v="Inverse multi-tasking installation"/>
    <n v="5700"/>
    <n v="14508"/>
    <x v="1"/>
    <x v="67"/>
    <n v="58.975609756097562"/>
    <s v="IT"/>
    <s v="EUR"/>
    <n v="1501131600"/>
    <n v="1505192400"/>
    <x v="68"/>
    <d v="2017-09-12T05:00:00"/>
    <b v="0"/>
    <b v="1"/>
    <s v="theater/plays"/>
    <x v="3"/>
    <s v="plays"/>
    <n v="255"/>
  </r>
  <r>
    <n v="69"/>
    <s v="Jones-Watson"/>
    <s v="Switchable disintermediate moderator"/>
    <n v="7900"/>
    <n v="1901"/>
    <x v="3"/>
    <x v="68"/>
    <n v="111.82352941176471"/>
    <s v="US"/>
    <s v="USD"/>
    <n v="1292738400"/>
    <n v="1295676000"/>
    <x v="69"/>
    <d v="2011-01-22T06:00:00"/>
    <b v="0"/>
    <b v="0"/>
    <s v="theater/plays"/>
    <x v="3"/>
    <s v="plays"/>
    <n v="24"/>
  </r>
  <r>
    <n v="70"/>
    <s v="Barker Inc"/>
    <s v="Re-engineered 24/7 task-force"/>
    <n v="128000"/>
    <n v="158389"/>
    <x v="1"/>
    <x v="69"/>
    <n v="63.995555555555555"/>
    <s v="IT"/>
    <s v="EUR"/>
    <n v="1288674000"/>
    <n v="1292911200"/>
    <x v="70"/>
    <d v="2010-12-21T06:00:00"/>
    <b v="0"/>
    <b v="1"/>
    <s v="theater/plays"/>
    <x v="3"/>
    <s v="plays"/>
    <n v="124"/>
  </r>
  <r>
    <n v="71"/>
    <s v="Tate, Bass and House"/>
    <s v="Organic object-oriented budgetary management"/>
    <n v="6000"/>
    <n v="6484"/>
    <x v="1"/>
    <x v="70"/>
    <n v="85.315789473684205"/>
    <s v="US"/>
    <s v="USD"/>
    <n v="1575093600"/>
    <n v="1575439200"/>
    <x v="71"/>
    <d v="2019-12-04T06:00:00"/>
    <b v="0"/>
    <b v="0"/>
    <s v="theater/plays"/>
    <x v="3"/>
    <s v="plays"/>
    <n v="108"/>
  </r>
  <r>
    <n v="72"/>
    <s v="Hampton, Lewis and Ray"/>
    <s v="Seamless coherent parallelism"/>
    <n v="600"/>
    <n v="4022"/>
    <x v="1"/>
    <x v="71"/>
    <n v="74.481481481481481"/>
    <s v="US"/>
    <s v="USD"/>
    <n v="1435726800"/>
    <n v="1438837200"/>
    <x v="72"/>
    <d v="2015-08-06T05:00:00"/>
    <b v="0"/>
    <b v="0"/>
    <s v="film &amp; video/animation"/>
    <x v="4"/>
    <s v="animation"/>
    <n v="670"/>
  </r>
  <r>
    <n v="73"/>
    <s v="Collins-Goodman"/>
    <s v="Cross-platform even-keeled initiative"/>
    <n v="1400"/>
    <n v="9253"/>
    <x v="1"/>
    <x v="39"/>
    <n v="105.14772727272727"/>
    <s v="US"/>
    <s v="USD"/>
    <n v="1480226400"/>
    <n v="1480485600"/>
    <x v="73"/>
    <d v="2016-11-30T06:00:00"/>
    <b v="0"/>
    <b v="0"/>
    <s v="music/jazz"/>
    <x v="1"/>
    <s v="jazz"/>
    <n v="661"/>
  </r>
  <r>
    <n v="74"/>
    <s v="Davis-Michael"/>
    <s v="Progressive tertiary framework"/>
    <n v="3900"/>
    <n v="4776"/>
    <x v="1"/>
    <x v="72"/>
    <n v="56.188235294117646"/>
    <s v="GB"/>
    <s v="GBP"/>
    <n v="1459054800"/>
    <n v="1459141200"/>
    <x v="74"/>
    <d v="2016-03-28T05:00:00"/>
    <b v="0"/>
    <b v="0"/>
    <s v="music/metal"/>
    <x v="1"/>
    <s v="metal"/>
    <n v="122"/>
  </r>
  <r>
    <n v="75"/>
    <s v="White, Torres and Bishop"/>
    <s v="Multi-layered dynamic protocol"/>
    <n v="9700"/>
    <n v="14606"/>
    <x v="1"/>
    <x v="73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  <n v="151"/>
  </r>
  <r>
    <n v="76"/>
    <s v="Martin, Conway and Larsen"/>
    <s v="Horizontal next generation function"/>
    <n v="122900"/>
    <n v="95993"/>
    <x v="0"/>
    <x v="74"/>
    <n v="57.00296912114014"/>
    <s v="US"/>
    <s v="USD"/>
    <n v="1421992800"/>
    <n v="1426222800"/>
    <x v="76"/>
    <d v="2015-03-13T05:00:00"/>
    <b v="1"/>
    <b v="1"/>
    <s v="theater/plays"/>
    <x v="3"/>
    <s v="plays"/>
    <n v="78"/>
  </r>
  <r>
    <n v="77"/>
    <s v="Acevedo-Huffman"/>
    <s v="Pre-emptive impactful model"/>
    <n v="9500"/>
    <n v="4460"/>
    <x v="0"/>
    <x v="75"/>
    <n v="79.642857142857139"/>
    <s v="US"/>
    <s v="USD"/>
    <n v="1285563600"/>
    <n v="1286773200"/>
    <x v="77"/>
    <d v="2010-10-11T05:00:00"/>
    <b v="0"/>
    <b v="1"/>
    <s v="film &amp; video/animation"/>
    <x v="4"/>
    <s v="animation"/>
    <n v="47"/>
  </r>
  <r>
    <n v="78"/>
    <s v="Montgomery, Larson and Spencer"/>
    <s v="User-centric bifurcated knowledge user"/>
    <n v="4500"/>
    <n v="13536"/>
    <x v="1"/>
    <x v="76"/>
    <n v="41.018181818181816"/>
    <s v="US"/>
    <s v="USD"/>
    <n v="1523854800"/>
    <n v="1523941200"/>
    <x v="78"/>
    <d v="2018-04-17T05:00:00"/>
    <b v="0"/>
    <b v="0"/>
    <s v="publishing/translations"/>
    <x v="5"/>
    <s v="translations"/>
    <n v="301"/>
  </r>
  <r>
    <n v="79"/>
    <s v="Soto LLC"/>
    <s v="Triple-buffered reciprocal project"/>
    <n v="57800"/>
    <n v="40228"/>
    <x v="0"/>
    <x v="77"/>
    <n v="48.004773269689736"/>
    <s v="US"/>
    <s v="USD"/>
    <n v="1529125200"/>
    <n v="1529557200"/>
    <x v="79"/>
    <d v="2018-06-21T05:00:00"/>
    <b v="0"/>
    <b v="0"/>
    <s v="theater/plays"/>
    <x v="3"/>
    <s v="plays"/>
    <n v="70"/>
  </r>
  <r>
    <n v="80"/>
    <s v="Sutton, Barrett and Tucker"/>
    <s v="Cross-platform needs-based approach"/>
    <n v="1100"/>
    <n v="7012"/>
    <x v="1"/>
    <x v="78"/>
    <n v="55.212598425196852"/>
    <s v="US"/>
    <s v="USD"/>
    <n v="1503982800"/>
    <n v="1506574800"/>
    <x v="80"/>
    <d v="2017-09-28T05:00:00"/>
    <b v="0"/>
    <b v="0"/>
    <s v="games/video games"/>
    <x v="6"/>
    <s v="video games"/>
    <n v="637"/>
  </r>
  <r>
    <n v="81"/>
    <s v="Gomez, Bailey and Flores"/>
    <s v="User-friendly static contingency"/>
    <n v="16800"/>
    <n v="37857"/>
    <x v="1"/>
    <x v="79"/>
    <n v="92.109489051094897"/>
    <s v="US"/>
    <s v="USD"/>
    <n v="1511416800"/>
    <n v="1513576800"/>
    <x v="81"/>
    <d v="2017-12-18T06:00:00"/>
    <b v="0"/>
    <b v="0"/>
    <s v="music/rock"/>
    <x v="1"/>
    <s v="rock"/>
    <n v="225"/>
  </r>
  <r>
    <n v="82"/>
    <s v="Porter-George"/>
    <s v="Reactive content-based framework"/>
    <n v="1000"/>
    <n v="14973"/>
    <x v="1"/>
    <x v="80"/>
    <n v="83.183333333333337"/>
    <s v="GB"/>
    <s v="GBP"/>
    <n v="1547704800"/>
    <n v="1548309600"/>
    <x v="82"/>
    <d v="2019-01-24T06:00:00"/>
    <b v="0"/>
    <b v="1"/>
    <s v="games/video games"/>
    <x v="6"/>
    <s v="video games"/>
    <n v="1497"/>
  </r>
  <r>
    <n v="83"/>
    <s v="Fitzgerald PLC"/>
    <s v="Realigned user-facing concept"/>
    <n v="106400"/>
    <n v="39996"/>
    <x v="0"/>
    <x v="81"/>
    <n v="39.996000000000002"/>
    <s v="US"/>
    <s v="USD"/>
    <n v="1469682000"/>
    <n v="1471582800"/>
    <x v="83"/>
    <d v="2016-08-19T05:00:00"/>
    <b v="0"/>
    <b v="0"/>
    <s v="music/electric music"/>
    <x v="1"/>
    <s v="electric music"/>
    <n v="38"/>
  </r>
  <r>
    <n v="84"/>
    <s v="Cisneros-Burton"/>
    <s v="Public-key zero tolerance orchestration"/>
    <n v="31400"/>
    <n v="41564"/>
    <x v="1"/>
    <x v="82"/>
    <n v="111.1336898395722"/>
    <s v="US"/>
    <s v="USD"/>
    <n v="1343451600"/>
    <n v="1344315600"/>
    <x v="84"/>
    <d v="2012-08-07T05:00:00"/>
    <b v="0"/>
    <b v="0"/>
    <s v="technology/wearables"/>
    <x v="2"/>
    <s v="wearables"/>
    <n v="132"/>
  </r>
  <r>
    <n v="85"/>
    <s v="Hill, Lawson and Wilkinson"/>
    <s v="Multi-tiered eco-centric architecture"/>
    <n v="4900"/>
    <n v="6430"/>
    <x v="1"/>
    <x v="83"/>
    <n v="90.563380281690144"/>
    <s v="AU"/>
    <s v="AUD"/>
    <n v="1315717200"/>
    <n v="1316408400"/>
    <x v="85"/>
    <d v="2011-09-19T05:00:00"/>
    <b v="0"/>
    <b v="0"/>
    <s v="music/indie rock"/>
    <x v="1"/>
    <s v="indie rock"/>
    <n v="131"/>
  </r>
  <r>
    <n v="86"/>
    <s v="Davis-Smith"/>
    <s v="Organic motivating firmware"/>
    <n v="7400"/>
    <n v="12405"/>
    <x v="1"/>
    <x v="84"/>
    <n v="61.108374384236456"/>
    <s v="US"/>
    <s v="USD"/>
    <n v="1430715600"/>
    <n v="1431838800"/>
    <x v="86"/>
    <d v="2015-05-17T05:00:00"/>
    <b v="1"/>
    <b v="0"/>
    <s v="theater/plays"/>
    <x v="3"/>
    <s v="plays"/>
    <n v="168"/>
  </r>
  <r>
    <n v="87"/>
    <s v="Farrell and Sons"/>
    <s v="Synergized 4thgeneration conglomeration"/>
    <n v="198500"/>
    <n v="123040"/>
    <x v="0"/>
    <x v="85"/>
    <n v="83.022941970310384"/>
    <s v="AU"/>
    <s v="AUD"/>
    <n v="1299564000"/>
    <n v="1300510800"/>
    <x v="87"/>
    <d v="2011-03-19T05:00:00"/>
    <b v="0"/>
    <b v="1"/>
    <s v="music/rock"/>
    <x v="1"/>
    <s v="rock"/>
    <n v="62"/>
  </r>
  <r>
    <n v="88"/>
    <s v="Clark Group"/>
    <s v="Grass-roots fault-tolerant policy"/>
    <n v="4800"/>
    <n v="12516"/>
    <x v="1"/>
    <x v="86"/>
    <n v="110.76106194690266"/>
    <s v="US"/>
    <s v="USD"/>
    <n v="1429160400"/>
    <n v="1431061200"/>
    <x v="88"/>
    <d v="2015-05-08T05:00:00"/>
    <b v="0"/>
    <b v="0"/>
    <s v="publishing/translations"/>
    <x v="5"/>
    <s v="translations"/>
    <n v="261"/>
  </r>
  <r>
    <n v="89"/>
    <s v="White, Singleton and Zimmerman"/>
    <s v="Monitored scalable knowledgebase"/>
    <n v="3400"/>
    <n v="8588"/>
    <x v="1"/>
    <x v="87"/>
    <n v="89.458333333333329"/>
    <s v="US"/>
    <s v="USD"/>
    <n v="1271307600"/>
    <n v="1271480400"/>
    <x v="89"/>
    <d v="2010-04-17T05:00:00"/>
    <b v="0"/>
    <b v="0"/>
    <s v="theater/plays"/>
    <x v="3"/>
    <s v="plays"/>
    <n v="253"/>
  </r>
  <r>
    <n v="90"/>
    <s v="Kramer Group"/>
    <s v="Synergistic explicit parallelism"/>
    <n v="7800"/>
    <n v="6132"/>
    <x v="0"/>
    <x v="88"/>
    <n v="57.849056603773583"/>
    <s v="US"/>
    <s v="USD"/>
    <n v="1456380000"/>
    <n v="1456380000"/>
    <x v="90"/>
    <d v="2016-02-25T06:00:00"/>
    <b v="0"/>
    <b v="1"/>
    <s v="theater/plays"/>
    <x v="3"/>
    <s v="plays"/>
    <n v="79"/>
  </r>
  <r>
    <n v="91"/>
    <s v="Frazier, Patrick and Smith"/>
    <s v="Enhanced systemic analyzer"/>
    <n v="154300"/>
    <n v="74688"/>
    <x v="0"/>
    <x v="89"/>
    <n v="109.99705449189985"/>
    <s v="IT"/>
    <s v="EUR"/>
    <n v="1470459600"/>
    <n v="1472878800"/>
    <x v="91"/>
    <d v="2016-09-03T05:00:00"/>
    <b v="0"/>
    <b v="0"/>
    <s v="publishing/translations"/>
    <x v="5"/>
    <s v="translations"/>
    <n v="48"/>
  </r>
  <r>
    <n v="92"/>
    <s v="Santos, Bell and Lloyd"/>
    <s v="Object-based analyzing knowledge user"/>
    <n v="20000"/>
    <n v="51775"/>
    <x v="1"/>
    <x v="90"/>
    <n v="103.96586345381526"/>
    <s v="CH"/>
    <s v="CHF"/>
    <n v="1277269200"/>
    <n v="1277355600"/>
    <x v="92"/>
    <d v="2010-06-24T05:00:00"/>
    <b v="0"/>
    <b v="1"/>
    <s v="games/video games"/>
    <x v="6"/>
    <s v="video games"/>
    <n v="259"/>
  </r>
  <r>
    <n v="93"/>
    <s v="Hall and Sons"/>
    <s v="Pre-emptive radical architecture"/>
    <n v="108800"/>
    <n v="65877"/>
    <x v="3"/>
    <x v="91"/>
    <n v="107.99508196721311"/>
    <s v="US"/>
    <s v="USD"/>
    <n v="1350709200"/>
    <n v="1351054800"/>
    <x v="93"/>
    <d v="2012-10-24T05:00:00"/>
    <b v="0"/>
    <b v="1"/>
    <s v="theater/plays"/>
    <x v="3"/>
    <s v="plays"/>
    <n v="61"/>
  </r>
  <r>
    <n v="94"/>
    <s v="Hanson Inc"/>
    <s v="Grass-roots web-enabled contingency"/>
    <n v="2900"/>
    <n v="8807"/>
    <x v="1"/>
    <x v="80"/>
    <n v="48.927777777777777"/>
    <s v="GB"/>
    <s v="GBP"/>
    <n v="1554613200"/>
    <n v="1555563600"/>
    <x v="94"/>
    <d v="2019-04-18T05:00:00"/>
    <b v="0"/>
    <b v="0"/>
    <s v="technology/web"/>
    <x v="2"/>
    <s v="web"/>
    <n v="304"/>
  </r>
  <r>
    <n v="95"/>
    <s v="Sanchez LLC"/>
    <s v="Stand-alone system-worthy standardization"/>
    <n v="900"/>
    <n v="1017"/>
    <x v="1"/>
    <x v="11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  <n v="113"/>
  </r>
  <r>
    <n v="96"/>
    <s v="Howard Ltd"/>
    <s v="Down-sized systematic policy"/>
    <n v="69700"/>
    <n v="151513"/>
    <x v="1"/>
    <x v="92"/>
    <n v="64.999141999141997"/>
    <s v="US"/>
    <s v="USD"/>
    <n v="1299736800"/>
    <n v="1300856400"/>
    <x v="96"/>
    <d v="2011-03-23T05:00:00"/>
    <b v="0"/>
    <b v="0"/>
    <s v="theater/plays"/>
    <x v="3"/>
    <s v="plays"/>
    <n v="217"/>
  </r>
  <r>
    <n v="97"/>
    <s v="Stewart LLC"/>
    <s v="Cloned bi-directional architecture"/>
    <n v="1300"/>
    <n v="12047"/>
    <x v="1"/>
    <x v="86"/>
    <n v="106.61061946902655"/>
    <s v="US"/>
    <s v="USD"/>
    <n v="1435208400"/>
    <n v="1439874000"/>
    <x v="48"/>
    <d v="2015-08-18T05:00:00"/>
    <b v="0"/>
    <b v="0"/>
    <s v="food/food trucks"/>
    <x v="0"/>
    <s v="food trucks"/>
    <n v="927"/>
  </r>
  <r>
    <n v="98"/>
    <s v="Arias, Allen and Miller"/>
    <s v="Seamless transitional portal"/>
    <n v="97800"/>
    <n v="32951"/>
    <x v="0"/>
    <x v="93"/>
    <n v="27.009016393442622"/>
    <s v="AU"/>
    <s v="AUD"/>
    <n v="1437973200"/>
    <n v="1438318800"/>
    <x v="97"/>
    <d v="2015-07-31T05:00:00"/>
    <b v="0"/>
    <b v="0"/>
    <s v="games/video games"/>
    <x v="6"/>
    <s v="video games"/>
    <n v="34"/>
  </r>
  <r>
    <n v="99"/>
    <s v="Baker-Morris"/>
    <s v="Fully-configurable motivating approach"/>
    <n v="7600"/>
    <n v="14951"/>
    <x v="1"/>
    <x v="55"/>
    <n v="91.16463414634147"/>
    <s v="US"/>
    <s v="USD"/>
    <n v="1416895200"/>
    <n v="1419400800"/>
    <x v="98"/>
    <d v="2014-12-24T06:00:00"/>
    <b v="0"/>
    <b v="0"/>
    <s v="theater/plays"/>
    <x v="3"/>
    <s v="plays"/>
    <n v="197"/>
  </r>
  <r>
    <n v="100"/>
    <s v="Tucker, Fox and Green"/>
    <s v="Upgradable fault-tolerant approach"/>
    <n v="100"/>
    <n v="1"/>
    <x v="0"/>
    <x v="49"/>
    <n v="1"/>
    <s v="US"/>
    <s v="USD"/>
    <n v="1319000400"/>
    <n v="1320555600"/>
    <x v="99"/>
    <d v="2011-11-06T05:00:00"/>
    <b v="0"/>
    <b v="0"/>
    <s v="theater/plays"/>
    <x v="3"/>
    <s v="plays"/>
    <n v="1"/>
  </r>
  <r>
    <n v="101"/>
    <s v="Douglas LLC"/>
    <s v="Reduced heuristic moratorium"/>
    <n v="900"/>
    <n v="9193"/>
    <x v="1"/>
    <x v="55"/>
    <n v="56.054878048780488"/>
    <s v="US"/>
    <s v="USD"/>
    <n v="1424498400"/>
    <n v="1425103200"/>
    <x v="100"/>
    <d v="2015-02-28T06:00:00"/>
    <b v="0"/>
    <b v="1"/>
    <s v="music/electric music"/>
    <x v="1"/>
    <s v="electric music"/>
    <n v="1021"/>
  </r>
  <r>
    <n v="102"/>
    <s v="Garcia Inc"/>
    <s v="Front-line web-enabled model"/>
    <n v="3700"/>
    <n v="10422"/>
    <x v="1"/>
    <x v="94"/>
    <n v="31.017857142857142"/>
    <s v="US"/>
    <s v="USD"/>
    <n v="1526274000"/>
    <n v="1526878800"/>
    <x v="101"/>
    <d v="2018-05-21T05:00:00"/>
    <b v="0"/>
    <b v="1"/>
    <s v="technology/wearables"/>
    <x v="2"/>
    <s v="wearables"/>
    <n v="282"/>
  </r>
  <r>
    <n v="103"/>
    <s v="Frye, Hunt and Powell"/>
    <s v="Polarized incremental emulation"/>
    <n v="10000"/>
    <n v="2461"/>
    <x v="0"/>
    <x v="95"/>
    <n v="66.513513513513516"/>
    <s v="IT"/>
    <s v="EUR"/>
    <n v="1287896400"/>
    <n v="1288674000"/>
    <x v="102"/>
    <d v="2010-11-02T05:00:00"/>
    <b v="0"/>
    <b v="0"/>
    <s v="music/electric music"/>
    <x v="1"/>
    <s v="electric music"/>
    <n v="25"/>
  </r>
  <r>
    <n v="104"/>
    <s v="Smith, Wells and Nguyen"/>
    <s v="Self-enabling grid-enabled initiative"/>
    <n v="119200"/>
    <n v="170623"/>
    <x v="1"/>
    <x v="96"/>
    <n v="89.005216484089729"/>
    <s v="US"/>
    <s v="USD"/>
    <n v="1495515600"/>
    <n v="1495602000"/>
    <x v="103"/>
    <d v="2017-05-24T05:00:00"/>
    <b v="0"/>
    <b v="0"/>
    <s v="music/indie rock"/>
    <x v="1"/>
    <s v="indie rock"/>
    <n v="143"/>
  </r>
  <r>
    <n v="105"/>
    <s v="Charles-Johnson"/>
    <s v="Total fresh-thinking system engine"/>
    <n v="6800"/>
    <n v="9829"/>
    <x v="1"/>
    <x v="97"/>
    <n v="103.46315789473684"/>
    <s v="US"/>
    <s v="USD"/>
    <n v="1364878800"/>
    <n v="1366434000"/>
    <x v="104"/>
    <d v="2013-04-20T05:00:00"/>
    <b v="0"/>
    <b v="0"/>
    <s v="technology/web"/>
    <x v="2"/>
    <s v="web"/>
    <n v="145"/>
  </r>
  <r>
    <n v="106"/>
    <s v="Brandt, Carter and Wood"/>
    <s v="Ameliorated clear-thinking circuit"/>
    <n v="3900"/>
    <n v="14006"/>
    <x v="1"/>
    <x v="98"/>
    <n v="95.278911564625844"/>
    <s v="US"/>
    <s v="USD"/>
    <n v="1567918800"/>
    <n v="1568350800"/>
    <x v="105"/>
    <d v="2019-09-13T05:00:00"/>
    <b v="0"/>
    <b v="0"/>
    <s v="theater/plays"/>
    <x v="3"/>
    <s v="plays"/>
    <n v="359"/>
  </r>
  <r>
    <n v="107"/>
    <s v="Tucker, Schmidt and Reid"/>
    <s v="Multi-layered encompassing installation"/>
    <n v="3500"/>
    <n v="6527"/>
    <x v="1"/>
    <x v="99"/>
    <n v="75.895348837209298"/>
    <s v="US"/>
    <s v="USD"/>
    <n v="1524459600"/>
    <n v="1525928400"/>
    <x v="106"/>
    <d v="2018-05-10T05:00:00"/>
    <b v="0"/>
    <b v="1"/>
    <s v="theater/plays"/>
    <x v="3"/>
    <s v="plays"/>
    <n v="186"/>
  </r>
  <r>
    <n v="108"/>
    <s v="Decker Inc"/>
    <s v="Universal encompassing implementation"/>
    <n v="1500"/>
    <n v="8929"/>
    <x v="1"/>
    <x v="100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  <n v="595"/>
  </r>
  <r>
    <n v="109"/>
    <s v="Romero and Sons"/>
    <s v="Object-based client-server application"/>
    <n v="5200"/>
    <n v="3079"/>
    <x v="0"/>
    <x v="101"/>
    <n v="51.31666666666667"/>
    <s v="US"/>
    <s v="USD"/>
    <n v="1389506400"/>
    <n v="1389679200"/>
    <x v="108"/>
    <d v="2014-01-14T06:00:00"/>
    <b v="0"/>
    <b v="0"/>
    <s v="film &amp; video/television"/>
    <x v="4"/>
    <s v="television"/>
    <n v="59"/>
  </r>
  <r>
    <n v="110"/>
    <s v="Castillo-Carey"/>
    <s v="Cross-platform solution-oriented process improvement"/>
    <n v="142400"/>
    <n v="21307"/>
    <x v="0"/>
    <x v="102"/>
    <n v="71.983108108108112"/>
    <s v="US"/>
    <s v="USD"/>
    <n v="1536642000"/>
    <n v="1538283600"/>
    <x v="109"/>
    <d v="2018-09-30T05:00:00"/>
    <b v="0"/>
    <b v="0"/>
    <s v="food/food trucks"/>
    <x v="0"/>
    <s v="food trucks"/>
    <n v="15"/>
  </r>
  <r>
    <n v="111"/>
    <s v="Hart-Briggs"/>
    <s v="Re-engineered user-facing approach"/>
    <n v="61400"/>
    <n v="73653"/>
    <x v="1"/>
    <x v="103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  <n v="120"/>
  </r>
  <r>
    <n v="112"/>
    <s v="Jones-Meyer"/>
    <s v="Re-engineered client-driven hub"/>
    <n v="4700"/>
    <n v="12635"/>
    <x v="1"/>
    <x v="104"/>
    <n v="35"/>
    <s v="AU"/>
    <s v="AUD"/>
    <n v="1408856400"/>
    <n v="1410152400"/>
    <x v="111"/>
    <d v="2014-09-08T05:00:00"/>
    <b v="0"/>
    <b v="0"/>
    <s v="technology/web"/>
    <x v="2"/>
    <s v="web"/>
    <n v="269"/>
  </r>
  <r>
    <n v="113"/>
    <s v="Wright, Hartman and Yu"/>
    <s v="User-friendly tertiary array"/>
    <n v="3300"/>
    <n v="12437"/>
    <x v="1"/>
    <x v="54"/>
    <n v="94.938931297709928"/>
    <s v="US"/>
    <s v="USD"/>
    <n v="1505192400"/>
    <n v="1505797200"/>
    <x v="112"/>
    <d v="2017-09-19T05:00:00"/>
    <b v="0"/>
    <b v="0"/>
    <s v="food/food trucks"/>
    <x v="0"/>
    <s v="food trucks"/>
    <n v="377"/>
  </r>
  <r>
    <n v="114"/>
    <s v="Harper-Davis"/>
    <s v="Robust heuristic encoding"/>
    <n v="1900"/>
    <n v="13816"/>
    <x v="1"/>
    <x v="105"/>
    <n v="109.65079365079364"/>
    <s v="US"/>
    <s v="USD"/>
    <n v="1554786000"/>
    <n v="1554872400"/>
    <x v="113"/>
    <d v="2019-04-10T05:00:00"/>
    <b v="0"/>
    <b v="1"/>
    <s v="technology/wearables"/>
    <x v="2"/>
    <s v="wearables"/>
    <n v="727"/>
  </r>
  <r>
    <n v="115"/>
    <s v="Barrett PLC"/>
    <s v="Team-oriented clear-thinking capacity"/>
    <n v="166700"/>
    <n v="145382"/>
    <x v="0"/>
    <x v="106"/>
    <n v="44.001815980629537"/>
    <s v="IT"/>
    <s v="EUR"/>
    <n v="1510898400"/>
    <n v="1513922400"/>
    <x v="114"/>
    <d v="2017-12-22T06:00:00"/>
    <b v="0"/>
    <b v="0"/>
    <s v="publishing/fiction"/>
    <x v="5"/>
    <s v="fiction"/>
    <n v="87"/>
  </r>
  <r>
    <n v="116"/>
    <s v="David-Clark"/>
    <s v="De-engineered motivating standardization"/>
    <n v="7200"/>
    <n v="6336"/>
    <x v="0"/>
    <x v="107"/>
    <n v="86.794520547945211"/>
    <s v="US"/>
    <s v="USD"/>
    <n v="1442552400"/>
    <n v="1442638800"/>
    <x v="115"/>
    <d v="2015-09-19T05:00:00"/>
    <b v="0"/>
    <b v="0"/>
    <s v="theater/plays"/>
    <x v="3"/>
    <s v="plays"/>
    <n v="88"/>
  </r>
  <r>
    <n v="117"/>
    <s v="Chaney-Dennis"/>
    <s v="Business-focused 24hour groupware"/>
    <n v="4900"/>
    <n v="8523"/>
    <x v="1"/>
    <x v="108"/>
    <n v="30.992727272727272"/>
    <s v="US"/>
    <s v="USD"/>
    <n v="1316667600"/>
    <n v="1317186000"/>
    <x v="116"/>
    <d v="2011-09-28T05:00:00"/>
    <b v="0"/>
    <b v="0"/>
    <s v="film &amp; video/television"/>
    <x v="4"/>
    <s v="television"/>
    <n v="174"/>
  </r>
  <r>
    <n v="118"/>
    <s v="Robinson, Lopez and Christensen"/>
    <s v="Organic next generation protocol"/>
    <n v="5400"/>
    <n v="6351"/>
    <x v="1"/>
    <x v="109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  <n v="118"/>
  </r>
  <r>
    <n v="119"/>
    <s v="Clark and Sons"/>
    <s v="Reverse-engineered full-range Internet solution"/>
    <n v="5000"/>
    <n v="10748"/>
    <x v="1"/>
    <x v="110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  <n v="215"/>
  </r>
  <r>
    <n v="120"/>
    <s v="Vega Group"/>
    <s v="Synchronized regional synergy"/>
    <n v="75100"/>
    <n v="112272"/>
    <x v="1"/>
    <x v="111"/>
    <n v="63.003367003367003"/>
    <s v="US"/>
    <s v="USD"/>
    <n v="1429246800"/>
    <n v="1429592400"/>
    <x v="119"/>
    <d v="2015-04-21T05:00:00"/>
    <b v="0"/>
    <b v="1"/>
    <s v="games/mobile games"/>
    <x v="6"/>
    <s v="mobile games"/>
    <n v="149"/>
  </r>
  <r>
    <n v="121"/>
    <s v="Brown-Brown"/>
    <s v="Multi-lateral homogeneous success"/>
    <n v="45300"/>
    <n v="99361"/>
    <x v="1"/>
    <x v="112"/>
    <n v="110.0343300110742"/>
    <s v="US"/>
    <s v="USD"/>
    <n v="1412485200"/>
    <n v="1413608400"/>
    <x v="33"/>
    <d v="2014-10-18T05:00:00"/>
    <b v="0"/>
    <b v="0"/>
    <s v="games/video games"/>
    <x v="6"/>
    <s v="video games"/>
    <n v="219"/>
  </r>
  <r>
    <n v="122"/>
    <s v="Taylor PLC"/>
    <s v="Seamless zero-defect solution"/>
    <n v="136800"/>
    <n v="88055"/>
    <x v="0"/>
    <x v="113"/>
    <n v="25.997933274284026"/>
    <s v="US"/>
    <s v="USD"/>
    <n v="1417068000"/>
    <n v="1419400800"/>
    <x v="120"/>
    <d v="2014-12-24T06:00:00"/>
    <b v="0"/>
    <b v="0"/>
    <s v="publishing/fiction"/>
    <x v="5"/>
    <s v="fiction"/>
    <n v="64"/>
  </r>
  <r>
    <n v="123"/>
    <s v="Edwards-Lewis"/>
    <s v="Enhanced scalable concept"/>
    <n v="177700"/>
    <n v="33092"/>
    <x v="0"/>
    <x v="114"/>
    <n v="49.987915407854985"/>
    <s v="CA"/>
    <s v="CAD"/>
    <n v="1448344800"/>
    <n v="1448604000"/>
    <x v="121"/>
    <d v="2015-11-27T06:00:00"/>
    <b v="1"/>
    <b v="0"/>
    <s v="theater/plays"/>
    <x v="3"/>
    <s v="plays"/>
    <n v="19"/>
  </r>
  <r>
    <n v="124"/>
    <s v="Stanton, Neal and Rodriguez"/>
    <s v="Polarized uniform software"/>
    <n v="2600"/>
    <n v="9562"/>
    <x v="1"/>
    <x v="115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  <n v="368"/>
  </r>
  <r>
    <n v="125"/>
    <s v="Pratt LLC"/>
    <s v="Stand-alone web-enabled moderator"/>
    <n v="5300"/>
    <n v="8475"/>
    <x v="1"/>
    <x v="80"/>
    <n v="47.083333333333336"/>
    <s v="US"/>
    <s v="USD"/>
    <n v="1537333200"/>
    <n v="1537678800"/>
    <x v="123"/>
    <d v="2018-09-23T05:00:00"/>
    <b v="0"/>
    <b v="0"/>
    <s v="theater/plays"/>
    <x v="3"/>
    <s v="plays"/>
    <n v="160"/>
  </r>
  <r>
    <n v="126"/>
    <s v="Gross PLC"/>
    <s v="Proactive methodical benchmark"/>
    <n v="180200"/>
    <n v="69617"/>
    <x v="0"/>
    <x v="116"/>
    <n v="89.944444444444443"/>
    <s v="US"/>
    <s v="USD"/>
    <n v="1471150800"/>
    <n v="1473570000"/>
    <x v="124"/>
    <d v="2016-09-11T05:00:00"/>
    <b v="0"/>
    <b v="1"/>
    <s v="theater/plays"/>
    <x v="3"/>
    <s v="plays"/>
    <n v="39"/>
  </r>
  <r>
    <n v="127"/>
    <s v="Martinez, Gomez and Dalton"/>
    <s v="Team-oriented 6thgeneration matrix"/>
    <n v="103200"/>
    <n v="53067"/>
    <x v="0"/>
    <x v="117"/>
    <n v="78.96875"/>
    <s v="CA"/>
    <s v="CAD"/>
    <n v="1273640400"/>
    <n v="1273899600"/>
    <x v="125"/>
    <d v="2010-05-15T05:00:00"/>
    <b v="0"/>
    <b v="0"/>
    <s v="theater/plays"/>
    <x v="3"/>
    <s v="plays"/>
    <n v="51"/>
  </r>
  <r>
    <n v="128"/>
    <s v="Allen-Curtis"/>
    <s v="Phased human-resource core"/>
    <n v="70600"/>
    <n v="42596"/>
    <x v="3"/>
    <x v="118"/>
    <n v="80.067669172932327"/>
    <s v="US"/>
    <s v="USD"/>
    <n v="1282885200"/>
    <n v="1284008400"/>
    <x v="126"/>
    <d v="2010-09-09T05:00:00"/>
    <b v="0"/>
    <b v="0"/>
    <s v="music/rock"/>
    <x v="1"/>
    <s v="rock"/>
    <n v="60"/>
  </r>
  <r>
    <n v="129"/>
    <s v="Morgan-Martinez"/>
    <s v="Mandatory tertiary implementation"/>
    <n v="148500"/>
    <n v="4756"/>
    <x v="3"/>
    <x v="12"/>
    <n v="86.472727272727269"/>
    <s v="AU"/>
    <s v="AUD"/>
    <n v="1422943200"/>
    <n v="1425103200"/>
    <x v="127"/>
    <d v="2015-02-28T06:00:00"/>
    <b v="0"/>
    <b v="0"/>
    <s v="food/food trucks"/>
    <x v="0"/>
    <s v="food trucks"/>
    <n v="3"/>
  </r>
  <r>
    <n v="130"/>
    <s v="Luna, Anderson and Fox"/>
    <s v="Secured directional encryption"/>
    <n v="9600"/>
    <n v="14925"/>
    <x v="1"/>
    <x v="119"/>
    <n v="28.001876172607879"/>
    <s v="DK"/>
    <s v="DKK"/>
    <n v="1319605200"/>
    <n v="1320991200"/>
    <x v="128"/>
    <d v="2011-11-11T06:00:00"/>
    <b v="0"/>
    <b v="0"/>
    <s v="film &amp; video/drama"/>
    <x v="4"/>
    <s v="drama"/>
    <n v="155"/>
  </r>
  <r>
    <n v="131"/>
    <s v="Fleming, Zhang and Henderson"/>
    <s v="Distributed 5thgeneration implementation"/>
    <n v="164700"/>
    <n v="166116"/>
    <x v="1"/>
    <x v="120"/>
    <n v="67.996725337699544"/>
    <s v="GB"/>
    <s v="GBP"/>
    <n v="1385704800"/>
    <n v="1386828000"/>
    <x v="129"/>
    <d v="2013-12-12T06:00:00"/>
    <b v="0"/>
    <b v="0"/>
    <s v="technology/web"/>
    <x v="2"/>
    <s v="web"/>
    <n v="101"/>
  </r>
  <r>
    <n v="132"/>
    <s v="Flowers and Sons"/>
    <s v="Virtual static core"/>
    <n v="3300"/>
    <n v="3834"/>
    <x v="1"/>
    <x v="121"/>
    <n v="43.078651685393261"/>
    <s v="US"/>
    <s v="USD"/>
    <n v="1515736800"/>
    <n v="1517119200"/>
    <x v="130"/>
    <d v="2018-01-28T06:00:00"/>
    <b v="0"/>
    <b v="1"/>
    <s v="theater/plays"/>
    <x v="3"/>
    <s v="plays"/>
    <n v="116"/>
  </r>
  <r>
    <n v="133"/>
    <s v="Gates PLC"/>
    <s v="Secured content-based product"/>
    <n v="4500"/>
    <n v="13985"/>
    <x v="1"/>
    <x v="122"/>
    <n v="87.95597484276729"/>
    <s v="US"/>
    <s v="USD"/>
    <n v="1313125200"/>
    <n v="1315026000"/>
    <x v="131"/>
    <d v="2011-09-03T05:00:00"/>
    <b v="0"/>
    <b v="0"/>
    <s v="music/world music"/>
    <x v="1"/>
    <s v="world music"/>
    <n v="311"/>
  </r>
  <r>
    <n v="134"/>
    <s v="Caldwell LLC"/>
    <s v="Secured executive concept"/>
    <n v="99500"/>
    <n v="89288"/>
    <x v="0"/>
    <x v="123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  <n v="90"/>
  </r>
  <r>
    <n v="135"/>
    <s v="Le, Burton and Evans"/>
    <s v="Balanced zero-defect software"/>
    <n v="7700"/>
    <n v="5488"/>
    <x v="0"/>
    <x v="124"/>
    <n v="46.905982905982903"/>
    <s v="US"/>
    <s v="USD"/>
    <n v="1362636000"/>
    <n v="1363064400"/>
    <x v="133"/>
    <d v="2013-03-12T05:00:00"/>
    <b v="0"/>
    <b v="1"/>
    <s v="theater/plays"/>
    <x v="3"/>
    <s v="plays"/>
    <n v="71"/>
  </r>
  <r>
    <n v="136"/>
    <s v="Briggs PLC"/>
    <s v="Distributed context-sensitive flexibility"/>
    <n v="82800"/>
    <n v="2721"/>
    <x v="3"/>
    <x v="125"/>
    <n v="46.913793103448278"/>
    <s v="US"/>
    <s v="USD"/>
    <n v="1402117200"/>
    <n v="1403154000"/>
    <x v="134"/>
    <d v="2014-06-19T05:00:00"/>
    <b v="0"/>
    <b v="1"/>
    <s v="film &amp; video/drama"/>
    <x v="4"/>
    <s v="drama"/>
    <n v="3"/>
  </r>
  <r>
    <n v="137"/>
    <s v="Hudson-Nguyen"/>
    <s v="Down-sized disintermediate support"/>
    <n v="1800"/>
    <n v="4712"/>
    <x v="1"/>
    <x v="126"/>
    <n v="94.24"/>
    <s v="US"/>
    <s v="USD"/>
    <n v="1286341200"/>
    <n v="1286859600"/>
    <x v="135"/>
    <d v="2010-10-12T05:00:00"/>
    <b v="0"/>
    <b v="0"/>
    <s v="publishing/nonfiction"/>
    <x v="5"/>
    <s v="nonfiction"/>
    <n v="262"/>
  </r>
  <r>
    <n v="138"/>
    <s v="Hogan Ltd"/>
    <s v="Stand-alone mission-critical moratorium"/>
    <n v="9600"/>
    <n v="9216"/>
    <x v="0"/>
    <x v="127"/>
    <n v="80.139130434782615"/>
    <s v="US"/>
    <s v="USD"/>
    <n v="1348808400"/>
    <n v="1349326800"/>
    <x v="136"/>
    <d v="2012-10-04T05:00:00"/>
    <b v="0"/>
    <b v="0"/>
    <s v="games/mobile games"/>
    <x v="6"/>
    <s v="mobile games"/>
    <n v="96"/>
  </r>
  <r>
    <n v="139"/>
    <s v="Hamilton, Wright and Chavez"/>
    <s v="Down-sized empowering protocol"/>
    <n v="92100"/>
    <n v="19246"/>
    <x v="0"/>
    <x v="128"/>
    <n v="59.036809815950917"/>
    <s v="US"/>
    <s v="USD"/>
    <n v="1429592400"/>
    <n v="1430974800"/>
    <x v="137"/>
    <d v="2015-05-07T05:00:00"/>
    <b v="0"/>
    <b v="1"/>
    <s v="technology/wearables"/>
    <x v="2"/>
    <s v="wearables"/>
    <n v="21"/>
  </r>
  <r>
    <n v="140"/>
    <s v="Bautista-Cross"/>
    <s v="Fully-configurable coherent Internet solution"/>
    <n v="5500"/>
    <n v="12274"/>
    <x v="1"/>
    <x v="129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  <n v="223"/>
  </r>
  <r>
    <n v="141"/>
    <s v="Jackson LLC"/>
    <s v="Distributed motivating algorithm"/>
    <n v="64300"/>
    <n v="65323"/>
    <x v="1"/>
    <x v="130"/>
    <n v="60.992530345471522"/>
    <s v="US"/>
    <s v="USD"/>
    <n v="1434085200"/>
    <n v="1434603600"/>
    <x v="139"/>
    <d v="2015-06-18T05:00:00"/>
    <b v="0"/>
    <b v="0"/>
    <s v="technology/web"/>
    <x v="2"/>
    <s v="web"/>
    <n v="102"/>
  </r>
  <r>
    <n v="142"/>
    <s v="Figueroa Ltd"/>
    <s v="Expanded solution-oriented benchmark"/>
    <n v="5000"/>
    <n v="11502"/>
    <x v="1"/>
    <x v="124"/>
    <n v="98.307692307692307"/>
    <s v="US"/>
    <s v="USD"/>
    <n v="1333688400"/>
    <n v="1337230800"/>
    <x v="107"/>
    <d v="2012-05-17T05:00:00"/>
    <b v="0"/>
    <b v="0"/>
    <s v="technology/web"/>
    <x v="2"/>
    <s v="web"/>
    <n v="230"/>
  </r>
  <r>
    <n v="143"/>
    <s v="Avila-Jones"/>
    <s v="Implemented discrete secured line"/>
    <n v="5400"/>
    <n v="7322"/>
    <x v="1"/>
    <x v="131"/>
    <n v="104.6"/>
    <s v="US"/>
    <s v="USD"/>
    <n v="1277701200"/>
    <n v="1279429200"/>
    <x v="140"/>
    <d v="2010-07-18T05:00:00"/>
    <b v="0"/>
    <b v="0"/>
    <s v="music/indie rock"/>
    <x v="1"/>
    <s v="indie rock"/>
    <n v="136"/>
  </r>
  <r>
    <n v="144"/>
    <s v="Martin, Lopez and Hunter"/>
    <s v="Multi-lateral actuating installation"/>
    <n v="9000"/>
    <n v="11619"/>
    <x v="1"/>
    <x v="18"/>
    <n v="86.066666666666663"/>
    <s v="US"/>
    <s v="USD"/>
    <n v="1560747600"/>
    <n v="1561438800"/>
    <x v="141"/>
    <d v="2019-06-25T05:00:00"/>
    <b v="0"/>
    <b v="0"/>
    <s v="theater/plays"/>
    <x v="3"/>
    <s v="plays"/>
    <n v="129"/>
  </r>
  <r>
    <n v="145"/>
    <s v="Fields-Moore"/>
    <s v="Secured reciprocal array"/>
    <n v="25000"/>
    <n v="59128"/>
    <x v="1"/>
    <x v="132"/>
    <n v="76.989583333333329"/>
    <s v="CH"/>
    <s v="CHF"/>
    <n v="1410066000"/>
    <n v="1410498000"/>
    <x v="142"/>
    <d v="2014-09-12T05:00:00"/>
    <b v="0"/>
    <b v="0"/>
    <s v="technology/wearables"/>
    <x v="2"/>
    <s v="wearables"/>
    <n v="237"/>
  </r>
  <r>
    <n v="146"/>
    <s v="Harris-Golden"/>
    <s v="Optional bandwidth-monitored middleware"/>
    <n v="8800"/>
    <n v="1518"/>
    <x v="3"/>
    <x v="133"/>
    <n v="29.764705882352942"/>
    <s v="US"/>
    <s v="USD"/>
    <n v="1320732000"/>
    <n v="1322460000"/>
    <x v="143"/>
    <d v="2011-11-28T06:00:00"/>
    <b v="0"/>
    <b v="0"/>
    <s v="theater/plays"/>
    <x v="3"/>
    <s v="plays"/>
    <n v="17"/>
  </r>
  <r>
    <n v="147"/>
    <s v="Moss, Norman and Dunlap"/>
    <s v="Upgradable upward-trending workforce"/>
    <n v="8300"/>
    <n v="9337"/>
    <x v="1"/>
    <x v="134"/>
    <n v="46.91959798994975"/>
    <s v="US"/>
    <s v="USD"/>
    <n v="1465794000"/>
    <n v="1466312400"/>
    <x v="144"/>
    <d v="2016-06-19T05:00:00"/>
    <b v="0"/>
    <b v="1"/>
    <s v="theater/plays"/>
    <x v="3"/>
    <s v="plays"/>
    <n v="112"/>
  </r>
  <r>
    <n v="148"/>
    <s v="White, Larson and Wright"/>
    <s v="Upgradable hybrid capability"/>
    <n v="9300"/>
    <n v="11255"/>
    <x v="1"/>
    <x v="37"/>
    <n v="105.18691588785046"/>
    <s v="US"/>
    <s v="USD"/>
    <n v="1500958800"/>
    <n v="1501736400"/>
    <x v="145"/>
    <d v="2017-08-03T05:00:00"/>
    <b v="0"/>
    <b v="0"/>
    <s v="technology/wearables"/>
    <x v="2"/>
    <s v="wearables"/>
    <n v="121"/>
  </r>
  <r>
    <n v="149"/>
    <s v="Payne, Oliver and Burch"/>
    <s v="Managed fresh-thinking flexibility"/>
    <n v="6200"/>
    <n v="13632"/>
    <x v="1"/>
    <x v="135"/>
    <n v="69.907692307692301"/>
    <s v="US"/>
    <s v="USD"/>
    <n v="1357020000"/>
    <n v="1361512800"/>
    <x v="146"/>
    <d v="2013-02-22T06:00:00"/>
    <b v="0"/>
    <b v="0"/>
    <s v="music/indie rock"/>
    <x v="1"/>
    <s v="indie rock"/>
    <n v="220"/>
  </r>
  <r>
    <n v="150"/>
    <s v="Brown, Palmer and Pace"/>
    <s v="Networked stable workforce"/>
    <n v="100"/>
    <n v="1"/>
    <x v="0"/>
    <x v="49"/>
    <n v="1"/>
    <s v="US"/>
    <s v="USD"/>
    <n v="1544940000"/>
    <n v="1545026400"/>
    <x v="147"/>
    <d v="2018-12-17T06:00:00"/>
    <b v="0"/>
    <b v="0"/>
    <s v="music/rock"/>
    <x v="1"/>
    <s v="rock"/>
    <n v="1"/>
  </r>
  <r>
    <n v="151"/>
    <s v="Parker LLC"/>
    <s v="Customizable intermediate extranet"/>
    <n v="137200"/>
    <n v="88037"/>
    <x v="0"/>
    <x v="50"/>
    <n v="60.011588275391958"/>
    <s v="US"/>
    <s v="USD"/>
    <n v="1402290000"/>
    <n v="1406696400"/>
    <x v="148"/>
    <d v="2014-07-30T05:00:00"/>
    <b v="0"/>
    <b v="0"/>
    <s v="music/electric music"/>
    <x v="1"/>
    <s v="electric music"/>
    <n v="64"/>
  </r>
  <r>
    <n v="152"/>
    <s v="Bowen, Mcdonald and Hall"/>
    <s v="User-centric fault-tolerant task-force"/>
    <n v="41500"/>
    <n v="175573"/>
    <x v="1"/>
    <x v="136"/>
    <n v="52.006220379146917"/>
    <s v="US"/>
    <s v="USD"/>
    <n v="1487311200"/>
    <n v="1487916000"/>
    <x v="149"/>
    <d v="2017-02-24T06:00:00"/>
    <b v="0"/>
    <b v="0"/>
    <s v="music/indie rock"/>
    <x v="1"/>
    <s v="indie rock"/>
    <n v="423"/>
  </r>
  <r>
    <n v="153"/>
    <s v="Whitehead, Bell and Hughes"/>
    <s v="Multi-tiered radical definition"/>
    <n v="189400"/>
    <n v="176112"/>
    <x v="0"/>
    <x v="137"/>
    <n v="31.000176025347649"/>
    <s v="US"/>
    <s v="USD"/>
    <n v="1350622800"/>
    <n v="1351141200"/>
    <x v="150"/>
    <d v="2012-10-25T05:00:00"/>
    <b v="0"/>
    <b v="0"/>
    <s v="theater/plays"/>
    <x v="3"/>
    <s v="plays"/>
    <n v="93"/>
  </r>
  <r>
    <n v="154"/>
    <s v="Rodriguez-Brown"/>
    <s v="Devolved foreground benchmark"/>
    <n v="171300"/>
    <n v="100650"/>
    <x v="0"/>
    <x v="138"/>
    <n v="95.042492917847028"/>
    <s v="US"/>
    <s v="USD"/>
    <n v="1463029200"/>
    <n v="1465016400"/>
    <x v="151"/>
    <d v="2016-06-04T05:00:00"/>
    <b v="0"/>
    <b v="1"/>
    <s v="music/indie rock"/>
    <x v="1"/>
    <s v="indie rock"/>
    <n v="59"/>
  </r>
  <r>
    <n v="155"/>
    <s v="Hall-Schaefer"/>
    <s v="Distributed eco-centric methodology"/>
    <n v="139500"/>
    <n v="90706"/>
    <x v="0"/>
    <x v="139"/>
    <n v="75.968174204355108"/>
    <s v="US"/>
    <s v="USD"/>
    <n v="1269493200"/>
    <n v="1270789200"/>
    <x v="152"/>
    <d v="2010-04-09T05:00:00"/>
    <b v="0"/>
    <b v="0"/>
    <s v="theater/plays"/>
    <x v="3"/>
    <s v="plays"/>
    <n v="65"/>
  </r>
  <r>
    <n v="156"/>
    <s v="Meza-Rogers"/>
    <s v="Streamlined encompassing encryption"/>
    <n v="36400"/>
    <n v="26914"/>
    <x v="3"/>
    <x v="140"/>
    <n v="71.013192612137203"/>
    <s v="AU"/>
    <s v="AUD"/>
    <n v="1570251600"/>
    <n v="1572325200"/>
    <x v="153"/>
    <d v="2019-10-29T05:00:00"/>
    <b v="0"/>
    <b v="0"/>
    <s v="music/rock"/>
    <x v="1"/>
    <s v="rock"/>
    <n v="74"/>
  </r>
  <r>
    <n v="157"/>
    <s v="Curtis-Curtis"/>
    <s v="User-friendly reciprocal initiative"/>
    <n v="4200"/>
    <n v="2212"/>
    <x v="0"/>
    <x v="141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  <n v="53"/>
  </r>
  <r>
    <n v="158"/>
    <s v="Carlson Inc"/>
    <s v="Ergonomic fresh-thinking installation"/>
    <n v="2100"/>
    <n v="4640"/>
    <x v="1"/>
    <x v="142"/>
    <n v="113.17073170731707"/>
    <s v="US"/>
    <s v="USD"/>
    <n v="1449554400"/>
    <n v="1449640800"/>
    <x v="155"/>
    <d v="2015-12-09T06:00:00"/>
    <b v="0"/>
    <b v="0"/>
    <s v="music/rock"/>
    <x v="1"/>
    <s v="rock"/>
    <n v="221"/>
  </r>
  <r>
    <n v="159"/>
    <s v="Clarke, Anderson and Lee"/>
    <s v="Robust explicit hardware"/>
    <n v="191200"/>
    <n v="191222"/>
    <x v="1"/>
    <x v="143"/>
    <n v="105.00933552992861"/>
    <s v="US"/>
    <s v="USD"/>
    <n v="1553662800"/>
    <n v="1555218000"/>
    <x v="156"/>
    <d v="2019-04-14T05:00:00"/>
    <b v="0"/>
    <b v="1"/>
    <s v="theater/plays"/>
    <x v="3"/>
    <s v="plays"/>
    <n v="100"/>
  </r>
  <r>
    <n v="160"/>
    <s v="Evans Group"/>
    <s v="Stand-alone actuating support"/>
    <n v="8000"/>
    <n v="12985"/>
    <x v="1"/>
    <x v="55"/>
    <n v="79.176829268292678"/>
    <s v="US"/>
    <s v="USD"/>
    <n v="1556341200"/>
    <n v="1557723600"/>
    <x v="157"/>
    <d v="2019-05-13T05:00:00"/>
    <b v="0"/>
    <b v="0"/>
    <s v="technology/wearables"/>
    <x v="2"/>
    <s v="wearables"/>
    <n v="162"/>
  </r>
  <r>
    <n v="161"/>
    <s v="Bruce Group"/>
    <s v="Cross-platform methodical process improvement"/>
    <n v="5500"/>
    <n v="4300"/>
    <x v="0"/>
    <x v="51"/>
    <n v="57.333333333333336"/>
    <s v="US"/>
    <s v="USD"/>
    <n v="1442984400"/>
    <n v="1443502800"/>
    <x v="158"/>
    <d v="2015-09-29T05:00:00"/>
    <b v="0"/>
    <b v="1"/>
    <s v="technology/web"/>
    <x v="2"/>
    <s v="web"/>
    <n v="78"/>
  </r>
  <r>
    <n v="162"/>
    <s v="Keith, Alvarez and Potter"/>
    <s v="Extended bottom-line open architecture"/>
    <n v="6100"/>
    <n v="9134"/>
    <x v="1"/>
    <x v="144"/>
    <n v="58.178343949044589"/>
    <s v="CH"/>
    <s v="CHF"/>
    <n v="1544248800"/>
    <n v="1546840800"/>
    <x v="159"/>
    <d v="2019-01-07T06:00:00"/>
    <b v="0"/>
    <b v="0"/>
    <s v="music/rock"/>
    <x v="1"/>
    <s v="rock"/>
    <n v="150"/>
  </r>
  <r>
    <n v="163"/>
    <s v="Burton-Watkins"/>
    <s v="Extended reciprocal circuit"/>
    <n v="3500"/>
    <n v="8864"/>
    <x v="1"/>
    <x v="67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  <n v="253"/>
  </r>
  <r>
    <n v="164"/>
    <s v="Lopez and Sons"/>
    <s v="Polarized human-resource protocol"/>
    <n v="150500"/>
    <n v="150755"/>
    <x v="1"/>
    <x v="20"/>
    <n v="107.99068767908309"/>
    <s v="US"/>
    <s v="USD"/>
    <n v="1507438800"/>
    <n v="1507525200"/>
    <x v="161"/>
    <d v="2017-10-09T05:00:00"/>
    <b v="0"/>
    <b v="0"/>
    <s v="theater/plays"/>
    <x v="3"/>
    <s v="plays"/>
    <n v="100"/>
  </r>
  <r>
    <n v="165"/>
    <s v="Cordova Ltd"/>
    <s v="Synergized radical product"/>
    <n v="90400"/>
    <n v="110279"/>
    <x v="1"/>
    <x v="145"/>
    <n v="44.005985634477256"/>
    <s v="US"/>
    <s v="USD"/>
    <n v="1501563600"/>
    <n v="1504328400"/>
    <x v="162"/>
    <d v="2017-09-02T05:00:00"/>
    <b v="0"/>
    <b v="0"/>
    <s v="technology/web"/>
    <x v="2"/>
    <s v="web"/>
    <n v="122"/>
  </r>
  <r>
    <n v="166"/>
    <s v="Brown-Vang"/>
    <s v="Robust heuristic artificial intelligence"/>
    <n v="9800"/>
    <n v="13439"/>
    <x v="1"/>
    <x v="146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  <n v="137"/>
  </r>
  <r>
    <n v="167"/>
    <s v="Cruz-Ward"/>
    <s v="Robust content-based emulation"/>
    <n v="2600"/>
    <n v="10804"/>
    <x v="1"/>
    <x v="147"/>
    <n v="74"/>
    <s v="AU"/>
    <s v="AUD"/>
    <n v="1370840400"/>
    <n v="1371704400"/>
    <x v="164"/>
    <d v="2013-06-20T05:00:00"/>
    <b v="0"/>
    <b v="0"/>
    <s v="theater/plays"/>
    <x v="3"/>
    <s v="plays"/>
    <n v="416"/>
  </r>
  <r>
    <n v="168"/>
    <s v="Hernandez Group"/>
    <s v="Ergonomic uniform open system"/>
    <n v="128100"/>
    <n v="40107"/>
    <x v="0"/>
    <x v="148"/>
    <n v="41.996858638743454"/>
    <s v="DK"/>
    <s v="DKK"/>
    <n v="1550815200"/>
    <n v="1552798800"/>
    <x v="165"/>
    <d v="2019-03-17T05:00:00"/>
    <b v="0"/>
    <b v="1"/>
    <s v="music/indie rock"/>
    <x v="1"/>
    <s v="indie rock"/>
    <n v="31"/>
  </r>
  <r>
    <n v="169"/>
    <s v="Tran, Steele and Wilson"/>
    <s v="Profit-focused modular product"/>
    <n v="23300"/>
    <n v="98811"/>
    <x v="1"/>
    <x v="149"/>
    <n v="77.988161010260455"/>
    <s v="US"/>
    <s v="USD"/>
    <n v="1339909200"/>
    <n v="1342328400"/>
    <x v="166"/>
    <d v="2012-07-15T05:00:00"/>
    <b v="0"/>
    <b v="1"/>
    <s v="film &amp; video/shorts"/>
    <x v="4"/>
    <s v="shorts"/>
    <n v="424"/>
  </r>
  <r>
    <n v="170"/>
    <s v="Summers, Gallegos and Stein"/>
    <s v="Mandatory mobile product"/>
    <n v="188100"/>
    <n v="5528"/>
    <x v="0"/>
    <x v="109"/>
    <n v="82.507462686567166"/>
    <s v="US"/>
    <s v="USD"/>
    <n v="1501736400"/>
    <n v="1502341200"/>
    <x v="167"/>
    <d v="2017-08-10T05:00:00"/>
    <b v="0"/>
    <b v="0"/>
    <s v="music/indie rock"/>
    <x v="1"/>
    <s v="indie rock"/>
    <n v="3"/>
  </r>
  <r>
    <n v="171"/>
    <s v="Blair Group"/>
    <s v="Public-key 3rdgeneration budgetary management"/>
    <n v="4900"/>
    <n v="521"/>
    <x v="0"/>
    <x v="62"/>
    <n v="104.2"/>
    <s v="US"/>
    <s v="USD"/>
    <n v="1395291600"/>
    <n v="1397192400"/>
    <x v="168"/>
    <d v="2014-04-11T05:00:00"/>
    <b v="0"/>
    <b v="0"/>
    <s v="publishing/translations"/>
    <x v="5"/>
    <s v="translations"/>
    <n v="11"/>
  </r>
  <r>
    <n v="172"/>
    <s v="Nixon Inc"/>
    <s v="Centralized national firmware"/>
    <n v="800"/>
    <n v="663"/>
    <x v="0"/>
    <x v="150"/>
    <n v="25.5"/>
    <s v="US"/>
    <s v="USD"/>
    <n v="1405746000"/>
    <n v="1407042000"/>
    <x v="169"/>
    <d v="2014-08-03T05:00:00"/>
    <b v="0"/>
    <b v="1"/>
    <s v="film &amp; video/documentary"/>
    <x v="4"/>
    <s v="documentary"/>
    <n v="83"/>
  </r>
  <r>
    <n v="173"/>
    <s v="White LLC"/>
    <s v="Cross-group 4thgeneration middleware"/>
    <n v="96700"/>
    <n v="157635"/>
    <x v="1"/>
    <x v="151"/>
    <n v="100.98334401024984"/>
    <s v="US"/>
    <s v="USD"/>
    <n v="1368853200"/>
    <n v="1369371600"/>
    <x v="170"/>
    <d v="2013-05-24T05:00:00"/>
    <b v="0"/>
    <b v="0"/>
    <s v="theater/plays"/>
    <x v="3"/>
    <s v="plays"/>
    <n v="163"/>
  </r>
  <r>
    <n v="174"/>
    <s v="Santos, Black and Donovan"/>
    <s v="Pre-emptive scalable access"/>
    <n v="600"/>
    <n v="5368"/>
    <x v="1"/>
    <x v="44"/>
    <n v="111.83333333333333"/>
    <s v="US"/>
    <s v="USD"/>
    <n v="1444021200"/>
    <n v="1444107600"/>
    <x v="171"/>
    <d v="2015-10-06T05:00:00"/>
    <b v="0"/>
    <b v="1"/>
    <s v="technology/wearables"/>
    <x v="2"/>
    <s v="wearables"/>
    <n v="895"/>
  </r>
  <r>
    <n v="175"/>
    <s v="Jones, Contreras and Burnett"/>
    <s v="Sharable intangible migration"/>
    <n v="181200"/>
    <n v="47459"/>
    <x v="0"/>
    <x v="152"/>
    <n v="41.999115044247787"/>
    <s v="US"/>
    <s v="USD"/>
    <n v="1472619600"/>
    <n v="1474261200"/>
    <x v="172"/>
    <d v="2016-09-19T05:00:00"/>
    <b v="0"/>
    <b v="0"/>
    <s v="theater/plays"/>
    <x v="3"/>
    <s v="plays"/>
    <n v="26"/>
  </r>
  <r>
    <n v="176"/>
    <s v="Stone-Orozco"/>
    <s v="Proactive scalable Graphical User Interface"/>
    <n v="115000"/>
    <n v="86060"/>
    <x v="0"/>
    <x v="153"/>
    <n v="110.05115089514067"/>
    <s v="US"/>
    <s v="USD"/>
    <n v="1472878800"/>
    <n v="1473656400"/>
    <x v="173"/>
    <d v="2016-09-12T05:00:00"/>
    <b v="0"/>
    <b v="0"/>
    <s v="theater/plays"/>
    <x v="3"/>
    <s v="plays"/>
    <n v="75"/>
  </r>
  <r>
    <n v="177"/>
    <s v="Lee, Gibson and Morgan"/>
    <s v="Digitized solution-oriented product"/>
    <n v="38800"/>
    <n v="161593"/>
    <x v="1"/>
    <x v="154"/>
    <n v="58.997079225994888"/>
    <s v="US"/>
    <s v="USD"/>
    <n v="1289800800"/>
    <n v="1291960800"/>
    <x v="174"/>
    <d v="2010-12-10T06:00:00"/>
    <b v="0"/>
    <b v="0"/>
    <s v="theater/plays"/>
    <x v="3"/>
    <s v="plays"/>
    <n v="416"/>
  </r>
  <r>
    <n v="178"/>
    <s v="Alexander-Williams"/>
    <s v="Triple-buffered cohesive structure"/>
    <n v="7200"/>
    <n v="6927"/>
    <x v="0"/>
    <x v="155"/>
    <n v="32.985714285714288"/>
    <s v="US"/>
    <s v="USD"/>
    <n v="1505970000"/>
    <n v="1506747600"/>
    <x v="175"/>
    <d v="2017-09-30T05:00:00"/>
    <b v="0"/>
    <b v="0"/>
    <s v="food/food trucks"/>
    <x v="0"/>
    <s v="food trucks"/>
    <n v="96"/>
  </r>
  <r>
    <n v="179"/>
    <s v="Marks Ltd"/>
    <s v="Realigned human-resource orchestration"/>
    <n v="44500"/>
    <n v="159185"/>
    <x v="1"/>
    <x v="156"/>
    <n v="45.005654509471306"/>
    <s v="CA"/>
    <s v="CAD"/>
    <n v="1363496400"/>
    <n v="1363582800"/>
    <x v="176"/>
    <d v="2013-03-18T05:00:00"/>
    <b v="0"/>
    <b v="1"/>
    <s v="theater/plays"/>
    <x v="3"/>
    <s v="plays"/>
    <n v="358"/>
  </r>
  <r>
    <n v="180"/>
    <s v="Olsen, Edwards and Reid"/>
    <s v="Optional clear-thinking software"/>
    <n v="56000"/>
    <n v="172736"/>
    <x v="1"/>
    <x v="157"/>
    <n v="81.98196487897485"/>
    <s v="AU"/>
    <s v="AUD"/>
    <n v="1269234000"/>
    <n v="1269666000"/>
    <x v="177"/>
    <d v="2010-03-27T05:00:00"/>
    <b v="0"/>
    <b v="0"/>
    <s v="technology/wearables"/>
    <x v="2"/>
    <s v="wearables"/>
    <n v="308"/>
  </r>
  <r>
    <n v="181"/>
    <s v="Daniels, Rose and Tyler"/>
    <s v="Centralized global approach"/>
    <n v="8600"/>
    <n v="5315"/>
    <x v="0"/>
    <x v="158"/>
    <n v="39.080882352941174"/>
    <s v="US"/>
    <s v="USD"/>
    <n v="1507093200"/>
    <n v="1508648400"/>
    <x v="178"/>
    <d v="2017-10-22T05:00:00"/>
    <b v="0"/>
    <b v="0"/>
    <s v="technology/web"/>
    <x v="2"/>
    <s v="web"/>
    <n v="62"/>
  </r>
  <r>
    <n v="182"/>
    <s v="Adams Group"/>
    <s v="Reverse-engineered bandwidth-monitored contingency"/>
    <n v="27100"/>
    <n v="195750"/>
    <x v="1"/>
    <x v="159"/>
    <n v="58.996383363471971"/>
    <s v="DK"/>
    <s v="DKK"/>
    <n v="1560574800"/>
    <n v="1561957200"/>
    <x v="179"/>
    <d v="2019-07-01T05:00:00"/>
    <b v="0"/>
    <b v="0"/>
    <s v="theater/plays"/>
    <x v="3"/>
    <s v="plays"/>
    <n v="722"/>
  </r>
  <r>
    <n v="183"/>
    <s v="Rogers, Huerta and Medina"/>
    <s v="Pre-emptive bandwidth-monitored instruction set"/>
    <n v="5100"/>
    <n v="3525"/>
    <x v="0"/>
    <x v="99"/>
    <n v="40.988372093023258"/>
    <s v="CA"/>
    <s v="CAD"/>
    <n v="1284008400"/>
    <n v="1285131600"/>
    <x v="180"/>
    <d v="2010-09-22T05:00:00"/>
    <b v="0"/>
    <b v="0"/>
    <s v="music/rock"/>
    <x v="1"/>
    <s v="rock"/>
    <n v="69"/>
  </r>
  <r>
    <n v="184"/>
    <s v="Howard, Carter and Griffith"/>
    <s v="Adaptive asynchronous emulation"/>
    <n v="3600"/>
    <n v="10550"/>
    <x v="1"/>
    <x v="160"/>
    <n v="31.029411764705884"/>
    <s v="US"/>
    <s v="USD"/>
    <n v="1556859600"/>
    <n v="1556946000"/>
    <x v="181"/>
    <d v="2019-05-04T05:00:00"/>
    <b v="0"/>
    <b v="0"/>
    <s v="theater/plays"/>
    <x v="3"/>
    <s v="plays"/>
    <n v="293"/>
  </r>
  <r>
    <n v="185"/>
    <s v="Bailey PLC"/>
    <s v="Innovative actuating conglomeration"/>
    <n v="1000"/>
    <n v="718"/>
    <x v="0"/>
    <x v="161"/>
    <n v="37.789473684210527"/>
    <s v="US"/>
    <s v="USD"/>
    <n v="1526187600"/>
    <n v="1527138000"/>
    <x v="182"/>
    <d v="2018-05-24T05:00:00"/>
    <b v="0"/>
    <b v="0"/>
    <s v="film &amp; video/television"/>
    <x v="4"/>
    <s v="television"/>
    <n v="72"/>
  </r>
  <r>
    <n v="186"/>
    <s v="Parker Group"/>
    <s v="Grass-roots foreground policy"/>
    <n v="88800"/>
    <n v="28358"/>
    <x v="0"/>
    <x v="162"/>
    <n v="32.006772009029348"/>
    <s v="US"/>
    <s v="USD"/>
    <n v="1400821200"/>
    <n v="1402117200"/>
    <x v="183"/>
    <d v="2014-06-07T05:00:00"/>
    <b v="0"/>
    <b v="0"/>
    <s v="theater/plays"/>
    <x v="3"/>
    <s v="plays"/>
    <n v="32"/>
  </r>
  <r>
    <n v="187"/>
    <s v="Fox Group"/>
    <s v="Horizontal transitional paradigm"/>
    <n v="60200"/>
    <n v="138384"/>
    <x v="1"/>
    <x v="163"/>
    <n v="95.966712898751737"/>
    <s v="CA"/>
    <s v="CAD"/>
    <n v="1361599200"/>
    <n v="1364014800"/>
    <x v="184"/>
    <d v="2013-03-23T05:00:00"/>
    <b v="0"/>
    <b v="1"/>
    <s v="film &amp; video/shorts"/>
    <x v="4"/>
    <s v="shorts"/>
    <n v="230"/>
  </r>
  <r>
    <n v="188"/>
    <s v="Walker, Jones and Rodriguez"/>
    <s v="Networked didactic info-mediaries"/>
    <n v="8200"/>
    <n v="2625"/>
    <x v="0"/>
    <x v="164"/>
    <n v="75"/>
    <s v="IT"/>
    <s v="EUR"/>
    <n v="1417500000"/>
    <n v="1417586400"/>
    <x v="185"/>
    <d v="2014-12-03T06:00:00"/>
    <b v="0"/>
    <b v="0"/>
    <s v="theater/plays"/>
    <x v="3"/>
    <s v="plays"/>
    <n v="32"/>
  </r>
  <r>
    <n v="189"/>
    <s v="Anthony-Shaw"/>
    <s v="Switchable contextually-based access"/>
    <n v="191300"/>
    <n v="45004"/>
    <x v="3"/>
    <x v="165"/>
    <n v="102.0498866213152"/>
    <s v="US"/>
    <s v="USD"/>
    <n v="1457071200"/>
    <n v="1457071200"/>
    <x v="186"/>
    <d v="2016-03-04T06:00:00"/>
    <b v="0"/>
    <b v="0"/>
    <s v="theater/plays"/>
    <x v="3"/>
    <s v="plays"/>
    <n v="24"/>
  </r>
  <r>
    <n v="190"/>
    <s v="Cook LLC"/>
    <s v="Up-sized dynamic throughput"/>
    <n v="3700"/>
    <n v="2538"/>
    <x v="0"/>
    <x v="3"/>
    <n v="105.75"/>
    <s v="US"/>
    <s v="USD"/>
    <n v="1370322000"/>
    <n v="1370408400"/>
    <x v="187"/>
    <d v="2013-06-05T05:00:00"/>
    <b v="0"/>
    <b v="1"/>
    <s v="theater/plays"/>
    <x v="3"/>
    <s v="plays"/>
    <n v="69"/>
  </r>
  <r>
    <n v="191"/>
    <s v="Sutton PLC"/>
    <s v="Mandatory reciprocal superstructure"/>
    <n v="8400"/>
    <n v="3188"/>
    <x v="0"/>
    <x v="99"/>
    <n v="37.069767441860463"/>
    <s v="IT"/>
    <s v="EUR"/>
    <n v="1552366800"/>
    <n v="1552626000"/>
    <x v="188"/>
    <d v="2019-03-15T05:00:00"/>
    <b v="0"/>
    <b v="0"/>
    <s v="theater/plays"/>
    <x v="3"/>
    <s v="plays"/>
    <n v="38"/>
  </r>
  <r>
    <n v="192"/>
    <s v="Long, Morgan and Mitchell"/>
    <s v="Upgradable 4thgeneration productivity"/>
    <n v="42600"/>
    <n v="8517"/>
    <x v="0"/>
    <x v="166"/>
    <n v="35.049382716049379"/>
    <s v="US"/>
    <s v="USD"/>
    <n v="1403845200"/>
    <n v="1404190800"/>
    <x v="189"/>
    <d v="2014-07-01T05:00:00"/>
    <b v="0"/>
    <b v="0"/>
    <s v="music/rock"/>
    <x v="1"/>
    <s v="rock"/>
    <n v="20"/>
  </r>
  <r>
    <n v="193"/>
    <s v="Calhoun, Rogers and Long"/>
    <s v="Progressive discrete hub"/>
    <n v="6600"/>
    <n v="3012"/>
    <x v="0"/>
    <x v="167"/>
    <n v="46.338461538461537"/>
    <s v="US"/>
    <s v="USD"/>
    <n v="1523163600"/>
    <n v="1523509200"/>
    <x v="190"/>
    <d v="2018-04-12T05:00:00"/>
    <b v="1"/>
    <b v="0"/>
    <s v="music/indie rock"/>
    <x v="1"/>
    <s v="indie rock"/>
    <n v="46"/>
  </r>
  <r>
    <n v="194"/>
    <s v="Sandoval Group"/>
    <s v="Assimilated multi-tasking archive"/>
    <n v="7100"/>
    <n v="8716"/>
    <x v="1"/>
    <x v="105"/>
    <n v="69.174603174603178"/>
    <s v="US"/>
    <s v="USD"/>
    <n v="1442206800"/>
    <n v="1443589200"/>
    <x v="191"/>
    <d v="2015-09-30T05:00:00"/>
    <b v="0"/>
    <b v="0"/>
    <s v="music/metal"/>
    <x v="1"/>
    <s v="metal"/>
    <n v="123"/>
  </r>
  <r>
    <n v="195"/>
    <s v="Smith and Sons"/>
    <s v="Upgradable high-level solution"/>
    <n v="15800"/>
    <n v="57157"/>
    <x v="1"/>
    <x v="168"/>
    <n v="109.07824427480917"/>
    <s v="US"/>
    <s v="USD"/>
    <n v="1532840400"/>
    <n v="1533445200"/>
    <x v="192"/>
    <d v="2018-08-05T05:00:00"/>
    <b v="0"/>
    <b v="0"/>
    <s v="music/electric music"/>
    <x v="1"/>
    <s v="electric music"/>
    <n v="362"/>
  </r>
  <r>
    <n v="196"/>
    <s v="King Inc"/>
    <s v="Organic bandwidth-monitored frame"/>
    <n v="8200"/>
    <n v="5178"/>
    <x v="0"/>
    <x v="16"/>
    <n v="51.78"/>
    <s v="DK"/>
    <s v="DKK"/>
    <n v="1472878800"/>
    <n v="1474520400"/>
    <x v="173"/>
    <d v="2016-09-22T05:00:00"/>
    <b v="0"/>
    <b v="0"/>
    <s v="technology/wearables"/>
    <x v="2"/>
    <s v="wearables"/>
    <n v="63"/>
  </r>
  <r>
    <n v="197"/>
    <s v="Perry and Sons"/>
    <s v="Business-focused logistical framework"/>
    <n v="54700"/>
    <n v="163118"/>
    <x v="1"/>
    <x v="169"/>
    <n v="82.010055304172951"/>
    <s v="US"/>
    <s v="USD"/>
    <n v="1498194000"/>
    <n v="1499403600"/>
    <x v="193"/>
    <d v="2017-07-07T05:00:00"/>
    <b v="0"/>
    <b v="0"/>
    <s v="film &amp; video/drama"/>
    <x v="4"/>
    <s v="drama"/>
    <n v="298"/>
  </r>
  <r>
    <n v="198"/>
    <s v="Palmer Inc"/>
    <s v="Universal multi-state capability"/>
    <n v="63200"/>
    <n v="6041"/>
    <x v="0"/>
    <x v="170"/>
    <n v="35.958333333333336"/>
    <s v="US"/>
    <s v="USD"/>
    <n v="1281070800"/>
    <n v="1283576400"/>
    <x v="194"/>
    <d v="2010-09-04T05:00:00"/>
    <b v="0"/>
    <b v="0"/>
    <s v="music/electric music"/>
    <x v="1"/>
    <s v="electric music"/>
    <n v="10"/>
  </r>
  <r>
    <n v="199"/>
    <s v="Hull, Baker and Martinez"/>
    <s v="Digitized reciprocal infrastructure"/>
    <n v="1800"/>
    <n v="968"/>
    <x v="0"/>
    <x v="171"/>
    <n v="74.461538461538467"/>
    <s v="US"/>
    <s v="USD"/>
    <n v="1436245200"/>
    <n v="1436590800"/>
    <x v="195"/>
    <d v="2015-07-11T05:00:00"/>
    <b v="0"/>
    <b v="0"/>
    <s v="music/rock"/>
    <x v="1"/>
    <s v="rock"/>
    <n v="54"/>
  </r>
  <r>
    <n v="200"/>
    <s v="Becker, Rice and White"/>
    <s v="Reduced dedicated capability"/>
    <n v="100"/>
    <n v="2"/>
    <x v="0"/>
    <x v="49"/>
    <n v="2"/>
    <s v="CA"/>
    <s v="CAD"/>
    <n v="1269493200"/>
    <n v="1270443600"/>
    <x v="152"/>
    <d v="2010-04-05T05:00:00"/>
    <b v="0"/>
    <b v="0"/>
    <s v="theater/plays"/>
    <x v="3"/>
    <s v="plays"/>
    <n v="2"/>
  </r>
  <r>
    <n v="201"/>
    <s v="Osborne, Perkins and Knox"/>
    <s v="Cross-platform bi-directional workforce"/>
    <n v="2100"/>
    <n v="14305"/>
    <x v="1"/>
    <x v="144"/>
    <n v="91.114649681528661"/>
    <s v="US"/>
    <s v="USD"/>
    <n v="1406264400"/>
    <n v="1407819600"/>
    <x v="196"/>
    <d v="2014-08-12T05:00:00"/>
    <b v="0"/>
    <b v="0"/>
    <s v="technology/web"/>
    <x v="2"/>
    <s v="web"/>
    <n v="681"/>
  </r>
  <r>
    <n v="202"/>
    <s v="Mcknight-Freeman"/>
    <s v="Upgradable scalable methodology"/>
    <n v="8300"/>
    <n v="6543"/>
    <x v="3"/>
    <x v="172"/>
    <n v="79.792682926829272"/>
    <s v="US"/>
    <s v="USD"/>
    <n v="1317531600"/>
    <n v="1317877200"/>
    <x v="197"/>
    <d v="2011-10-06T05:00:00"/>
    <b v="0"/>
    <b v="0"/>
    <s v="food/food trucks"/>
    <x v="0"/>
    <s v="food trucks"/>
    <n v="79"/>
  </r>
  <r>
    <n v="203"/>
    <s v="Hayden, Shannon and Stein"/>
    <s v="Customer-focused client-server service-desk"/>
    <n v="143900"/>
    <n v="193413"/>
    <x v="1"/>
    <x v="173"/>
    <n v="42.999777678968428"/>
    <s v="AU"/>
    <s v="AUD"/>
    <n v="1484632800"/>
    <n v="1484805600"/>
    <x v="198"/>
    <d v="2017-01-19T06:00:00"/>
    <b v="0"/>
    <b v="0"/>
    <s v="theater/plays"/>
    <x v="3"/>
    <s v="plays"/>
    <n v="134"/>
  </r>
  <r>
    <n v="204"/>
    <s v="Daniel-Luna"/>
    <s v="Mandatory multimedia leverage"/>
    <n v="75000"/>
    <n v="2529"/>
    <x v="0"/>
    <x v="174"/>
    <n v="63.225000000000001"/>
    <s v="US"/>
    <s v="USD"/>
    <n v="1301806800"/>
    <n v="1302670800"/>
    <x v="199"/>
    <d v="2011-04-13T05:00:00"/>
    <b v="0"/>
    <b v="0"/>
    <s v="music/jazz"/>
    <x v="1"/>
    <s v="jazz"/>
    <n v="3"/>
  </r>
  <r>
    <n v="205"/>
    <s v="Weaver-Marquez"/>
    <s v="Focused analyzing circuit"/>
    <n v="1300"/>
    <n v="5614"/>
    <x v="1"/>
    <x v="175"/>
    <n v="70.174999999999997"/>
    <s v="US"/>
    <s v="USD"/>
    <n v="1539752400"/>
    <n v="1540789200"/>
    <x v="200"/>
    <d v="2018-10-29T05:00:00"/>
    <b v="1"/>
    <b v="0"/>
    <s v="theater/plays"/>
    <x v="3"/>
    <s v="plays"/>
    <n v="432"/>
  </r>
  <r>
    <n v="206"/>
    <s v="Austin, Baker and Kelley"/>
    <s v="Fundamental grid-enabled strategy"/>
    <n v="9000"/>
    <n v="3496"/>
    <x v="3"/>
    <x v="176"/>
    <n v="61.333333333333336"/>
    <s v="US"/>
    <s v="USD"/>
    <n v="1267250400"/>
    <n v="1268028000"/>
    <x v="201"/>
    <d v="2010-03-08T06:00:00"/>
    <b v="0"/>
    <b v="0"/>
    <s v="publishing/fiction"/>
    <x v="5"/>
    <s v="fiction"/>
    <n v="39"/>
  </r>
  <r>
    <n v="207"/>
    <s v="Carney-Anderson"/>
    <s v="Digitized 5thgeneration knowledgebase"/>
    <n v="1000"/>
    <n v="4257"/>
    <x v="1"/>
    <x v="177"/>
    <n v="99"/>
    <s v="US"/>
    <s v="USD"/>
    <n v="1535432400"/>
    <n v="1537160400"/>
    <x v="202"/>
    <d v="2018-09-17T05:00:00"/>
    <b v="0"/>
    <b v="1"/>
    <s v="music/rock"/>
    <x v="1"/>
    <s v="rock"/>
    <n v="426"/>
  </r>
  <r>
    <n v="208"/>
    <s v="Jackson Inc"/>
    <s v="Mandatory multi-tasking encryption"/>
    <n v="196900"/>
    <n v="199110"/>
    <x v="1"/>
    <x v="178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  <n v="101"/>
  </r>
  <r>
    <n v="209"/>
    <s v="Warren Ltd"/>
    <s v="Distributed system-worthy application"/>
    <n v="194500"/>
    <n v="41212"/>
    <x v="2"/>
    <x v="179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  <n v="21"/>
  </r>
  <r>
    <n v="210"/>
    <s v="Schultz Inc"/>
    <s v="Synergistic tertiary time-frame"/>
    <n v="9400"/>
    <n v="6338"/>
    <x v="0"/>
    <x v="31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  <n v="67"/>
  </r>
  <r>
    <n v="211"/>
    <s v="Thompson LLC"/>
    <s v="Customer-focused impactful benchmark"/>
    <n v="104400"/>
    <n v="99100"/>
    <x v="0"/>
    <x v="180"/>
    <n v="60.984615384615381"/>
    <s v="US"/>
    <s v="USD"/>
    <n v="1377579600"/>
    <n v="1379653200"/>
    <x v="206"/>
    <d v="2013-09-20T05:00:00"/>
    <b v="0"/>
    <b v="0"/>
    <s v="theater/plays"/>
    <x v="3"/>
    <s v="plays"/>
    <n v="95"/>
  </r>
  <r>
    <n v="212"/>
    <s v="Johnson Inc"/>
    <s v="Profound next generation infrastructure"/>
    <n v="8100"/>
    <n v="12300"/>
    <x v="1"/>
    <x v="170"/>
    <n v="73.214285714285708"/>
    <s v="US"/>
    <s v="USD"/>
    <n v="1576389600"/>
    <n v="1580364000"/>
    <x v="207"/>
    <d v="2020-01-30T06:00:00"/>
    <b v="0"/>
    <b v="0"/>
    <s v="theater/plays"/>
    <x v="3"/>
    <s v="plays"/>
    <n v="152"/>
  </r>
  <r>
    <n v="213"/>
    <s v="Morgan-Warren"/>
    <s v="Face-to-face encompassing info-mediaries"/>
    <n v="87900"/>
    <n v="171549"/>
    <x v="1"/>
    <x v="181"/>
    <n v="39.997435299603637"/>
    <s v="US"/>
    <s v="USD"/>
    <n v="1289019600"/>
    <n v="1289714400"/>
    <x v="208"/>
    <d v="2010-11-14T06:00:00"/>
    <b v="0"/>
    <b v="1"/>
    <s v="music/indie rock"/>
    <x v="1"/>
    <s v="indie rock"/>
    <n v="195"/>
  </r>
  <r>
    <n v="214"/>
    <s v="Sullivan Group"/>
    <s v="Open-source fresh-thinking policy"/>
    <n v="1400"/>
    <n v="14324"/>
    <x v="1"/>
    <x v="34"/>
    <n v="86.812121212121212"/>
    <s v="US"/>
    <s v="USD"/>
    <n v="1282194000"/>
    <n v="1282712400"/>
    <x v="209"/>
    <d v="2010-08-25T05:00:00"/>
    <b v="0"/>
    <b v="0"/>
    <s v="music/rock"/>
    <x v="1"/>
    <s v="rock"/>
    <n v="1023"/>
  </r>
  <r>
    <n v="215"/>
    <s v="Vargas, Banks and Palmer"/>
    <s v="Extended 24/7 implementation"/>
    <n v="156800"/>
    <n v="6024"/>
    <x v="0"/>
    <x v="182"/>
    <n v="42.125874125874127"/>
    <s v="US"/>
    <s v="USD"/>
    <n v="1550037600"/>
    <n v="1550210400"/>
    <x v="210"/>
    <d v="2019-02-15T06:00:00"/>
    <b v="0"/>
    <b v="0"/>
    <s v="theater/plays"/>
    <x v="3"/>
    <s v="plays"/>
    <n v="4"/>
  </r>
  <r>
    <n v="216"/>
    <s v="Johnson, Dixon and Zimmerman"/>
    <s v="Organic dynamic algorithm"/>
    <n v="121700"/>
    <n v="188721"/>
    <x v="1"/>
    <x v="183"/>
    <n v="103.97851239669421"/>
    <s v="US"/>
    <s v="USD"/>
    <n v="1321941600"/>
    <n v="1322114400"/>
    <x v="211"/>
    <d v="2011-11-24T06:00:00"/>
    <b v="0"/>
    <b v="0"/>
    <s v="theater/plays"/>
    <x v="3"/>
    <s v="plays"/>
    <n v="155"/>
  </r>
  <r>
    <n v="217"/>
    <s v="Moore, Dudley and Navarro"/>
    <s v="Organic multi-tasking focus group"/>
    <n v="129400"/>
    <n v="57911"/>
    <x v="0"/>
    <x v="18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  <n v="45"/>
  </r>
  <r>
    <n v="218"/>
    <s v="Price-Rodriguez"/>
    <s v="Adaptive logistical initiative"/>
    <n v="5700"/>
    <n v="12309"/>
    <x v="1"/>
    <x v="185"/>
    <n v="31.005037783375315"/>
    <s v="GB"/>
    <s v="GBP"/>
    <n v="1320991200"/>
    <n v="1323928800"/>
    <x v="213"/>
    <d v="2011-12-15T06:00:00"/>
    <b v="0"/>
    <b v="1"/>
    <s v="film &amp; video/shorts"/>
    <x v="4"/>
    <s v="shorts"/>
    <n v="216"/>
  </r>
  <r>
    <n v="219"/>
    <s v="Huang-Henderson"/>
    <s v="Stand-alone mobile customer loyalty"/>
    <n v="41700"/>
    <n v="138497"/>
    <x v="1"/>
    <x v="186"/>
    <n v="89.991552956465242"/>
    <s v="US"/>
    <s v="USD"/>
    <n v="1345093200"/>
    <n v="1346130000"/>
    <x v="214"/>
    <d v="2012-08-28T05:00:00"/>
    <b v="0"/>
    <b v="0"/>
    <s v="film &amp; video/animation"/>
    <x v="4"/>
    <s v="animation"/>
    <n v="332"/>
  </r>
  <r>
    <n v="220"/>
    <s v="Owens-Le"/>
    <s v="Focused composite approach"/>
    <n v="7900"/>
    <n v="667"/>
    <x v="0"/>
    <x v="68"/>
    <n v="39.235294117647058"/>
    <s v="US"/>
    <s v="USD"/>
    <n v="1309496400"/>
    <n v="1311051600"/>
    <x v="215"/>
    <d v="2011-07-19T05:00:00"/>
    <b v="1"/>
    <b v="0"/>
    <s v="theater/plays"/>
    <x v="3"/>
    <s v="plays"/>
    <n v="8"/>
  </r>
  <r>
    <n v="221"/>
    <s v="Huff LLC"/>
    <s v="Face-to-face clear-thinking Local Area Network"/>
    <n v="121500"/>
    <n v="119830"/>
    <x v="0"/>
    <x v="187"/>
    <n v="54.993116108306566"/>
    <s v="US"/>
    <s v="USD"/>
    <n v="1340254800"/>
    <n v="1340427600"/>
    <x v="216"/>
    <d v="2012-06-23T05:00:00"/>
    <b v="1"/>
    <b v="0"/>
    <s v="food/food trucks"/>
    <x v="0"/>
    <s v="food trucks"/>
    <n v="99"/>
  </r>
  <r>
    <n v="222"/>
    <s v="Johnson LLC"/>
    <s v="Cross-group cohesive circuit"/>
    <n v="4800"/>
    <n v="6623"/>
    <x v="1"/>
    <x v="18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  <n v="138"/>
  </r>
  <r>
    <n v="223"/>
    <s v="Chavez, Garcia and Cantu"/>
    <s v="Synergistic explicit capability"/>
    <n v="87300"/>
    <n v="81897"/>
    <x v="0"/>
    <x v="189"/>
    <n v="87.966702470461868"/>
    <s v="US"/>
    <s v="USD"/>
    <n v="1458104400"/>
    <n v="1459314000"/>
    <x v="218"/>
    <d v="2016-03-30T05:00:00"/>
    <b v="0"/>
    <b v="0"/>
    <s v="theater/plays"/>
    <x v="3"/>
    <s v="plays"/>
    <n v="94"/>
  </r>
  <r>
    <n v="224"/>
    <s v="Lester-Moore"/>
    <s v="Diverse analyzing definition"/>
    <n v="46300"/>
    <n v="186885"/>
    <x v="1"/>
    <x v="190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  <n v="404"/>
  </r>
  <r>
    <n v="225"/>
    <s v="Fox-Quinn"/>
    <s v="Enterprise-wide reciprocal success"/>
    <n v="67800"/>
    <n v="176398"/>
    <x v="1"/>
    <x v="191"/>
    <n v="29.999659863945578"/>
    <s v="US"/>
    <s v="USD"/>
    <n v="1399093200"/>
    <n v="1399093200"/>
    <x v="220"/>
    <d v="2014-05-03T05:00:00"/>
    <b v="1"/>
    <b v="0"/>
    <s v="music/rock"/>
    <x v="1"/>
    <s v="rock"/>
    <n v="260"/>
  </r>
  <r>
    <n v="226"/>
    <s v="Garcia Inc"/>
    <s v="Progressive neutral middleware"/>
    <n v="3000"/>
    <n v="10999"/>
    <x v="1"/>
    <x v="19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  <n v="367"/>
  </r>
  <r>
    <n v="227"/>
    <s v="Johnson-Lee"/>
    <s v="Intuitive exuding process improvement"/>
    <n v="60900"/>
    <n v="102751"/>
    <x v="1"/>
    <x v="193"/>
    <n v="108.96182396606575"/>
    <s v="US"/>
    <s v="USD"/>
    <n v="1431666000"/>
    <n v="1432184400"/>
    <x v="222"/>
    <d v="2015-05-21T05:00:00"/>
    <b v="0"/>
    <b v="0"/>
    <s v="games/mobile games"/>
    <x v="6"/>
    <s v="mobile games"/>
    <n v="169"/>
  </r>
  <r>
    <n v="228"/>
    <s v="Pineda Group"/>
    <s v="Exclusive real-time protocol"/>
    <n v="137900"/>
    <n v="165352"/>
    <x v="1"/>
    <x v="194"/>
    <n v="66.998379254457049"/>
    <s v="US"/>
    <s v="USD"/>
    <n v="1472619600"/>
    <n v="1474779600"/>
    <x v="172"/>
    <d v="2016-09-25T05:00:00"/>
    <b v="0"/>
    <b v="0"/>
    <s v="film &amp; video/animation"/>
    <x v="4"/>
    <s v="animation"/>
    <n v="120"/>
  </r>
  <r>
    <n v="229"/>
    <s v="Hoffman-Howard"/>
    <s v="Extended encompassing application"/>
    <n v="85600"/>
    <n v="165798"/>
    <x v="1"/>
    <x v="195"/>
    <n v="64.99333594668758"/>
    <s v="US"/>
    <s v="USD"/>
    <n v="1496293200"/>
    <n v="1500440400"/>
    <x v="223"/>
    <d v="2017-07-19T05:00:00"/>
    <b v="0"/>
    <b v="1"/>
    <s v="games/mobile games"/>
    <x v="6"/>
    <s v="mobile games"/>
    <n v="194"/>
  </r>
  <r>
    <n v="230"/>
    <s v="Miranda, Hall and Mcgrath"/>
    <s v="Progressive value-added ability"/>
    <n v="2400"/>
    <n v="10084"/>
    <x v="1"/>
    <x v="196"/>
    <n v="99.841584158415841"/>
    <s v="US"/>
    <s v="USD"/>
    <n v="1575612000"/>
    <n v="1575612000"/>
    <x v="224"/>
    <d v="2019-12-06T06:00:00"/>
    <b v="0"/>
    <b v="0"/>
    <s v="games/video games"/>
    <x v="6"/>
    <s v="video games"/>
    <n v="420"/>
  </r>
  <r>
    <n v="231"/>
    <s v="Williams, Carter and Gonzalez"/>
    <s v="Cross-platform uniform hardware"/>
    <n v="7200"/>
    <n v="5523"/>
    <x v="3"/>
    <x v="109"/>
    <n v="82.432835820895519"/>
    <s v="US"/>
    <s v="USD"/>
    <n v="1369112400"/>
    <n v="1374123600"/>
    <x v="225"/>
    <d v="2013-07-18T05:00:00"/>
    <b v="0"/>
    <b v="0"/>
    <s v="theater/plays"/>
    <x v="3"/>
    <s v="plays"/>
    <n v="77"/>
  </r>
  <r>
    <n v="232"/>
    <s v="Davis-Rodriguez"/>
    <s v="Progressive secondary portal"/>
    <n v="3400"/>
    <n v="5823"/>
    <x v="1"/>
    <x v="45"/>
    <n v="63.293478260869563"/>
    <s v="US"/>
    <s v="USD"/>
    <n v="1469422800"/>
    <n v="1469509200"/>
    <x v="226"/>
    <d v="2016-07-26T05:00:00"/>
    <b v="0"/>
    <b v="0"/>
    <s v="theater/plays"/>
    <x v="3"/>
    <s v="plays"/>
    <n v="171"/>
  </r>
  <r>
    <n v="233"/>
    <s v="Reid, Rivera and Perry"/>
    <s v="Multi-lateral national adapter"/>
    <n v="3800"/>
    <n v="6000"/>
    <x v="1"/>
    <x v="197"/>
    <n v="96.774193548387103"/>
    <s v="US"/>
    <s v="USD"/>
    <n v="1307854800"/>
    <n v="1309237200"/>
    <x v="227"/>
    <d v="2011-06-28T05:00:00"/>
    <b v="0"/>
    <b v="0"/>
    <s v="film &amp; video/animation"/>
    <x v="4"/>
    <s v="animation"/>
    <n v="158"/>
  </r>
  <r>
    <n v="234"/>
    <s v="Mendoza-Parker"/>
    <s v="Enterprise-wide motivating matrices"/>
    <n v="7500"/>
    <n v="8181"/>
    <x v="1"/>
    <x v="46"/>
    <n v="54.906040268456373"/>
    <s v="IT"/>
    <s v="EUR"/>
    <n v="1503378000"/>
    <n v="1503982800"/>
    <x v="228"/>
    <d v="2017-08-29T05:00:00"/>
    <b v="0"/>
    <b v="1"/>
    <s v="games/video games"/>
    <x v="6"/>
    <s v="video games"/>
    <n v="109"/>
  </r>
  <r>
    <n v="235"/>
    <s v="Lee, Ali and Guzman"/>
    <s v="Polarized upward-trending Local Area Network"/>
    <n v="8600"/>
    <n v="3589"/>
    <x v="0"/>
    <x v="45"/>
    <n v="39.010869565217391"/>
    <s v="US"/>
    <s v="USD"/>
    <n v="1486965600"/>
    <n v="1487397600"/>
    <x v="229"/>
    <d v="2017-02-18T06:00:00"/>
    <b v="0"/>
    <b v="0"/>
    <s v="film &amp; video/animation"/>
    <x v="4"/>
    <s v="animation"/>
    <n v="42"/>
  </r>
  <r>
    <n v="236"/>
    <s v="Gallegos-Cobb"/>
    <s v="Object-based directional function"/>
    <n v="39500"/>
    <n v="4323"/>
    <x v="0"/>
    <x v="176"/>
    <n v="75.84210526315789"/>
    <s v="AU"/>
    <s v="AUD"/>
    <n v="1561438800"/>
    <n v="1562043600"/>
    <x v="230"/>
    <d v="2019-07-02T05:00:00"/>
    <b v="0"/>
    <b v="1"/>
    <s v="music/rock"/>
    <x v="1"/>
    <s v="rock"/>
    <n v="11"/>
  </r>
  <r>
    <n v="237"/>
    <s v="Ellison PLC"/>
    <s v="Re-contextualized tangible open architecture"/>
    <n v="9300"/>
    <n v="14822"/>
    <x v="1"/>
    <x v="198"/>
    <n v="45.051671732522799"/>
    <s v="US"/>
    <s v="USD"/>
    <n v="1398402000"/>
    <n v="1398574800"/>
    <x v="231"/>
    <d v="2014-04-27T05:00:00"/>
    <b v="0"/>
    <b v="0"/>
    <s v="film &amp; video/animation"/>
    <x v="4"/>
    <s v="animation"/>
    <n v="159"/>
  </r>
  <r>
    <n v="238"/>
    <s v="Bolton, Sanchez and Carrillo"/>
    <s v="Distributed systemic adapter"/>
    <n v="2400"/>
    <n v="10138"/>
    <x v="1"/>
    <x v="199"/>
    <n v="104.51546391752578"/>
    <s v="DK"/>
    <s v="DKK"/>
    <n v="1513231200"/>
    <n v="1515391200"/>
    <x v="232"/>
    <d v="2018-01-08T06:00:00"/>
    <b v="0"/>
    <b v="1"/>
    <s v="theater/plays"/>
    <x v="3"/>
    <s v="plays"/>
    <n v="422"/>
  </r>
  <r>
    <n v="239"/>
    <s v="Mason-Sanders"/>
    <s v="Networked web-enabled instruction set"/>
    <n v="3200"/>
    <n v="3127"/>
    <x v="0"/>
    <x v="142"/>
    <n v="76.268292682926827"/>
    <s v="US"/>
    <s v="USD"/>
    <n v="1440824400"/>
    <n v="1441170000"/>
    <x v="233"/>
    <d v="2015-09-02T05:00:00"/>
    <b v="0"/>
    <b v="0"/>
    <s v="technology/wearables"/>
    <x v="2"/>
    <s v="wearables"/>
    <n v="98"/>
  </r>
  <r>
    <n v="240"/>
    <s v="Pitts-Reed"/>
    <s v="Vision-oriented dynamic service-desk"/>
    <n v="29400"/>
    <n v="123124"/>
    <x v="1"/>
    <x v="200"/>
    <n v="69.015695067264573"/>
    <s v="US"/>
    <s v="USD"/>
    <n v="1281070800"/>
    <n v="1281157200"/>
    <x v="194"/>
    <d v="2010-08-07T05:00:00"/>
    <b v="0"/>
    <b v="0"/>
    <s v="theater/plays"/>
    <x v="3"/>
    <s v="plays"/>
    <n v="419"/>
  </r>
  <r>
    <n v="241"/>
    <s v="Gonzalez-Martinez"/>
    <s v="Vision-oriented actuating open system"/>
    <n v="168500"/>
    <n v="171729"/>
    <x v="1"/>
    <x v="74"/>
    <n v="101.97684085510689"/>
    <s v="AU"/>
    <s v="AUD"/>
    <n v="1397365200"/>
    <n v="1398229200"/>
    <x v="234"/>
    <d v="2014-04-23T05:00:00"/>
    <b v="0"/>
    <b v="1"/>
    <s v="publishing/nonfiction"/>
    <x v="5"/>
    <s v="nonfiction"/>
    <n v="102"/>
  </r>
  <r>
    <n v="242"/>
    <s v="Hill, Martin and Garcia"/>
    <s v="Sharable scalable core"/>
    <n v="8400"/>
    <n v="10729"/>
    <x v="1"/>
    <x v="201"/>
    <n v="42.915999999999997"/>
    <s v="US"/>
    <s v="USD"/>
    <n v="1494392400"/>
    <n v="1495256400"/>
    <x v="235"/>
    <d v="2017-05-20T05:00:00"/>
    <b v="0"/>
    <b v="1"/>
    <s v="music/rock"/>
    <x v="1"/>
    <s v="rock"/>
    <n v="128"/>
  </r>
  <r>
    <n v="243"/>
    <s v="Garcia PLC"/>
    <s v="Customer-focused attitude-oriented function"/>
    <n v="2300"/>
    <n v="10240"/>
    <x v="1"/>
    <x v="202"/>
    <n v="43.025210084033617"/>
    <s v="US"/>
    <s v="USD"/>
    <n v="1520143200"/>
    <n v="1520402400"/>
    <x v="236"/>
    <d v="2018-03-07T06:00:00"/>
    <b v="0"/>
    <b v="0"/>
    <s v="theater/plays"/>
    <x v="3"/>
    <s v="plays"/>
    <n v="445"/>
  </r>
  <r>
    <n v="244"/>
    <s v="Herring-Bailey"/>
    <s v="Reverse-engineered system-worthy extranet"/>
    <n v="700"/>
    <n v="3988"/>
    <x v="1"/>
    <x v="4"/>
    <n v="75.245283018867923"/>
    <s v="US"/>
    <s v="USD"/>
    <n v="1405314000"/>
    <n v="1409806800"/>
    <x v="237"/>
    <d v="2014-09-04T05:00:00"/>
    <b v="0"/>
    <b v="0"/>
    <s v="theater/plays"/>
    <x v="3"/>
    <s v="plays"/>
    <n v="570"/>
  </r>
  <r>
    <n v="245"/>
    <s v="Russell-Gardner"/>
    <s v="Re-engineered systematic monitoring"/>
    <n v="2900"/>
    <n v="14771"/>
    <x v="1"/>
    <x v="203"/>
    <n v="69.023364485981304"/>
    <s v="US"/>
    <s v="USD"/>
    <n v="1396846800"/>
    <n v="1396933200"/>
    <x v="238"/>
    <d v="2014-04-08T05:00:00"/>
    <b v="0"/>
    <b v="0"/>
    <s v="theater/plays"/>
    <x v="3"/>
    <s v="plays"/>
    <n v="509"/>
  </r>
  <r>
    <n v="246"/>
    <s v="Walters-Carter"/>
    <s v="Seamless value-added standardization"/>
    <n v="4500"/>
    <n v="14649"/>
    <x v="1"/>
    <x v="42"/>
    <n v="65.986486486486484"/>
    <s v="US"/>
    <s v="USD"/>
    <n v="1375678800"/>
    <n v="1376024400"/>
    <x v="239"/>
    <d v="2013-08-09T05:00:00"/>
    <b v="0"/>
    <b v="0"/>
    <s v="technology/web"/>
    <x v="2"/>
    <s v="web"/>
    <n v="326"/>
  </r>
  <r>
    <n v="247"/>
    <s v="Johnson, Patterson and Montoya"/>
    <s v="Triple-buffered fresh-thinking frame"/>
    <n v="19800"/>
    <n v="184658"/>
    <x v="1"/>
    <x v="204"/>
    <n v="98.013800424628457"/>
    <s v="US"/>
    <s v="USD"/>
    <n v="1482386400"/>
    <n v="1483682400"/>
    <x v="240"/>
    <d v="2017-01-06T06:00:00"/>
    <b v="0"/>
    <b v="1"/>
    <s v="publishing/fiction"/>
    <x v="5"/>
    <s v="fiction"/>
    <n v="933"/>
  </r>
  <r>
    <n v="248"/>
    <s v="Roberts and Sons"/>
    <s v="Streamlined holistic knowledgebase"/>
    <n v="6200"/>
    <n v="13103"/>
    <x v="1"/>
    <x v="205"/>
    <n v="60.105504587155963"/>
    <s v="AU"/>
    <s v="AUD"/>
    <n v="1420005600"/>
    <n v="1420437600"/>
    <x v="241"/>
    <d v="2015-01-05T06:00:00"/>
    <b v="0"/>
    <b v="0"/>
    <s v="games/mobile games"/>
    <x v="6"/>
    <s v="mobile games"/>
    <n v="211"/>
  </r>
  <r>
    <n v="249"/>
    <s v="Avila-Nelson"/>
    <s v="Up-sized intermediate website"/>
    <n v="61500"/>
    <n v="168095"/>
    <x v="1"/>
    <x v="206"/>
    <n v="26.000773395204948"/>
    <s v="US"/>
    <s v="USD"/>
    <n v="1420178400"/>
    <n v="1420783200"/>
    <x v="242"/>
    <d v="2015-01-09T06:00:00"/>
    <b v="0"/>
    <b v="0"/>
    <s v="publishing/translations"/>
    <x v="5"/>
    <s v="translations"/>
    <n v="273"/>
  </r>
  <r>
    <n v="250"/>
    <s v="Robbins and Sons"/>
    <s v="Future-proofed directional synergy"/>
    <n v="100"/>
    <n v="3"/>
    <x v="0"/>
    <x v="49"/>
    <n v="3"/>
    <s v="US"/>
    <s v="USD"/>
    <n v="1264399200"/>
    <n v="1267423200"/>
    <x v="67"/>
    <d v="2010-03-01T06:00:00"/>
    <b v="0"/>
    <b v="0"/>
    <s v="music/rock"/>
    <x v="1"/>
    <s v="rock"/>
    <n v="3"/>
  </r>
  <r>
    <n v="251"/>
    <s v="Singleton Ltd"/>
    <s v="Enhanced user-facing function"/>
    <n v="7100"/>
    <n v="3840"/>
    <x v="0"/>
    <x v="196"/>
    <n v="38.019801980198018"/>
    <s v="US"/>
    <s v="USD"/>
    <n v="1355032800"/>
    <n v="1355205600"/>
    <x v="243"/>
    <d v="2012-12-11T06:00:00"/>
    <b v="0"/>
    <b v="0"/>
    <s v="theater/plays"/>
    <x v="3"/>
    <s v="plays"/>
    <n v="54"/>
  </r>
  <r>
    <n v="252"/>
    <s v="Perez PLC"/>
    <s v="Operative bandwidth-monitored interface"/>
    <n v="1000"/>
    <n v="6263"/>
    <x v="1"/>
    <x v="207"/>
    <n v="106.15254237288136"/>
    <s v="US"/>
    <s v="USD"/>
    <n v="1382677200"/>
    <n v="1383109200"/>
    <x v="244"/>
    <d v="2013-10-30T05:00:00"/>
    <b v="0"/>
    <b v="0"/>
    <s v="theater/plays"/>
    <x v="3"/>
    <s v="plays"/>
    <n v="626"/>
  </r>
  <r>
    <n v="253"/>
    <s v="Rogers, Jacobs and Jackson"/>
    <s v="Upgradable multi-state instruction set"/>
    <n v="121500"/>
    <n v="108161"/>
    <x v="0"/>
    <x v="208"/>
    <n v="81.019475655430711"/>
    <s v="CA"/>
    <s v="CAD"/>
    <n v="1302238800"/>
    <n v="1303275600"/>
    <x v="245"/>
    <d v="2011-04-20T05:00:00"/>
    <b v="0"/>
    <b v="0"/>
    <s v="film &amp; video/drama"/>
    <x v="4"/>
    <s v="drama"/>
    <n v="89"/>
  </r>
  <r>
    <n v="254"/>
    <s v="Barry Group"/>
    <s v="De-engineered static Local Area Network"/>
    <n v="4600"/>
    <n v="8505"/>
    <x v="1"/>
    <x v="39"/>
    <n v="96.647727272727266"/>
    <s v="US"/>
    <s v="USD"/>
    <n v="1487656800"/>
    <n v="1487829600"/>
    <x v="246"/>
    <d v="2017-02-23T06:00:00"/>
    <b v="0"/>
    <b v="0"/>
    <s v="publishing/nonfiction"/>
    <x v="5"/>
    <s v="nonfiction"/>
    <n v="185"/>
  </r>
  <r>
    <n v="255"/>
    <s v="Rosales, Branch and Harmon"/>
    <s v="Upgradable grid-enabled superstructure"/>
    <n v="80500"/>
    <n v="96735"/>
    <x v="1"/>
    <x v="209"/>
    <n v="57.003535651149086"/>
    <s v="US"/>
    <s v="USD"/>
    <n v="1297836000"/>
    <n v="1298268000"/>
    <x v="247"/>
    <d v="2011-02-21T06:00:00"/>
    <b v="0"/>
    <b v="1"/>
    <s v="music/rock"/>
    <x v="1"/>
    <s v="rock"/>
    <n v="120"/>
  </r>
  <r>
    <n v="256"/>
    <s v="Smith-Reid"/>
    <s v="Optimized actuating toolset"/>
    <n v="4100"/>
    <n v="959"/>
    <x v="0"/>
    <x v="27"/>
    <n v="63.93333333333333"/>
    <s v="GB"/>
    <s v="GBP"/>
    <n v="1453615200"/>
    <n v="1456812000"/>
    <x v="248"/>
    <d v="2016-03-01T06:00:00"/>
    <b v="0"/>
    <b v="0"/>
    <s v="music/rock"/>
    <x v="1"/>
    <s v="rock"/>
    <n v="23"/>
  </r>
  <r>
    <n v="257"/>
    <s v="Williams Inc"/>
    <s v="Decentralized exuding strategy"/>
    <n v="5700"/>
    <n v="8322"/>
    <x v="1"/>
    <x v="45"/>
    <n v="90.456521739130437"/>
    <s v="US"/>
    <s v="USD"/>
    <n v="1362463200"/>
    <n v="1363669200"/>
    <x v="249"/>
    <d v="2013-03-19T05:00:00"/>
    <b v="0"/>
    <b v="0"/>
    <s v="theater/plays"/>
    <x v="3"/>
    <s v="plays"/>
    <n v="146"/>
  </r>
  <r>
    <n v="258"/>
    <s v="Duncan, Mcdonald and Miller"/>
    <s v="Assimilated coherent hardware"/>
    <n v="5000"/>
    <n v="13424"/>
    <x v="1"/>
    <x v="129"/>
    <n v="72.172043010752688"/>
    <s v="US"/>
    <s v="USD"/>
    <n v="1481176800"/>
    <n v="1482904800"/>
    <x v="250"/>
    <d v="2016-12-28T06:00:00"/>
    <b v="0"/>
    <b v="1"/>
    <s v="theater/plays"/>
    <x v="3"/>
    <s v="plays"/>
    <n v="268"/>
  </r>
  <r>
    <n v="259"/>
    <s v="Watkins Ltd"/>
    <s v="Multi-channeled responsive implementation"/>
    <n v="1800"/>
    <n v="10755"/>
    <x v="1"/>
    <x v="18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  <n v="598"/>
  </r>
  <r>
    <n v="260"/>
    <s v="Allen-Jones"/>
    <s v="Centralized modular initiative"/>
    <n v="6300"/>
    <n v="9935"/>
    <x v="1"/>
    <x v="210"/>
    <n v="38.065134099616856"/>
    <s v="US"/>
    <s v="USD"/>
    <n v="1348808400"/>
    <n v="1349845200"/>
    <x v="136"/>
    <d v="2012-10-10T05:00:00"/>
    <b v="0"/>
    <b v="0"/>
    <s v="music/rock"/>
    <x v="1"/>
    <s v="rock"/>
    <n v="158"/>
  </r>
  <r>
    <n v="261"/>
    <s v="Mason-Smith"/>
    <s v="Reverse-engineered cohesive migration"/>
    <n v="84300"/>
    <n v="26303"/>
    <x v="0"/>
    <x v="211"/>
    <n v="57.936123348017624"/>
    <s v="US"/>
    <s v="USD"/>
    <n v="1282712400"/>
    <n v="1283058000"/>
    <x v="252"/>
    <d v="2010-08-29T05:00:00"/>
    <b v="0"/>
    <b v="1"/>
    <s v="music/rock"/>
    <x v="1"/>
    <s v="rock"/>
    <n v="31"/>
  </r>
  <r>
    <n v="262"/>
    <s v="Lloyd, Kennedy and Davis"/>
    <s v="Compatible multimedia hub"/>
    <n v="1700"/>
    <n v="5328"/>
    <x v="1"/>
    <x v="37"/>
    <n v="49.794392523364486"/>
    <s v="US"/>
    <s v="USD"/>
    <n v="1301979600"/>
    <n v="1304226000"/>
    <x v="253"/>
    <d v="2011-05-01T05:00:00"/>
    <b v="0"/>
    <b v="1"/>
    <s v="music/indie rock"/>
    <x v="1"/>
    <s v="indie rock"/>
    <n v="313"/>
  </r>
  <r>
    <n v="263"/>
    <s v="Walker Ltd"/>
    <s v="Organic eco-centric success"/>
    <n v="2900"/>
    <n v="10756"/>
    <x v="1"/>
    <x v="134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  <n v="371"/>
  </r>
  <r>
    <n v="264"/>
    <s v="Gordon PLC"/>
    <s v="Virtual reciprocal policy"/>
    <n v="45600"/>
    <n v="165375"/>
    <x v="1"/>
    <x v="212"/>
    <n v="30.002721335268504"/>
    <s v="US"/>
    <s v="USD"/>
    <n v="1360648800"/>
    <n v="1362031200"/>
    <x v="255"/>
    <d v="2013-02-28T06:00:00"/>
    <b v="0"/>
    <b v="0"/>
    <s v="theater/plays"/>
    <x v="3"/>
    <s v="plays"/>
    <n v="363"/>
  </r>
  <r>
    <n v="265"/>
    <s v="Lee and Sons"/>
    <s v="Persevering interactive emulation"/>
    <n v="4900"/>
    <n v="6031"/>
    <x v="1"/>
    <x v="99"/>
    <n v="70.127906976744185"/>
    <s v="US"/>
    <s v="USD"/>
    <n v="1451800800"/>
    <n v="1455602400"/>
    <x v="256"/>
    <d v="2016-02-16T06:00:00"/>
    <b v="0"/>
    <b v="0"/>
    <s v="theater/plays"/>
    <x v="3"/>
    <s v="plays"/>
    <n v="123"/>
  </r>
  <r>
    <n v="266"/>
    <s v="Cole LLC"/>
    <s v="Proactive responsive emulation"/>
    <n v="111900"/>
    <n v="85902"/>
    <x v="0"/>
    <x v="213"/>
    <n v="26.996228786926462"/>
    <s v="IT"/>
    <s v="EUR"/>
    <n v="1415340000"/>
    <n v="1418191200"/>
    <x v="257"/>
    <d v="2014-12-10T06:00:00"/>
    <b v="0"/>
    <b v="1"/>
    <s v="music/jazz"/>
    <x v="1"/>
    <s v="jazz"/>
    <n v="77"/>
  </r>
  <r>
    <n v="267"/>
    <s v="Acosta PLC"/>
    <s v="Extended eco-centric function"/>
    <n v="61600"/>
    <n v="143910"/>
    <x v="1"/>
    <x v="214"/>
    <n v="51.990606936416185"/>
    <s v="AU"/>
    <s v="AUD"/>
    <n v="1351054800"/>
    <n v="1352440800"/>
    <x v="258"/>
    <d v="2012-11-09T06:00:00"/>
    <b v="0"/>
    <b v="0"/>
    <s v="theater/plays"/>
    <x v="3"/>
    <s v="plays"/>
    <n v="234"/>
  </r>
  <r>
    <n v="268"/>
    <s v="Brown-Mckee"/>
    <s v="Networked optimal productivity"/>
    <n v="1500"/>
    <n v="2708"/>
    <x v="1"/>
    <x v="44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  <n v="181"/>
  </r>
  <r>
    <n v="269"/>
    <s v="Miles and Sons"/>
    <s v="Persistent attitude-oriented approach"/>
    <n v="3500"/>
    <n v="8842"/>
    <x v="1"/>
    <x v="215"/>
    <n v="101.63218390804597"/>
    <s v="US"/>
    <s v="USD"/>
    <n v="1548914400"/>
    <n v="1550728800"/>
    <x v="260"/>
    <d v="2019-02-21T06:00:00"/>
    <b v="0"/>
    <b v="0"/>
    <s v="film &amp; video/television"/>
    <x v="4"/>
    <s v="television"/>
    <n v="253"/>
  </r>
  <r>
    <n v="270"/>
    <s v="Sawyer, Horton and Williams"/>
    <s v="Triple-buffered 4thgeneration toolset"/>
    <n v="173900"/>
    <n v="47260"/>
    <x v="3"/>
    <x v="216"/>
    <n v="25.005291005291006"/>
    <s v="US"/>
    <s v="USD"/>
    <n v="1291269600"/>
    <n v="1291442400"/>
    <x v="261"/>
    <d v="2010-12-04T06:00:00"/>
    <b v="0"/>
    <b v="0"/>
    <s v="games/video games"/>
    <x v="6"/>
    <s v="video games"/>
    <n v="27"/>
  </r>
  <r>
    <n v="271"/>
    <s v="Foley-Cox"/>
    <s v="Progressive zero administration leverage"/>
    <n v="153700"/>
    <n v="1953"/>
    <x v="2"/>
    <x v="217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  <n v="1"/>
  </r>
  <r>
    <n v="272"/>
    <s v="Horton, Morrison and Clark"/>
    <s v="Networked radical neural-net"/>
    <n v="51100"/>
    <n v="155349"/>
    <x v="1"/>
    <x v="218"/>
    <n v="82.021647307286173"/>
    <s v="US"/>
    <s v="USD"/>
    <n v="1562734800"/>
    <n v="1564894800"/>
    <x v="263"/>
    <d v="2019-08-04T05:00:00"/>
    <b v="0"/>
    <b v="1"/>
    <s v="theater/plays"/>
    <x v="3"/>
    <s v="plays"/>
    <n v="304"/>
  </r>
  <r>
    <n v="273"/>
    <s v="Thomas and Sons"/>
    <s v="Re-engineered heuristic forecast"/>
    <n v="7800"/>
    <n v="10704"/>
    <x v="1"/>
    <x v="219"/>
    <n v="37.957446808510639"/>
    <s v="CA"/>
    <s v="CAD"/>
    <n v="1505624400"/>
    <n v="1505883600"/>
    <x v="264"/>
    <d v="2017-09-20T05:00:00"/>
    <b v="0"/>
    <b v="0"/>
    <s v="theater/plays"/>
    <x v="3"/>
    <s v="plays"/>
    <n v="137"/>
  </r>
  <r>
    <n v="274"/>
    <s v="Morgan-Jenkins"/>
    <s v="Fully-configurable background algorithm"/>
    <n v="2400"/>
    <n v="773"/>
    <x v="0"/>
    <x v="27"/>
    <n v="51.533333333333331"/>
    <s v="US"/>
    <s v="USD"/>
    <n v="1509948000"/>
    <n v="1510380000"/>
    <x v="265"/>
    <d v="2017-11-11T06:00:00"/>
    <b v="0"/>
    <b v="0"/>
    <s v="theater/plays"/>
    <x v="3"/>
    <s v="plays"/>
    <n v="32"/>
  </r>
  <r>
    <n v="275"/>
    <s v="Ward, Sanchez and Kemp"/>
    <s v="Stand-alone discrete Graphical User Interface"/>
    <n v="3900"/>
    <n v="9419"/>
    <x v="1"/>
    <x v="220"/>
    <n v="81.198275862068968"/>
    <s v="US"/>
    <s v="USD"/>
    <n v="1554526800"/>
    <n v="1555218000"/>
    <x v="266"/>
    <d v="2019-04-14T05:00:00"/>
    <b v="0"/>
    <b v="0"/>
    <s v="publishing/translations"/>
    <x v="5"/>
    <s v="translations"/>
    <n v="242"/>
  </r>
  <r>
    <n v="276"/>
    <s v="Fields Ltd"/>
    <s v="Front-line foreground project"/>
    <n v="5500"/>
    <n v="5324"/>
    <x v="0"/>
    <x v="221"/>
    <n v="40.030075187969928"/>
    <s v="US"/>
    <s v="USD"/>
    <n v="1334811600"/>
    <n v="1335243600"/>
    <x v="267"/>
    <d v="2012-04-24T05:00:00"/>
    <b v="0"/>
    <b v="1"/>
    <s v="games/video games"/>
    <x v="6"/>
    <s v="video games"/>
    <n v="97"/>
  </r>
  <r>
    <n v="277"/>
    <s v="Ramos-Mitchell"/>
    <s v="Persevering system-worthy info-mediaries"/>
    <n v="700"/>
    <n v="7465"/>
    <x v="1"/>
    <x v="100"/>
    <n v="89.939759036144579"/>
    <s v="US"/>
    <s v="USD"/>
    <n v="1279515600"/>
    <n v="1279688400"/>
    <x v="268"/>
    <d v="2010-07-21T05:00:00"/>
    <b v="0"/>
    <b v="0"/>
    <s v="theater/plays"/>
    <x v="3"/>
    <s v="plays"/>
    <n v="1066"/>
  </r>
  <r>
    <n v="278"/>
    <s v="Higgins, Davis and Salazar"/>
    <s v="Distributed multi-tasking strategy"/>
    <n v="2700"/>
    <n v="8799"/>
    <x v="1"/>
    <x v="222"/>
    <n v="96.692307692307693"/>
    <s v="US"/>
    <s v="USD"/>
    <n v="1353909600"/>
    <n v="1356069600"/>
    <x v="269"/>
    <d v="2012-12-21T06:00:00"/>
    <b v="0"/>
    <b v="0"/>
    <s v="technology/web"/>
    <x v="2"/>
    <s v="web"/>
    <n v="326"/>
  </r>
  <r>
    <n v="279"/>
    <s v="Smith-Jenkins"/>
    <s v="Vision-oriented methodical application"/>
    <n v="8000"/>
    <n v="13656"/>
    <x v="1"/>
    <x v="223"/>
    <n v="25.010989010989011"/>
    <s v="US"/>
    <s v="USD"/>
    <n v="1535950800"/>
    <n v="1536210000"/>
    <x v="270"/>
    <d v="2018-09-06T05:00:00"/>
    <b v="0"/>
    <b v="0"/>
    <s v="theater/plays"/>
    <x v="3"/>
    <s v="plays"/>
    <n v="171"/>
  </r>
  <r>
    <n v="280"/>
    <s v="Braun PLC"/>
    <s v="Function-based high-level infrastructure"/>
    <n v="2500"/>
    <n v="14536"/>
    <x v="1"/>
    <x v="224"/>
    <n v="36.987277353689571"/>
    <s v="US"/>
    <s v="USD"/>
    <n v="1511244000"/>
    <n v="1511762400"/>
    <x v="271"/>
    <d v="2017-11-27T06:00:00"/>
    <b v="0"/>
    <b v="0"/>
    <s v="film &amp; video/animation"/>
    <x v="4"/>
    <s v="animation"/>
    <n v="581"/>
  </r>
  <r>
    <n v="281"/>
    <s v="Drake PLC"/>
    <s v="Profound object-oriented paradigm"/>
    <n v="164500"/>
    <n v="150552"/>
    <x v="0"/>
    <x v="225"/>
    <n v="73.012609117361791"/>
    <s v="US"/>
    <s v="USD"/>
    <n v="1331445600"/>
    <n v="1333256400"/>
    <x v="272"/>
    <d v="2012-04-01T05:00:00"/>
    <b v="0"/>
    <b v="1"/>
    <s v="theater/plays"/>
    <x v="3"/>
    <s v="plays"/>
    <n v="92"/>
  </r>
  <r>
    <n v="282"/>
    <s v="Ross, Kelly and Brown"/>
    <s v="Virtual contextually-based circuit"/>
    <n v="8400"/>
    <n v="9076"/>
    <x v="1"/>
    <x v="221"/>
    <n v="68.240601503759393"/>
    <s v="US"/>
    <s v="USD"/>
    <n v="1480226400"/>
    <n v="1480744800"/>
    <x v="73"/>
    <d v="2016-12-03T06:00:00"/>
    <b v="0"/>
    <b v="1"/>
    <s v="film &amp; video/television"/>
    <x v="4"/>
    <s v="television"/>
    <n v="108"/>
  </r>
  <r>
    <n v="283"/>
    <s v="Lucas-Mullins"/>
    <s v="Business-focused dynamic instruction set"/>
    <n v="8100"/>
    <n v="1517"/>
    <x v="0"/>
    <x v="226"/>
    <n v="52.310344827586206"/>
    <s v="DK"/>
    <s v="DKK"/>
    <n v="1464584400"/>
    <n v="1465016400"/>
    <x v="273"/>
    <d v="2016-06-04T05:00:00"/>
    <b v="0"/>
    <b v="0"/>
    <s v="music/rock"/>
    <x v="1"/>
    <s v="rock"/>
    <n v="19"/>
  </r>
  <r>
    <n v="284"/>
    <s v="Tran LLC"/>
    <s v="Ameliorated fresh-thinking protocol"/>
    <n v="9800"/>
    <n v="8153"/>
    <x v="0"/>
    <x v="227"/>
    <n v="61.765151515151516"/>
    <s v="US"/>
    <s v="USD"/>
    <n v="1335848400"/>
    <n v="1336280400"/>
    <x v="274"/>
    <d v="2012-05-06T05:00:00"/>
    <b v="0"/>
    <b v="0"/>
    <s v="technology/web"/>
    <x v="2"/>
    <s v="web"/>
    <n v="83"/>
  </r>
  <r>
    <n v="285"/>
    <s v="Dawson, Brady and Gilbert"/>
    <s v="Front-line optimizing emulation"/>
    <n v="900"/>
    <n v="6357"/>
    <x v="1"/>
    <x v="228"/>
    <n v="25.027559055118111"/>
    <s v="US"/>
    <s v="USD"/>
    <n v="1473483600"/>
    <n v="1476766800"/>
    <x v="275"/>
    <d v="2016-10-18T05:00:00"/>
    <b v="0"/>
    <b v="0"/>
    <s v="theater/plays"/>
    <x v="3"/>
    <s v="plays"/>
    <n v="706"/>
  </r>
  <r>
    <n v="286"/>
    <s v="Obrien-Aguirre"/>
    <s v="Devolved uniform complexity"/>
    <n v="112100"/>
    <n v="19557"/>
    <x v="3"/>
    <x v="229"/>
    <n v="106.28804347826087"/>
    <s v="US"/>
    <s v="USD"/>
    <n v="1479880800"/>
    <n v="1480485600"/>
    <x v="276"/>
    <d v="2016-11-30T06:00:00"/>
    <b v="0"/>
    <b v="0"/>
    <s v="theater/plays"/>
    <x v="3"/>
    <s v="plays"/>
    <n v="17"/>
  </r>
  <r>
    <n v="287"/>
    <s v="Ferguson PLC"/>
    <s v="Public-key intangible superstructure"/>
    <n v="6300"/>
    <n v="13213"/>
    <x v="1"/>
    <x v="230"/>
    <n v="75.07386363636364"/>
    <s v="US"/>
    <s v="USD"/>
    <n v="1430197200"/>
    <n v="1430197200"/>
    <x v="277"/>
    <d v="2015-04-28T05:00:00"/>
    <b v="0"/>
    <b v="0"/>
    <s v="music/electric music"/>
    <x v="1"/>
    <s v="electric music"/>
    <n v="210"/>
  </r>
  <r>
    <n v="288"/>
    <s v="Garcia Ltd"/>
    <s v="Secured global success"/>
    <n v="5600"/>
    <n v="5476"/>
    <x v="0"/>
    <x v="231"/>
    <n v="39.970802919708028"/>
    <s v="DK"/>
    <s v="DKK"/>
    <n v="1331701200"/>
    <n v="1331787600"/>
    <x v="278"/>
    <d v="2012-03-15T05:00:00"/>
    <b v="0"/>
    <b v="1"/>
    <s v="music/metal"/>
    <x v="1"/>
    <s v="metal"/>
    <n v="98"/>
  </r>
  <r>
    <n v="289"/>
    <s v="Smith, Love and Smith"/>
    <s v="Grass-roots mission-critical capability"/>
    <n v="800"/>
    <n v="13474"/>
    <x v="1"/>
    <x v="232"/>
    <n v="39.982195845697326"/>
    <s v="CA"/>
    <s v="CAD"/>
    <n v="1438578000"/>
    <n v="1438837200"/>
    <x v="279"/>
    <d v="2015-08-06T05:00:00"/>
    <b v="0"/>
    <b v="0"/>
    <s v="theater/plays"/>
    <x v="3"/>
    <s v="plays"/>
    <n v="1684"/>
  </r>
  <r>
    <n v="290"/>
    <s v="Wilson, Hall and Osborne"/>
    <s v="Advanced global data-warehouse"/>
    <n v="168600"/>
    <n v="91722"/>
    <x v="0"/>
    <x v="233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  <n v="54"/>
  </r>
  <r>
    <n v="291"/>
    <s v="Bell, Grimes and Kerr"/>
    <s v="Self-enabling uniform complexity"/>
    <n v="1800"/>
    <n v="8219"/>
    <x v="1"/>
    <x v="37"/>
    <n v="76.813084112149539"/>
    <s v="US"/>
    <s v="USD"/>
    <n v="1318654800"/>
    <n v="1319000400"/>
    <x v="281"/>
    <d v="2011-10-19T05:00:00"/>
    <b v="1"/>
    <b v="0"/>
    <s v="technology/web"/>
    <x v="2"/>
    <s v="web"/>
    <n v="457"/>
  </r>
  <r>
    <n v="292"/>
    <s v="Ho-Harris"/>
    <s v="Versatile cohesive encoding"/>
    <n v="7300"/>
    <n v="717"/>
    <x v="0"/>
    <x v="234"/>
    <n v="71.7"/>
    <s v="US"/>
    <s v="USD"/>
    <n v="1331874000"/>
    <n v="1333429200"/>
    <x v="282"/>
    <d v="2012-04-03T05:00:00"/>
    <b v="0"/>
    <b v="0"/>
    <s v="food/food trucks"/>
    <x v="0"/>
    <s v="food trucks"/>
    <n v="10"/>
  </r>
  <r>
    <n v="293"/>
    <s v="Ross Group"/>
    <s v="Organized executive solution"/>
    <n v="6500"/>
    <n v="1065"/>
    <x v="3"/>
    <x v="235"/>
    <n v="33.28125"/>
    <s v="IT"/>
    <s v="EUR"/>
    <n v="1286254800"/>
    <n v="1287032400"/>
    <x v="283"/>
    <d v="2010-10-14T05:00:00"/>
    <b v="0"/>
    <b v="0"/>
    <s v="theater/plays"/>
    <x v="3"/>
    <s v="plays"/>
    <n v="16"/>
  </r>
  <r>
    <n v="294"/>
    <s v="Turner-Davis"/>
    <s v="Automated local emulation"/>
    <n v="600"/>
    <n v="8038"/>
    <x v="1"/>
    <x v="236"/>
    <n v="43.923497267759565"/>
    <s v="US"/>
    <s v="USD"/>
    <n v="1540530000"/>
    <n v="1541570400"/>
    <x v="284"/>
    <d v="2018-11-07T06:00:00"/>
    <b v="0"/>
    <b v="0"/>
    <s v="theater/plays"/>
    <x v="3"/>
    <s v="plays"/>
    <n v="1340"/>
  </r>
  <r>
    <n v="295"/>
    <s v="Smith, Jackson and Herrera"/>
    <s v="Enterprise-wide intermediate middleware"/>
    <n v="192900"/>
    <n v="68769"/>
    <x v="0"/>
    <x v="237"/>
    <n v="36.004712041884815"/>
    <s v="CH"/>
    <s v="CHF"/>
    <n v="1381813200"/>
    <n v="1383976800"/>
    <x v="285"/>
    <d v="2013-11-09T06:00:00"/>
    <b v="0"/>
    <b v="0"/>
    <s v="theater/plays"/>
    <x v="3"/>
    <s v="plays"/>
    <n v="36"/>
  </r>
  <r>
    <n v="296"/>
    <s v="Smith-Hess"/>
    <s v="Grass-roots real-time Local Area Network"/>
    <n v="6100"/>
    <n v="3352"/>
    <x v="0"/>
    <x v="63"/>
    <n v="88.21052631578948"/>
    <s v="AU"/>
    <s v="AUD"/>
    <n v="1548655200"/>
    <n v="1550556000"/>
    <x v="286"/>
    <d v="2019-02-19T06:00:00"/>
    <b v="0"/>
    <b v="0"/>
    <s v="theater/plays"/>
    <x v="3"/>
    <s v="plays"/>
    <n v="55"/>
  </r>
  <r>
    <n v="297"/>
    <s v="Brown, Herring and Bass"/>
    <s v="Organized client-driven capacity"/>
    <n v="7200"/>
    <n v="6785"/>
    <x v="0"/>
    <x v="238"/>
    <n v="65.240384615384613"/>
    <s v="AU"/>
    <s v="AUD"/>
    <n v="1389679200"/>
    <n v="1390456800"/>
    <x v="287"/>
    <d v="2014-01-23T06:00:00"/>
    <b v="0"/>
    <b v="1"/>
    <s v="theater/plays"/>
    <x v="3"/>
    <s v="plays"/>
    <n v="94"/>
  </r>
  <r>
    <n v="298"/>
    <s v="Chase, Garcia and Johnson"/>
    <s v="Adaptive intangible database"/>
    <n v="3500"/>
    <n v="5037"/>
    <x v="1"/>
    <x v="239"/>
    <n v="69.958333333333329"/>
    <s v="US"/>
    <s v="USD"/>
    <n v="1456466400"/>
    <n v="1458018000"/>
    <x v="288"/>
    <d v="2016-03-15T05:00:00"/>
    <b v="0"/>
    <b v="1"/>
    <s v="music/rock"/>
    <x v="1"/>
    <s v="rock"/>
    <n v="144"/>
  </r>
  <r>
    <n v="299"/>
    <s v="Ramsey and Sons"/>
    <s v="Grass-roots contextually-based algorithm"/>
    <n v="3800"/>
    <n v="1954"/>
    <x v="0"/>
    <x v="240"/>
    <n v="39.877551020408163"/>
    <s v="US"/>
    <s v="USD"/>
    <n v="1456984800"/>
    <n v="1461819600"/>
    <x v="289"/>
    <d v="2016-04-28T05:00:00"/>
    <b v="0"/>
    <b v="0"/>
    <s v="food/food trucks"/>
    <x v="0"/>
    <s v="food trucks"/>
    <n v="51"/>
  </r>
  <r>
    <n v="300"/>
    <s v="Cooke PLC"/>
    <s v="Focused executive core"/>
    <n v="100"/>
    <n v="5"/>
    <x v="0"/>
    <x v="49"/>
    <n v="5"/>
    <s v="DK"/>
    <s v="DKK"/>
    <n v="1504069200"/>
    <n v="1504155600"/>
    <x v="290"/>
    <d v="2017-08-31T05:00:00"/>
    <b v="0"/>
    <b v="1"/>
    <s v="publishing/nonfiction"/>
    <x v="5"/>
    <s v="nonfiction"/>
    <n v="5"/>
  </r>
  <r>
    <n v="301"/>
    <s v="Wong-Walker"/>
    <s v="Multi-channeled disintermediate policy"/>
    <n v="900"/>
    <n v="12102"/>
    <x v="1"/>
    <x v="241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  <n v="1345"/>
  </r>
  <r>
    <n v="302"/>
    <s v="Ferguson, Collins and Mata"/>
    <s v="Customizable bi-directional hardware"/>
    <n v="76100"/>
    <n v="24234"/>
    <x v="0"/>
    <x v="242"/>
    <n v="98.914285714285711"/>
    <s v="US"/>
    <s v="USD"/>
    <n v="1535864400"/>
    <n v="1537074000"/>
    <x v="292"/>
    <d v="2018-09-16T05:00:00"/>
    <b v="0"/>
    <b v="0"/>
    <s v="theater/plays"/>
    <x v="3"/>
    <s v="plays"/>
    <n v="32"/>
  </r>
  <r>
    <n v="303"/>
    <s v="Guerrero, Flores and Jenkins"/>
    <s v="Networked optimal architecture"/>
    <n v="3400"/>
    <n v="2809"/>
    <x v="0"/>
    <x v="235"/>
    <n v="87.78125"/>
    <s v="US"/>
    <s v="USD"/>
    <n v="1452146400"/>
    <n v="1452578400"/>
    <x v="293"/>
    <d v="2016-01-12T06:00:00"/>
    <b v="0"/>
    <b v="0"/>
    <s v="music/indie rock"/>
    <x v="1"/>
    <s v="indie rock"/>
    <n v="83"/>
  </r>
  <r>
    <n v="304"/>
    <s v="Peterson PLC"/>
    <s v="User-friendly discrete benchmark"/>
    <n v="2100"/>
    <n v="11469"/>
    <x v="1"/>
    <x v="23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  <n v="546"/>
  </r>
  <r>
    <n v="305"/>
    <s v="Townsend Ltd"/>
    <s v="Grass-roots actuating policy"/>
    <n v="2800"/>
    <n v="8014"/>
    <x v="1"/>
    <x v="72"/>
    <n v="94.28235294117647"/>
    <s v="US"/>
    <s v="USD"/>
    <n v="1458363600"/>
    <n v="1461906000"/>
    <x v="295"/>
    <d v="2016-04-29T05:00:00"/>
    <b v="0"/>
    <b v="0"/>
    <s v="theater/plays"/>
    <x v="3"/>
    <s v="plays"/>
    <n v="286"/>
  </r>
  <r>
    <n v="306"/>
    <s v="Rush, Reed and Hall"/>
    <s v="Enterprise-wide 3rdgeneration knowledge user"/>
    <n v="6500"/>
    <n v="514"/>
    <x v="0"/>
    <x v="243"/>
    <n v="73.428571428571431"/>
    <s v="US"/>
    <s v="USD"/>
    <n v="1500008400"/>
    <n v="1500267600"/>
    <x v="296"/>
    <d v="2017-07-17T05:00:00"/>
    <b v="0"/>
    <b v="1"/>
    <s v="theater/plays"/>
    <x v="3"/>
    <s v="plays"/>
    <n v="8"/>
  </r>
  <r>
    <n v="307"/>
    <s v="Salazar-Dodson"/>
    <s v="Face-to-face zero tolerance moderator"/>
    <n v="32900"/>
    <n v="43473"/>
    <x v="1"/>
    <x v="244"/>
    <n v="65.968133535660087"/>
    <s v="DK"/>
    <s v="DKK"/>
    <n v="1338958800"/>
    <n v="1340686800"/>
    <x v="297"/>
    <d v="2012-06-26T05:00:00"/>
    <b v="0"/>
    <b v="1"/>
    <s v="publishing/fiction"/>
    <x v="5"/>
    <s v="fiction"/>
    <n v="132"/>
  </r>
  <r>
    <n v="308"/>
    <s v="Davis Ltd"/>
    <s v="Grass-roots optimizing projection"/>
    <n v="118200"/>
    <n v="87560"/>
    <x v="0"/>
    <x v="245"/>
    <n v="109.04109589041096"/>
    <s v="US"/>
    <s v="USD"/>
    <n v="1303102800"/>
    <n v="1303189200"/>
    <x v="298"/>
    <d v="2011-04-19T05:00:00"/>
    <b v="0"/>
    <b v="0"/>
    <s v="theater/plays"/>
    <x v="3"/>
    <s v="plays"/>
    <n v="74"/>
  </r>
  <r>
    <n v="309"/>
    <s v="Harris-Perry"/>
    <s v="User-centric 6thgeneration attitude"/>
    <n v="4100"/>
    <n v="3087"/>
    <x v="3"/>
    <x v="51"/>
    <n v="41.16"/>
    <s v="US"/>
    <s v="USD"/>
    <n v="1316581200"/>
    <n v="1318309200"/>
    <x v="299"/>
    <d v="2011-10-11T05:00:00"/>
    <b v="0"/>
    <b v="1"/>
    <s v="music/indie rock"/>
    <x v="1"/>
    <s v="indie rock"/>
    <n v="75"/>
  </r>
  <r>
    <n v="310"/>
    <s v="Velazquez, Hunt and Ortiz"/>
    <s v="Switchable zero tolerance website"/>
    <n v="7800"/>
    <n v="1586"/>
    <x v="0"/>
    <x v="36"/>
    <n v="99.125"/>
    <s v="US"/>
    <s v="USD"/>
    <n v="1270789200"/>
    <n v="1272171600"/>
    <x v="300"/>
    <d v="2010-04-25T05:00:00"/>
    <b v="0"/>
    <b v="0"/>
    <s v="games/video games"/>
    <x v="6"/>
    <s v="video games"/>
    <n v="20"/>
  </r>
  <r>
    <n v="311"/>
    <s v="Flores PLC"/>
    <s v="Focused real-time help-desk"/>
    <n v="6300"/>
    <n v="12812"/>
    <x v="1"/>
    <x v="246"/>
    <n v="105.88429752066116"/>
    <s v="US"/>
    <s v="USD"/>
    <n v="1297836000"/>
    <n v="1298872800"/>
    <x v="247"/>
    <d v="2011-02-28T06:00:00"/>
    <b v="0"/>
    <b v="0"/>
    <s v="theater/plays"/>
    <x v="3"/>
    <s v="plays"/>
    <n v="203"/>
  </r>
  <r>
    <n v="312"/>
    <s v="Martinez LLC"/>
    <s v="Robust impactful approach"/>
    <n v="59100"/>
    <n v="183345"/>
    <x v="1"/>
    <x v="247"/>
    <n v="48.996525921966864"/>
    <s v="US"/>
    <s v="USD"/>
    <n v="1382677200"/>
    <n v="1383282000"/>
    <x v="244"/>
    <d v="2013-11-01T05:00:00"/>
    <b v="0"/>
    <b v="0"/>
    <s v="theater/plays"/>
    <x v="3"/>
    <s v="plays"/>
    <n v="310"/>
  </r>
  <r>
    <n v="313"/>
    <s v="Miller-Irwin"/>
    <s v="Secured maximized policy"/>
    <n v="2200"/>
    <n v="8697"/>
    <x v="1"/>
    <x v="248"/>
    <n v="39"/>
    <s v="US"/>
    <s v="USD"/>
    <n v="1330322400"/>
    <n v="1330495200"/>
    <x v="301"/>
    <d v="2012-02-29T06:00:00"/>
    <b v="0"/>
    <b v="0"/>
    <s v="music/rock"/>
    <x v="1"/>
    <s v="rock"/>
    <n v="395"/>
  </r>
  <r>
    <n v="314"/>
    <s v="Sanchez-Morgan"/>
    <s v="Realigned upward-trending strategy"/>
    <n v="1400"/>
    <n v="4126"/>
    <x v="1"/>
    <x v="221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  <n v="295"/>
  </r>
  <r>
    <n v="315"/>
    <s v="Lopez, Adams and Johnson"/>
    <s v="Open-source interactive knowledge user"/>
    <n v="9500"/>
    <n v="3220"/>
    <x v="0"/>
    <x v="249"/>
    <n v="103.87096774193549"/>
    <s v="US"/>
    <s v="USD"/>
    <n v="1400907600"/>
    <n v="1403413200"/>
    <x v="302"/>
    <d v="2014-06-22T05:00:00"/>
    <b v="0"/>
    <b v="0"/>
    <s v="theater/plays"/>
    <x v="3"/>
    <s v="plays"/>
    <n v="34"/>
  </r>
  <r>
    <n v="316"/>
    <s v="Martin-Marshall"/>
    <s v="Configurable demand-driven matrix"/>
    <n v="9600"/>
    <n v="6401"/>
    <x v="0"/>
    <x v="250"/>
    <n v="59.268518518518519"/>
    <s v="IT"/>
    <s v="EUR"/>
    <n v="1574143200"/>
    <n v="1574229600"/>
    <x v="303"/>
    <d v="2019-11-20T06:00:00"/>
    <b v="0"/>
    <b v="1"/>
    <s v="food/food trucks"/>
    <x v="0"/>
    <s v="food trucks"/>
    <n v="67"/>
  </r>
  <r>
    <n v="317"/>
    <s v="Summers PLC"/>
    <s v="Cross-group coherent hierarchy"/>
    <n v="6600"/>
    <n v="1269"/>
    <x v="0"/>
    <x v="141"/>
    <n v="42.3"/>
    <s v="US"/>
    <s v="USD"/>
    <n v="1494738000"/>
    <n v="1495861200"/>
    <x v="304"/>
    <d v="2017-05-27T05:00:00"/>
    <b v="0"/>
    <b v="0"/>
    <s v="theater/plays"/>
    <x v="3"/>
    <s v="plays"/>
    <n v="19"/>
  </r>
  <r>
    <n v="318"/>
    <s v="Young, Hart and Ryan"/>
    <s v="Decentralized demand-driven open system"/>
    <n v="5700"/>
    <n v="903"/>
    <x v="0"/>
    <x v="68"/>
    <n v="53.117647058823529"/>
    <s v="US"/>
    <s v="USD"/>
    <n v="1392357600"/>
    <n v="1392530400"/>
    <x v="305"/>
    <d v="2014-02-16T06:00:00"/>
    <b v="0"/>
    <b v="0"/>
    <s v="music/rock"/>
    <x v="1"/>
    <s v="rock"/>
    <n v="16"/>
  </r>
  <r>
    <n v="319"/>
    <s v="Mills Group"/>
    <s v="Advanced empowering matrix"/>
    <n v="8400"/>
    <n v="3251"/>
    <x v="3"/>
    <x v="251"/>
    <n v="50.796875"/>
    <s v="US"/>
    <s v="USD"/>
    <n v="1281589200"/>
    <n v="1283662800"/>
    <x v="306"/>
    <d v="2010-09-05T05:00:00"/>
    <b v="0"/>
    <b v="0"/>
    <s v="technology/web"/>
    <x v="2"/>
    <s v="web"/>
    <n v="39"/>
  </r>
  <r>
    <n v="320"/>
    <s v="Sandoval-Powell"/>
    <s v="Phased holistic implementation"/>
    <n v="84400"/>
    <n v="8092"/>
    <x v="0"/>
    <x v="175"/>
    <n v="101.15"/>
    <s v="US"/>
    <s v="USD"/>
    <n v="1305003600"/>
    <n v="1305781200"/>
    <x v="307"/>
    <d v="2011-05-19T05:00:00"/>
    <b v="0"/>
    <b v="0"/>
    <s v="publishing/fiction"/>
    <x v="5"/>
    <s v="fiction"/>
    <n v="10"/>
  </r>
  <r>
    <n v="321"/>
    <s v="Mills, Frazier and Perez"/>
    <s v="Proactive attitude-oriented knowledge user"/>
    <n v="170400"/>
    <n v="160422"/>
    <x v="0"/>
    <x v="194"/>
    <n v="65.000810372771468"/>
    <s v="US"/>
    <s v="USD"/>
    <n v="1301634000"/>
    <n v="1302325200"/>
    <x v="308"/>
    <d v="2011-04-09T05:00:00"/>
    <b v="0"/>
    <b v="0"/>
    <s v="film &amp; video/shorts"/>
    <x v="4"/>
    <s v="shorts"/>
    <n v="94"/>
  </r>
  <r>
    <n v="322"/>
    <s v="Hebert Group"/>
    <s v="Visionary asymmetric Graphical User Interface"/>
    <n v="117900"/>
    <n v="196377"/>
    <x v="1"/>
    <x v="252"/>
    <n v="37.998645510835914"/>
    <s v="US"/>
    <s v="USD"/>
    <n v="1290664800"/>
    <n v="1291788000"/>
    <x v="309"/>
    <d v="2010-12-08T06:00:00"/>
    <b v="0"/>
    <b v="0"/>
    <s v="theater/plays"/>
    <x v="3"/>
    <s v="plays"/>
    <n v="167"/>
  </r>
  <r>
    <n v="323"/>
    <s v="Cole, Smith and Wood"/>
    <s v="Integrated zero-defect help-desk"/>
    <n v="8900"/>
    <n v="2148"/>
    <x v="0"/>
    <x v="150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  <n v="24"/>
  </r>
  <r>
    <n v="324"/>
    <s v="Harris, Hall and Harris"/>
    <s v="Inverse analyzing matrices"/>
    <n v="7100"/>
    <n v="11648"/>
    <x v="1"/>
    <x v="253"/>
    <n v="37.941368078175898"/>
    <s v="US"/>
    <s v="USD"/>
    <n v="1434862800"/>
    <n v="1435899600"/>
    <x v="311"/>
    <d v="2015-07-03T05:00:00"/>
    <b v="0"/>
    <b v="1"/>
    <s v="theater/plays"/>
    <x v="3"/>
    <s v="plays"/>
    <n v="164"/>
  </r>
  <r>
    <n v="325"/>
    <s v="Saunders Group"/>
    <s v="Programmable systemic implementation"/>
    <n v="6500"/>
    <n v="5897"/>
    <x v="0"/>
    <x v="107"/>
    <n v="80.780821917808225"/>
    <s v="US"/>
    <s v="USD"/>
    <n v="1529125200"/>
    <n v="1531112400"/>
    <x v="79"/>
    <d v="2018-07-09T05:00:00"/>
    <b v="0"/>
    <b v="1"/>
    <s v="theater/plays"/>
    <x v="3"/>
    <s v="plays"/>
    <n v="91"/>
  </r>
  <r>
    <n v="326"/>
    <s v="Pham, Avila and Nash"/>
    <s v="Multi-channeled next generation architecture"/>
    <n v="7200"/>
    <n v="3326"/>
    <x v="0"/>
    <x v="58"/>
    <n v="25.984375"/>
    <s v="US"/>
    <s v="USD"/>
    <n v="1451109600"/>
    <n v="1451628000"/>
    <x v="312"/>
    <d v="2016-01-01T06:00:00"/>
    <b v="0"/>
    <b v="0"/>
    <s v="film &amp; video/animation"/>
    <x v="4"/>
    <s v="animation"/>
    <n v="46"/>
  </r>
  <r>
    <n v="327"/>
    <s v="Patterson, Salinas and Lucas"/>
    <s v="Digitized 3rdgeneration encoding"/>
    <n v="2600"/>
    <n v="1002"/>
    <x v="0"/>
    <x v="254"/>
    <n v="30.363636363636363"/>
    <s v="US"/>
    <s v="USD"/>
    <n v="1566968400"/>
    <n v="1567314000"/>
    <x v="313"/>
    <d v="2019-09-01T05:00:00"/>
    <b v="0"/>
    <b v="1"/>
    <s v="theater/plays"/>
    <x v="3"/>
    <s v="plays"/>
    <n v="39"/>
  </r>
  <r>
    <n v="328"/>
    <s v="Young PLC"/>
    <s v="Innovative well-modulated functionalities"/>
    <n v="98700"/>
    <n v="131826"/>
    <x v="1"/>
    <x v="255"/>
    <n v="54.004916018025398"/>
    <s v="US"/>
    <s v="USD"/>
    <n v="1543557600"/>
    <n v="1544508000"/>
    <x v="314"/>
    <d v="2018-12-11T06:00:00"/>
    <b v="0"/>
    <b v="0"/>
    <s v="music/rock"/>
    <x v="1"/>
    <s v="rock"/>
    <n v="134"/>
  </r>
  <r>
    <n v="329"/>
    <s v="Willis and Sons"/>
    <s v="Fundamental incremental database"/>
    <n v="93800"/>
    <n v="21477"/>
    <x v="2"/>
    <x v="57"/>
    <n v="101.78672985781991"/>
    <s v="US"/>
    <s v="USD"/>
    <n v="1481522400"/>
    <n v="1482472800"/>
    <x v="315"/>
    <d v="2016-12-23T06:00:00"/>
    <b v="0"/>
    <b v="0"/>
    <s v="games/video games"/>
    <x v="6"/>
    <s v="video games"/>
    <n v="23"/>
  </r>
  <r>
    <n v="330"/>
    <s v="Thompson-Bates"/>
    <s v="Expanded encompassing open architecture"/>
    <n v="33700"/>
    <n v="62330"/>
    <x v="1"/>
    <x v="256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  <n v="185"/>
  </r>
  <r>
    <n v="331"/>
    <s v="Rose-Silva"/>
    <s v="Intuitive static portal"/>
    <n v="3300"/>
    <n v="14643"/>
    <x v="1"/>
    <x v="257"/>
    <n v="77.068421052631578"/>
    <s v="US"/>
    <s v="USD"/>
    <n v="1324274400"/>
    <n v="1324360800"/>
    <x v="317"/>
    <d v="2011-12-20T06:00:00"/>
    <b v="0"/>
    <b v="0"/>
    <s v="food/food trucks"/>
    <x v="0"/>
    <s v="food trucks"/>
    <n v="444"/>
  </r>
  <r>
    <n v="332"/>
    <s v="Pacheco, Johnson and Torres"/>
    <s v="Optional bandwidth-monitored definition"/>
    <n v="20700"/>
    <n v="41396"/>
    <x v="1"/>
    <x v="258"/>
    <n v="88.076595744680844"/>
    <s v="US"/>
    <s v="USD"/>
    <n v="1364446800"/>
    <n v="1364533200"/>
    <x v="318"/>
    <d v="2013-03-29T05:00:00"/>
    <b v="0"/>
    <b v="0"/>
    <s v="technology/wearables"/>
    <x v="2"/>
    <s v="wearables"/>
    <n v="200"/>
  </r>
  <r>
    <n v="333"/>
    <s v="Carlson, Dixon and Jones"/>
    <s v="Persistent well-modulated synergy"/>
    <n v="9600"/>
    <n v="11900"/>
    <x v="1"/>
    <x v="259"/>
    <n v="47.035573122529641"/>
    <s v="US"/>
    <s v="USD"/>
    <n v="1542693600"/>
    <n v="1545112800"/>
    <x v="319"/>
    <d v="2018-12-18T06:00:00"/>
    <b v="0"/>
    <b v="0"/>
    <s v="theater/plays"/>
    <x v="3"/>
    <s v="plays"/>
    <n v="124"/>
  </r>
  <r>
    <n v="334"/>
    <s v="Mcgee Group"/>
    <s v="Assimilated discrete algorithm"/>
    <n v="66200"/>
    <n v="123538"/>
    <x v="1"/>
    <x v="260"/>
    <n v="110.99550763701707"/>
    <s v="US"/>
    <s v="USD"/>
    <n v="1515564000"/>
    <n v="1516168800"/>
    <x v="32"/>
    <d v="2018-01-17T06:00:00"/>
    <b v="0"/>
    <b v="0"/>
    <s v="music/rock"/>
    <x v="1"/>
    <s v="rock"/>
    <n v="187"/>
  </r>
  <r>
    <n v="335"/>
    <s v="Jordan-Acosta"/>
    <s v="Operative uniform hub"/>
    <n v="173800"/>
    <n v="198628"/>
    <x v="1"/>
    <x v="261"/>
    <n v="87.003066141042481"/>
    <s v="US"/>
    <s v="USD"/>
    <n v="1573797600"/>
    <n v="1574920800"/>
    <x v="320"/>
    <d v="2019-11-28T06:00:00"/>
    <b v="0"/>
    <b v="0"/>
    <s v="music/rock"/>
    <x v="1"/>
    <s v="rock"/>
    <n v="114"/>
  </r>
  <r>
    <n v="336"/>
    <s v="Nunez Inc"/>
    <s v="Customizable intangible capability"/>
    <n v="70700"/>
    <n v="68602"/>
    <x v="0"/>
    <x v="262"/>
    <n v="63.994402985074629"/>
    <s v="US"/>
    <s v="USD"/>
    <n v="1292392800"/>
    <n v="1292479200"/>
    <x v="321"/>
    <d v="2010-12-16T06:00:00"/>
    <b v="0"/>
    <b v="1"/>
    <s v="music/rock"/>
    <x v="1"/>
    <s v="rock"/>
    <n v="97"/>
  </r>
  <r>
    <n v="337"/>
    <s v="Hayden Ltd"/>
    <s v="Innovative didactic analyzer"/>
    <n v="94500"/>
    <n v="116064"/>
    <x v="1"/>
    <x v="263"/>
    <n v="105.9945205479452"/>
    <s v="US"/>
    <s v="USD"/>
    <n v="1573452000"/>
    <n v="1573538400"/>
    <x v="322"/>
    <d v="2019-11-12T06:00:00"/>
    <b v="0"/>
    <b v="0"/>
    <s v="theater/plays"/>
    <x v="3"/>
    <s v="plays"/>
    <n v="123"/>
  </r>
  <r>
    <n v="338"/>
    <s v="Gonzalez-Burton"/>
    <s v="Decentralized intangible encoding"/>
    <n v="69800"/>
    <n v="125042"/>
    <x v="1"/>
    <x v="264"/>
    <n v="73.989349112426041"/>
    <s v="US"/>
    <s v="USD"/>
    <n v="1317790800"/>
    <n v="1320382800"/>
    <x v="323"/>
    <d v="2011-11-04T05:00:00"/>
    <b v="0"/>
    <b v="0"/>
    <s v="theater/plays"/>
    <x v="3"/>
    <s v="plays"/>
    <n v="179"/>
  </r>
  <r>
    <n v="339"/>
    <s v="Lewis, Taylor and Rivers"/>
    <s v="Front-line transitional algorithm"/>
    <n v="136300"/>
    <n v="108974"/>
    <x v="3"/>
    <x v="265"/>
    <n v="84.02004626060139"/>
    <s v="CA"/>
    <s v="CAD"/>
    <n v="1501650000"/>
    <n v="1502859600"/>
    <x v="324"/>
    <d v="2017-08-16T05:00:00"/>
    <b v="0"/>
    <b v="0"/>
    <s v="theater/plays"/>
    <x v="3"/>
    <s v="plays"/>
    <n v="80"/>
  </r>
  <r>
    <n v="340"/>
    <s v="Butler, Henry and Espinoza"/>
    <s v="Switchable didactic matrices"/>
    <n v="37100"/>
    <n v="34964"/>
    <x v="0"/>
    <x v="224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  <n v="94"/>
  </r>
  <r>
    <n v="341"/>
    <s v="Guzman Group"/>
    <s v="Ameliorated disintermediate utilization"/>
    <n v="114300"/>
    <n v="96777"/>
    <x v="0"/>
    <x v="266"/>
    <n v="76.990453460620529"/>
    <s v="US"/>
    <s v="USD"/>
    <n v="1440738000"/>
    <n v="1441342800"/>
    <x v="326"/>
    <d v="2015-09-04T05:00:00"/>
    <b v="0"/>
    <b v="0"/>
    <s v="music/indie rock"/>
    <x v="1"/>
    <s v="indie rock"/>
    <n v="85"/>
  </r>
  <r>
    <n v="342"/>
    <s v="Gibson-Hernandez"/>
    <s v="Visionary foreground middleware"/>
    <n v="47900"/>
    <n v="31864"/>
    <x v="0"/>
    <x v="267"/>
    <n v="97.146341463414629"/>
    <s v="US"/>
    <s v="USD"/>
    <n v="1374296400"/>
    <n v="1375333200"/>
    <x v="327"/>
    <d v="2013-08-01T05:00:00"/>
    <b v="0"/>
    <b v="0"/>
    <s v="theater/plays"/>
    <x v="3"/>
    <s v="plays"/>
    <n v="67"/>
  </r>
  <r>
    <n v="343"/>
    <s v="Spencer-Weber"/>
    <s v="Optional zero-defect task-force"/>
    <n v="9000"/>
    <n v="4853"/>
    <x v="0"/>
    <x v="98"/>
    <n v="33.013605442176868"/>
    <s v="US"/>
    <s v="USD"/>
    <n v="1384840800"/>
    <n v="1389420000"/>
    <x v="328"/>
    <d v="2014-01-11T06:00:00"/>
    <b v="0"/>
    <b v="0"/>
    <s v="theater/plays"/>
    <x v="3"/>
    <s v="plays"/>
    <n v="54"/>
  </r>
  <r>
    <n v="344"/>
    <s v="Berger, Johnson and Marshall"/>
    <s v="Devolved exuding emulation"/>
    <n v="197600"/>
    <n v="82959"/>
    <x v="0"/>
    <x v="268"/>
    <n v="99.950602409638549"/>
    <s v="US"/>
    <s v="USD"/>
    <n v="1516600800"/>
    <n v="1520056800"/>
    <x v="329"/>
    <d v="2018-03-03T06:00:00"/>
    <b v="0"/>
    <b v="0"/>
    <s v="games/video games"/>
    <x v="6"/>
    <s v="video games"/>
    <n v="42"/>
  </r>
  <r>
    <n v="345"/>
    <s v="Taylor, Cisneros and Romero"/>
    <s v="Open-source neutral task-force"/>
    <n v="157600"/>
    <n v="23159"/>
    <x v="0"/>
    <x v="269"/>
    <n v="69.966767371601208"/>
    <s v="GB"/>
    <s v="GBP"/>
    <n v="1436418000"/>
    <n v="1436504400"/>
    <x v="330"/>
    <d v="2015-07-10T05:00:00"/>
    <b v="0"/>
    <b v="0"/>
    <s v="film &amp; video/drama"/>
    <x v="4"/>
    <s v="drama"/>
    <n v="15"/>
  </r>
  <r>
    <n v="346"/>
    <s v="Little-Marsh"/>
    <s v="Virtual attitude-oriented migration"/>
    <n v="8000"/>
    <n v="2758"/>
    <x v="0"/>
    <x v="270"/>
    <n v="110.32"/>
    <s v="US"/>
    <s v="USD"/>
    <n v="1503550800"/>
    <n v="1508302800"/>
    <x v="331"/>
    <d v="2017-10-18T05:00:00"/>
    <b v="0"/>
    <b v="1"/>
    <s v="music/indie rock"/>
    <x v="1"/>
    <s v="indie rock"/>
    <n v="34"/>
  </r>
  <r>
    <n v="347"/>
    <s v="Petersen and Sons"/>
    <s v="Open-source full-range portal"/>
    <n v="900"/>
    <n v="12607"/>
    <x v="1"/>
    <x v="271"/>
    <n v="66.005235602094245"/>
    <s v="US"/>
    <s v="USD"/>
    <n v="1423634400"/>
    <n v="1425708000"/>
    <x v="332"/>
    <d v="2015-03-07T06:00:00"/>
    <b v="0"/>
    <b v="0"/>
    <s v="technology/web"/>
    <x v="2"/>
    <s v="web"/>
    <n v="1401"/>
  </r>
  <r>
    <n v="348"/>
    <s v="Hensley Ltd"/>
    <s v="Versatile cohesive open system"/>
    <n v="199000"/>
    <n v="142823"/>
    <x v="0"/>
    <x v="272"/>
    <n v="41.005742176284812"/>
    <s v="US"/>
    <s v="USD"/>
    <n v="1487224800"/>
    <n v="1488348000"/>
    <x v="333"/>
    <d v="2017-03-01T06:00:00"/>
    <b v="0"/>
    <b v="0"/>
    <s v="food/food trucks"/>
    <x v="0"/>
    <s v="food trucks"/>
    <n v="72"/>
  </r>
  <r>
    <n v="349"/>
    <s v="Navarro and Sons"/>
    <s v="Multi-layered bottom-line frame"/>
    <n v="180800"/>
    <n v="95958"/>
    <x v="0"/>
    <x v="273"/>
    <n v="103.96316359696641"/>
    <s v="US"/>
    <s v="USD"/>
    <n v="1500008400"/>
    <n v="1502600400"/>
    <x v="296"/>
    <d v="2017-08-13T05:00:00"/>
    <b v="0"/>
    <b v="0"/>
    <s v="theater/plays"/>
    <x v="3"/>
    <s v="plays"/>
    <n v="53"/>
  </r>
  <r>
    <n v="350"/>
    <s v="Shannon Ltd"/>
    <s v="Pre-emptive neutral capacity"/>
    <n v="100"/>
    <n v="5"/>
    <x v="0"/>
    <x v="49"/>
    <n v="5"/>
    <s v="US"/>
    <s v="USD"/>
    <n v="1432098000"/>
    <n v="1433653200"/>
    <x v="334"/>
    <d v="2015-06-07T05:00:00"/>
    <b v="0"/>
    <b v="1"/>
    <s v="music/jazz"/>
    <x v="1"/>
    <s v="jazz"/>
    <n v="5"/>
  </r>
  <r>
    <n v="351"/>
    <s v="Young LLC"/>
    <s v="Universal maximized methodology"/>
    <n v="74100"/>
    <n v="94631"/>
    <x v="1"/>
    <x v="274"/>
    <n v="47.009935419771487"/>
    <s v="US"/>
    <s v="USD"/>
    <n v="1440392400"/>
    <n v="1441602000"/>
    <x v="335"/>
    <d v="2015-09-07T05:00:00"/>
    <b v="0"/>
    <b v="0"/>
    <s v="music/rock"/>
    <x v="1"/>
    <s v="rock"/>
    <n v="128"/>
  </r>
  <r>
    <n v="352"/>
    <s v="Adams, Willis and Sanchez"/>
    <s v="Expanded hybrid hardware"/>
    <n v="2800"/>
    <n v="977"/>
    <x v="0"/>
    <x v="254"/>
    <n v="29.606060606060606"/>
    <s v="CA"/>
    <s v="CAD"/>
    <n v="1446876000"/>
    <n v="1447567200"/>
    <x v="336"/>
    <d v="2015-11-15T06:00:00"/>
    <b v="0"/>
    <b v="0"/>
    <s v="theater/plays"/>
    <x v="3"/>
    <s v="plays"/>
    <n v="35"/>
  </r>
  <r>
    <n v="353"/>
    <s v="Mills-Roy"/>
    <s v="Profit-focused multi-tasking access"/>
    <n v="33600"/>
    <n v="137961"/>
    <x v="1"/>
    <x v="275"/>
    <n v="81.010569583088667"/>
    <s v="US"/>
    <s v="USD"/>
    <n v="1562302800"/>
    <n v="1562389200"/>
    <x v="337"/>
    <d v="2019-07-06T05:00:00"/>
    <b v="0"/>
    <b v="0"/>
    <s v="theater/plays"/>
    <x v="3"/>
    <s v="plays"/>
    <n v="411"/>
  </r>
  <r>
    <n v="354"/>
    <s v="Brown Group"/>
    <s v="Profit-focused transitional capability"/>
    <n v="6100"/>
    <n v="7548"/>
    <x v="1"/>
    <x v="175"/>
    <n v="94.35"/>
    <s v="DK"/>
    <s v="DKK"/>
    <n v="1378184400"/>
    <n v="1378789200"/>
    <x v="338"/>
    <d v="2013-09-10T05:00:00"/>
    <b v="0"/>
    <b v="0"/>
    <s v="film &amp; video/documentary"/>
    <x v="4"/>
    <s v="documentary"/>
    <n v="124"/>
  </r>
  <r>
    <n v="355"/>
    <s v="Burns-Burnett"/>
    <s v="Front-line scalable definition"/>
    <n v="3800"/>
    <n v="2241"/>
    <x v="2"/>
    <x v="99"/>
    <n v="26.058139534883722"/>
    <s v="US"/>
    <s v="USD"/>
    <n v="1485064800"/>
    <n v="1488520800"/>
    <x v="339"/>
    <d v="2017-03-03T06:00:00"/>
    <b v="0"/>
    <b v="0"/>
    <s v="technology/wearables"/>
    <x v="2"/>
    <s v="wearables"/>
    <n v="59"/>
  </r>
  <r>
    <n v="356"/>
    <s v="Glass, Nunez and Mcdonald"/>
    <s v="Open-source systematic protocol"/>
    <n v="9300"/>
    <n v="3431"/>
    <x v="0"/>
    <x v="174"/>
    <n v="85.775000000000006"/>
    <s v="IT"/>
    <s v="EUR"/>
    <n v="1326520800"/>
    <n v="1327298400"/>
    <x v="340"/>
    <d v="2012-01-23T06:00:00"/>
    <b v="0"/>
    <b v="0"/>
    <s v="theater/plays"/>
    <x v="3"/>
    <s v="plays"/>
    <n v="37"/>
  </r>
  <r>
    <n v="357"/>
    <s v="Perez, Davis and Wilson"/>
    <s v="Implemented tangible algorithm"/>
    <n v="2300"/>
    <n v="4253"/>
    <x v="1"/>
    <x v="142"/>
    <n v="103.73170731707317"/>
    <s v="US"/>
    <s v="USD"/>
    <n v="1441256400"/>
    <n v="1443416400"/>
    <x v="341"/>
    <d v="2015-09-28T05:00:00"/>
    <b v="0"/>
    <b v="0"/>
    <s v="games/video games"/>
    <x v="6"/>
    <s v="video games"/>
    <n v="185"/>
  </r>
  <r>
    <n v="358"/>
    <s v="Diaz-Garcia"/>
    <s v="Profit-focused 3rdgeneration circuit"/>
    <n v="9700"/>
    <n v="1146"/>
    <x v="0"/>
    <x v="276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  <n v="12"/>
  </r>
  <r>
    <n v="359"/>
    <s v="Salazar-Moon"/>
    <s v="Compatible needs-based architecture"/>
    <n v="4000"/>
    <n v="11948"/>
    <x v="1"/>
    <x v="277"/>
    <n v="63.893048128342244"/>
    <s v="US"/>
    <s v="USD"/>
    <n v="1314421200"/>
    <n v="1315026000"/>
    <x v="343"/>
    <d v="2011-09-03T05:00:00"/>
    <b v="0"/>
    <b v="0"/>
    <s v="film &amp; video/animation"/>
    <x v="4"/>
    <s v="animation"/>
    <n v="299"/>
  </r>
  <r>
    <n v="360"/>
    <s v="Larsen-Chung"/>
    <s v="Right-sized zero tolerance migration"/>
    <n v="59700"/>
    <n v="135132"/>
    <x v="1"/>
    <x v="278"/>
    <n v="47.002434782608695"/>
    <s v="GB"/>
    <s v="GBP"/>
    <n v="1293861600"/>
    <n v="1295071200"/>
    <x v="344"/>
    <d v="2011-01-15T06:00:00"/>
    <b v="0"/>
    <b v="1"/>
    <s v="theater/plays"/>
    <x v="3"/>
    <s v="plays"/>
    <n v="226"/>
  </r>
  <r>
    <n v="361"/>
    <s v="Anderson and Sons"/>
    <s v="Quality-focused reciprocal structure"/>
    <n v="5500"/>
    <n v="9546"/>
    <x v="1"/>
    <x v="39"/>
    <n v="108.47727272727273"/>
    <s v="US"/>
    <s v="USD"/>
    <n v="1507352400"/>
    <n v="1509426000"/>
    <x v="345"/>
    <d v="2017-10-31T05:00:00"/>
    <b v="0"/>
    <b v="0"/>
    <s v="theater/plays"/>
    <x v="3"/>
    <s v="plays"/>
    <n v="174"/>
  </r>
  <r>
    <n v="362"/>
    <s v="Lawrence Group"/>
    <s v="Automated actuating conglomeration"/>
    <n v="3700"/>
    <n v="13755"/>
    <x v="1"/>
    <x v="271"/>
    <n v="72.015706806282722"/>
    <s v="US"/>
    <s v="USD"/>
    <n v="1296108000"/>
    <n v="1299391200"/>
    <x v="65"/>
    <d v="2011-03-06T06:00:00"/>
    <b v="0"/>
    <b v="0"/>
    <s v="music/rock"/>
    <x v="1"/>
    <s v="rock"/>
    <n v="372"/>
  </r>
  <r>
    <n v="363"/>
    <s v="Gray-Davis"/>
    <s v="Re-contextualized local initiative"/>
    <n v="5200"/>
    <n v="8330"/>
    <x v="1"/>
    <x v="279"/>
    <n v="59.928057553956833"/>
    <s v="US"/>
    <s v="USD"/>
    <n v="1324965600"/>
    <n v="1325052000"/>
    <x v="346"/>
    <d v="2011-12-28T06:00:00"/>
    <b v="0"/>
    <b v="0"/>
    <s v="music/rock"/>
    <x v="1"/>
    <s v="rock"/>
    <n v="160"/>
  </r>
  <r>
    <n v="364"/>
    <s v="Ramirez-Myers"/>
    <s v="Switchable intangible definition"/>
    <n v="900"/>
    <n v="14547"/>
    <x v="1"/>
    <x v="129"/>
    <n v="78.209677419354833"/>
    <s v="US"/>
    <s v="USD"/>
    <n v="1520229600"/>
    <n v="1522818000"/>
    <x v="347"/>
    <d v="2018-04-04T05:00:00"/>
    <b v="0"/>
    <b v="0"/>
    <s v="music/indie rock"/>
    <x v="1"/>
    <s v="indie rock"/>
    <n v="1616"/>
  </r>
  <r>
    <n v="365"/>
    <s v="Lucas, Hall and Bonilla"/>
    <s v="Networked bottom-line initiative"/>
    <n v="1600"/>
    <n v="11735"/>
    <x v="1"/>
    <x v="192"/>
    <n v="104.77678571428571"/>
    <s v="AU"/>
    <s v="AUD"/>
    <n v="1482991200"/>
    <n v="1485324000"/>
    <x v="348"/>
    <d v="2017-01-25T06:00:00"/>
    <b v="0"/>
    <b v="0"/>
    <s v="theater/plays"/>
    <x v="3"/>
    <s v="plays"/>
    <n v="733"/>
  </r>
  <r>
    <n v="366"/>
    <s v="Williams, Perez and Villegas"/>
    <s v="Robust directional system engine"/>
    <n v="1800"/>
    <n v="10658"/>
    <x v="1"/>
    <x v="196"/>
    <n v="105.52475247524752"/>
    <s v="US"/>
    <s v="USD"/>
    <n v="1294034400"/>
    <n v="1294120800"/>
    <x v="349"/>
    <d v="2011-01-04T06:00:00"/>
    <b v="0"/>
    <b v="1"/>
    <s v="theater/plays"/>
    <x v="3"/>
    <s v="plays"/>
    <n v="592"/>
  </r>
  <r>
    <n v="367"/>
    <s v="Brooks, Jones and Ingram"/>
    <s v="Triple-buffered explicit methodology"/>
    <n v="9900"/>
    <n v="1870"/>
    <x v="0"/>
    <x v="51"/>
    <n v="24.933333333333334"/>
    <s v="US"/>
    <s v="USD"/>
    <n v="1413608400"/>
    <n v="1415685600"/>
    <x v="350"/>
    <d v="2014-11-11T06:00:00"/>
    <b v="0"/>
    <b v="1"/>
    <s v="theater/plays"/>
    <x v="3"/>
    <s v="plays"/>
    <n v="19"/>
  </r>
  <r>
    <n v="368"/>
    <s v="Whitaker, Wallace and Daniels"/>
    <s v="Reactive directional capacity"/>
    <n v="5200"/>
    <n v="14394"/>
    <x v="1"/>
    <x v="280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  <n v="277"/>
  </r>
  <r>
    <n v="369"/>
    <s v="Smith-Gonzalez"/>
    <s v="Polarized needs-based approach"/>
    <n v="5400"/>
    <n v="14743"/>
    <x v="1"/>
    <x v="110"/>
    <n v="95.733766233766232"/>
    <s v="US"/>
    <s v="USD"/>
    <n v="1359871200"/>
    <n v="1363237200"/>
    <x v="352"/>
    <d v="2013-03-14T05:00:00"/>
    <b v="0"/>
    <b v="1"/>
    <s v="film &amp; video/television"/>
    <x v="4"/>
    <s v="television"/>
    <n v="273"/>
  </r>
  <r>
    <n v="370"/>
    <s v="Skinner PLC"/>
    <s v="Intuitive well-modulated middleware"/>
    <n v="112300"/>
    <n v="178965"/>
    <x v="1"/>
    <x v="281"/>
    <n v="29.997485752598056"/>
    <s v="US"/>
    <s v="USD"/>
    <n v="1555304400"/>
    <n v="1555822800"/>
    <x v="353"/>
    <d v="2019-04-21T05:00:00"/>
    <b v="0"/>
    <b v="0"/>
    <s v="theater/plays"/>
    <x v="3"/>
    <s v="plays"/>
    <n v="159"/>
  </r>
  <r>
    <n v="371"/>
    <s v="Nolan, Smith and Sanchez"/>
    <s v="Multi-channeled logistical matrices"/>
    <n v="189200"/>
    <n v="128410"/>
    <x v="0"/>
    <x v="282"/>
    <n v="59.011948529411768"/>
    <s v="US"/>
    <s v="USD"/>
    <n v="1423375200"/>
    <n v="1427778000"/>
    <x v="354"/>
    <d v="2015-03-31T05:00:00"/>
    <b v="0"/>
    <b v="0"/>
    <s v="theater/plays"/>
    <x v="3"/>
    <s v="plays"/>
    <n v="68"/>
  </r>
  <r>
    <n v="372"/>
    <s v="Green-Carr"/>
    <s v="Pre-emptive bifurcated artificial intelligence"/>
    <n v="900"/>
    <n v="14324"/>
    <x v="1"/>
    <x v="283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  <n v="1592"/>
  </r>
  <r>
    <n v="373"/>
    <s v="Brown-Parker"/>
    <s v="Down-sized coherent toolset"/>
    <n v="22500"/>
    <n v="164291"/>
    <x v="1"/>
    <x v="284"/>
    <n v="78.010921177587846"/>
    <s v="US"/>
    <s v="USD"/>
    <n v="1502946000"/>
    <n v="1503637200"/>
    <x v="356"/>
    <d v="2017-08-25T05:00:00"/>
    <b v="0"/>
    <b v="0"/>
    <s v="theater/plays"/>
    <x v="3"/>
    <s v="plays"/>
    <n v="730"/>
  </r>
  <r>
    <n v="374"/>
    <s v="Marshall Inc"/>
    <s v="Open-source multi-tasking data-warehouse"/>
    <n v="167400"/>
    <n v="22073"/>
    <x v="0"/>
    <x v="165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  <n v="13"/>
  </r>
  <r>
    <n v="375"/>
    <s v="Leblanc-Pineda"/>
    <s v="Future-proofed upward-trending contingency"/>
    <n v="2700"/>
    <n v="1479"/>
    <x v="0"/>
    <x v="270"/>
    <n v="59.16"/>
    <s v="US"/>
    <s v="USD"/>
    <n v="1444971600"/>
    <n v="1449900000"/>
    <x v="358"/>
    <d v="2015-12-12T06:00:00"/>
    <b v="0"/>
    <b v="0"/>
    <s v="music/indie rock"/>
    <x v="1"/>
    <s v="indie rock"/>
    <n v="55"/>
  </r>
  <r>
    <n v="376"/>
    <s v="Perry PLC"/>
    <s v="Mandatory uniform matrix"/>
    <n v="3400"/>
    <n v="12275"/>
    <x v="1"/>
    <x v="54"/>
    <n v="93.702290076335885"/>
    <s v="US"/>
    <s v="USD"/>
    <n v="1404622800"/>
    <n v="1405141200"/>
    <x v="359"/>
    <d v="2014-07-12T05:00:00"/>
    <b v="0"/>
    <b v="0"/>
    <s v="music/rock"/>
    <x v="1"/>
    <s v="rock"/>
    <n v="361"/>
  </r>
  <r>
    <n v="377"/>
    <s v="Klein, Stark and Livingston"/>
    <s v="Phased methodical initiative"/>
    <n v="49700"/>
    <n v="5098"/>
    <x v="0"/>
    <x v="78"/>
    <n v="40.14173228346457"/>
    <s v="US"/>
    <s v="USD"/>
    <n v="1571720400"/>
    <n v="1572933600"/>
    <x v="12"/>
    <d v="2019-11-05T06:00:00"/>
    <b v="0"/>
    <b v="0"/>
    <s v="theater/plays"/>
    <x v="3"/>
    <s v="plays"/>
    <n v="10"/>
  </r>
  <r>
    <n v="378"/>
    <s v="Fleming-Oliver"/>
    <s v="Managed stable function"/>
    <n v="178200"/>
    <n v="24882"/>
    <x v="0"/>
    <x v="28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  <n v="14"/>
  </r>
  <r>
    <n v="379"/>
    <s v="Reilly, Aguirre and Johnson"/>
    <s v="Realigned clear-thinking migration"/>
    <n v="7200"/>
    <n v="2912"/>
    <x v="0"/>
    <x v="9"/>
    <n v="66.181818181818187"/>
    <s v="GB"/>
    <s v="GBP"/>
    <n v="1319691600"/>
    <n v="1320904800"/>
    <x v="361"/>
    <d v="2011-11-10T06:00:00"/>
    <b v="0"/>
    <b v="0"/>
    <s v="theater/plays"/>
    <x v="3"/>
    <s v="plays"/>
    <n v="40"/>
  </r>
  <r>
    <n v="380"/>
    <s v="Davidson, Wilcox and Lewis"/>
    <s v="Optional clear-thinking process improvement"/>
    <n v="2500"/>
    <n v="4008"/>
    <x v="1"/>
    <x v="286"/>
    <n v="47.714285714285715"/>
    <s v="US"/>
    <s v="USD"/>
    <n v="1371963600"/>
    <n v="1372395600"/>
    <x v="362"/>
    <d v="2013-06-28T05:00:00"/>
    <b v="0"/>
    <b v="0"/>
    <s v="theater/plays"/>
    <x v="3"/>
    <s v="plays"/>
    <n v="160"/>
  </r>
  <r>
    <n v="381"/>
    <s v="Michael, Anderson and Vincent"/>
    <s v="Cross-group global moratorium"/>
    <n v="5300"/>
    <n v="9749"/>
    <x v="1"/>
    <x v="287"/>
    <n v="62.896774193548389"/>
    <s v="US"/>
    <s v="USD"/>
    <n v="1433739600"/>
    <n v="1437714000"/>
    <x v="363"/>
    <d v="2015-07-24T05:00:00"/>
    <b v="0"/>
    <b v="0"/>
    <s v="theater/plays"/>
    <x v="3"/>
    <s v="plays"/>
    <n v="184"/>
  </r>
  <r>
    <n v="382"/>
    <s v="King Ltd"/>
    <s v="Visionary systemic process improvement"/>
    <n v="9100"/>
    <n v="5803"/>
    <x v="0"/>
    <x v="109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  <n v="64"/>
  </r>
  <r>
    <n v="383"/>
    <s v="Baker Ltd"/>
    <s v="Progressive intangible flexibility"/>
    <n v="6300"/>
    <n v="14199"/>
    <x v="1"/>
    <x v="288"/>
    <n v="75.126984126984127"/>
    <s v="US"/>
    <s v="USD"/>
    <n v="1550037600"/>
    <n v="1550556000"/>
    <x v="210"/>
    <d v="2019-02-19T06:00:00"/>
    <b v="0"/>
    <b v="1"/>
    <s v="food/food trucks"/>
    <x v="0"/>
    <s v="food trucks"/>
    <n v="225"/>
  </r>
  <r>
    <n v="384"/>
    <s v="Baker, Collins and Smith"/>
    <s v="Reactive real-time software"/>
    <n v="114400"/>
    <n v="196779"/>
    <x v="1"/>
    <x v="28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  <n v="172"/>
  </r>
  <r>
    <n v="385"/>
    <s v="Warren-Harrison"/>
    <s v="Programmable incremental knowledge user"/>
    <n v="38900"/>
    <n v="56859"/>
    <x v="1"/>
    <x v="290"/>
    <n v="50.007915567282325"/>
    <s v="US"/>
    <s v="USD"/>
    <n v="1553835600"/>
    <n v="1556600400"/>
    <x v="366"/>
    <d v="2019-04-30T05:00:00"/>
    <b v="0"/>
    <b v="0"/>
    <s v="publishing/nonfiction"/>
    <x v="5"/>
    <s v="nonfiction"/>
    <n v="146"/>
  </r>
  <r>
    <n v="386"/>
    <s v="Gardner Group"/>
    <s v="Progressive 5thgeneration customer loyalty"/>
    <n v="135500"/>
    <n v="103554"/>
    <x v="0"/>
    <x v="291"/>
    <n v="96.960674157303373"/>
    <s v="US"/>
    <s v="USD"/>
    <n v="1277528400"/>
    <n v="1278565200"/>
    <x v="367"/>
    <d v="2010-07-08T05:00:00"/>
    <b v="0"/>
    <b v="0"/>
    <s v="theater/plays"/>
    <x v="3"/>
    <s v="plays"/>
    <n v="76"/>
  </r>
  <r>
    <n v="387"/>
    <s v="Flores-Lambert"/>
    <s v="Triple-buffered logistical frame"/>
    <n v="109000"/>
    <n v="42795"/>
    <x v="0"/>
    <x v="292"/>
    <n v="100.93160377358491"/>
    <s v="US"/>
    <s v="USD"/>
    <n v="1339477200"/>
    <n v="1339909200"/>
    <x v="368"/>
    <d v="2012-06-17T05:00:00"/>
    <b v="0"/>
    <b v="0"/>
    <s v="technology/wearables"/>
    <x v="2"/>
    <s v="wearables"/>
    <n v="39"/>
  </r>
  <r>
    <n v="388"/>
    <s v="Cruz Ltd"/>
    <s v="Exclusive dynamic adapter"/>
    <n v="114800"/>
    <n v="12938"/>
    <x v="3"/>
    <x v="293"/>
    <n v="89.227586206896547"/>
    <s v="CH"/>
    <s v="CHF"/>
    <n v="1325656800"/>
    <n v="1325829600"/>
    <x v="369"/>
    <d v="2012-01-06T06:00:00"/>
    <b v="0"/>
    <b v="0"/>
    <s v="music/indie rock"/>
    <x v="1"/>
    <s v="indie rock"/>
    <n v="11"/>
  </r>
  <r>
    <n v="389"/>
    <s v="Knox-Garner"/>
    <s v="Automated systemic hierarchy"/>
    <n v="83000"/>
    <n v="101352"/>
    <x v="1"/>
    <x v="294"/>
    <n v="87.979166666666671"/>
    <s v="US"/>
    <s v="USD"/>
    <n v="1288242000"/>
    <n v="1290578400"/>
    <x v="370"/>
    <d v="2010-11-24T06:00:00"/>
    <b v="0"/>
    <b v="0"/>
    <s v="theater/plays"/>
    <x v="3"/>
    <s v="plays"/>
    <n v="122"/>
  </r>
  <r>
    <n v="390"/>
    <s v="Davis-Allen"/>
    <s v="Digitized eco-centric core"/>
    <n v="2400"/>
    <n v="4477"/>
    <x v="1"/>
    <x v="126"/>
    <n v="89.54"/>
    <s v="US"/>
    <s v="USD"/>
    <n v="1379048400"/>
    <n v="1380344400"/>
    <x v="371"/>
    <d v="2013-09-28T05:00:00"/>
    <b v="0"/>
    <b v="0"/>
    <s v="photography/photography books"/>
    <x v="7"/>
    <s v="photography books"/>
    <n v="187"/>
  </r>
  <r>
    <n v="391"/>
    <s v="Miller-Patel"/>
    <s v="Mandatory uniform strategy"/>
    <n v="60400"/>
    <n v="4393"/>
    <x v="0"/>
    <x v="295"/>
    <n v="29.09271523178808"/>
    <s v="US"/>
    <s v="USD"/>
    <n v="1389679200"/>
    <n v="1389852000"/>
    <x v="287"/>
    <d v="2014-01-16T06:00:00"/>
    <b v="0"/>
    <b v="0"/>
    <s v="publishing/nonfiction"/>
    <x v="5"/>
    <s v="nonfiction"/>
    <n v="7"/>
  </r>
  <r>
    <n v="392"/>
    <s v="Hernandez-Grimes"/>
    <s v="Profit-focused zero administration forecast"/>
    <n v="102900"/>
    <n v="67546"/>
    <x v="0"/>
    <x v="296"/>
    <n v="42.006218905472636"/>
    <s v="US"/>
    <s v="USD"/>
    <n v="1294293600"/>
    <n v="1294466400"/>
    <x v="372"/>
    <d v="2011-01-08T06:00:00"/>
    <b v="0"/>
    <b v="0"/>
    <s v="technology/wearables"/>
    <x v="2"/>
    <s v="wearables"/>
    <n v="66"/>
  </r>
  <r>
    <n v="393"/>
    <s v="Owens, Hall and Gonzalez"/>
    <s v="De-engineered static orchestration"/>
    <n v="62800"/>
    <n v="143788"/>
    <x v="1"/>
    <x v="297"/>
    <n v="47.004903563255965"/>
    <s v="CA"/>
    <s v="CAD"/>
    <n v="1500267600"/>
    <n v="1500354000"/>
    <x v="373"/>
    <d v="2017-07-18T05:00:00"/>
    <b v="0"/>
    <b v="0"/>
    <s v="music/jazz"/>
    <x v="1"/>
    <s v="jazz"/>
    <n v="229"/>
  </r>
  <r>
    <n v="394"/>
    <s v="Noble-Bailey"/>
    <s v="Customizable dynamic info-mediaries"/>
    <n v="800"/>
    <n v="3755"/>
    <x v="1"/>
    <x v="298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  <n v="469"/>
  </r>
  <r>
    <n v="395"/>
    <s v="Taylor PLC"/>
    <s v="Enhanced incremental budgetary management"/>
    <n v="7100"/>
    <n v="9238"/>
    <x v="1"/>
    <x v="10"/>
    <n v="41.990909090909092"/>
    <s v="US"/>
    <s v="USD"/>
    <n v="1323324000"/>
    <n v="1323410400"/>
    <x v="375"/>
    <d v="2011-12-09T06:00:00"/>
    <b v="1"/>
    <b v="0"/>
    <s v="theater/plays"/>
    <x v="3"/>
    <s v="plays"/>
    <n v="130"/>
  </r>
  <r>
    <n v="396"/>
    <s v="Holmes PLC"/>
    <s v="Digitized local info-mediaries"/>
    <n v="46100"/>
    <n v="77012"/>
    <x v="1"/>
    <x v="299"/>
    <n v="48.012468827930178"/>
    <s v="AU"/>
    <s v="AUD"/>
    <n v="1538715600"/>
    <n v="1539406800"/>
    <x v="376"/>
    <d v="2018-10-13T05:00:00"/>
    <b v="0"/>
    <b v="0"/>
    <s v="film &amp; video/drama"/>
    <x v="4"/>
    <s v="drama"/>
    <n v="167"/>
  </r>
  <r>
    <n v="397"/>
    <s v="Jones-Martin"/>
    <s v="Virtual systematic monitoring"/>
    <n v="8100"/>
    <n v="14083"/>
    <x v="1"/>
    <x v="211"/>
    <n v="31.019823788546255"/>
    <s v="US"/>
    <s v="USD"/>
    <n v="1369285200"/>
    <n v="1369803600"/>
    <x v="377"/>
    <d v="2013-05-29T05:00:00"/>
    <b v="0"/>
    <b v="0"/>
    <s v="music/rock"/>
    <x v="1"/>
    <s v="rock"/>
    <n v="174"/>
  </r>
  <r>
    <n v="398"/>
    <s v="Myers LLC"/>
    <s v="Reactive bottom-line open architecture"/>
    <n v="1700"/>
    <n v="12202"/>
    <x v="1"/>
    <x v="300"/>
    <n v="99.203252032520325"/>
    <s v="IT"/>
    <s v="EUR"/>
    <n v="1525755600"/>
    <n v="1525928400"/>
    <x v="378"/>
    <d v="2018-05-10T05:00:00"/>
    <b v="0"/>
    <b v="1"/>
    <s v="film &amp; video/animation"/>
    <x v="4"/>
    <s v="animation"/>
    <n v="718"/>
  </r>
  <r>
    <n v="399"/>
    <s v="Acosta, Mullins and Morris"/>
    <s v="Pre-emptive interactive model"/>
    <n v="97300"/>
    <n v="62127"/>
    <x v="0"/>
    <x v="301"/>
    <n v="66.022316684378325"/>
    <s v="US"/>
    <s v="USD"/>
    <n v="1296626400"/>
    <n v="1297231200"/>
    <x v="379"/>
    <d v="2011-02-09T06:00:00"/>
    <b v="0"/>
    <b v="0"/>
    <s v="music/indie rock"/>
    <x v="1"/>
    <s v="indie rock"/>
    <n v="64"/>
  </r>
  <r>
    <n v="400"/>
    <s v="Bell PLC"/>
    <s v="Ergonomic eco-centric open architecture"/>
    <n v="100"/>
    <n v="2"/>
    <x v="0"/>
    <x v="49"/>
    <n v="2"/>
    <s v="US"/>
    <s v="USD"/>
    <n v="1376629200"/>
    <n v="1378530000"/>
    <x v="380"/>
    <d v="2013-09-07T05:00:00"/>
    <b v="0"/>
    <b v="1"/>
    <s v="photography/photography books"/>
    <x v="7"/>
    <s v="photography books"/>
    <n v="2"/>
  </r>
  <r>
    <n v="401"/>
    <s v="Smith-Schmidt"/>
    <s v="Inverse radical hierarchy"/>
    <n v="900"/>
    <n v="13772"/>
    <x v="1"/>
    <x v="302"/>
    <n v="46.060200668896321"/>
    <s v="US"/>
    <s v="USD"/>
    <n v="1572152400"/>
    <n v="1572152400"/>
    <x v="381"/>
    <d v="2019-10-27T05:00:00"/>
    <b v="0"/>
    <b v="0"/>
    <s v="theater/plays"/>
    <x v="3"/>
    <s v="plays"/>
    <n v="1530"/>
  </r>
  <r>
    <n v="402"/>
    <s v="Ruiz, Richardson and Cole"/>
    <s v="Team-oriented static interface"/>
    <n v="7300"/>
    <n v="2946"/>
    <x v="0"/>
    <x v="174"/>
    <n v="73.650000000000006"/>
    <s v="US"/>
    <s v="USD"/>
    <n v="1325829600"/>
    <n v="1329890400"/>
    <x v="382"/>
    <d v="2012-02-22T06:00:00"/>
    <b v="0"/>
    <b v="1"/>
    <s v="film &amp; video/shorts"/>
    <x v="4"/>
    <s v="shorts"/>
    <n v="40"/>
  </r>
  <r>
    <n v="403"/>
    <s v="Leonard-Mcclain"/>
    <s v="Virtual foreground throughput"/>
    <n v="195800"/>
    <n v="168820"/>
    <x v="0"/>
    <x v="303"/>
    <n v="55.99336650082919"/>
    <s v="CA"/>
    <s v="CAD"/>
    <n v="1273640400"/>
    <n v="1276750800"/>
    <x v="125"/>
    <d v="2010-06-17T05:00:00"/>
    <b v="0"/>
    <b v="1"/>
    <s v="theater/plays"/>
    <x v="3"/>
    <s v="plays"/>
    <n v="86"/>
  </r>
  <r>
    <n v="404"/>
    <s v="Bailey-Boyer"/>
    <s v="Visionary exuding Internet solution"/>
    <n v="48900"/>
    <n v="154321"/>
    <x v="1"/>
    <x v="304"/>
    <n v="68.985695127402778"/>
    <s v="US"/>
    <s v="USD"/>
    <n v="1510639200"/>
    <n v="1510898400"/>
    <x v="383"/>
    <d v="2017-11-17T06:00:00"/>
    <b v="0"/>
    <b v="0"/>
    <s v="theater/plays"/>
    <x v="3"/>
    <s v="plays"/>
    <n v="316"/>
  </r>
  <r>
    <n v="405"/>
    <s v="Lee LLC"/>
    <s v="Synchronized secondary analyzer"/>
    <n v="29600"/>
    <n v="26527"/>
    <x v="0"/>
    <x v="305"/>
    <n v="60.981609195402299"/>
    <s v="US"/>
    <s v="USD"/>
    <n v="1528088400"/>
    <n v="1532408400"/>
    <x v="384"/>
    <d v="2018-07-24T05:00:00"/>
    <b v="0"/>
    <b v="0"/>
    <s v="theater/plays"/>
    <x v="3"/>
    <s v="plays"/>
    <n v="90"/>
  </r>
  <r>
    <n v="406"/>
    <s v="Lyons Inc"/>
    <s v="Balanced attitude-oriented parallelism"/>
    <n v="39300"/>
    <n v="71583"/>
    <x v="1"/>
    <x v="306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  <n v="182"/>
  </r>
  <r>
    <n v="407"/>
    <s v="Herrera-Wilson"/>
    <s v="Organized bandwidth-monitored core"/>
    <n v="3400"/>
    <n v="12100"/>
    <x v="1"/>
    <x v="307"/>
    <n v="25"/>
    <s v="DK"/>
    <s v="DKK"/>
    <n v="1570942800"/>
    <n v="1571547600"/>
    <x v="386"/>
    <d v="2019-10-20T05:00:00"/>
    <b v="0"/>
    <b v="0"/>
    <s v="theater/plays"/>
    <x v="3"/>
    <s v="plays"/>
    <n v="356"/>
  </r>
  <r>
    <n v="408"/>
    <s v="Mahoney, Adams and Lucas"/>
    <s v="Cloned leadingedge utilization"/>
    <n v="9200"/>
    <n v="12129"/>
    <x v="1"/>
    <x v="110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  <n v="132"/>
  </r>
  <r>
    <n v="409"/>
    <s v="Stewart LLC"/>
    <s v="Secured asymmetric projection"/>
    <n v="135600"/>
    <n v="62804"/>
    <x v="0"/>
    <x v="308"/>
    <n v="87.960784313725483"/>
    <s v="US"/>
    <s v="USD"/>
    <n v="1492491600"/>
    <n v="1492837200"/>
    <x v="388"/>
    <d v="2017-04-22T05:00:00"/>
    <b v="0"/>
    <b v="0"/>
    <s v="music/rock"/>
    <x v="1"/>
    <s v="rock"/>
    <n v="46"/>
  </r>
  <r>
    <n v="410"/>
    <s v="Mcmillan Group"/>
    <s v="Advanced cohesive Graphic Interface"/>
    <n v="153700"/>
    <n v="55536"/>
    <x v="2"/>
    <x v="309"/>
    <n v="49.987398739873989"/>
    <s v="US"/>
    <s v="USD"/>
    <n v="1430197200"/>
    <n v="1430197200"/>
    <x v="277"/>
    <d v="2015-04-28T05:00:00"/>
    <b v="0"/>
    <b v="0"/>
    <s v="games/mobile games"/>
    <x v="6"/>
    <s v="mobile games"/>
    <n v="36"/>
  </r>
  <r>
    <n v="411"/>
    <s v="Beck, Thompson and Martinez"/>
    <s v="Down-sized maximized function"/>
    <n v="7800"/>
    <n v="8161"/>
    <x v="1"/>
    <x v="172"/>
    <n v="99.524390243902445"/>
    <s v="US"/>
    <s v="USD"/>
    <n v="1496034000"/>
    <n v="1496206800"/>
    <x v="389"/>
    <d v="2017-05-31T05:00:00"/>
    <b v="0"/>
    <b v="0"/>
    <s v="theater/plays"/>
    <x v="3"/>
    <s v="plays"/>
    <n v="105"/>
  </r>
  <r>
    <n v="412"/>
    <s v="Rodriguez-Scott"/>
    <s v="Realigned zero tolerance software"/>
    <n v="2100"/>
    <n v="14046"/>
    <x v="1"/>
    <x v="38"/>
    <n v="104.82089552238806"/>
    <s v="US"/>
    <s v="USD"/>
    <n v="1388728800"/>
    <n v="1389592800"/>
    <x v="390"/>
    <d v="2014-01-13T06:00:00"/>
    <b v="0"/>
    <b v="0"/>
    <s v="publishing/fiction"/>
    <x v="5"/>
    <s v="fiction"/>
    <n v="669"/>
  </r>
  <r>
    <n v="413"/>
    <s v="Rush-Bowers"/>
    <s v="Persevering analyzing extranet"/>
    <n v="189500"/>
    <n v="117628"/>
    <x v="2"/>
    <x v="310"/>
    <n v="108.01469237832875"/>
    <s v="US"/>
    <s v="USD"/>
    <n v="1543298400"/>
    <n v="1545631200"/>
    <x v="391"/>
    <d v="2018-12-24T06:00:00"/>
    <b v="0"/>
    <b v="0"/>
    <s v="film &amp; video/animation"/>
    <x v="4"/>
    <s v="animation"/>
    <n v="62"/>
  </r>
  <r>
    <n v="414"/>
    <s v="Davis and Sons"/>
    <s v="Innovative human-resource migration"/>
    <n v="188200"/>
    <n v="159405"/>
    <x v="0"/>
    <x v="311"/>
    <n v="28.998544660724033"/>
    <s v="US"/>
    <s v="USD"/>
    <n v="1271739600"/>
    <n v="1272430800"/>
    <x v="392"/>
    <d v="2010-04-28T05:00:00"/>
    <b v="0"/>
    <b v="1"/>
    <s v="food/food trucks"/>
    <x v="0"/>
    <s v="food trucks"/>
    <n v="85"/>
  </r>
  <r>
    <n v="415"/>
    <s v="Anderson-Pham"/>
    <s v="Intuitive needs-based monitoring"/>
    <n v="113500"/>
    <n v="12552"/>
    <x v="0"/>
    <x v="312"/>
    <n v="30.028708133971293"/>
    <s v="US"/>
    <s v="USD"/>
    <n v="1326434400"/>
    <n v="1327903200"/>
    <x v="393"/>
    <d v="2012-01-30T06:00:00"/>
    <b v="0"/>
    <b v="0"/>
    <s v="theater/plays"/>
    <x v="3"/>
    <s v="plays"/>
    <n v="11"/>
  </r>
  <r>
    <n v="416"/>
    <s v="Stewart-Coleman"/>
    <s v="Customer-focused disintermediate toolset"/>
    <n v="134600"/>
    <n v="59007"/>
    <x v="0"/>
    <x v="313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  <n v="44"/>
  </r>
  <r>
    <n v="417"/>
    <s v="Bradshaw, Smith and Ryan"/>
    <s v="Upgradable 24/7 emulation"/>
    <n v="1700"/>
    <n v="943"/>
    <x v="0"/>
    <x v="27"/>
    <n v="62.866666666666667"/>
    <s v="US"/>
    <s v="USD"/>
    <n v="1541221200"/>
    <n v="1543298400"/>
    <x v="395"/>
    <d v="2018-11-27T06:00:00"/>
    <b v="0"/>
    <b v="0"/>
    <s v="theater/plays"/>
    <x v="3"/>
    <s v="plays"/>
    <n v="55"/>
  </r>
  <r>
    <n v="418"/>
    <s v="Jackson PLC"/>
    <s v="Quality-focused client-server core"/>
    <n v="163700"/>
    <n v="93963"/>
    <x v="0"/>
    <x v="314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  <n v="57"/>
  </r>
  <r>
    <n v="419"/>
    <s v="Ware-Arias"/>
    <s v="Upgradable maximized protocol"/>
    <n v="113800"/>
    <n v="140469"/>
    <x v="1"/>
    <x v="315"/>
    <n v="26.997693638285604"/>
    <s v="US"/>
    <s v="USD"/>
    <n v="1324533600"/>
    <n v="1325052000"/>
    <x v="397"/>
    <d v="2011-12-28T06:00:00"/>
    <b v="0"/>
    <b v="0"/>
    <s v="technology/web"/>
    <x v="2"/>
    <s v="web"/>
    <n v="123"/>
  </r>
  <r>
    <n v="420"/>
    <s v="Blair, Reyes and Woods"/>
    <s v="Cross-platform interactive synergy"/>
    <n v="5000"/>
    <n v="6423"/>
    <x v="1"/>
    <x v="115"/>
    <n v="68.329787234042556"/>
    <s v="US"/>
    <s v="USD"/>
    <n v="1498366800"/>
    <n v="1499576400"/>
    <x v="398"/>
    <d v="2017-07-09T05:00:00"/>
    <b v="0"/>
    <b v="0"/>
    <s v="theater/plays"/>
    <x v="3"/>
    <s v="plays"/>
    <n v="128"/>
  </r>
  <r>
    <n v="421"/>
    <s v="Thomas-Lopez"/>
    <s v="User-centric fault-tolerant archive"/>
    <n v="9400"/>
    <n v="6015"/>
    <x v="0"/>
    <x v="316"/>
    <n v="50.974576271186443"/>
    <s v="US"/>
    <s v="USD"/>
    <n v="1498712400"/>
    <n v="1501304400"/>
    <x v="399"/>
    <d v="2017-07-29T05:00:00"/>
    <b v="0"/>
    <b v="1"/>
    <s v="technology/wearables"/>
    <x v="2"/>
    <s v="wearables"/>
    <n v="64"/>
  </r>
  <r>
    <n v="422"/>
    <s v="Brown, Davies and Pacheco"/>
    <s v="Reverse-engineered regional knowledge user"/>
    <n v="8700"/>
    <n v="11075"/>
    <x v="1"/>
    <x v="317"/>
    <n v="54.024390243902438"/>
    <s v="US"/>
    <s v="USD"/>
    <n v="1271480400"/>
    <n v="1273208400"/>
    <x v="400"/>
    <d v="2010-05-07T05:00:00"/>
    <b v="0"/>
    <b v="1"/>
    <s v="theater/plays"/>
    <x v="3"/>
    <s v="plays"/>
    <n v="127"/>
  </r>
  <r>
    <n v="423"/>
    <s v="Jones-Riddle"/>
    <s v="Self-enabling real-time definition"/>
    <n v="147800"/>
    <n v="15723"/>
    <x v="0"/>
    <x v="318"/>
    <n v="97.055555555555557"/>
    <s v="US"/>
    <s v="USD"/>
    <n v="1316667600"/>
    <n v="1316840400"/>
    <x v="116"/>
    <d v="2011-09-24T05:00:00"/>
    <b v="0"/>
    <b v="1"/>
    <s v="food/food trucks"/>
    <x v="0"/>
    <s v="food trucks"/>
    <n v="11"/>
  </r>
  <r>
    <n v="424"/>
    <s v="Schmidt-Gomez"/>
    <s v="User-centric impactful projection"/>
    <n v="5100"/>
    <n v="2064"/>
    <x v="0"/>
    <x v="100"/>
    <n v="24.867469879518072"/>
    <s v="US"/>
    <s v="USD"/>
    <n v="1524027600"/>
    <n v="1524546000"/>
    <x v="401"/>
    <d v="2018-04-24T05:00:00"/>
    <b v="0"/>
    <b v="0"/>
    <s v="music/indie rock"/>
    <x v="1"/>
    <s v="indie rock"/>
    <n v="40"/>
  </r>
  <r>
    <n v="425"/>
    <s v="Sullivan, Davis and Booth"/>
    <s v="Vision-oriented actuating hardware"/>
    <n v="2700"/>
    <n v="7767"/>
    <x v="1"/>
    <x v="45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  <n v="288"/>
  </r>
  <r>
    <n v="426"/>
    <s v="Edwards-Kane"/>
    <s v="Virtual leadingedge framework"/>
    <n v="1800"/>
    <n v="10313"/>
    <x v="1"/>
    <x v="319"/>
    <n v="47.091324200913242"/>
    <s v="US"/>
    <s v="USD"/>
    <n v="1361944800"/>
    <n v="1362549600"/>
    <x v="403"/>
    <d v="2013-03-06T06:00:00"/>
    <b v="0"/>
    <b v="0"/>
    <s v="theater/plays"/>
    <x v="3"/>
    <s v="plays"/>
    <n v="573"/>
  </r>
  <r>
    <n v="427"/>
    <s v="Hicks, Wall and Webb"/>
    <s v="Managed discrete framework"/>
    <n v="174500"/>
    <n v="197018"/>
    <x v="1"/>
    <x v="320"/>
    <n v="77.996041171813147"/>
    <s v="US"/>
    <s v="USD"/>
    <n v="1410584400"/>
    <n v="1413349200"/>
    <x v="404"/>
    <d v="2014-10-15T05:00:00"/>
    <b v="0"/>
    <b v="1"/>
    <s v="theater/plays"/>
    <x v="3"/>
    <s v="plays"/>
    <n v="113"/>
  </r>
  <r>
    <n v="428"/>
    <s v="Mayer-Richmond"/>
    <s v="Progressive zero-defect capability"/>
    <n v="101400"/>
    <n v="47037"/>
    <x v="0"/>
    <x v="321"/>
    <n v="62.967871485943775"/>
    <s v="US"/>
    <s v="USD"/>
    <n v="1297404000"/>
    <n v="1298008800"/>
    <x v="405"/>
    <d v="2011-02-18T06:00:00"/>
    <b v="0"/>
    <b v="0"/>
    <s v="film &amp; video/animation"/>
    <x v="4"/>
    <s v="animation"/>
    <n v="46"/>
  </r>
  <r>
    <n v="429"/>
    <s v="Robles Ltd"/>
    <s v="Right-sized demand-driven adapter"/>
    <n v="191000"/>
    <n v="173191"/>
    <x v="3"/>
    <x v="322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  <n v="91"/>
  </r>
  <r>
    <n v="430"/>
    <s v="Cochran Ltd"/>
    <s v="Re-engineered attitude-oriented frame"/>
    <n v="8100"/>
    <n v="5487"/>
    <x v="0"/>
    <x v="286"/>
    <n v="65.321428571428569"/>
    <s v="US"/>
    <s v="USD"/>
    <n v="1569733200"/>
    <n v="1572670800"/>
    <x v="407"/>
    <d v="2019-11-02T05:00:00"/>
    <b v="0"/>
    <b v="0"/>
    <s v="theater/plays"/>
    <x v="3"/>
    <s v="plays"/>
    <n v="68"/>
  </r>
  <r>
    <n v="431"/>
    <s v="Rosales LLC"/>
    <s v="Compatible multimedia utilization"/>
    <n v="5100"/>
    <n v="9817"/>
    <x v="1"/>
    <x v="115"/>
    <n v="104.43617021276596"/>
    <s v="US"/>
    <s v="USD"/>
    <n v="1529643600"/>
    <n v="1531112400"/>
    <x v="408"/>
    <d v="2018-07-09T05:00:00"/>
    <b v="1"/>
    <b v="0"/>
    <s v="theater/plays"/>
    <x v="3"/>
    <s v="plays"/>
    <n v="192"/>
  </r>
  <r>
    <n v="432"/>
    <s v="Harper-Bryan"/>
    <s v="Re-contextualized dedicated hardware"/>
    <n v="7700"/>
    <n v="6369"/>
    <x v="0"/>
    <x v="222"/>
    <n v="69.989010989010993"/>
    <s v="US"/>
    <s v="USD"/>
    <n v="1399006800"/>
    <n v="1400734800"/>
    <x v="409"/>
    <d v="2014-05-22T05:00:00"/>
    <b v="0"/>
    <b v="0"/>
    <s v="theater/plays"/>
    <x v="3"/>
    <s v="plays"/>
    <n v="83"/>
  </r>
  <r>
    <n v="433"/>
    <s v="Potter, Harper and Everett"/>
    <s v="Decentralized composite paradigm"/>
    <n v="121400"/>
    <n v="65755"/>
    <x v="0"/>
    <x v="323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  <n v="54"/>
  </r>
  <r>
    <n v="434"/>
    <s v="Floyd-Sims"/>
    <s v="Cloned transitional hierarchy"/>
    <n v="5400"/>
    <n v="903"/>
    <x v="3"/>
    <x v="234"/>
    <n v="90.3"/>
    <s v="CA"/>
    <s v="CAD"/>
    <n v="1480572000"/>
    <n v="1481781600"/>
    <x v="411"/>
    <d v="2016-12-15T06:00:00"/>
    <b v="1"/>
    <b v="0"/>
    <s v="theater/plays"/>
    <x v="3"/>
    <s v="plays"/>
    <n v="17"/>
  </r>
  <r>
    <n v="435"/>
    <s v="Spence, Jackson and Kelly"/>
    <s v="Advanced discrete leverage"/>
    <n v="152400"/>
    <n v="178120"/>
    <x v="1"/>
    <x v="324"/>
    <n v="103.98131932282546"/>
    <s v="IT"/>
    <s v="EUR"/>
    <n v="1418623200"/>
    <n v="1419660000"/>
    <x v="412"/>
    <d v="2014-12-27T06:00:00"/>
    <b v="0"/>
    <b v="1"/>
    <s v="theater/plays"/>
    <x v="3"/>
    <s v="plays"/>
    <n v="117"/>
  </r>
  <r>
    <n v="436"/>
    <s v="King-Nguyen"/>
    <s v="Open-source incremental throughput"/>
    <n v="1300"/>
    <n v="13678"/>
    <x v="1"/>
    <x v="61"/>
    <n v="54.931726907630519"/>
    <s v="US"/>
    <s v="USD"/>
    <n v="1555736400"/>
    <n v="1555822800"/>
    <x v="413"/>
    <d v="2019-04-21T05:00:00"/>
    <b v="0"/>
    <b v="0"/>
    <s v="music/jazz"/>
    <x v="1"/>
    <s v="jazz"/>
    <n v="1052"/>
  </r>
  <r>
    <n v="437"/>
    <s v="Hansen Group"/>
    <s v="Centralized regional interface"/>
    <n v="8100"/>
    <n v="9969"/>
    <x v="1"/>
    <x v="325"/>
    <n v="51.921875"/>
    <s v="US"/>
    <s v="USD"/>
    <n v="1442120400"/>
    <n v="1442379600"/>
    <x v="414"/>
    <d v="2015-09-16T05:00:00"/>
    <b v="0"/>
    <b v="1"/>
    <s v="film &amp; video/animation"/>
    <x v="4"/>
    <s v="animation"/>
    <n v="123"/>
  </r>
  <r>
    <n v="438"/>
    <s v="Mathis, Hall and Hansen"/>
    <s v="Streamlined web-enabled knowledgebase"/>
    <n v="8300"/>
    <n v="14827"/>
    <x v="1"/>
    <x v="326"/>
    <n v="60.02834008097166"/>
    <s v="US"/>
    <s v="USD"/>
    <n v="1362376800"/>
    <n v="1364965200"/>
    <x v="415"/>
    <d v="2013-04-03T05:00:00"/>
    <b v="0"/>
    <b v="0"/>
    <s v="theater/plays"/>
    <x v="3"/>
    <s v="plays"/>
    <n v="179"/>
  </r>
  <r>
    <n v="439"/>
    <s v="Cummings Inc"/>
    <s v="Digitized transitional monitoring"/>
    <n v="28400"/>
    <n v="100900"/>
    <x v="1"/>
    <x v="327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  <n v="355"/>
  </r>
  <r>
    <n v="440"/>
    <s v="Miller-Poole"/>
    <s v="Networked optimal adapter"/>
    <n v="102500"/>
    <n v="165954"/>
    <x v="1"/>
    <x v="328"/>
    <n v="53.003513254551258"/>
    <s v="US"/>
    <s v="USD"/>
    <n v="1498798800"/>
    <n v="1499662800"/>
    <x v="417"/>
    <d v="2017-07-10T05:00:00"/>
    <b v="0"/>
    <b v="0"/>
    <s v="film &amp; video/television"/>
    <x v="4"/>
    <s v="television"/>
    <n v="162"/>
  </r>
  <r>
    <n v="441"/>
    <s v="Rodriguez-West"/>
    <s v="Automated optimal function"/>
    <n v="7000"/>
    <n v="1744"/>
    <x v="0"/>
    <x v="235"/>
    <n v="54.5"/>
    <s v="US"/>
    <s v="USD"/>
    <n v="1335416400"/>
    <n v="1337835600"/>
    <x v="418"/>
    <d v="2012-05-24T05:00:00"/>
    <b v="0"/>
    <b v="0"/>
    <s v="technology/wearables"/>
    <x v="2"/>
    <s v="wearables"/>
    <n v="25"/>
  </r>
  <r>
    <n v="442"/>
    <s v="Calderon, Bradford and Dean"/>
    <s v="Devolved system-worthy framework"/>
    <n v="5400"/>
    <n v="10731"/>
    <x v="1"/>
    <x v="182"/>
    <n v="75.04195804195804"/>
    <s v="IT"/>
    <s v="EUR"/>
    <n v="1504328400"/>
    <n v="1505710800"/>
    <x v="419"/>
    <d v="2017-09-18T05:00:00"/>
    <b v="0"/>
    <b v="0"/>
    <s v="theater/plays"/>
    <x v="3"/>
    <s v="plays"/>
    <n v="199"/>
  </r>
  <r>
    <n v="443"/>
    <s v="Clark-Bowman"/>
    <s v="Stand-alone user-facing service-desk"/>
    <n v="9300"/>
    <n v="3232"/>
    <x v="3"/>
    <x v="329"/>
    <n v="35.911111111111111"/>
    <s v="US"/>
    <s v="USD"/>
    <n v="1285822800"/>
    <n v="1287464400"/>
    <x v="420"/>
    <d v="2010-10-19T05:00:00"/>
    <b v="0"/>
    <b v="0"/>
    <s v="theater/plays"/>
    <x v="3"/>
    <s v="plays"/>
    <n v="35"/>
  </r>
  <r>
    <n v="444"/>
    <s v="Hensley Ltd"/>
    <s v="Versatile global attitude"/>
    <n v="6200"/>
    <n v="10938"/>
    <x v="1"/>
    <x v="102"/>
    <n v="36.952702702702702"/>
    <s v="US"/>
    <s v="USD"/>
    <n v="1311483600"/>
    <n v="1311656400"/>
    <x v="421"/>
    <d v="2011-07-26T05:00:00"/>
    <b v="0"/>
    <b v="1"/>
    <s v="music/indie rock"/>
    <x v="1"/>
    <s v="indie rock"/>
    <n v="176"/>
  </r>
  <r>
    <n v="445"/>
    <s v="Anderson-Pearson"/>
    <s v="Intuitive demand-driven Local Area Network"/>
    <n v="2100"/>
    <n v="10739"/>
    <x v="1"/>
    <x v="73"/>
    <n v="63.170588235294119"/>
    <s v="US"/>
    <s v="USD"/>
    <n v="1291356000"/>
    <n v="1293170400"/>
    <x v="422"/>
    <d v="2010-12-24T06:00:00"/>
    <b v="0"/>
    <b v="1"/>
    <s v="theater/plays"/>
    <x v="3"/>
    <s v="plays"/>
    <n v="511"/>
  </r>
  <r>
    <n v="446"/>
    <s v="Martin, Martin and Solis"/>
    <s v="Assimilated uniform methodology"/>
    <n v="6800"/>
    <n v="5579"/>
    <x v="0"/>
    <x v="129"/>
    <n v="29.99462365591398"/>
    <s v="US"/>
    <s v="USD"/>
    <n v="1355810400"/>
    <n v="1355983200"/>
    <x v="423"/>
    <d v="2012-12-20T06:00:00"/>
    <b v="0"/>
    <b v="0"/>
    <s v="technology/wearables"/>
    <x v="2"/>
    <s v="wearables"/>
    <n v="82"/>
  </r>
  <r>
    <n v="447"/>
    <s v="Harrington-Harper"/>
    <s v="Self-enabling next generation algorithm"/>
    <n v="155200"/>
    <n v="37754"/>
    <x v="3"/>
    <x v="330"/>
    <n v="86"/>
    <s v="GB"/>
    <s v="GBP"/>
    <n v="1513663200"/>
    <n v="1515045600"/>
    <x v="424"/>
    <d v="2018-01-04T06:00:00"/>
    <b v="0"/>
    <b v="0"/>
    <s v="film &amp; video/television"/>
    <x v="4"/>
    <s v="television"/>
    <n v="24"/>
  </r>
  <r>
    <n v="448"/>
    <s v="Price and Sons"/>
    <s v="Object-based demand-driven strategy"/>
    <n v="89900"/>
    <n v="45384"/>
    <x v="0"/>
    <x v="331"/>
    <n v="75.014876033057845"/>
    <s v="US"/>
    <s v="USD"/>
    <n v="1365915600"/>
    <n v="1366088400"/>
    <x v="425"/>
    <d v="2013-04-16T05:00:00"/>
    <b v="0"/>
    <b v="1"/>
    <s v="games/video games"/>
    <x v="6"/>
    <s v="video games"/>
    <n v="50"/>
  </r>
  <r>
    <n v="449"/>
    <s v="Cuevas-Morales"/>
    <s v="Public-key coherent ability"/>
    <n v="900"/>
    <n v="8703"/>
    <x v="1"/>
    <x v="99"/>
    <n v="101.19767441860465"/>
    <s v="DK"/>
    <s v="DKK"/>
    <n v="1551852000"/>
    <n v="1553317200"/>
    <x v="426"/>
    <d v="2019-03-23T05:00:00"/>
    <b v="0"/>
    <b v="0"/>
    <s v="games/video games"/>
    <x v="6"/>
    <s v="video games"/>
    <n v="967"/>
  </r>
  <r>
    <n v="450"/>
    <s v="Delgado-Hatfield"/>
    <s v="Up-sized composite success"/>
    <n v="100"/>
    <n v="4"/>
    <x v="0"/>
    <x v="49"/>
    <n v="4"/>
    <s v="CA"/>
    <s v="CAD"/>
    <n v="1540098000"/>
    <n v="1542088800"/>
    <x v="427"/>
    <d v="2018-11-13T06:00:00"/>
    <b v="0"/>
    <b v="0"/>
    <s v="film &amp; video/animation"/>
    <x v="4"/>
    <s v="animation"/>
    <n v="4"/>
  </r>
  <r>
    <n v="451"/>
    <s v="Padilla-Porter"/>
    <s v="Innovative exuding matrix"/>
    <n v="148400"/>
    <n v="182302"/>
    <x v="1"/>
    <x v="332"/>
    <n v="29.001272669424118"/>
    <s v="US"/>
    <s v="USD"/>
    <n v="1500440400"/>
    <n v="1503118800"/>
    <x v="428"/>
    <d v="2017-08-19T05:00:00"/>
    <b v="0"/>
    <b v="0"/>
    <s v="music/rock"/>
    <x v="1"/>
    <s v="rock"/>
    <n v="123"/>
  </r>
  <r>
    <n v="452"/>
    <s v="Morris Group"/>
    <s v="Realigned impactful artificial intelligence"/>
    <n v="4800"/>
    <n v="3045"/>
    <x v="0"/>
    <x v="249"/>
    <n v="98.225806451612897"/>
    <s v="US"/>
    <s v="USD"/>
    <n v="1278392400"/>
    <n v="1278478800"/>
    <x v="429"/>
    <d v="2010-07-07T05:00:00"/>
    <b v="0"/>
    <b v="0"/>
    <s v="film &amp; video/drama"/>
    <x v="4"/>
    <s v="drama"/>
    <n v="63"/>
  </r>
  <r>
    <n v="453"/>
    <s v="Saunders Ltd"/>
    <s v="Multi-layered multi-tasking secured line"/>
    <n v="182400"/>
    <n v="102749"/>
    <x v="0"/>
    <x v="333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  <n v="56"/>
  </r>
  <r>
    <n v="454"/>
    <s v="Woods Inc"/>
    <s v="Upgradable upward-trending portal"/>
    <n v="4000"/>
    <n v="1763"/>
    <x v="0"/>
    <x v="334"/>
    <n v="45.205128205128204"/>
    <s v="US"/>
    <s v="USD"/>
    <n v="1382331600"/>
    <n v="1385445600"/>
    <x v="430"/>
    <d v="2013-11-26T06:00:00"/>
    <b v="0"/>
    <b v="1"/>
    <s v="film &amp; video/drama"/>
    <x v="4"/>
    <s v="drama"/>
    <n v="44"/>
  </r>
  <r>
    <n v="455"/>
    <s v="Villanueva, Wright and Richardson"/>
    <s v="Profit-focused global product"/>
    <n v="116500"/>
    <n v="137904"/>
    <x v="1"/>
    <x v="335"/>
    <n v="37.001341561577675"/>
    <s v="US"/>
    <s v="USD"/>
    <n v="1316754000"/>
    <n v="1318741200"/>
    <x v="431"/>
    <d v="2011-10-16T05:00:00"/>
    <b v="0"/>
    <b v="0"/>
    <s v="theater/plays"/>
    <x v="3"/>
    <s v="plays"/>
    <n v="118"/>
  </r>
  <r>
    <n v="456"/>
    <s v="Wilson, Brooks and Clark"/>
    <s v="Operative well-modulated data-warehouse"/>
    <n v="146400"/>
    <n v="152438"/>
    <x v="1"/>
    <x v="336"/>
    <n v="94.976947040498445"/>
    <s v="US"/>
    <s v="USD"/>
    <n v="1518242400"/>
    <n v="1518242400"/>
    <x v="432"/>
    <d v="2018-02-10T06:00:00"/>
    <b v="0"/>
    <b v="1"/>
    <s v="music/indie rock"/>
    <x v="1"/>
    <s v="indie rock"/>
    <n v="104"/>
  </r>
  <r>
    <n v="457"/>
    <s v="Sheppard, Smith and Spence"/>
    <s v="Cloned asymmetric functionalities"/>
    <n v="5000"/>
    <n v="1332"/>
    <x v="0"/>
    <x v="337"/>
    <n v="28.956521739130434"/>
    <s v="US"/>
    <s v="USD"/>
    <n v="1476421200"/>
    <n v="1476594000"/>
    <x v="433"/>
    <d v="2016-10-16T05:00:00"/>
    <b v="0"/>
    <b v="0"/>
    <s v="theater/plays"/>
    <x v="3"/>
    <s v="plays"/>
    <n v="27"/>
  </r>
  <r>
    <n v="458"/>
    <s v="Wise, Thompson and Allen"/>
    <s v="Pre-emptive neutral portal"/>
    <n v="33800"/>
    <n v="118706"/>
    <x v="1"/>
    <x v="338"/>
    <n v="55.993396226415094"/>
    <s v="US"/>
    <s v="USD"/>
    <n v="1269752400"/>
    <n v="1273554000"/>
    <x v="434"/>
    <d v="2010-05-11T05:00:00"/>
    <b v="0"/>
    <b v="0"/>
    <s v="theater/plays"/>
    <x v="3"/>
    <s v="plays"/>
    <n v="351"/>
  </r>
  <r>
    <n v="459"/>
    <s v="Lane, Ryan and Chapman"/>
    <s v="Switchable demand-driven help-desk"/>
    <n v="6300"/>
    <n v="5674"/>
    <x v="0"/>
    <x v="339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  <n v="90"/>
  </r>
  <r>
    <n v="460"/>
    <s v="Rich, Alvarez and King"/>
    <s v="Business-focused static ability"/>
    <n v="2400"/>
    <n v="4119"/>
    <x v="1"/>
    <x v="126"/>
    <n v="82.38"/>
    <s v="US"/>
    <s v="USD"/>
    <n v="1281330000"/>
    <n v="1281589200"/>
    <x v="8"/>
    <d v="2010-08-12T05:00:00"/>
    <b v="0"/>
    <b v="0"/>
    <s v="theater/plays"/>
    <x v="3"/>
    <s v="plays"/>
    <n v="172"/>
  </r>
  <r>
    <n v="461"/>
    <s v="Terry-Salinas"/>
    <s v="Networked secondary structure"/>
    <n v="98800"/>
    <n v="139354"/>
    <x v="1"/>
    <x v="340"/>
    <n v="66.997115384615384"/>
    <s v="US"/>
    <s v="USD"/>
    <n v="1398661200"/>
    <n v="1400389200"/>
    <x v="436"/>
    <d v="2014-05-18T05:00:00"/>
    <b v="0"/>
    <b v="0"/>
    <s v="film &amp; video/drama"/>
    <x v="4"/>
    <s v="drama"/>
    <n v="141"/>
  </r>
  <r>
    <n v="462"/>
    <s v="Wang-Rodriguez"/>
    <s v="Total multimedia website"/>
    <n v="188800"/>
    <n v="57734"/>
    <x v="0"/>
    <x v="341"/>
    <n v="107.91401869158878"/>
    <s v="US"/>
    <s v="USD"/>
    <n v="1359525600"/>
    <n v="1362808800"/>
    <x v="385"/>
    <d v="2013-03-09T06:00:00"/>
    <b v="0"/>
    <b v="0"/>
    <s v="games/mobile games"/>
    <x v="6"/>
    <s v="mobile games"/>
    <n v="31"/>
  </r>
  <r>
    <n v="463"/>
    <s v="Mckee-Hill"/>
    <s v="Cross-platform upward-trending parallelism"/>
    <n v="134300"/>
    <n v="145265"/>
    <x v="1"/>
    <x v="342"/>
    <n v="69.009501187648453"/>
    <s v="US"/>
    <s v="USD"/>
    <n v="1388469600"/>
    <n v="1388815200"/>
    <x v="437"/>
    <d v="2014-01-04T06:00:00"/>
    <b v="0"/>
    <b v="0"/>
    <s v="film &amp; video/animation"/>
    <x v="4"/>
    <s v="animation"/>
    <n v="108"/>
  </r>
  <r>
    <n v="464"/>
    <s v="Gomez LLC"/>
    <s v="Pre-emptive mission-critical hardware"/>
    <n v="71200"/>
    <n v="95020"/>
    <x v="1"/>
    <x v="343"/>
    <n v="39.006568144499177"/>
    <s v="US"/>
    <s v="USD"/>
    <n v="1518328800"/>
    <n v="1519538400"/>
    <x v="438"/>
    <d v="2018-02-25T06:00:00"/>
    <b v="0"/>
    <b v="0"/>
    <s v="theater/plays"/>
    <x v="3"/>
    <s v="plays"/>
    <n v="133"/>
  </r>
  <r>
    <n v="465"/>
    <s v="Gonzalez-Robbins"/>
    <s v="Up-sized responsive protocol"/>
    <n v="4700"/>
    <n v="8829"/>
    <x v="1"/>
    <x v="175"/>
    <n v="110.3625"/>
    <s v="US"/>
    <s v="USD"/>
    <n v="1517032800"/>
    <n v="1517810400"/>
    <x v="439"/>
    <d v="2018-02-05T06:00:00"/>
    <b v="0"/>
    <b v="0"/>
    <s v="publishing/translations"/>
    <x v="5"/>
    <s v="translations"/>
    <n v="188"/>
  </r>
  <r>
    <n v="466"/>
    <s v="Obrien and Sons"/>
    <s v="Pre-emptive transitional frame"/>
    <n v="1200"/>
    <n v="3984"/>
    <x v="1"/>
    <x v="344"/>
    <n v="94.857142857142861"/>
    <s v="US"/>
    <s v="USD"/>
    <n v="1368594000"/>
    <n v="1370581200"/>
    <x v="440"/>
    <d v="2013-06-07T05:00:00"/>
    <b v="0"/>
    <b v="1"/>
    <s v="technology/wearables"/>
    <x v="2"/>
    <s v="wearables"/>
    <n v="332"/>
  </r>
  <r>
    <n v="467"/>
    <s v="Shaw Ltd"/>
    <s v="Profit-focused content-based application"/>
    <n v="1400"/>
    <n v="8053"/>
    <x v="1"/>
    <x v="279"/>
    <n v="57.935251798561154"/>
    <s v="CA"/>
    <s v="CAD"/>
    <n v="1448258400"/>
    <n v="1448863200"/>
    <x v="441"/>
    <d v="2015-11-30T06:00:00"/>
    <b v="0"/>
    <b v="1"/>
    <s v="technology/web"/>
    <x v="2"/>
    <s v="web"/>
    <n v="575"/>
  </r>
  <r>
    <n v="468"/>
    <s v="Hughes Inc"/>
    <s v="Streamlined neutral analyzer"/>
    <n v="4000"/>
    <n v="1620"/>
    <x v="0"/>
    <x v="36"/>
    <n v="101.25"/>
    <s v="US"/>
    <s v="USD"/>
    <n v="1555218000"/>
    <n v="1556600400"/>
    <x v="442"/>
    <d v="2019-04-30T05:00:00"/>
    <b v="0"/>
    <b v="0"/>
    <s v="theater/plays"/>
    <x v="3"/>
    <s v="plays"/>
    <n v="41"/>
  </r>
  <r>
    <n v="469"/>
    <s v="Olsen-Ryan"/>
    <s v="Assimilated neutral utilization"/>
    <n v="5600"/>
    <n v="10328"/>
    <x v="1"/>
    <x v="122"/>
    <n v="64.95597484276729"/>
    <s v="US"/>
    <s v="USD"/>
    <n v="1431925200"/>
    <n v="1432098000"/>
    <x v="443"/>
    <d v="2015-05-20T05:00:00"/>
    <b v="0"/>
    <b v="0"/>
    <s v="film &amp; video/drama"/>
    <x v="4"/>
    <s v="drama"/>
    <n v="184"/>
  </r>
  <r>
    <n v="470"/>
    <s v="Grimes, Holland and Sloan"/>
    <s v="Extended dedicated archive"/>
    <n v="3600"/>
    <n v="10289"/>
    <x v="1"/>
    <x v="345"/>
    <n v="27.00524934383202"/>
    <s v="US"/>
    <s v="USD"/>
    <n v="1481522400"/>
    <n v="1482127200"/>
    <x v="315"/>
    <d v="2016-12-19T06:00:00"/>
    <b v="0"/>
    <b v="0"/>
    <s v="technology/wearables"/>
    <x v="2"/>
    <s v="wearables"/>
    <n v="286"/>
  </r>
  <r>
    <n v="471"/>
    <s v="Perry and Sons"/>
    <s v="Configurable static help-desk"/>
    <n v="3100"/>
    <n v="9889"/>
    <x v="1"/>
    <x v="346"/>
    <n v="50.97422680412371"/>
    <s v="GB"/>
    <s v="GBP"/>
    <n v="1335934800"/>
    <n v="1335934800"/>
    <x v="444"/>
    <d v="2012-05-02T05:00:00"/>
    <b v="0"/>
    <b v="1"/>
    <s v="food/food trucks"/>
    <x v="0"/>
    <s v="food trucks"/>
    <n v="319"/>
  </r>
  <r>
    <n v="472"/>
    <s v="Turner, Young and Collins"/>
    <s v="Self-enabling clear-thinking framework"/>
    <n v="153800"/>
    <n v="60342"/>
    <x v="0"/>
    <x v="347"/>
    <n v="104.94260869565217"/>
    <s v="US"/>
    <s v="USD"/>
    <n v="1552280400"/>
    <n v="1556946000"/>
    <x v="445"/>
    <d v="2019-05-04T05:00:00"/>
    <b v="0"/>
    <b v="0"/>
    <s v="music/rock"/>
    <x v="1"/>
    <s v="rock"/>
    <n v="39"/>
  </r>
  <r>
    <n v="473"/>
    <s v="Richardson Inc"/>
    <s v="Assimilated fault-tolerant capacity"/>
    <n v="5000"/>
    <n v="8907"/>
    <x v="1"/>
    <x v="88"/>
    <n v="84.028301886792448"/>
    <s v="US"/>
    <s v="USD"/>
    <n v="1529989200"/>
    <n v="1530075600"/>
    <x v="446"/>
    <d v="2018-06-27T05:00:00"/>
    <b v="0"/>
    <b v="0"/>
    <s v="music/electric music"/>
    <x v="1"/>
    <s v="electric music"/>
    <n v="178"/>
  </r>
  <r>
    <n v="474"/>
    <s v="Santos-Young"/>
    <s v="Enhanced neutral ability"/>
    <n v="4000"/>
    <n v="14606"/>
    <x v="1"/>
    <x v="23"/>
    <n v="102.85915492957747"/>
    <s v="US"/>
    <s v="USD"/>
    <n v="1418709600"/>
    <n v="1418796000"/>
    <x v="447"/>
    <d v="2014-12-17T06:00:00"/>
    <b v="0"/>
    <b v="0"/>
    <s v="film &amp; video/television"/>
    <x v="4"/>
    <s v="television"/>
    <n v="365"/>
  </r>
  <r>
    <n v="475"/>
    <s v="Nichols Ltd"/>
    <s v="Function-based attitude-oriented groupware"/>
    <n v="7400"/>
    <n v="8432"/>
    <x v="1"/>
    <x v="57"/>
    <n v="39.962085308056871"/>
    <s v="US"/>
    <s v="USD"/>
    <n v="1372136400"/>
    <n v="1372482000"/>
    <x v="448"/>
    <d v="2013-06-29T05:00:00"/>
    <b v="0"/>
    <b v="1"/>
    <s v="publishing/translations"/>
    <x v="5"/>
    <s v="translations"/>
    <n v="114"/>
  </r>
  <r>
    <n v="476"/>
    <s v="Murphy PLC"/>
    <s v="Optional solution-oriented instruction set"/>
    <n v="191500"/>
    <n v="57122"/>
    <x v="0"/>
    <x v="348"/>
    <n v="51.001785714285717"/>
    <s v="US"/>
    <s v="USD"/>
    <n v="1533877200"/>
    <n v="1534395600"/>
    <x v="342"/>
    <d v="2018-08-16T05:00:00"/>
    <b v="0"/>
    <b v="0"/>
    <s v="publishing/fiction"/>
    <x v="5"/>
    <s v="fiction"/>
    <n v="30"/>
  </r>
  <r>
    <n v="477"/>
    <s v="Hogan, Porter and Rivera"/>
    <s v="Organic object-oriented core"/>
    <n v="8500"/>
    <n v="4613"/>
    <x v="0"/>
    <x v="86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  <n v="54"/>
  </r>
  <r>
    <n v="478"/>
    <s v="Lyons LLC"/>
    <s v="Balanced impactful circuit"/>
    <n v="68800"/>
    <n v="162603"/>
    <x v="1"/>
    <x v="349"/>
    <n v="58.999637155297535"/>
    <s v="US"/>
    <s v="USD"/>
    <n v="1425877200"/>
    <n v="1426914000"/>
    <x v="450"/>
    <d v="2015-03-21T05:00:00"/>
    <b v="0"/>
    <b v="0"/>
    <s v="technology/wearables"/>
    <x v="2"/>
    <s v="wearables"/>
    <n v="236"/>
  </r>
  <r>
    <n v="479"/>
    <s v="Long-Greene"/>
    <s v="Future-proofed heuristic encryption"/>
    <n v="2400"/>
    <n v="12310"/>
    <x v="1"/>
    <x v="350"/>
    <n v="71.156069364161851"/>
    <s v="GB"/>
    <s v="GBP"/>
    <n v="1501304400"/>
    <n v="1501477200"/>
    <x v="451"/>
    <d v="2017-07-31T05:00:00"/>
    <b v="0"/>
    <b v="0"/>
    <s v="food/food trucks"/>
    <x v="0"/>
    <s v="food trucks"/>
    <n v="513"/>
  </r>
  <r>
    <n v="480"/>
    <s v="Robles-Hudson"/>
    <s v="Balanced bifurcated leverage"/>
    <n v="8600"/>
    <n v="8656"/>
    <x v="1"/>
    <x v="215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  <n v="101"/>
  </r>
  <r>
    <n v="481"/>
    <s v="Mcclure LLC"/>
    <s v="Sharable discrete budgetary management"/>
    <n v="196600"/>
    <n v="159931"/>
    <x v="0"/>
    <x v="351"/>
    <n v="103.98634590377114"/>
    <s v="US"/>
    <s v="USD"/>
    <n v="1412139600"/>
    <n v="1415772000"/>
    <x v="453"/>
    <d v="2014-11-12T06:00:00"/>
    <b v="0"/>
    <b v="1"/>
    <s v="theater/plays"/>
    <x v="3"/>
    <s v="plays"/>
    <n v="81"/>
  </r>
  <r>
    <n v="482"/>
    <s v="Martin, Russell and Baker"/>
    <s v="Focused solution-oriented instruction set"/>
    <n v="4200"/>
    <n v="689"/>
    <x v="0"/>
    <x v="352"/>
    <n v="76.555555555555557"/>
    <s v="US"/>
    <s v="USD"/>
    <n v="1330063200"/>
    <n v="1331013600"/>
    <x v="454"/>
    <d v="2012-03-06T06:00:00"/>
    <b v="0"/>
    <b v="1"/>
    <s v="publishing/fiction"/>
    <x v="5"/>
    <s v="fiction"/>
    <n v="16"/>
  </r>
  <r>
    <n v="483"/>
    <s v="Rice-Parker"/>
    <s v="Down-sized actuating infrastructure"/>
    <n v="91400"/>
    <n v="48236"/>
    <x v="0"/>
    <x v="353"/>
    <n v="87.068592057761734"/>
    <s v="US"/>
    <s v="USD"/>
    <n v="1576130400"/>
    <n v="1576735200"/>
    <x v="455"/>
    <d v="2019-12-19T06:00:00"/>
    <b v="0"/>
    <b v="0"/>
    <s v="theater/plays"/>
    <x v="3"/>
    <s v="plays"/>
    <n v="53"/>
  </r>
  <r>
    <n v="484"/>
    <s v="Landry Inc"/>
    <s v="Synergistic cohesive adapter"/>
    <n v="29600"/>
    <n v="77021"/>
    <x v="1"/>
    <x v="354"/>
    <n v="48.99554707379135"/>
    <s v="GB"/>
    <s v="GBP"/>
    <n v="1407128400"/>
    <n v="1411362000"/>
    <x v="456"/>
    <d v="2014-09-22T05:00:00"/>
    <b v="0"/>
    <b v="1"/>
    <s v="food/food trucks"/>
    <x v="0"/>
    <s v="food trucks"/>
    <n v="260"/>
  </r>
  <r>
    <n v="485"/>
    <s v="Richards-Davis"/>
    <s v="Quality-focused mission-critical structure"/>
    <n v="90600"/>
    <n v="27844"/>
    <x v="0"/>
    <x v="355"/>
    <n v="42.969135802469133"/>
    <s v="GB"/>
    <s v="GBP"/>
    <n v="1560142800"/>
    <n v="1563685200"/>
    <x v="457"/>
    <d v="2019-07-21T05:00:00"/>
    <b v="0"/>
    <b v="0"/>
    <s v="theater/plays"/>
    <x v="3"/>
    <s v="plays"/>
    <n v="31"/>
  </r>
  <r>
    <n v="486"/>
    <s v="Davis, Cox and Fox"/>
    <s v="Compatible exuding Graphical User Interface"/>
    <n v="5200"/>
    <n v="702"/>
    <x v="0"/>
    <x v="356"/>
    <n v="33.428571428571431"/>
    <s v="GB"/>
    <s v="GBP"/>
    <n v="1520575200"/>
    <n v="1521867600"/>
    <x v="458"/>
    <d v="2018-03-24T05:00:00"/>
    <b v="0"/>
    <b v="1"/>
    <s v="publishing/translations"/>
    <x v="5"/>
    <s v="translations"/>
    <n v="14"/>
  </r>
  <r>
    <n v="487"/>
    <s v="Smith-Wallace"/>
    <s v="Monitored 24/7 time-frame"/>
    <n v="110300"/>
    <n v="197024"/>
    <x v="1"/>
    <x v="357"/>
    <n v="83.982949701619773"/>
    <s v="US"/>
    <s v="USD"/>
    <n v="1492664400"/>
    <n v="1495515600"/>
    <x v="459"/>
    <d v="2017-05-23T05:00:00"/>
    <b v="0"/>
    <b v="0"/>
    <s v="theater/plays"/>
    <x v="3"/>
    <s v="plays"/>
    <n v="179"/>
  </r>
  <r>
    <n v="488"/>
    <s v="Cordova, Shaw and Wang"/>
    <s v="Virtual secondary open architecture"/>
    <n v="5300"/>
    <n v="11663"/>
    <x v="1"/>
    <x v="127"/>
    <n v="101.41739130434783"/>
    <s v="US"/>
    <s v="USD"/>
    <n v="1454479200"/>
    <n v="1455948000"/>
    <x v="460"/>
    <d v="2016-02-20T06:00:00"/>
    <b v="0"/>
    <b v="0"/>
    <s v="theater/plays"/>
    <x v="3"/>
    <s v="plays"/>
    <n v="220"/>
  </r>
  <r>
    <n v="489"/>
    <s v="Clark Inc"/>
    <s v="Down-sized mobile time-frame"/>
    <n v="9200"/>
    <n v="9339"/>
    <x v="1"/>
    <x v="72"/>
    <n v="109.87058823529412"/>
    <s v="IT"/>
    <s v="EUR"/>
    <n v="1281934800"/>
    <n v="1282366800"/>
    <x v="461"/>
    <d v="2010-08-21T05:00:00"/>
    <b v="0"/>
    <b v="0"/>
    <s v="technology/wearables"/>
    <x v="2"/>
    <s v="wearables"/>
    <n v="102"/>
  </r>
  <r>
    <n v="490"/>
    <s v="Young and Sons"/>
    <s v="Innovative disintermediate encryption"/>
    <n v="2400"/>
    <n v="4596"/>
    <x v="1"/>
    <x v="358"/>
    <n v="31.916666666666668"/>
    <s v="US"/>
    <s v="USD"/>
    <n v="1573970400"/>
    <n v="1574575200"/>
    <x v="462"/>
    <d v="2019-11-24T06:00:00"/>
    <b v="0"/>
    <b v="0"/>
    <s v="journalism/audio"/>
    <x v="8"/>
    <s v="audio"/>
    <n v="192"/>
  </r>
  <r>
    <n v="491"/>
    <s v="Henson PLC"/>
    <s v="Universal contextually-based knowledgebase"/>
    <n v="56800"/>
    <n v="173437"/>
    <x v="1"/>
    <x v="120"/>
    <n v="70.993450675399103"/>
    <s v="US"/>
    <s v="USD"/>
    <n v="1372654800"/>
    <n v="1374901200"/>
    <x v="463"/>
    <d v="2013-07-27T05:00:00"/>
    <b v="0"/>
    <b v="1"/>
    <s v="food/food trucks"/>
    <x v="0"/>
    <s v="food trucks"/>
    <n v="305"/>
  </r>
  <r>
    <n v="492"/>
    <s v="Garcia Group"/>
    <s v="Persevering interactive matrix"/>
    <n v="191000"/>
    <n v="45831"/>
    <x v="3"/>
    <x v="359"/>
    <n v="77.026890756302521"/>
    <s v="US"/>
    <s v="USD"/>
    <n v="1275886800"/>
    <n v="1278910800"/>
    <x v="464"/>
    <d v="2010-07-12T05:00:00"/>
    <b v="1"/>
    <b v="1"/>
    <s v="film &amp; video/shorts"/>
    <x v="4"/>
    <s v="shorts"/>
    <n v="24"/>
  </r>
  <r>
    <n v="493"/>
    <s v="Adams, Walker and Wong"/>
    <s v="Seamless background framework"/>
    <n v="900"/>
    <n v="6514"/>
    <x v="1"/>
    <x v="251"/>
    <n v="101.78125"/>
    <s v="US"/>
    <s v="USD"/>
    <n v="1561784400"/>
    <n v="1562907600"/>
    <x v="465"/>
    <d v="2019-07-12T05:00:00"/>
    <b v="0"/>
    <b v="0"/>
    <s v="photography/photography books"/>
    <x v="7"/>
    <s v="photography books"/>
    <n v="724"/>
  </r>
  <r>
    <n v="494"/>
    <s v="Hopkins-Browning"/>
    <s v="Balanced upward-trending productivity"/>
    <n v="2500"/>
    <n v="13684"/>
    <x v="1"/>
    <x v="360"/>
    <n v="51.059701492537314"/>
    <s v="US"/>
    <s v="USD"/>
    <n v="1332392400"/>
    <n v="1332478800"/>
    <x v="466"/>
    <d v="2012-03-23T05:00:00"/>
    <b v="0"/>
    <b v="0"/>
    <s v="technology/wearables"/>
    <x v="2"/>
    <s v="wearables"/>
    <n v="547"/>
  </r>
  <r>
    <n v="495"/>
    <s v="Bell, Edwards and Andersen"/>
    <s v="Centralized clear-thinking solution"/>
    <n v="3200"/>
    <n v="13264"/>
    <x v="1"/>
    <x v="135"/>
    <n v="68.02051282051282"/>
    <s v="DK"/>
    <s v="DKK"/>
    <n v="1402376400"/>
    <n v="1402722000"/>
    <x v="467"/>
    <d v="2014-06-14T05:00:00"/>
    <b v="0"/>
    <b v="0"/>
    <s v="theater/plays"/>
    <x v="3"/>
    <s v="plays"/>
    <n v="415"/>
  </r>
  <r>
    <n v="496"/>
    <s v="Morales Group"/>
    <s v="Optimized bi-directional extranet"/>
    <n v="183800"/>
    <n v="1667"/>
    <x v="0"/>
    <x v="71"/>
    <n v="30.87037037037037"/>
    <s v="US"/>
    <s v="USD"/>
    <n v="1495342800"/>
    <n v="1496811600"/>
    <x v="468"/>
    <d v="2017-06-07T05:00:00"/>
    <b v="0"/>
    <b v="0"/>
    <s v="film &amp; video/animation"/>
    <x v="4"/>
    <s v="animation"/>
    <n v="1"/>
  </r>
  <r>
    <n v="497"/>
    <s v="Lucero Group"/>
    <s v="Intuitive actuating benchmark"/>
    <n v="9800"/>
    <n v="3349"/>
    <x v="0"/>
    <x v="53"/>
    <n v="27.908333333333335"/>
    <s v="US"/>
    <s v="USD"/>
    <n v="1482213600"/>
    <n v="1482213600"/>
    <x v="469"/>
    <d v="2016-12-20T06:00:00"/>
    <b v="0"/>
    <b v="1"/>
    <s v="technology/wearables"/>
    <x v="2"/>
    <s v="wearables"/>
    <n v="34"/>
  </r>
  <r>
    <n v="498"/>
    <s v="Smith, Brown and Davis"/>
    <s v="Devolved background project"/>
    <n v="193400"/>
    <n v="46317"/>
    <x v="0"/>
    <x v="361"/>
    <n v="79.994818652849744"/>
    <s v="DK"/>
    <s v="DKK"/>
    <n v="1420092000"/>
    <n v="1420264800"/>
    <x v="470"/>
    <d v="2015-01-03T06:00:00"/>
    <b v="0"/>
    <b v="0"/>
    <s v="technology/web"/>
    <x v="2"/>
    <s v="web"/>
    <n v="24"/>
  </r>
  <r>
    <n v="499"/>
    <s v="Hunt Group"/>
    <s v="Reverse-engineered executive emulation"/>
    <n v="163800"/>
    <n v="78743"/>
    <x v="0"/>
    <x v="36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  <n v="48"/>
  </r>
  <r>
    <n v="500"/>
    <s v="Valdez Ltd"/>
    <s v="Team-oriented clear-thinking matrix"/>
    <n v="100"/>
    <n v="0"/>
    <x v="0"/>
    <x v="0"/>
    <n v="0"/>
    <s v="US"/>
    <s v="USD"/>
    <n v="1367384400"/>
    <n v="1369803600"/>
    <x v="472"/>
    <d v="2013-05-29T05:00:00"/>
    <b v="0"/>
    <b v="1"/>
    <s v="theater/plays"/>
    <x v="3"/>
    <s v="plays"/>
    <n v="0"/>
  </r>
  <r>
    <n v="501"/>
    <s v="Mccann-Le"/>
    <s v="Focused coherent methodology"/>
    <n v="153600"/>
    <n v="107743"/>
    <x v="0"/>
    <x v="363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  <n v="70"/>
  </r>
  <r>
    <n v="502"/>
    <s v="Johnson Inc"/>
    <s v="Reduced context-sensitive complexity"/>
    <n v="1300"/>
    <n v="6889"/>
    <x v="1"/>
    <x v="129"/>
    <n v="37.037634408602152"/>
    <s v="AU"/>
    <s v="AUD"/>
    <n v="1343365200"/>
    <n v="1345870800"/>
    <x v="474"/>
    <d v="2012-08-25T05:00:00"/>
    <b v="0"/>
    <b v="1"/>
    <s v="games/video games"/>
    <x v="6"/>
    <s v="video games"/>
    <n v="530"/>
  </r>
  <r>
    <n v="503"/>
    <s v="Collins LLC"/>
    <s v="Decentralized 4thgeneration time-frame"/>
    <n v="25500"/>
    <n v="45983"/>
    <x v="1"/>
    <x v="364"/>
    <n v="99.963043478260872"/>
    <s v="US"/>
    <s v="USD"/>
    <n v="1435726800"/>
    <n v="1437454800"/>
    <x v="72"/>
    <d v="2015-07-21T05:00:00"/>
    <b v="0"/>
    <b v="0"/>
    <s v="film &amp; video/drama"/>
    <x v="4"/>
    <s v="drama"/>
    <n v="180"/>
  </r>
  <r>
    <n v="504"/>
    <s v="Smith-Miller"/>
    <s v="De-engineered cohesive moderator"/>
    <n v="7500"/>
    <n v="6924"/>
    <x v="0"/>
    <x v="197"/>
    <n v="111.6774193548387"/>
    <s v="IT"/>
    <s v="EUR"/>
    <n v="1431925200"/>
    <n v="1432011600"/>
    <x v="443"/>
    <d v="2015-05-19T05:00:00"/>
    <b v="0"/>
    <b v="0"/>
    <s v="music/rock"/>
    <x v="1"/>
    <s v="rock"/>
    <n v="92"/>
  </r>
  <r>
    <n v="505"/>
    <s v="Jensen-Vargas"/>
    <s v="Ameliorated explicit parallelism"/>
    <n v="89900"/>
    <n v="12497"/>
    <x v="0"/>
    <x v="365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  <n v="14"/>
  </r>
  <r>
    <n v="506"/>
    <s v="Robles, Bell and Gonzalez"/>
    <s v="Customizable background monitoring"/>
    <n v="18000"/>
    <n v="166874"/>
    <x v="1"/>
    <x v="366"/>
    <n v="66.010284810126578"/>
    <s v="US"/>
    <s v="USD"/>
    <n v="1511416800"/>
    <n v="1512885600"/>
    <x v="81"/>
    <d v="2017-12-10T06:00:00"/>
    <b v="0"/>
    <b v="1"/>
    <s v="theater/plays"/>
    <x v="3"/>
    <s v="plays"/>
    <n v="927"/>
  </r>
  <r>
    <n v="507"/>
    <s v="Turner, Miller and Francis"/>
    <s v="Compatible well-modulated budgetary management"/>
    <n v="2100"/>
    <n v="837"/>
    <x v="0"/>
    <x v="161"/>
    <n v="44.05263157894737"/>
    <s v="US"/>
    <s v="USD"/>
    <n v="1365483600"/>
    <n v="1369717200"/>
    <x v="476"/>
    <d v="2013-05-28T05:00:00"/>
    <b v="0"/>
    <b v="1"/>
    <s v="technology/web"/>
    <x v="2"/>
    <s v="web"/>
    <n v="40"/>
  </r>
  <r>
    <n v="508"/>
    <s v="Roberts Group"/>
    <s v="Up-sized radical pricing structure"/>
    <n v="172700"/>
    <n v="193820"/>
    <x v="1"/>
    <x v="367"/>
    <n v="52.999726551818434"/>
    <s v="US"/>
    <s v="USD"/>
    <n v="1532840400"/>
    <n v="1534654800"/>
    <x v="192"/>
    <d v="2018-08-19T05:00:00"/>
    <b v="0"/>
    <b v="0"/>
    <s v="theater/plays"/>
    <x v="3"/>
    <s v="plays"/>
    <n v="112"/>
  </r>
  <r>
    <n v="509"/>
    <s v="White LLC"/>
    <s v="Robust zero-defect project"/>
    <n v="168500"/>
    <n v="119510"/>
    <x v="0"/>
    <x v="368"/>
    <n v="95"/>
    <s v="US"/>
    <s v="USD"/>
    <n v="1336194000"/>
    <n v="1337058000"/>
    <x v="477"/>
    <d v="2012-05-15T05:00:00"/>
    <b v="0"/>
    <b v="0"/>
    <s v="theater/plays"/>
    <x v="3"/>
    <s v="plays"/>
    <n v="71"/>
  </r>
  <r>
    <n v="510"/>
    <s v="Best, Miller and Thomas"/>
    <s v="Re-engineered mobile task-force"/>
    <n v="7800"/>
    <n v="9289"/>
    <x v="1"/>
    <x v="54"/>
    <n v="70.908396946564892"/>
    <s v="AU"/>
    <s v="AUD"/>
    <n v="1527742800"/>
    <n v="1529816400"/>
    <x v="478"/>
    <d v="2018-06-24T05:00:00"/>
    <b v="0"/>
    <b v="0"/>
    <s v="film &amp; video/drama"/>
    <x v="4"/>
    <s v="drama"/>
    <n v="119"/>
  </r>
  <r>
    <n v="511"/>
    <s v="Smith-Mullins"/>
    <s v="User-centric intangible neural-net"/>
    <n v="147800"/>
    <n v="35498"/>
    <x v="0"/>
    <x v="369"/>
    <n v="98.060773480662988"/>
    <s v="US"/>
    <s v="USD"/>
    <n v="1564030800"/>
    <n v="1564894800"/>
    <x v="479"/>
    <d v="2019-08-04T05:00:00"/>
    <b v="0"/>
    <b v="0"/>
    <s v="theater/plays"/>
    <x v="3"/>
    <s v="plays"/>
    <n v="24"/>
  </r>
  <r>
    <n v="512"/>
    <s v="Williams-Walsh"/>
    <s v="Organized explicit core"/>
    <n v="9100"/>
    <n v="12678"/>
    <x v="1"/>
    <x v="370"/>
    <n v="53.046025104602514"/>
    <s v="US"/>
    <s v="USD"/>
    <n v="1404536400"/>
    <n v="1404622800"/>
    <x v="480"/>
    <d v="2014-07-06T05:00:00"/>
    <b v="0"/>
    <b v="1"/>
    <s v="games/video games"/>
    <x v="6"/>
    <s v="video games"/>
    <n v="139"/>
  </r>
  <r>
    <n v="513"/>
    <s v="Harrison, Blackwell and Mendez"/>
    <s v="Synchronized 6thgeneration adapter"/>
    <n v="8300"/>
    <n v="3260"/>
    <x v="3"/>
    <x v="164"/>
    <n v="93.142857142857139"/>
    <s v="US"/>
    <s v="USD"/>
    <n v="1284008400"/>
    <n v="1284181200"/>
    <x v="180"/>
    <d v="2010-09-11T05:00:00"/>
    <b v="0"/>
    <b v="0"/>
    <s v="film &amp; video/television"/>
    <x v="4"/>
    <s v="television"/>
    <n v="39"/>
  </r>
  <r>
    <n v="514"/>
    <s v="Sanchez, Bradley and Flores"/>
    <s v="Centralized motivating capacity"/>
    <n v="138700"/>
    <n v="31123"/>
    <x v="3"/>
    <x v="371"/>
    <n v="58.945075757575758"/>
    <s v="CH"/>
    <s v="CHF"/>
    <n v="1386309600"/>
    <n v="1386741600"/>
    <x v="481"/>
    <d v="2013-12-11T06:00:00"/>
    <b v="0"/>
    <b v="1"/>
    <s v="music/rock"/>
    <x v="1"/>
    <s v="rock"/>
    <n v="22"/>
  </r>
  <r>
    <n v="515"/>
    <s v="Cox LLC"/>
    <s v="Phased 24hour flexibility"/>
    <n v="8600"/>
    <n v="4797"/>
    <x v="0"/>
    <x v="221"/>
    <n v="36.067669172932334"/>
    <s v="CA"/>
    <s v="CAD"/>
    <n v="1324620000"/>
    <n v="1324792800"/>
    <x v="482"/>
    <d v="2011-12-25T06:00:00"/>
    <b v="0"/>
    <b v="1"/>
    <s v="theater/plays"/>
    <x v="3"/>
    <s v="plays"/>
    <n v="56"/>
  </r>
  <r>
    <n v="516"/>
    <s v="Morales-Odonnell"/>
    <s v="Exclusive 5thgeneration structure"/>
    <n v="125400"/>
    <n v="53324"/>
    <x v="0"/>
    <x v="372"/>
    <n v="63.030732860520096"/>
    <s v="US"/>
    <s v="USD"/>
    <n v="1281070800"/>
    <n v="1284354000"/>
    <x v="194"/>
    <d v="2010-09-13T05:00:00"/>
    <b v="0"/>
    <b v="0"/>
    <s v="publishing/nonfiction"/>
    <x v="5"/>
    <s v="nonfiction"/>
    <n v="43"/>
  </r>
  <r>
    <n v="517"/>
    <s v="Ramirez LLC"/>
    <s v="Multi-tiered maximized orchestration"/>
    <n v="5900"/>
    <n v="6608"/>
    <x v="1"/>
    <x v="373"/>
    <n v="84.717948717948715"/>
    <s v="US"/>
    <s v="USD"/>
    <n v="1493960400"/>
    <n v="1494392400"/>
    <x v="483"/>
    <d v="2017-05-10T05:00:00"/>
    <b v="0"/>
    <b v="0"/>
    <s v="food/food trucks"/>
    <x v="0"/>
    <s v="food trucks"/>
    <n v="112"/>
  </r>
  <r>
    <n v="518"/>
    <s v="Ramirez Group"/>
    <s v="Open-architected uniform instruction set"/>
    <n v="8800"/>
    <n v="622"/>
    <x v="0"/>
    <x v="234"/>
    <n v="62.2"/>
    <s v="US"/>
    <s v="USD"/>
    <n v="1519365600"/>
    <n v="1519538400"/>
    <x v="484"/>
    <d v="2018-02-25T06:00:00"/>
    <b v="0"/>
    <b v="1"/>
    <s v="film &amp; video/animation"/>
    <x v="4"/>
    <s v="animation"/>
    <n v="7"/>
  </r>
  <r>
    <n v="519"/>
    <s v="Marsh-Coleman"/>
    <s v="Exclusive asymmetric analyzer"/>
    <n v="177700"/>
    <n v="180802"/>
    <x v="1"/>
    <x v="374"/>
    <n v="101.97518330513255"/>
    <s v="US"/>
    <s v="USD"/>
    <n v="1420696800"/>
    <n v="1421906400"/>
    <x v="355"/>
    <d v="2015-01-22T06:00:00"/>
    <b v="0"/>
    <b v="1"/>
    <s v="music/rock"/>
    <x v="1"/>
    <s v="rock"/>
    <n v="102"/>
  </r>
  <r>
    <n v="520"/>
    <s v="Frederick, Jenkins and Collins"/>
    <s v="Organic radical collaboration"/>
    <n v="800"/>
    <n v="3406"/>
    <x v="1"/>
    <x v="235"/>
    <n v="106.4375"/>
    <s v="US"/>
    <s v="USD"/>
    <n v="1555650000"/>
    <n v="1555909200"/>
    <x v="485"/>
    <d v="2019-04-22T05:00:00"/>
    <b v="0"/>
    <b v="0"/>
    <s v="theater/plays"/>
    <x v="3"/>
    <s v="plays"/>
    <n v="426"/>
  </r>
  <r>
    <n v="521"/>
    <s v="Wilson Ltd"/>
    <s v="Function-based multi-state software"/>
    <n v="7600"/>
    <n v="11061"/>
    <x v="1"/>
    <x v="375"/>
    <n v="29.975609756097562"/>
    <s v="US"/>
    <s v="USD"/>
    <n v="1471928400"/>
    <n v="1472446800"/>
    <x v="486"/>
    <d v="2016-08-29T05:00:00"/>
    <b v="0"/>
    <b v="1"/>
    <s v="film &amp; video/drama"/>
    <x v="4"/>
    <s v="drama"/>
    <n v="146"/>
  </r>
  <r>
    <n v="522"/>
    <s v="Cline, Peterson and Lowery"/>
    <s v="Innovative static budgetary management"/>
    <n v="50500"/>
    <n v="16389"/>
    <x v="0"/>
    <x v="271"/>
    <n v="85.806282722513089"/>
    <s v="US"/>
    <s v="USD"/>
    <n v="1341291600"/>
    <n v="1342328400"/>
    <x v="487"/>
    <d v="2012-07-15T05:00:00"/>
    <b v="0"/>
    <b v="0"/>
    <s v="film &amp; video/shorts"/>
    <x v="4"/>
    <s v="shorts"/>
    <n v="32"/>
  </r>
  <r>
    <n v="523"/>
    <s v="Underwood, James and Jones"/>
    <s v="Triple-buffered holistic ability"/>
    <n v="900"/>
    <n v="6303"/>
    <x v="1"/>
    <x v="121"/>
    <n v="70.82022471910112"/>
    <s v="US"/>
    <s v="USD"/>
    <n v="1267682400"/>
    <n v="1268114400"/>
    <x v="488"/>
    <d v="2010-03-09T06:00:00"/>
    <b v="0"/>
    <b v="0"/>
    <s v="film &amp; video/shorts"/>
    <x v="4"/>
    <s v="shorts"/>
    <n v="700"/>
  </r>
  <r>
    <n v="524"/>
    <s v="Johnson-Contreras"/>
    <s v="Diverse scalable superstructure"/>
    <n v="96700"/>
    <n v="81136"/>
    <x v="0"/>
    <x v="376"/>
    <n v="40.998484082870135"/>
    <s v="US"/>
    <s v="USD"/>
    <n v="1272258000"/>
    <n v="1273381200"/>
    <x v="489"/>
    <d v="2010-05-09T05:00:00"/>
    <b v="0"/>
    <b v="0"/>
    <s v="theater/plays"/>
    <x v="3"/>
    <s v="plays"/>
    <n v="84"/>
  </r>
  <r>
    <n v="525"/>
    <s v="Greene, Lloyd and Sims"/>
    <s v="Balanced leadingedge data-warehouse"/>
    <n v="2100"/>
    <n v="1768"/>
    <x v="0"/>
    <x v="377"/>
    <n v="28.063492063492063"/>
    <s v="US"/>
    <s v="USD"/>
    <n v="1290492000"/>
    <n v="1290837600"/>
    <x v="490"/>
    <d v="2010-11-27T06:00:00"/>
    <b v="0"/>
    <b v="0"/>
    <s v="technology/wearables"/>
    <x v="2"/>
    <s v="wearables"/>
    <n v="84"/>
  </r>
  <r>
    <n v="526"/>
    <s v="Smith-Sparks"/>
    <s v="Digitized bandwidth-monitored open architecture"/>
    <n v="8300"/>
    <n v="12944"/>
    <x v="1"/>
    <x v="98"/>
    <n v="88.054421768707485"/>
    <s v="US"/>
    <s v="USD"/>
    <n v="1451109600"/>
    <n v="1454306400"/>
    <x v="312"/>
    <d v="2016-02-01T06:00:00"/>
    <b v="0"/>
    <b v="1"/>
    <s v="theater/plays"/>
    <x v="3"/>
    <s v="plays"/>
    <n v="156"/>
  </r>
  <r>
    <n v="527"/>
    <s v="Rosario-Smith"/>
    <s v="Enterprise-wide intermediate portal"/>
    <n v="189200"/>
    <n v="188480"/>
    <x v="0"/>
    <x v="378"/>
    <n v="31"/>
    <s v="CA"/>
    <s v="CAD"/>
    <n v="1454652000"/>
    <n v="1457762400"/>
    <x v="491"/>
    <d v="2016-03-12T06:00:00"/>
    <b v="0"/>
    <b v="0"/>
    <s v="film &amp; video/animation"/>
    <x v="4"/>
    <s v="animation"/>
    <n v="100"/>
  </r>
  <r>
    <n v="528"/>
    <s v="Avila, Ford and Welch"/>
    <s v="Focused leadingedge matrix"/>
    <n v="9000"/>
    <n v="7227"/>
    <x v="0"/>
    <x v="175"/>
    <n v="90.337500000000006"/>
    <s v="GB"/>
    <s v="GBP"/>
    <n v="1385186400"/>
    <n v="1389074400"/>
    <x v="492"/>
    <d v="2014-01-07T06:00:00"/>
    <b v="0"/>
    <b v="0"/>
    <s v="music/indie rock"/>
    <x v="1"/>
    <s v="indie rock"/>
    <n v="80"/>
  </r>
  <r>
    <n v="529"/>
    <s v="Gallegos Inc"/>
    <s v="Seamless logistical encryption"/>
    <n v="5100"/>
    <n v="574"/>
    <x v="0"/>
    <x v="352"/>
    <n v="63.777777777777779"/>
    <s v="US"/>
    <s v="USD"/>
    <n v="1399698000"/>
    <n v="1402117200"/>
    <x v="493"/>
    <d v="2014-06-07T05:00:00"/>
    <b v="0"/>
    <b v="0"/>
    <s v="games/video games"/>
    <x v="6"/>
    <s v="video games"/>
    <n v="11"/>
  </r>
  <r>
    <n v="530"/>
    <s v="Morrow, Santiago and Soto"/>
    <s v="Stand-alone human-resource workforce"/>
    <n v="105000"/>
    <n v="96328"/>
    <x v="0"/>
    <x v="200"/>
    <n v="53.995515695067262"/>
    <s v="US"/>
    <s v="USD"/>
    <n v="1283230800"/>
    <n v="1284440400"/>
    <x v="494"/>
    <d v="2010-09-14T05:00:00"/>
    <b v="0"/>
    <b v="1"/>
    <s v="publishing/fiction"/>
    <x v="5"/>
    <s v="fiction"/>
    <n v="92"/>
  </r>
  <r>
    <n v="531"/>
    <s v="Berry-Richardson"/>
    <s v="Automated zero tolerance implementation"/>
    <n v="186700"/>
    <n v="178338"/>
    <x v="2"/>
    <x v="379"/>
    <n v="48.993956043956047"/>
    <s v="CH"/>
    <s v="CHF"/>
    <n v="1384149600"/>
    <n v="1388988000"/>
    <x v="495"/>
    <d v="2014-01-06T06:00:00"/>
    <b v="0"/>
    <b v="0"/>
    <s v="games/video games"/>
    <x v="6"/>
    <s v="video games"/>
    <n v="96"/>
  </r>
  <r>
    <n v="532"/>
    <s v="Cordova-Torres"/>
    <s v="Pre-emptive grid-enabled contingency"/>
    <n v="1600"/>
    <n v="8046"/>
    <x v="1"/>
    <x v="105"/>
    <n v="63.857142857142854"/>
    <s v="CA"/>
    <s v="CAD"/>
    <n v="1516860000"/>
    <n v="1516946400"/>
    <x v="496"/>
    <d v="2018-01-26T06:00:00"/>
    <b v="0"/>
    <b v="0"/>
    <s v="theater/plays"/>
    <x v="3"/>
    <s v="plays"/>
    <n v="503"/>
  </r>
  <r>
    <n v="533"/>
    <s v="Holt, Bernard and Johnson"/>
    <s v="Multi-lateral didactic encoding"/>
    <n v="115600"/>
    <n v="184086"/>
    <x v="1"/>
    <x v="380"/>
    <n v="82.996393146979258"/>
    <s v="GB"/>
    <s v="GBP"/>
    <n v="1374642000"/>
    <n v="1377752400"/>
    <x v="497"/>
    <d v="2013-08-29T05:00:00"/>
    <b v="0"/>
    <b v="0"/>
    <s v="music/indie rock"/>
    <x v="1"/>
    <s v="indie rock"/>
    <n v="159"/>
  </r>
  <r>
    <n v="534"/>
    <s v="Clark, Mccormick and Mendoza"/>
    <s v="Self-enabling didactic orchestration"/>
    <n v="89100"/>
    <n v="13385"/>
    <x v="0"/>
    <x v="166"/>
    <n v="55.08230452674897"/>
    <s v="US"/>
    <s v="USD"/>
    <n v="1534482000"/>
    <n v="1534568400"/>
    <x v="498"/>
    <d v="2018-08-18T05:00:00"/>
    <b v="0"/>
    <b v="1"/>
    <s v="film &amp; video/drama"/>
    <x v="4"/>
    <s v="drama"/>
    <n v="15"/>
  </r>
  <r>
    <n v="535"/>
    <s v="Garrison LLC"/>
    <s v="Profit-focused 24/7 data-warehouse"/>
    <n v="2600"/>
    <n v="12533"/>
    <x v="1"/>
    <x v="381"/>
    <n v="62.044554455445542"/>
    <s v="IT"/>
    <s v="EUR"/>
    <n v="1528434000"/>
    <n v="1528606800"/>
    <x v="499"/>
    <d v="2018-06-10T05:00:00"/>
    <b v="0"/>
    <b v="1"/>
    <s v="theater/plays"/>
    <x v="3"/>
    <s v="plays"/>
    <n v="482"/>
  </r>
  <r>
    <n v="536"/>
    <s v="Shannon-Olson"/>
    <s v="Enhanced methodical middleware"/>
    <n v="9800"/>
    <n v="14697"/>
    <x v="1"/>
    <x v="382"/>
    <n v="104.97857142857143"/>
    <s v="IT"/>
    <s v="EUR"/>
    <n v="1282626000"/>
    <n v="1284872400"/>
    <x v="500"/>
    <d v="2010-09-19T05:00:00"/>
    <b v="0"/>
    <b v="0"/>
    <s v="publishing/fiction"/>
    <x v="5"/>
    <s v="fiction"/>
    <n v="150"/>
  </r>
  <r>
    <n v="537"/>
    <s v="Murillo-Mcfarland"/>
    <s v="Synchronized client-driven projection"/>
    <n v="84400"/>
    <n v="98935"/>
    <x v="1"/>
    <x v="383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  <n v="117"/>
  </r>
  <r>
    <n v="538"/>
    <s v="Young, Gilbert and Escobar"/>
    <s v="Networked didactic time-frame"/>
    <n v="151300"/>
    <n v="57034"/>
    <x v="0"/>
    <x v="384"/>
    <n v="44.007716049382715"/>
    <s v="US"/>
    <s v="USD"/>
    <n v="1379826000"/>
    <n v="1381208400"/>
    <x v="502"/>
    <d v="2013-10-08T05:00:00"/>
    <b v="0"/>
    <b v="0"/>
    <s v="games/mobile games"/>
    <x v="6"/>
    <s v="mobile games"/>
    <n v="38"/>
  </r>
  <r>
    <n v="539"/>
    <s v="Thomas, Welch and Santana"/>
    <s v="Assimilated exuding toolset"/>
    <n v="9800"/>
    <n v="7120"/>
    <x v="0"/>
    <x v="385"/>
    <n v="92.467532467532465"/>
    <s v="US"/>
    <s v="USD"/>
    <n v="1561957200"/>
    <n v="1562475600"/>
    <x v="503"/>
    <d v="2019-07-07T05:00:00"/>
    <b v="0"/>
    <b v="1"/>
    <s v="food/food trucks"/>
    <x v="0"/>
    <s v="food trucks"/>
    <n v="73"/>
  </r>
  <r>
    <n v="540"/>
    <s v="Brown-Pena"/>
    <s v="Front-line client-server secured line"/>
    <n v="5300"/>
    <n v="14097"/>
    <x v="1"/>
    <x v="326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  <n v="266"/>
  </r>
  <r>
    <n v="541"/>
    <s v="Holder, Caldwell and Vance"/>
    <s v="Polarized systemic Internet solution"/>
    <n v="178000"/>
    <n v="43086"/>
    <x v="0"/>
    <x v="386"/>
    <n v="109.07848101265823"/>
    <s v="IT"/>
    <s v="EUR"/>
    <n v="1433912400"/>
    <n v="1436158800"/>
    <x v="505"/>
    <d v="2015-07-06T05:00:00"/>
    <b v="0"/>
    <b v="0"/>
    <s v="games/mobile games"/>
    <x v="6"/>
    <s v="mobile games"/>
    <n v="24"/>
  </r>
  <r>
    <n v="542"/>
    <s v="Harrison-Bridges"/>
    <s v="Profit-focused exuding moderator"/>
    <n v="77000"/>
    <n v="1930"/>
    <x v="0"/>
    <x v="240"/>
    <n v="39.387755102040813"/>
    <s v="GB"/>
    <s v="GBP"/>
    <n v="1453442400"/>
    <n v="1456034400"/>
    <x v="506"/>
    <d v="2016-02-21T06:00:00"/>
    <b v="0"/>
    <b v="0"/>
    <s v="music/indie rock"/>
    <x v="1"/>
    <s v="indie rock"/>
    <n v="3"/>
  </r>
  <r>
    <n v="543"/>
    <s v="Johnson, Murphy and Peterson"/>
    <s v="Cross-group high-level moderator"/>
    <n v="84900"/>
    <n v="13864"/>
    <x v="0"/>
    <x v="80"/>
    <n v="77.022222222222226"/>
    <s v="US"/>
    <s v="USD"/>
    <n v="1378875600"/>
    <n v="1380171600"/>
    <x v="507"/>
    <d v="2013-09-26T05:00:00"/>
    <b v="0"/>
    <b v="0"/>
    <s v="games/video games"/>
    <x v="6"/>
    <s v="video games"/>
    <n v="16"/>
  </r>
  <r>
    <n v="544"/>
    <s v="Taylor Inc"/>
    <s v="Public-key 3rdgeneration system engine"/>
    <n v="2800"/>
    <n v="7742"/>
    <x v="1"/>
    <x v="286"/>
    <n v="92.166666666666671"/>
    <s v="US"/>
    <s v="USD"/>
    <n v="1452232800"/>
    <n v="1453356000"/>
    <x v="508"/>
    <d v="2016-01-21T06:00:00"/>
    <b v="0"/>
    <b v="0"/>
    <s v="music/rock"/>
    <x v="1"/>
    <s v="rock"/>
    <n v="277"/>
  </r>
  <r>
    <n v="545"/>
    <s v="Deleon and Sons"/>
    <s v="Organized value-added access"/>
    <n v="184800"/>
    <n v="164109"/>
    <x v="0"/>
    <x v="387"/>
    <n v="61.007063197026021"/>
    <s v="US"/>
    <s v="USD"/>
    <n v="1577253600"/>
    <n v="1578981600"/>
    <x v="509"/>
    <d v="2020-01-14T06:00:00"/>
    <b v="0"/>
    <b v="0"/>
    <s v="theater/plays"/>
    <x v="3"/>
    <s v="plays"/>
    <n v="89"/>
  </r>
  <r>
    <n v="546"/>
    <s v="Benjamin, Paul and Ferguson"/>
    <s v="Cloned global Graphical User Interface"/>
    <n v="4200"/>
    <n v="6870"/>
    <x v="1"/>
    <x v="39"/>
    <n v="78.068181818181813"/>
    <s v="US"/>
    <s v="USD"/>
    <n v="1537160400"/>
    <n v="1537419600"/>
    <x v="510"/>
    <d v="2018-09-20T05:00:00"/>
    <b v="0"/>
    <b v="1"/>
    <s v="theater/plays"/>
    <x v="3"/>
    <s v="plays"/>
    <n v="164"/>
  </r>
  <r>
    <n v="547"/>
    <s v="Hardin-Dixon"/>
    <s v="Focused solution-oriented matrix"/>
    <n v="1300"/>
    <n v="12597"/>
    <x v="1"/>
    <x v="388"/>
    <n v="80.75"/>
    <s v="US"/>
    <s v="USD"/>
    <n v="1422165600"/>
    <n v="1423202400"/>
    <x v="511"/>
    <d v="2015-02-06T06:00:00"/>
    <b v="0"/>
    <b v="0"/>
    <s v="film &amp; video/drama"/>
    <x v="4"/>
    <s v="drama"/>
    <n v="969"/>
  </r>
  <r>
    <n v="548"/>
    <s v="York-Pitts"/>
    <s v="Monitored discrete toolset"/>
    <n v="66100"/>
    <n v="179074"/>
    <x v="1"/>
    <x v="389"/>
    <n v="59.991289782244557"/>
    <s v="US"/>
    <s v="USD"/>
    <n v="1459486800"/>
    <n v="1460610000"/>
    <x v="512"/>
    <d v="2016-04-14T05:00:00"/>
    <b v="0"/>
    <b v="0"/>
    <s v="theater/plays"/>
    <x v="3"/>
    <s v="plays"/>
    <n v="271"/>
  </r>
  <r>
    <n v="549"/>
    <s v="Jarvis and Sons"/>
    <s v="Business-focused intermediate system engine"/>
    <n v="29500"/>
    <n v="83843"/>
    <x v="1"/>
    <x v="390"/>
    <n v="110.03018372703411"/>
    <s v="US"/>
    <s v="USD"/>
    <n v="1369717200"/>
    <n v="1370494800"/>
    <x v="513"/>
    <d v="2013-06-06T05:00:00"/>
    <b v="0"/>
    <b v="0"/>
    <s v="technology/wearables"/>
    <x v="2"/>
    <s v="wearables"/>
    <n v="284"/>
  </r>
  <r>
    <n v="550"/>
    <s v="Morrison-Henderson"/>
    <s v="De-engineered disintermediate encoding"/>
    <n v="100"/>
    <n v="4"/>
    <x v="3"/>
    <x v="49"/>
    <n v="4"/>
    <s v="CH"/>
    <s v="CHF"/>
    <n v="1330495200"/>
    <n v="1332306000"/>
    <x v="514"/>
    <d v="2012-03-21T05:00:00"/>
    <b v="0"/>
    <b v="0"/>
    <s v="music/indie rock"/>
    <x v="1"/>
    <s v="indie rock"/>
    <n v="4"/>
  </r>
  <r>
    <n v="551"/>
    <s v="Martin-James"/>
    <s v="Streamlined upward-trending analyzer"/>
    <n v="180100"/>
    <n v="105598"/>
    <x v="0"/>
    <x v="391"/>
    <n v="37.99856063332134"/>
    <s v="AU"/>
    <s v="AUD"/>
    <n v="1419055200"/>
    <n v="1422511200"/>
    <x v="515"/>
    <d v="2015-01-29T06:00:00"/>
    <b v="0"/>
    <b v="1"/>
    <s v="technology/web"/>
    <x v="2"/>
    <s v="web"/>
    <n v="59"/>
  </r>
  <r>
    <n v="552"/>
    <s v="Mercer, Solomon and Singleton"/>
    <s v="Distributed human-resource policy"/>
    <n v="9000"/>
    <n v="8866"/>
    <x v="0"/>
    <x v="45"/>
    <n v="96.369565217391298"/>
    <s v="US"/>
    <s v="USD"/>
    <n v="1480140000"/>
    <n v="1480312800"/>
    <x v="516"/>
    <d v="2016-11-28T06:00:00"/>
    <b v="0"/>
    <b v="0"/>
    <s v="theater/plays"/>
    <x v="3"/>
    <s v="plays"/>
    <n v="99"/>
  </r>
  <r>
    <n v="553"/>
    <s v="Dougherty, Austin and Mills"/>
    <s v="De-engineered 5thgeneration contingency"/>
    <n v="170600"/>
    <n v="75022"/>
    <x v="0"/>
    <x v="392"/>
    <n v="72.978599221789878"/>
    <s v="US"/>
    <s v="USD"/>
    <n v="1293948000"/>
    <n v="1294034400"/>
    <x v="517"/>
    <d v="2011-01-03T06:00:00"/>
    <b v="0"/>
    <b v="0"/>
    <s v="music/rock"/>
    <x v="1"/>
    <s v="rock"/>
    <n v="44"/>
  </r>
  <r>
    <n v="554"/>
    <s v="Ritter PLC"/>
    <s v="Multi-channeled upward-trending application"/>
    <n v="9500"/>
    <n v="14408"/>
    <x v="1"/>
    <x v="353"/>
    <n v="26.007220216606498"/>
    <s v="CA"/>
    <s v="CAD"/>
    <n v="1482127200"/>
    <n v="1482645600"/>
    <x v="518"/>
    <d v="2016-12-25T06:00:00"/>
    <b v="0"/>
    <b v="0"/>
    <s v="music/indie rock"/>
    <x v="1"/>
    <s v="indie rock"/>
    <n v="152"/>
  </r>
  <r>
    <n v="555"/>
    <s v="Anderson Group"/>
    <s v="Organic maximized database"/>
    <n v="6300"/>
    <n v="14089"/>
    <x v="1"/>
    <x v="18"/>
    <n v="104.36296296296297"/>
    <s v="DK"/>
    <s v="DKK"/>
    <n v="1396414800"/>
    <n v="1399093200"/>
    <x v="519"/>
    <d v="2014-05-03T05:00:00"/>
    <b v="0"/>
    <b v="0"/>
    <s v="music/rock"/>
    <x v="1"/>
    <s v="rock"/>
    <n v="224"/>
  </r>
  <r>
    <n v="556"/>
    <s v="Smith and Sons"/>
    <s v="Grass-roots 24/7 attitude"/>
    <n v="5200"/>
    <n v="12467"/>
    <x v="1"/>
    <x v="393"/>
    <n v="102.18852459016394"/>
    <s v="US"/>
    <s v="USD"/>
    <n v="1315285200"/>
    <n v="1315890000"/>
    <x v="520"/>
    <d v="2011-09-13T05:00:00"/>
    <b v="0"/>
    <b v="1"/>
    <s v="publishing/translations"/>
    <x v="5"/>
    <s v="translations"/>
    <n v="240"/>
  </r>
  <r>
    <n v="557"/>
    <s v="Lam-Hamilton"/>
    <s v="Team-oriented global strategy"/>
    <n v="6000"/>
    <n v="11960"/>
    <x v="1"/>
    <x v="394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  <n v="199"/>
  </r>
  <r>
    <n v="558"/>
    <s v="Ho Ltd"/>
    <s v="Enhanced client-driven capacity"/>
    <n v="5800"/>
    <n v="7966"/>
    <x v="1"/>
    <x v="105"/>
    <n v="63.222222222222221"/>
    <s v="US"/>
    <s v="USD"/>
    <n v="1456293600"/>
    <n v="1460005200"/>
    <x v="522"/>
    <d v="2016-04-07T05:00:00"/>
    <b v="0"/>
    <b v="0"/>
    <s v="theater/plays"/>
    <x v="3"/>
    <s v="plays"/>
    <n v="137"/>
  </r>
  <r>
    <n v="559"/>
    <s v="Brown, Estrada and Jensen"/>
    <s v="Exclusive systematic productivity"/>
    <n v="105300"/>
    <n v="106321"/>
    <x v="1"/>
    <x v="395"/>
    <n v="104.03228962818004"/>
    <s v="US"/>
    <s v="USD"/>
    <n v="1470114000"/>
    <n v="1470718800"/>
    <x v="523"/>
    <d v="2016-08-09T05:00:00"/>
    <b v="0"/>
    <b v="0"/>
    <s v="theater/plays"/>
    <x v="3"/>
    <s v="plays"/>
    <n v="101"/>
  </r>
  <r>
    <n v="560"/>
    <s v="Hunt LLC"/>
    <s v="Re-engineered radical policy"/>
    <n v="20000"/>
    <n v="158832"/>
    <x v="1"/>
    <x v="396"/>
    <n v="49.994334277620396"/>
    <s v="US"/>
    <s v="USD"/>
    <n v="1321596000"/>
    <n v="1325052000"/>
    <x v="524"/>
    <d v="2011-12-28T06:00:00"/>
    <b v="0"/>
    <b v="0"/>
    <s v="film &amp; video/animation"/>
    <x v="4"/>
    <s v="animation"/>
    <n v="794"/>
  </r>
  <r>
    <n v="561"/>
    <s v="Fowler-Smith"/>
    <s v="Down-sized logistical adapter"/>
    <n v="3000"/>
    <n v="11091"/>
    <x v="1"/>
    <x v="40"/>
    <n v="56.015151515151516"/>
    <s v="CH"/>
    <s v="CHF"/>
    <n v="1318827600"/>
    <n v="1319000400"/>
    <x v="525"/>
    <d v="2011-10-19T05:00:00"/>
    <b v="0"/>
    <b v="0"/>
    <s v="theater/plays"/>
    <x v="3"/>
    <s v="plays"/>
    <n v="370"/>
  </r>
  <r>
    <n v="562"/>
    <s v="Blair Inc"/>
    <s v="Configurable bandwidth-monitored throughput"/>
    <n v="9900"/>
    <n v="1269"/>
    <x v="0"/>
    <x v="150"/>
    <n v="48.807692307692307"/>
    <s v="CH"/>
    <s v="CHF"/>
    <n v="1552366800"/>
    <n v="1552539600"/>
    <x v="188"/>
    <d v="2019-03-14T05:00:00"/>
    <b v="0"/>
    <b v="0"/>
    <s v="music/rock"/>
    <x v="1"/>
    <s v="rock"/>
    <n v="13"/>
  </r>
  <r>
    <n v="563"/>
    <s v="Kelley, Stanton and Sanchez"/>
    <s v="Optional tangible pricing structure"/>
    <n v="3700"/>
    <n v="5107"/>
    <x v="1"/>
    <x v="72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  <n v="138"/>
  </r>
  <r>
    <n v="564"/>
    <s v="Hernandez-Macdonald"/>
    <s v="Organic high-level implementation"/>
    <n v="168700"/>
    <n v="141393"/>
    <x v="0"/>
    <x v="397"/>
    <n v="78.990502793296088"/>
    <s v="US"/>
    <s v="USD"/>
    <n v="1426395600"/>
    <n v="1427086800"/>
    <x v="527"/>
    <d v="2015-03-23T05:00:00"/>
    <b v="0"/>
    <b v="0"/>
    <s v="theater/plays"/>
    <x v="3"/>
    <s v="plays"/>
    <n v="84"/>
  </r>
  <r>
    <n v="565"/>
    <s v="Joseph LLC"/>
    <s v="Decentralized logistical collaboration"/>
    <n v="94900"/>
    <n v="194166"/>
    <x v="1"/>
    <x v="398"/>
    <n v="53.99499443826474"/>
    <s v="US"/>
    <s v="USD"/>
    <n v="1321336800"/>
    <n v="1323064800"/>
    <x v="528"/>
    <d v="2011-12-05T06:00:00"/>
    <b v="0"/>
    <b v="0"/>
    <s v="theater/plays"/>
    <x v="3"/>
    <s v="plays"/>
    <n v="205"/>
  </r>
  <r>
    <n v="566"/>
    <s v="Webb-Smith"/>
    <s v="Advanced content-based installation"/>
    <n v="9300"/>
    <n v="4124"/>
    <x v="0"/>
    <x v="95"/>
    <n v="111.45945945945945"/>
    <s v="US"/>
    <s v="USD"/>
    <n v="1456293600"/>
    <n v="1458277200"/>
    <x v="522"/>
    <d v="2016-03-18T05:00:00"/>
    <b v="0"/>
    <b v="1"/>
    <s v="music/electric music"/>
    <x v="1"/>
    <s v="electric music"/>
    <n v="44"/>
  </r>
  <r>
    <n v="567"/>
    <s v="Johns PLC"/>
    <s v="Distributed high-level open architecture"/>
    <n v="6800"/>
    <n v="14865"/>
    <x v="1"/>
    <x v="146"/>
    <n v="60.922131147540981"/>
    <s v="US"/>
    <s v="USD"/>
    <n v="1404968400"/>
    <n v="1405141200"/>
    <x v="529"/>
    <d v="2014-07-12T05:00:00"/>
    <b v="0"/>
    <b v="0"/>
    <s v="music/rock"/>
    <x v="1"/>
    <s v="rock"/>
    <n v="219"/>
  </r>
  <r>
    <n v="568"/>
    <s v="Hardin-Foley"/>
    <s v="Synergized zero tolerance help-desk"/>
    <n v="72400"/>
    <n v="134688"/>
    <x v="1"/>
    <x v="399"/>
    <n v="26.0015444015444"/>
    <s v="US"/>
    <s v="USD"/>
    <n v="1279170000"/>
    <n v="1283058000"/>
    <x v="530"/>
    <d v="2010-08-29T05:00:00"/>
    <b v="0"/>
    <b v="0"/>
    <s v="theater/plays"/>
    <x v="3"/>
    <s v="plays"/>
    <n v="186"/>
  </r>
  <r>
    <n v="569"/>
    <s v="Fischer, Fowler and Arnold"/>
    <s v="Extended multi-tasking definition"/>
    <n v="20100"/>
    <n v="47705"/>
    <x v="1"/>
    <x v="400"/>
    <n v="80.993208828522924"/>
    <s v="IT"/>
    <s v="EUR"/>
    <n v="1294725600"/>
    <n v="1295762400"/>
    <x v="531"/>
    <d v="2011-01-23T06:00:00"/>
    <b v="0"/>
    <b v="0"/>
    <s v="film &amp; video/animation"/>
    <x v="4"/>
    <s v="animation"/>
    <n v="237"/>
  </r>
  <r>
    <n v="570"/>
    <s v="Martinez-Juarez"/>
    <s v="Realigned uniform knowledge user"/>
    <n v="31200"/>
    <n v="95364"/>
    <x v="1"/>
    <x v="401"/>
    <n v="34.995963302752294"/>
    <s v="US"/>
    <s v="USD"/>
    <n v="1419055200"/>
    <n v="1419573600"/>
    <x v="515"/>
    <d v="2014-12-26T06:00:00"/>
    <b v="0"/>
    <b v="1"/>
    <s v="music/rock"/>
    <x v="1"/>
    <s v="rock"/>
    <n v="306"/>
  </r>
  <r>
    <n v="571"/>
    <s v="Wilson and Sons"/>
    <s v="Monitored grid-enabled model"/>
    <n v="3500"/>
    <n v="3295"/>
    <x v="0"/>
    <x v="164"/>
    <n v="94.142857142857139"/>
    <s v="IT"/>
    <s v="EUR"/>
    <n v="1434690000"/>
    <n v="1438750800"/>
    <x v="532"/>
    <d v="2015-08-05T05:00:00"/>
    <b v="0"/>
    <b v="0"/>
    <s v="film &amp; video/shorts"/>
    <x v="4"/>
    <s v="shorts"/>
    <n v="94"/>
  </r>
  <r>
    <n v="572"/>
    <s v="Clements Group"/>
    <s v="Assimilated actuating policy"/>
    <n v="9000"/>
    <n v="4896"/>
    <x v="3"/>
    <x v="115"/>
    <n v="52.085106382978722"/>
    <s v="US"/>
    <s v="USD"/>
    <n v="1443416400"/>
    <n v="1444798800"/>
    <x v="533"/>
    <d v="2015-10-14T05:00:00"/>
    <b v="0"/>
    <b v="1"/>
    <s v="music/rock"/>
    <x v="1"/>
    <s v="rock"/>
    <n v="54"/>
  </r>
  <r>
    <n v="573"/>
    <s v="Valenzuela-Cook"/>
    <s v="Total incremental productivity"/>
    <n v="6700"/>
    <n v="7496"/>
    <x v="1"/>
    <x v="402"/>
    <n v="24.986666666666668"/>
    <s v="US"/>
    <s v="USD"/>
    <n v="1399006800"/>
    <n v="1399179600"/>
    <x v="409"/>
    <d v="2014-05-04T05:00:00"/>
    <b v="0"/>
    <b v="0"/>
    <s v="journalism/audio"/>
    <x v="8"/>
    <s v="audio"/>
    <n v="112"/>
  </r>
  <r>
    <n v="574"/>
    <s v="Parker, Haley and Foster"/>
    <s v="Adaptive local task-force"/>
    <n v="2700"/>
    <n v="9967"/>
    <x v="1"/>
    <x v="358"/>
    <n v="69.215277777777771"/>
    <s v="US"/>
    <s v="USD"/>
    <n v="1575698400"/>
    <n v="1576562400"/>
    <x v="534"/>
    <d v="2019-12-17T06:00:00"/>
    <b v="0"/>
    <b v="1"/>
    <s v="food/food trucks"/>
    <x v="0"/>
    <s v="food trucks"/>
    <n v="369"/>
  </r>
  <r>
    <n v="575"/>
    <s v="Fuentes LLC"/>
    <s v="Universal zero-defect concept"/>
    <n v="83300"/>
    <n v="52421"/>
    <x v="0"/>
    <x v="21"/>
    <n v="93.944444444444443"/>
    <s v="US"/>
    <s v="USD"/>
    <n v="1400562000"/>
    <n v="1400821200"/>
    <x v="53"/>
    <d v="2014-05-23T05:00:00"/>
    <b v="0"/>
    <b v="1"/>
    <s v="theater/plays"/>
    <x v="3"/>
    <s v="plays"/>
    <n v="63"/>
  </r>
  <r>
    <n v="576"/>
    <s v="Moran and Sons"/>
    <s v="Object-based bottom-line superstructure"/>
    <n v="9700"/>
    <n v="6298"/>
    <x v="0"/>
    <x v="251"/>
    <n v="98.40625"/>
    <s v="US"/>
    <s v="USD"/>
    <n v="1509512400"/>
    <n v="1510984800"/>
    <x v="535"/>
    <d v="2017-11-18T06:00:00"/>
    <b v="0"/>
    <b v="0"/>
    <s v="theater/plays"/>
    <x v="3"/>
    <s v="plays"/>
    <n v="65"/>
  </r>
  <r>
    <n v="577"/>
    <s v="Stevens Inc"/>
    <s v="Adaptive 24hour projection"/>
    <n v="8200"/>
    <n v="1546"/>
    <x v="3"/>
    <x v="95"/>
    <n v="41.783783783783782"/>
    <s v="US"/>
    <s v="USD"/>
    <n v="1299823200"/>
    <n v="1302066000"/>
    <x v="536"/>
    <d v="2011-04-06T05:00:00"/>
    <b v="0"/>
    <b v="0"/>
    <s v="music/jazz"/>
    <x v="1"/>
    <s v="jazz"/>
    <n v="19"/>
  </r>
  <r>
    <n v="578"/>
    <s v="Martinez-Johnson"/>
    <s v="Sharable radical toolset"/>
    <n v="96500"/>
    <n v="16168"/>
    <x v="0"/>
    <x v="242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  <n v="17"/>
  </r>
  <r>
    <n v="579"/>
    <s v="Franklin Inc"/>
    <s v="Focused multimedia knowledgebase"/>
    <n v="6200"/>
    <n v="6269"/>
    <x v="1"/>
    <x v="215"/>
    <n v="72.05747126436782"/>
    <s v="US"/>
    <s v="USD"/>
    <n v="1312693200"/>
    <n v="1313730000"/>
    <x v="538"/>
    <d v="2011-08-19T05:00:00"/>
    <b v="0"/>
    <b v="0"/>
    <s v="music/jazz"/>
    <x v="1"/>
    <s v="jazz"/>
    <n v="101"/>
  </r>
  <r>
    <n v="580"/>
    <s v="Perez PLC"/>
    <s v="Seamless 6thgeneration extranet"/>
    <n v="43800"/>
    <n v="149578"/>
    <x v="1"/>
    <x v="403"/>
    <n v="48.003209242618745"/>
    <s v="US"/>
    <s v="USD"/>
    <n v="1393394400"/>
    <n v="1394085600"/>
    <x v="539"/>
    <d v="2014-03-06T06:00:00"/>
    <b v="0"/>
    <b v="0"/>
    <s v="theater/plays"/>
    <x v="3"/>
    <s v="plays"/>
    <n v="342"/>
  </r>
  <r>
    <n v="581"/>
    <s v="Sanchez, Cross and Savage"/>
    <s v="Sharable mobile knowledgebase"/>
    <n v="6000"/>
    <n v="3841"/>
    <x v="0"/>
    <x v="83"/>
    <n v="54.098591549295776"/>
    <s v="US"/>
    <s v="USD"/>
    <n v="1304053200"/>
    <n v="1305349200"/>
    <x v="540"/>
    <d v="2011-05-14T05:00:00"/>
    <b v="0"/>
    <b v="0"/>
    <s v="technology/web"/>
    <x v="2"/>
    <s v="web"/>
    <n v="64"/>
  </r>
  <r>
    <n v="582"/>
    <s v="Pineda Ltd"/>
    <s v="Cross-group global system engine"/>
    <n v="8700"/>
    <n v="4531"/>
    <x v="0"/>
    <x v="344"/>
    <n v="107.88095238095238"/>
    <s v="US"/>
    <s v="USD"/>
    <n v="1433912400"/>
    <n v="1434344400"/>
    <x v="505"/>
    <d v="2015-06-15T05:00:00"/>
    <b v="0"/>
    <b v="1"/>
    <s v="games/video games"/>
    <x v="6"/>
    <s v="video games"/>
    <n v="52"/>
  </r>
  <r>
    <n v="583"/>
    <s v="Powell and Sons"/>
    <s v="Centralized clear-thinking conglomeration"/>
    <n v="18900"/>
    <n v="60934"/>
    <x v="1"/>
    <x v="404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  <n v="322"/>
  </r>
  <r>
    <n v="584"/>
    <s v="Nunez-Richards"/>
    <s v="De-engineered cohesive system engine"/>
    <n v="86400"/>
    <n v="103255"/>
    <x v="1"/>
    <x v="405"/>
    <n v="64.01425914445133"/>
    <s v="US"/>
    <s v="USD"/>
    <n v="1335330000"/>
    <n v="1336539600"/>
    <x v="542"/>
    <d v="2012-05-09T05:00:00"/>
    <b v="0"/>
    <b v="0"/>
    <s v="technology/web"/>
    <x v="2"/>
    <s v="web"/>
    <n v="120"/>
  </r>
  <r>
    <n v="585"/>
    <s v="Pugh LLC"/>
    <s v="Reactive analyzing function"/>
    <n v="8900"/>
    <n v="13065"/>
    <x v="1"/>
    <x v="158"/>
    <n v="96.066176470588232"/>
    <s v="US"/>
    <s v="USD"/>
    <n v="1268888400"/>
    <n v="1269752400"/>
    <x v="543"/>
    <d v="2010-03-28T05:00:00"/>
    <b v="0"/>
    <b v="0"/>
    <s v="publishing/translations"/>
    <x v="5"/>
    <s v="translations"/>
    <n v="147"/>
  </r>
  <r>
    <n v="586"/>
    <s v="Rowe-Wong"/>
    <s v="Robust hybrid budgetary management"/>
    <n v="700"/>
    <n v="6654"/>
    <x v="1"/>
    <x v="406"/>
    <n v="51.184615384615384"/>
    <s v="US"/>
    <s v="USD"/>
    <n v="1289973600"/>
    <n v="1291615200"/>
    <x v="544"/>
    <d v="2010-12-06T06:00:00"/>
    <b v="0"/>
    <b v="0"/>
    <s v="music/rock"/>
    <x v="1"/>
    <s v="rock"/>
    <n v="951"/>
  </r>
  <r>
    <n v="587"/>
    <s v="Williams-Santos"/>
    <s v="Open-source analyzing monitoring"/>
    <n v="9400"/>
    <n v="6852"/>
    <x v="0"/>
    <x v="388"/>
    <n v="43.92307692307692"/>
    <s v="CA"/>
    <s v="CAD"/>
    <n v="1547877600"/>
    <n v="1552366800"/>
    <x v="35"/>
    <d v="2019-03-12T05:00:00"/>
    <b v="0"/>
    <b v="1"/>
    <s v="food/food trucks"/>
    <x v="0"/>
    <s v="food trucks"/>
    <n v="73"/>
  </r>
  <r>
    <n v="588"/>
    <s v="Weber Inc"/>
    <s v="Up-sized discrete firmware"/>
    <n v="157600"/>
    <n v="124517"/>
    <x v="0"/>
    <x v="407"/>
    <n v="91.021198830409361"/>
    <s v="GB"/>
    <s v="GBP"/>
    <n v="1269493200"/>
    <n v="1272171600"/>
    <x v="152"/>
    <d v="2010-04-25T05:00:00"/>
    <b v="0"/>
    <b v="0"/>
    <s v="theater/plays"/>
    <x v="3"/>
    <s v="plays"/>
    <n v="79"/>
  </r>
  <r>
    <n v="589"/>
    <s v="Avery, Brown and Parker"/>
    <s v="Exclusive intangible extranet"/>
    <n v="7900"/>
    <n v="5113"/>
    <x v="0"/>
    <x v="408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  <n v="65"/>
  </r>
  <r>
    <n v="590"/>
    <s v="Cox Group"/>
    <s v="Synergized analyzing process improvement"/>
    <n v="7100"/>
    <n v="5824"/>
    <x v="0"/>
    <x v="99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  <n v="82"/>
  </r>
  <r>
    <n v="591"/>
    <s v="Jensen LLC"/>
    <s v="Realigned dedicated system engine"/>
    <n v="600"/>
    <n v="6226"/>
    <x v="1"/>
    <x v="408"/>
    <n v="61.03921568627451"/>
    <s v="US"/>
    <s v="USD"/>
    <n v="1279083600"/>
    <n v="1279947600"/>
    <x v="547"/>
    <d v="2010-07-24T05:00:00"/>
    <b v="0"/>
    <b v="0"/>
    <s v="games/video games"/>
    <x v="6"/>
    <s v="video games"/>
    <n v="1038"/>
  </r>
  <r>
    <n v="592"/>
    <s v="Brown Inc"/>
    <s v="Object-based bandwidth-monitored concept"/>
    <n v="156800"/>
    <n v="20243"/>
    <x v="0"/>
    <x v="259"/>
    <n v="80.011857707509876"/>
    <s v="US"/>
    <s v="USD"/>
    <n v="1401426000"/>
    <n v="1402203600"/>
    <x v="548"/>
    <d v="2014-06-08T05:00:00"/>
    <b v="0"/>
    <b v="0"/>
    <s v="theater/plays"/>
    <x v="3"/>
    <s v="plays"/>
    <n v="13"/>
  </r>
  <r>
    <n v="593"/>
    <s v="Hale-Hayes"/>
    <s v="Ameliorated client-driven open system"/>
    <n v="121600"/>
    <n v="188288"/>
    <x v="1"/>
    <x v="409"/>
    <n v="47.001497753369947"/>
    <s v="US"/>
    <s v="USD"/>
    <n v="1395810000"/>
    <n v="1396933200"/>
    <x v="549"/>
    <d v="2014-04-08T05:00:00"/>
    <b v="0"/>
    <b v="0"/>
    <s v="film &amp; video/animation"/>
    <x v="4"/>
    <s v="animation"/>
    <n v="155"/>
  </r>
  <r>
    <n v="594"/>
    <s v="Mcbride PLC"/>
    <s v="Upgradable leadingedge Local Area Network"/>
    <n v="157300"/>
    <n v="11167"/>
    <x v="0"/>
    <x v="144"/>
    <n v="71.127388535031841"/>
    <s v="US"/>
    <s v="USD"/>
    <n v="1467003600"/>
    <n v="1467262800"/>
    <x v="550"/>
    <d v="2016-06-30T05:00:00"/>
    <b v="0"/>
    <b v="1"/>
    <s v="theater/plays"/>
    <x v="3"/>
    <s v="plays"/>
    <n v="7"/>
  </r>
  <r>
    <n v="595"/>
    <s v="Harris-Jennings"/>
    <s v="Customizable intermediate data-warehouse"/>
    <n v="70300"/>
    <n v="146595"/>
    <x v="1"/>
    <x v="410"/>
    <n v="89.99079189686924"/>
    <s v="US"/>
    <s v="USD"/>
    <n v="1268715600"/>
    <n v="1270530000"/>
    <x v="551"/>
    <d v="2010-04-06T05:00:00"/>
    <b v="0"/>
    <b v="1"/>
    <s v="theater/plays"/>
    <x v="3"/>
    <s v="plays"/>
    <n v="209"/>
  </r>
  <r>
    <n v="596"/>
    <s v="Becker-Scott"/>
    <s v="Managed optimizing archive"/>
    <n v="7900"/>
    <n v="7875"/>
    <x v="0"/>
    <x v="236"/>
    <n v="43.032786885245905"/>
    <s v="US"/>
    <s v="USD"/>
    <n v="1457157600"/>
    <n v="1457762400"/>
    <x v="552"/>
    <d v="2016-03-12T06:00:00"/>
    <b v="0"/>
    <b v="1"/>
    <s v="film &amp; video/drama"/>
    <x v="4"/>
    <s v="drama"/>
    <n v="100"/>
  </r>
  <r>
    <n v="597"/>
    <s v="Todd, Freeman and Henry"/>
    <s v="Diverse systematic projection"/>
    <n v="73800"/>
    <n v="148779"/>
    <x v="1"/>
    <x v="411"/>
    <n v="67.997714808043881"/>
    <s v="US"/>
    <s v="USD"/>
    <n v="1573970400"/>
    <n v="1575525600"/>
    <x v="462"/>
    <d v="2019-12-05T06:00:00"/>
    <b v="0"/>
    <b v="0"/>
    <s v="theater/plays"/>
    <x v="3"/>
    <s v="plays"/>
    <n v="202"/>
  </r>
  <r>
    <n v="598"/>
    <s v="Martinez, Garza and Young"/>
    <s v="Up-sized web-enabled info-mediaries"/>
    <n v="108500"/>
    <n v="175868"/>
    <x v="1"/>
    <x v="412"/>
    <n v="73.004566210045667"/>
    <s v="IT"/>
    <s v="EUR"/>
    <n v="1276578000"/>
    <n v="1279083600"/>
    <x v="553"/>
    <d v="2010-07-14T05:00:00"/>
    <b v="0"/>
    <b v="0"/>
    <s v="music/rock"/>
    <x v="1"/>
    <s v="rock"/>
    <n v="162"/>
  </r>
  <r>
    <n v="599"/>
    <s v="Smith-Ramos"/>
    <s v="Persevering optimizing Graphical User Interface"/>
    <n v="140300"/>
    <n v="5112"/>
    <x v="0"/>
    <x v="17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  <n v="4"/>
  </r>
  <r>
    <n v="600"/>
    <s v="Brown-George"/>
    <s v="Cross-platform tertiary array"/>
    <n v="100"/>
    <n v="5"/>
    <x v="0"/>
    <x v="49"/>
    <n v="5"/>
    <s v="GB"/>
    <s v="GBP"/>
    <n v="1375160400"/>
    <n v="1376197200"/>
    <x v="555"/>
    <d v="2013-08-11T05:00:00"/>
    <b v="0"/>
    <b v="0"/>
    <s v="food/food trucks"/>
    <x v="0"/>
    <s v="food trucks"/>
    <n v="5"/>
  </r>
  <r>
    <n v="601"/>
    <s v="Waters and Sons"/>
    <s v="Inverse neutral structure"/>
    <n v="6300"/>
    <n v="13018"/>
    <x v="1"/>
    <x v="346"/>
    <n v="67.103092783505161"/>
    <s v="US"/>
    <s v="USD"/>
    <n v="1401426000"/>
    <n v="1402894800"/>
    <x v="548"/>
    <d v="2014-06-16T05:00:00"/>
    <b v="1"/>
    <b v="0"/>
    <s v="technology/wearables"/>
    <x v="2"/>
    <s v="wearables"/>
    <n v="207"/>
  </r>
  <r>
    <n v="602"/>
    <s v="Brown Ltd"/>
    <s v="Quality-focused system-worthy support"/>
    <n v="71100"/>
    <n v="91176"/>
    <x v="1"/>
    <x v="413"/>
    <n v="79.978947368421046"/>
    <s v="US"/>
    <s v="USD"/>
    <n v="1433480400"/>
    <n v="1434430800"/>
    <x v="62"/>
    <d v="2015-06-16T05:00:00"/>
    <b v="0"/>
    <b v="0"/>
    <s v="theater/plays"/>
    <x v="3"/>
    <s v="plays"/>
    <n v="128"/>
  </r>
  <r>
    <n v="603"/>
    <s v="Christian, Yates and Greer"/>
    <s v="Vision-oriented 5thgeneration array"/>
    <n v="5300"/>
    <n v="6342"/>
    <x v="1"/>
    <x v="408"/>
    <n v="62.176470588235297"/>
    <s v="US"/>
    <s v="USD"/>
    <n v="1555563600"/>
    <n v="1557896400"/>
    <x v="556"/>
    <d v="2019-05-15T05:00:00"/>
    <b v="0"/>
    <b v="0"/>
    <s v="theater/plays"/>
    <x v="3"/>
    <s v="plays"/>
    <n v="120"/>
  </r>
  <r>
    <n v="604"/>
    <s v="Cole, Hernandez and Rodriguez"/>
    <s v="Cross-platform logistical circuit"/>
    <n v="88700"/>
    <n v="151438"/>
    <x v="1"/>
    <x v="414"/>
    <n v="53.005950297514879"/>
    <s v="US"/>
    <s v="USD"/>
    <n v="1295676000"/>
    <n v="1297490400"/>
    <x v="557"/>
    <d v="2011-02-12T06:00:00"/>
    <b v="0"/>
    <b v="0"/>
    <s v="theater/plays"/>
    <x v="3"/>
    <s v="plays"/>
    <n v="171"/>
  </r>
  <r>
    <n v="605"/>
    <s v="Ortiz, Valenzuela and Collins"/>
    <s v="Profound solution-oriented matrix"/>
    <n v="3300"/>
    <n v="6178"/>
    <x v="1"/>
    <x v="37"/>
    <n v="57.738317757009348"/>
    <s v="US"/>
    <s v="USD"/>
    <n v="1443848400"/>
    <n v="1447394400"/>
    <x v="27"/>
    <d v="2015-11-13T06:00:00"/>
    <b v="0"/>
    <b v="0"/>
    <s v="publishing/nonfiction"/>
    <x v="5"/>
    <s v="nonfiction"/>
    <n v="187"/>
  </r>
  <r>
    <n v="606"/>
    <s v="Valencia PLC"/>
    <s v="Extended asynchronous initiative"/>
    <n v="3400"/>
    <n v="6405"/>
    <x v="1"/>
    <x v="415"/>
    <n v="40.03125"/>
    <s v="GB"/>
    <s v="GBP"/>
    <n v="1457330400"/>
    <n v="1458277200"/>
    <x v="558"/>
    <d v="2016-03-18T05:00:00"/>
    <b v="0"/>
    <b v="0"/>
    <s v="music/rock"/>
    <x v="1"/>
    <s v="rock"/>
    <n v="188"/>
  </r>
  <r>
    <n v="607"/>
    <s v="Gordon, Mendez and Johnson"/>
    <s v="Fundamental needs-based frame"/>
    <n v="137600"/>
    <n v="180667"/>
    <x v="1"/>
    <x v="416"/>
    <n v="81.016591928251117"/>
    <s v="US"/>
    <s v="USD"/>
    <n v="1395550800"/>
    <n v="1395723600"/>
    <x v="559"/>
    <d v="2014-03-25T05:00:00"/>
    <b v="0"/>
    <b v="0"/>
    <s v="food/food trucks"/>
    <x v="0"/>
    <s v="food trucks"/>
    <n v="131"/>
  </r>
  <r>
    <n v="608"/>
    <s v="Johnson Group"/>
    <s v="Compatible full-range leverage"/>
    <n v="3900"/>
    <n v="11075"/>
    <x v="1"/>
    <x v="417"/>
    <n v="35.047468354430379"/>
    <s v="US"/>
    <s v="USD"/>
    <n v="1551852000"/>
    <n v="1552197600"/>
    <x v="426"/>
    <d v="2019-03-10T06:00:00"/>
    <b v="0"/>
    <b v="1"/>
    <s v="music/jazz"/>
    <x v="1"/>
    <s v="jazz"/>
    <n v="284"/>
  </r>
  <r>
    <n v="609"/>
    <s v="Rose-Fuller"/>
    <s v="Upgradable holistic system engine"/>
    <n v="10000"/>
    <n v="12042"/>
    <x v="1"/>
    <x v="124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  <n v="120"/>
  </r>
  <r>
    <n v="610"/>
    <s v="Hughes, Mendez and Patterson"/>
    <s v="Stand-alone multi-state data-warehouse"/>
    <n v="42800"/>
    <n v="179356"/>
    <x v="1"/>
    <x v="418"/>
    <n v="27.998126756166094"/>
    <s v="US"/>
    <s v="USD"/>
    <n v="1355637600"/>
    <n v="1356847200"/>
    <x v="561"/>
    <d v="2012-12-30T06:00:00"/>
    <b v="0"/>
    <b v="0"/>
    <s v="theater/plays"/>
    <x v="3"/>
    <s v="plays"/>
    <n v="419"/>
  </r>
  <r>
    <n v="611"/>
    <s v="Brady, Cortez and Rodriguez"/>
    <s v="Multi-lateral maximized core"/>
    <n v="8200"/>
    <n v="1136"/>
    <x v="3"/>
    <x v="27"/>
    <n v="75.733333333333334"/>
    <s v="US"/>
    <s v="USD"/>
    <n v="1374728400"/>
    <n v="1375765200"/>
    <x v="562"/>
    <d v="2013-08-06T05:00:00"/>
    <b v="0"/>
    <b v="0"/>
    <s v="theater/plays"/>
    <x v="3"/>
    <s v="plays"/>
    <n v="14"/>
  </r>
  <r>
    <n v="612"/>
    <s v="Wang, Nguyen and Horton"/>
    <s v="Innovative holistic hub"/>
    <n v="6200"/>
    <n v="8645"/>
    <x v="1"/>
    <x v="325"/>
    <n v="45.026041666666664"/>
    <s v="US"/>
    <s v="USD"/>
    <n v="1287810000"/>
    <n v="1289800800"/>
    <x v="563"/>
    <d v="2010-11-15T06:00:00"/>
    <b v="0"/>
    <b v="0"/>
    <s v="music/electric music"/>
    <x v="1"/>
    <s v="electric music"/>
    <n v="139"/>
  </r>
  <r>
    <n v="613"/>
    <s v="Santos, Williams and Brown"/>
    <s v="Reverse-engineered 24/7 methodology"/>
    <n v="1100"/>
    <n v="1914"/>
    <x v="1"/>
    <x v="150"/>
    <n v="73.615384615384613"/>
    <s v="CA"/>
    <s v="CAD"/>
    <n v="1503723600"/>
    <n v="1504501200"/>
    <x v="564"/>
    <d v="2017-09-04T05:00:00"/>
    <b v="0"/>
    <b v="0"/>
    <s v="theater/plays"/>
    <x v="3"/>
    <s v="plays"/>
    <n v="174"/>
  </r>
  <r>
    <n v="614"/>
    <s v="Barnett and Sons"/>
    <s v="Business-focused dynamic info-mediaries"/>
    <n v="26500"/>
    <n v="41205"/>
    <x v="1"/>
    <x v="419"/>
    <n v="56.991701244813278"/>
    <s v="US"/>
    <s v="USD"/>
    <n v="1484114400"/>
    <n v="1485669600"/>
    <x v="565"/>
    <d v="2017-01-29T06:00:00"/>
    <b v="0"/>
    <b v="0"/>
    <s v="theater/plays"/>
    <x v="3"/>
    <s v="plays"/>
    <n v="155"/>
  </r>
  <r>
    <n v="615"/>
    <s v="Petersen-Rodriguez"/>
    <s v="Digitized clear-thinking installation"/>
    <n v="8500"/>
    <n v="14488"/>
    <x v="1"/>
    <x v="73"/>
    <n v="85.223529411764702"/>
    <s v="IT"/>
    <s v="EUR"/>
    <n v="1461906000"/>
    <n v="1462770000"/>
    <x v="566"/>
    <d v="2016-05-09T05:00:00"/>
    <b v="0"/>
    <b v="0"/>
    <s v="theater/plays"/>
    <x v="3"/>
    <s v="plays"/>
    <n v="170"/>
  </r>
  <r>
    <n v="616"/>
    <s v="Burnett-Mora"/>
    <s v="Quality-focused 24/7 superstructure"/>
    <n v="6400"/>
    <n v="12129"/>
    <x v="1"/>
    <x v="202"/>
    <n v="50.962184873949582"/>
    <s v="GB"/>
    <s v="GBP"/>
    <n v="1379653200"/>
    <n v="1379739600"/>
    <x v="567"/>
    <d v="2013-09-21T05:00:00"/>
    <b v="0"/>
    <b v="1"/>
    <s v="music/indie rock"/>
    <x v="1"/>
    <s v="indie rock"/>
    <n v="190"/>
  </r>
  <r>
    <n v="617"/>
    <s v="King LLC"/>
    <s v="Multi-channeled local intranet"/>
    <n v="1400"/>
    <n v="3496"/>
    <x v="1"/>
    <x v="12"/>
    <n v="63.563636363636363"/>
    <s v="US"/>
    <s v="USD"/>
    <n v="1401858000"/>
    <n v="1402722000"/>
    <x v="568"/>
    <d v="2014-06-14T05:00:00"/>
    <b v="0"/>
    <b v="0"/>
    <s v="theater/plays"/>
    <x v="3"/>
    <s v="plays"/>
    <n v="250"/>
  </r>
  <r>
    <n v="618"/>
    <s v="Miller Ltd"/>
    <s v="Open-architected mobile emulation"/>
    <n v="198600"/>
    <n v="97037"/>
    <x v="0"/>
    <x v="420"/>
    <n v="80.999165275459092"/>
    <s v="US"/>
    <s v="USD"/>
    <n v="1367470800"/>
    <n v="1369285200"/>
    <x v="569"/>
    <d v="2013-05-23T05:00:00"/>
    <b v="0"/>
    <b v="0"/>
    <s v="publishing/nonfiction"/>
    <x v="5"/>
    <s v="nonfiction"/>
    <n v="49"/>
  </r>
  <r>
    <n v="619"/>
    <s v="Case LLC"/>
    <s v="Ameliorated foreground methodology"/>
    <n v="195900"/>
    <n v="55757"/>
    <x v="0"/>
    <x v="355"/>
    <n v="86.044753086419746"/>
    <s v="US"/>
    <s v="USD"/>
    <n v="1304658000"/>
    <n v="1304744400"/>
    <x v="570"/>
    <d v="2011-05-07T05:00:00"/>
    <b v="1"/>
    <b v="1"/>
    <s v="theater/plays"/>
    <x v="3"/>
    <s v="plays"/>
    <n v="28"/>
  </r>
  <r>
    <n v="620"/>
    <s v="Swanson, Wilson and Baker"/>
    <s v="Synergized well-modulated project"/>
    <n v="4300"/>
    <n v="11525"/>
    <x v="1"/>
    <x v="5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  <n v="268"/>
  </r>
  <r>
    <n v="621"/>
    <s v="Dean, Fox and Phillips"/>
    <s v="Extended context-sensitive forecast"/>
    <n v="25600"/>
    <n v="158669"/>
    <x v="1"/>
    <x v="421"/>
    <n v="74.006063432835816"/>
    <s v="US"/>
    <s v="USD"/>
    <n v="1473742800"/>
    <n v="1474174800"/>
    <x v="572"/>
    <d v="2016-09-18T05:00:00"/>
    <b v="0"/>
    <b v="0"/>
    <s v="theater/plays"/>
    <x v="3"/>
    <s v="plays"/>
    <n v="620"/>
  </r>
  <r>
    <n v="622"/>
    <s v="Smith-Smith"/>
    <s v="Total leadingedge neural-net"/>
    <n v="189000"/>
    <n v="5916"/>
    <x v="0"/>
    <x v="251"/>
    <n v="92.4375"/>
    <s v="US"/>
    <s v="USD"/>
    <n v="1523768400"/>
    <n v="1526014800"/>
    <x v="573"/>
    <d v="2018-05-11T05:00:00"/>
    <b v="0"/>
    <b v="0"/>
    <s v="music/indie rock"/>
    <x v="1"/>
    <s v="indie rock"/>
    <n v="3"/>
  </r>
  <r>
    <n v="623"/>
    <s v="Smith, Scott and Rodriguez"/>
    <s v="Organic actuating protocol"/>
    <n v="94300"/>
    <n v="150806"/>
    <x v="1"/>
    <x v="422"/>
    <n v="55.999257333828446"/>
    <s v="GB"/>
    <s v="GBP"/>
    <n v="1437022800"/>
    <n v="1437454800"/>
    <x v="574"/>
    <d v="2015-07-21T05:00:00"/>
    <b v="0"/>
    <b v="0"/>
    <s v="theater/plays"/>
    <x v="3"/>
    <s v="plays"/>
    <n v="160"/>
  </r>
  <r>
    <n v="624"/>
    <s v="White, Robertson and Roberts"/>
    <s v="Down-sized national software"/>
    <n v="5100"/>
    <n v="14249"/>
    <x v="1"/>
    <x v="423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  <n v="279"/>
  </r>
  <r>
    <n v="625"/>
    <s v="Martinez Inc"/>
    <s v="Organic upward-trending Graphical User Interface"/>
    <n v="7500"/>
    <n v="5803"/>
    <x v="0"/>
    <x v="197"/>
    <n v="93.596774193548384"/>
    <s v="US"/>
    <s v="USD"/>
    <n v="1580104800"/>
    <n v="1581314400"/>
    <x v="575"/>
    <d v="2020-02-10T06:00:00"/>
    <b v="0"/>
    <b v="0"/>
    <s v="theater/plays"/>
    <x v="3"/>
    <s v="plays"/>
    <n v="77"/>
  </r>
  <r>
    <n v="626"/>
    <s v="Tucker, Mccoy and Marquez"/>
    <s v="Synergistic tertiary budgetary management"/>
    <n v="6400"/>
    <n v="13205"/>
    <x v="1"/>
    <x v="288"/>
    <n v="69.867724867724874"/>
    <s v="US"/>
    <s v="USD"/>
    <n v="1285650000"/>
    <n v="1286427600"/>
    <x v="576"/>
    <d v="2010-10-07T05:00:00"/>
    <b v="0"/>
    <b v="1"/>
    <s v="theater/plays"/>
    <x v="3"/>
    <s v="plays"/>
    <n v="206"/>
  </r>
  <r>
    <n v="627"/>
    <s v="Martin, Lee and Armstrong"/>
    <s v="Open-architected incremental ability"/>
    <n v="1600"/>
    <n v="11108"/>
    <x v="1"/>
    <x v="110"/>
    <n v="72.129870129870127"/>
    <s v="GB"/>
    <s v="GBP"/>
    <n v="1276664400"/>
    <n v="1278738000"/>
    <x v="577"/>
    <d v="2010-07-10T05:00:00"/>
    <b v="1"/>
    <b v="0"/>
    <s v="food/food trucks"/>
    <x v="0"/>
    <s v="food trucks"/>
    <n v="694"/>
  </r>
  <r>
    <n v="628"/>
    <s v="Dunn, Moreno and Green"/>
    <s v="Intuitive object-oriented task-force"/>
    <n v="1900"/>
    <n v="2884"/>
    <x v="1"/>
    <x v="87"/>
    <n v="30.041666666666668"/>
    <s v="US"/>
    <s v="USD"/>
    <n v="1286168400"/>
    <n v="1286427600"/>
    <x v="578"/>
    <d v="2010-10-07T05:00:00"/>
    <b v="0"/>
    <b v="0"/>
    <s v="music/indie rock"/>
    <x v="1"/>
    <s v="indie rock"/>
    <n v="152"/>
  </r>
  <r>
    <n v="629"/>
    <s v="Jackson, Martinez and Ray"/>
    <s v="Multi-tiered executive toolset"/>
    <n v="85900"/>
    <n v="55476"/>
    <x v="0"/>
    <x v="424"/>
    <n v="73.968000000000004"/>
    <s v="US"/>
    <s v="USD"/>
    <n v="1467781200"/>
    <n v="1467954000"/>
    <x v="579"/>
    <d v="2016-07-08T05:00:00"/>
    <b v="0"/>
    <b v="1"/>
    <s v="theater/plays"/>
    <x v="3"/>
    <s v="plays"/>
    <n v="65"/>
  </r>
  <r>
    <n v="630"/>
    <s v="Patterson-Johnson"/>
    <s v="Grass-roots directional workforce"/>
    <n v="9500"/>
    <n v="5973"/>
    <x v="3"/>
    <x v="215"/>
    <n v="68.65517241379311"/>
    <s v="US"/>
    <s v="USD"/>
    <n v="1556686800"/>
    <n v="1557637200"/>
    <x v="580"/>
    <d v="2019-05-12T05:00:00"/>
    <b v="0"/>
    <b v="1"/>
    <s v="theater/plays"/>
    <x v="3"/>
    <s v="plays"/>
    <n v="63"/>
  </r>
  <r>
    <n v="631"/>
    <s v="Carlson-Hernandez"/>
    <s v="Quality-focused real-time solution"/>
    <n v="59200"/>
    <n v="183756"/>
    <x v="1"/>
    <x v="425"/>
    <n v="59.992164544564154"/>
    <s v="US"/>
    <s v="USD"/>
    <n v="1553576400"/>
    <n v="1553922000"/>
    <x v="581"/>
    <d v="2019-03-30T05:00:00"/>
    <b v="0"/>
    <b v="0"/>
    <s v="theater/plays"/>
    <x v="3"/>
    <s v="plays"/>
    <n v="310"/>
  </r>
  <r>
    <n v="632"/>
    <s v="Parker PLC"/>
    <s v="Reduced interactive matrix"/>
    <n v="72100"/>
    <n v="30902"/>
    <x v="2"/>
    <x v="426"/>
    <n v="111.15827338129496"/>
    <s v="US"/>
    <s v="USD"/>
    <n v="1414904400"/>
    <n v="1416463200"/>
    <x v="582"/>
    <d v="2014-11-20T06:00:00"/>
    <b v="0"/>
    <b v="0"/>
    <s v="theater/plays"/>
    <x v="3"/>
    <s v="plays"/>
    <n v="43"/>
  </r>
  <r>
    <n v="633"/>
    <s v="Yu and Sons"/>
    <s v="Adaptive context-sensitive architecture"/>
    <n v="6700"/>
    <n v="5569"/>
    <x v="0"/>
    <x v="339"/>
    <n v="53.038095238095238"/>
    <s v="US"/>
    <s v="USD"/>
    <n v="1446876000"/>
    <n v="1447221600"/>
    <x v="336"/>
    <d v="2015-11-11T06:00:00"/>
    <b v="0"/>
    <b v="0"/>
    <s v="film &amp; video/animation"/>
    <x v="4"/>
    <s v="animation"/>
    <n v="83"/>
  </r>
  <r>
    <n v="634"/>
    <s v="Taylor, Johnson and Hernandez"/>
    <s v="Polarized incremental portal"/>
    <n v="118200"/>
    <n v="92824"/>
    <x v="3"/>
    <x v="427"/>
    <n v="55.985524728588658"/>
    <s v="US"/>
    <s v="USD"/>
    <n v="1490418000"/>
    <n v="1491627600"/>
    <x v="583"/>
    <d v="2017-04-08T05:00:00"/>
    <b v="0"/>
    <b v="0"/>
    <s v="film &amp; video/television"/>
    <x v="4"/>
    <s v="television"/>
    <n v="79"/>
  </r>
  <r>
    <n v="635"/>
    <s v="Mack Ltd"/>
    <s v="Reactive regional access"/>
    <n v="139000"/>
    <n v="158590"/>
    <x v="1"/>
    <x v="428"/>
    <n v="69.986760812003524"/>
    <s v="US"/>
    <s v="USD"/>
    <n v="1360389600"/>
    <n v="1363150800"/>
    <x v="584"/>
    <d v="2013-03-13T05:00:00"/>
    <b v="0"/>
    <b v="0"/>
    <s v="film &amp; video/television"/>
    <x v="4"/>
    <s v="television"/>
    <n v="114"/>
  </r>
  <r>
    <n v="636"/>
    <s v="Lamb-Sanders"/>
    <s v="Stand-alone reciprocal frame"/>
    <n v="197700"/>
    <n v="127591"/>
    <x v="0"/>
    <x v="429"/>
    <n v="48.998079877112133"/>
    <s v="DK"/>
    <s v="DKK"/>
    <n v="1326866400"/>
    <n v="1330754400"/>
    <x v="585"/>
    <d v="2012-03-03T06:00:00"/>
    <b v="0"/>
    <b v="1"/>
    <s v="film &amp; video/animation"/>
    <x v="4"/>
    <s v="animation"/>
    <n v="65"/>
  </r>
  <r>
    <n v="637"/>
    <s v="Williams-Ramirez"/>
    <s v="Open-architected 24/7 throughput"/>
    <n v="8500"/>
    <n v="6750"/>
    <x v="0"/>
    <x v="167"/>
    <n v="103.84615384615384"/>
    <s v="US"/>
    <s v="USD"/>
    <n v="1479103200"/>
    <n v="1479794400"/>
    <x v="586"/>
    <d v="2016-11-22T06:00:00"/>
    <b v="0"/>
    <b v="0"/>
    <s v="theater/plays"/>
    <x v="3"/>
    <s v="plays"/>
    <n v="79"/>
  </r>
  <r>
    <n v="638"/>
    <s v="Weaver Ltd"/>
    <s v="Monitored 24/7 approach"/>
    <n v="81600"/>
    <n v="9318"/>
    <x v="0"/>
    <x v="115"/>
    <n v="99.127659574468083"/>
    <s v="US"/>
    <s v="USD"/>
    <n v="1280206800"/>
    <n v="1281243600"/>
    <x v="587"/>
    <d v="2010-08-08T05:00:00"/>
    <b v="0"/>
    <b v="1"/>
    <s v="theater/plays"/>
    <x v="3"/>
    <s v="plays"/>
    <n v="11"/>
  </r>
  <r>
    <n v="639"/>
    <s v="Barnes-Williams"/>
    <s v="Upgradable explicit forecast"/>
    <n v="8600"/>
    <n v="4832"/>
    <x v="2"/>
    <x v="430"/>
    <n v="107.37777777777778"/>
    <s v="US"/>
    <s v="USD"/>
    <n v="1532754000"/>
    <n v="1532754000"/>
    <x v="588"/>
    <d v="2018-07-28T05:00:00"/>
    <b v="0"/>
    <b v="1"/>
    <s v="film &amp; video/drama"/>
    <x v="4"/>
    <s v="drama"/>
    <n v="56"/>
  </r>
  <r>
    <n v="640"/>
    <s v="Richardson, Woodward and Hansen"/>
    <s v="Pre-emptive context-sensitive support"/>
    <n v="119800"/>
    <n v="19769"/>
    <x v="0"/>
    <x v="431"/>
    <n v="76.922178988326849"/>
    <s v="US"/>
    <s v="USD"/>
    <n v="1453096800"/>
    <n v="1453356000"/>
    <x v="589"/>
    <d v="2016-01-21T06:00:00"/>
    <b v="0"/>
    <b v="0"/>
    <s v="theater/plays"/>
    <x v="3"/>
    <s v="plays"/>
    <n v="17"/>
  </r>
  <r>
    <n v="641"/>
    <s v="Hunt, Barker and Baker"/>
    <s v="Business-focused leadingedge instruction set"/>
    <n v="9400"/>
    <n v="11277"/>
    <x v="1"/>
    <x v="346"/>
    <n v="58.128865979381445"/>
    <s v="CH"/>
    <s v="CHF"/>
    <n v="1487570400"/>
    <n v="1489986000"/>
    <x v="590"/>
    <d v="2017-03-20T05:00:00"/>
    <b v="0"/>
    <b v="0"/>
    <s v="theater/plays"/>
    <x v="3"/>
    <s v="plays"/>
    <n v="120"/>
  </r>
  <r>
    <n v="642"/>
    <s v="Ramos, Moreno and Lewis"/>
    <s v="Extended multi-state knowledge user"/>
    <n v="9200"/>
    <n v="13382"/>
    <x v="1"/>
    <x v="30"/>
    <n v="103.73643410852713"/>
    <s v="CA"/>
    <s v="CAD"/>
    <n v="1545026400"/>
    <n v="1545804000"/>
    <x v="591"/>
    <d v="2018-12-26T06:00:00"/>
    <b v="0"/>
    <b v="0"/>
    <s v="technology/wearables"/>
    <x v="2"/>
    <s v="wearables"/>
    <n v="145"/>
  </r>
  <r>
    <n v="643"/>
    <s v="Harris Inc"/>
    <s v="Future-proofed modular groupware"/>
    <n v="14900"/>
    <n v="32986"/>
    <x v="1"/>
    <x v="432"/>
    <n v="87.962666666666664"/>
    <s v="US"/>
    <s v="USD"/>
    <n v="1488348000"/>
    <n v="1489899600"/>
    <x v="592"/>
    <d v="2017-03-19T05:00:00"/>
    <b v="0"/>
    <b v="0"/>
    <s v="theater/plays"/>
    <x v="3"/>
    <s v="plays"/>
    <n v="221"/>
  </r>
  <r>
    <n v="644"/>
    <s v="Peters-Nelson"/>
    <s v="Distributed real-time algorithm"/>
    <n v="169400"/>
    <n v="81984"/>
    <x v="0"/>
    <x v="433"/>
    <n v="28"/>
    <s v="CA"/>
    <s v="CAD"/>
    <n v="1545112800"/>
    <n v="1546495200"/>
    <x v="593"/>
    <d v="2019-01-03T06:00:00"/>
    <b v="0"/>
    <b v="0"/>
    <s v="theater/plays"/>
    <x v="3"/>
    <s v="plays"/>
    <n v="48"/>
  </r>
  <r>
    <n v="645"/>
    <s v="Ferguson, Murphy and Bright"/>
    <s v="Multi-lateral heuristic throughput"/>
    <n v="192100"/>
    <n v="178483"/>
    <x v="0"/>
    <x v="434"/>
    <n v="37.999361294443261"/>
    <s v="US"/>
    <s v="USD"/>
    <n v="1537938000"/>
    <n v="1539752400"/>
    <x v="594"/>
    <d v="2018-10-17T05:00:00"/>
    <b v="0"/>
    <b v="1"/>
    <s v="music/rock"/>
    <x v="1"/>
    <s v="rock"/>
    <n v="93"/>
  </r>
  <r>
    <n v="646"/>
    <s v="Robinson Group"/>
    <s v="Switchable reciprocal middleware"/>
    <n v="98700"/>
    <n v="87448"/>
    <x v="0"/>
    <x v="435"/>
    <n v="29.999313893653515"/>
    <s v="US"/>
    <s v="USD"/>
    <n v="1363150800"/>
    <n v="1364101200"/>
    <x v="595"/>
    <d v="2013-03-24T05:00:00"/>
    <b v="0"/>
    <b v="0"/>
    <s v="games/video games"/>
    <x v="6"/>
    <s v="video games"/>
    <n v="89"/>
  </r>
  <r>
    <n v="647"/>
    <s v="Jordan-Wolfe"/>
    <s v="Inverse multimedia Graphic Interface"/>
    <n v="4500"/>
    <n v="1863"/>
    <x v="0"/>
    <x v="6"/>
    <n v="103.5"/>
    <s v="US"/>
    <s v="USD"/>
    <n v="1523250000"/>
    <n v="1525323600"/>
    <x v="596"/>
    <d v="2018-05-03T05:00:00"/>
    <b v="0"/>
    <b v="0"/>
    <s v="publishing/translations"/>
    <x v="5"/>
    <s v="translations"/>
    <n v="41"/>
  </r>
  <r>
    <n v="648"/>
    <s v="Vargas-Cox"/>
    <s v="Vision-oriented local contingency"/>
    <n v="98600"/>
    <n v="62174"/>
    <x v="3"/>
    <x v="419"/>
    <n v="85.994467496542185"/>
    <s v="US"/>
    <s v="USD"/>
    <n v="1499317200"/>
    <n v="1500872400"/>
    <x v="597"/>
    <d v="2017-07-24T05:00:00"/>
    <b v="1"/>
    <b v="0"/>
    <s v="food/food trucks"/>
    <x v="0"/>
    <s v="food trucks"/>
    <n v="63"/>
  </r>
  <r>
    <n v="649"/>
    <s v="Yang and Sons"/>
    <s v="Reactive 6thgeneration hub"/>
    <n v="121700"/>
    <n v="59003"/>
    <x v="0"/>
    <x v="436"/>
    <n v="98.011627906976742"/>
    <s v="CH"/>
    <s v="CHF"/>
    <n v="1287550800"/>
    <n v="1288501200"/>
    <x v="598"/>
    <d v="2010-10-31T05:00:00"/>
    <b v="1"/>
    <b v="1"/>
    <s v="theater/plays"/>
    <x v="3"/>
    <s v="plays"/>
    <n v="48"/>
  </r>
  <r>
    <n v="650"/>
    <s v="Wilson, Wilson and Mathis"/>
    <s v="Optional asymmetric success"/>
    <n v="100"/>
    <n v="2"/>
    <x v="0"/>
    <x v="49"/>
    <n v="2"/>
    <s v="US"/>
    <s v="USD"/>
    <n v="1404795600"/>
    <n v="1407128400"/>
    <x v="599"/>
    <d v="2014-08-04T05:00:00"/>
    <b v="0"/>
    <b v="0"/>
    <s v="music/jazz"/>
    <x v="1"/>
    <s v="jazz"/>
    <n v="2"/>
  </r>
  <r>
    <n v="651"/>
    <s v="Wang, Koch and Weaver"/>
    <s v="Digitized analyzing capacity"/>
    <n v="196700"/>
    <n v="174039"/>
    <x v="0"/>
    <x v="437"/>
    <n v="44.994570837642193"/>
    <s v="IT"/>
    <s v="EUR"/>
    <n v="1393048800"/>
    <n v="1394344800"/>
    <x v="600"/>
    <d v="2014-03-09T06:00:00"/>
    <b v="0"/>
    <b v="0"/>
    <s v="film &amp; video/shorts"/>
    <x v="4"/>
    <s v="shorts"/>
    <n v="88"/>
  </r>
  <r>
    <n v="652"/>
    <s v="Cisneros Ltd"/>
    <s v="Vision-oriented regional hub"/>
    <n v="10000"/>
    <n v="12684"/>
    <x v="1"/>
    <x v="438"/>
    <n v="31.012224938875306"/>
    <s v="US"/>
    <s v="USD"/>
    <n v="1470373200"/>
    <n v="1474088400"/>
    <x v="601"/>
    <d v="2016-09-17T05:00:00"/>
    <b v="0"/>
    <b v="0"/>
    <s v="technology/web"/>
    <x v="2"/>
    <s v="web"/>
    <n v="127"/>
  </r>
  <r>
    <n v="653"/>
    <s v="Williams-Jones"/>
    <s v="Monitored incremental info-mediaries"/>
    <n v="600"/>
    <n v="14033"/>
    <x v="1"/>
    <x v="439"/>
    <n v="59.970085470085472"/>
    <s v="US"/>
    <s v="USD"/>
    <n v="1460091600"/>
    <n v="1460264400"/>
    <x v="602"/>
    <d v="2016-04-10T05:00:00"/>
    <b v="0"/>
    <b v="0"/>
    <s v="technology/web"/>
    <x v="2"/>
    <s v="web"/>
    <n v="2339"/>
  </r>
  <r>
    <n v="654"/>
    <s v="Roberts, Hinton and Williams"/>
    <s v="Programmable static middleware"/>
    <n v="35000"/>
    <n v="177936"/>
    <x v="1"/>
    <x v="440"/>
    <n v="58.9973474801061"/>
    <s v="US"/>
    <s v="USD"/>
    <n v="1440392400"/>
    <n v="1440824400"/>
    <x v="335"/>
    <d v="2015-08-29T05:00:00"/>
    <b v="0"/>
    <b v="0"/>
    <s v="music/metal"/>
    <x v="1"/>
    <s v="metal"/>
    <n v="508"/>
  </r>
  <r>
    <n v="655"/>
    <s v="Gonzalez, Williams and Benson"/>
    <s v="Multi-layered bottom-line encryption"/>
    <n v="6900"/>
    <n v="13212"/>
    <x v="1"/>
    <x v="441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  <n v="191"/>
  </r>
  <r>
    <n v="656"/>
    <s v="Hobbs, Brown and Lee"/>
    <s v="Vision-oriented systematic Graphical User Interface"/>
    <n v="118400"/>
    <n v="49879"/>
    <x v="0"/>
    <x v="442"/>
    <n v="98.966269841269835"/>
    <s v="AU"/>
    <s v="AUD"/>
    <n v="1514440800"/>
    <n v="1514872800"/>
    <x v="604"/>
    <d v="2018-01-02T06:00:00"/>
    <b v="0"/>
    <b v="0"/>
    <s v="food/food trucks"/>
    <x v="0"/>
    <s v="food trucks"/>
    <n v="42"/>
  </r>
  <r>
    <n v="657"/>
    <s v="Russo, Kim and Mccoy"/>
    <s v="Balanced optimal hardware"/>
    <n v="10000"/>
    <n v="824"/>
    <x v="0"/>
    <x v="443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  <n v="8"/>
  </r>
  <r>
    <n v="658"/>
    <s v="Howell, Myers and Olson"/>
    <s v="Self-enabling mission-critical success"/>
    <n v="52600"/>
    <n v="31594"/>
    <x v="3"/>
    <x v="444"/>
    <n v="81.010256410256417"/>
    <s v="US"/>
    <s v="USD"/>
    <n v="1440910800"/>
    <n v="1442898000"/>
    <x v="606"/>
    <d v="2015-09-22T05:00:00"/>
    <b v="0"/>
    <b v="0"/>
    <s v="music/rock"/>
    <x v="1"/>
    <s v="rock"/>
    <n v="60"/>
  </r>
  <r>
    <n v="659"/>
    <s v="Bailey and Sons"/>
    <s v="Grass-roots dynamic emulation"/>
    <n v="120700"/>
    <n v="57010"/>
    <x v="0"/>
    <x v="424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  <n v="47"/>
  </r>
  <r>
    <n v="660"/>
    <s v="Jensen-Brown"/>
    <s v="Fundamental disintermediate matrix"/>
    <n v="9100"/>
    <n v="7438"/>
    <x v="0"/>
    <x v="385"/>
    <n v="96.597402597402592"/>
    <s v="US"/>
    <s v="USD"/>
    <n v="1440133200"/>
    <n v="1440910800"/>
    <x v="607"/>
    <d v="2015-08-30T05:00:00"/>
    <b v="1"/>
    <b v="0"/>
    <s v="theater/plays"/>
    <x v="3"/>
    <s v="plays"/>
    <n v="82"/>
  </r>
  <r>
    <n v="661"/>
    <s v="Smith Group"/>
    <s v="Right-sized secondary challenge"/>
    <n v="106800"/>
    <n v="57872"/>
    <x v="0"/>
    <x v="445"/>
    <n v="76.957446808510639"/>
    <s v="DK"/>
    <s v="DKK"/>
    <n v="1332910800"/>
    <n v="1335502800"/>
    <x v="608"/>
    <d v="2012-04-27T05:00:00"/>
    <b v="0"/>
    <b v="0"/>
    <s v="music/jazz"/>
    <x v="1"/>
    <s v="jazz"/>
    <n v="54"/>
  </r>
  <r>
    <n v="662"/>
    <s v="Murphy-Farrell"/>
    <s v="Implemented exuding software"/>
    <n v="9100"/>
    <n v="8906"/>
    <x v="0"/>
    <x v="54"/>
    <n v="67.984732824427482"/>
    <s v="US"/>
    <s v="USD"/>
    <n v="1544335200"/>
    <n v="1544680800"/>
    <x v="609"/>
    <d v="2018-12-13T06:00:00"/>
    <b v="0"/>
    <b v="0"/>
    <s v="theater/plays"/>
    <x v="3"/>
    <s v="plays"/>
    <n v="98"/>
  </r>
  <r>
    <n v="663"/>
    <s v="Everett-Wolfe"/>
    <s v="Total optimizing software"/>
    <n v="10000"/>
    <n v="7724"/>
    <x v="0"/>
    <x v="215"/>
    <n v="88.781609195402297"/>
    <s v="US"/>
    <s v="USD"/>
    <n v="1286427600"/>
    <n v="1288414800"/>
    <x v="610"/>
    <d v="2010-10-30T05:00:00"/>
    <b v="0"/>
    <b v="0"/>
    <s v="theater/plays"/>
    <x v="3"/>
    <s v="plays"/>
    <n v="77"/>
  </r>
  <r>
    <n v="664"/>
    <s v="Young PLC"/>
    <s v="Optional maximized attitude"/>
    <n v="79400"/>
    <n v="26571"/>
    <x v="0"/>
    <x v="446"/>
    <n v="24.99623706491063"/>
    <s v="US"/>
    <s v="USD"/>
    <n v="1329717600"/>
    <n v="1330581600"/>
    <x v="541"/>
    <d v="2012-03-01T06:00:00"/>
    <b v="0"/>
    <b v="0"/>
    <s v="music/jazz"/>
    <x v="1"/>
    <s v="jazz"/>
    <n v="33"/>
  </r>
  <r>
    <n v="665"/>
    <s v="Park-Goodman"/>
    <s v="Customer-focused impactful extranet"/>
    <n v="5100"/>
    <n v="12219"/>
    <x v="1"/>
    <x v="447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  <n v="240"/>
  </r>
  <r>
    <n v="666"/>
    <s v="York, Barr and Grant"/>
    <s v="Cloned bottom-line success"/>
    <n v="3100"/>
    <n v="1985"/>
    <x v="3"/>
    <x v="270"/>
    <n v="79.400000000000006"/>
    <s v="US"/>
    <s v="USD"/>
    <n v="1377838800"/>
    <n v="1378357200"/>
    <x v="612"/>
    <d v="2013-09-05T05:00:00"/>
    <b v="0"/>
    <b v="1"/>
    <s v="theater/plays"/>
    <x v="3"/>
    <s v="plays"/>
    <n v="64"/>
  </r>
  <r>
    <n v="667"/>
    <s v="Little Ltd"/>
    <s v="Decentralized bandwidth-monitored ability"/>
    <n v="6900"/>
    <n v="12155"/>
    <x v="1"/>
    <x v="448"/>
    <n v="29.009546539379475"/>
    <s v="US"/>
    <s v="USD"/>
    <n v="1410325200"/>
    <n v="1411102800"/>
    <x v="613"/>
    <d v="2014-09-19T05:00:00"/>
    <b v="0"/>
    <b v="0"/>
    <s v="journalism/audio"/>
    <x v="8"/>
    <s v="audio"/>
    <n v="176"/>
  </r>
  <r>
    <n v="668"/>
    <s v="Brown and Sons"/>
    <s v="Programmable leadingedge budgetary management"/>
    <n v="27500"/>
    <n v="5593"/>
    <x v="0"/>
    <x v="70"/>
    <n v="73.59210526315789"/>
    <s v="US"/>
    <s v="USD"/>
    <n v="1343797200"/>
    <n v="1344834000"/>
    <x v="614"/>
    <d v="2012-08-13T05:00:00"/>
    <b v="0"/>
    <b v="0"/>
    <s v="theater/plays"/>
    <x v="3"/>
    <s v="plays"/>
    <n v="20"/>
  </r>
  <r>
    <n v="669"/>
    <s v="Payne, Garrett and Thomas"/>
    <s v="Upgradable bi-directional concept"/>
    <n v="48800"/>
    <n v="175020"/>
    <x v="1"/>
    <x v="449"/>
    <n v="107.97038864898211"/>
    <s v="IT"/>
    <s v="EUR"/>
    <n v="1498453200"/>
    <n v="1499230800"/>
    <x v="615"/>
    <d v="2017-07-05T05:00:00"/>
    <b v="0"/>
    <b v="0"/>
    <s v="theater/plays"/>
    <x v="3"/>
    <s v="plays"/>
    <n v="359"/>
  </r>
  <r>
    <n v="670"/>
    <s v="Robinson Group"/>
    <s v="Re-contextualized homogeneous flexibility"/>
    <n v="16200"/>
    <n v="75955"/>
    <x v="1"/>
    <x v="450"/>
    <n v="68.987284287011803"/>
    <s v="US"/>
    <s v="USD"/>
    <n v="1456380000"/>
    <n v="1457416800"/>
    <x v="90"/>
    <d v="2016-03-08T06:00:00"/>
    <b v="0"/>
    <b v="0"/>
    <s v="music/indie rock"/>
    <x v="1"/>
    <s v="indie rock"/>
    <n v="469"/>
  </r>
  <r>
    <n v="671"/>
    <s v="Robinson-Kelly"/>
    <s v="Monitored bi-directional standardization"/>
    <n v="97600"/>
    <n v="119127"/>
    <x v="1"/>
    <x v="451"/>
    <n v="111.02236719478098"/>
    <s v="US"/>
    <s v="USD"/>
    <n v="1280552400"/>
    <n v="1280898000"/>
    <x v="616"/>
    <d v="2010-08-04T05:00:00"/>
    <b v="0"/>
    <b v="1"/>
    <s v="theater/plays"/>
    <x v="3"/>
    <s v="plays"/>
    <n v="122"/>
  </r>
  <r>
    <n v="672"/>
    <s v="Kelly-Colon"/>
    <s v="Stand-alone grid-enabled leverage"/>
    <n v="197900"/>
    <n v="110689"/>
    <x v="0"/>
    <x v="452"/>
    <n v="24.997515808491418"/>
    <s v="AU"/>
    <s v="AUD"/>
    <n v="1521608400"/>
    <n v="1522472400"/>
    <x v="617"/>
    <d v="2018-03-31T05:00:00"/>
    <b v="0"/>
    <b v="0"/>
    <s v="theater/plays"/>
    <x v="3"/>
    <s v="plays"/>
    <n v="56"/>
  </r>
  <r>
    <n v="673"/>
    <s v="Turner, Scott and Gentry"/>
    <s v="Assimilated regional groupware"/>
    <n v="5600"/>
    <n v="2445"/>
    <x v="0"/>
    <x v="125"/>
    <n v="42.155172413793103"/>
    <s v="IT"/>
    <s v="EUR"/>
    <n v="1460696400"/>
    <n v="1462510800"/>
    <x v="618"/>
    <d v="2016-05-06T05:00:00"/>
    <b v="0"/>
    <b v="0"/>
    <s v="music/indie rock"/>
    <x v="1"/>
    <s v="indie rock"/>
    <n v="44"/>
  </r>
  <r>
    <n v="674"/>
    <s v="Sanchez Ltd"/>
    <s v="Up-sized 24hour instruction set"/>
    <n v="170700"/>
    <n v="57250"/>
    <x v="3"/>
    <x v="453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  <n v="34"/>
  </r>
  <r>
    <n v="675"/>
    <s v="Giles-Smith"/>
    <s v="Right-sized web-enabled intranet"/>
    <n v="9700"/>
    <n v="11929"/>
    <x v="1"/>
    <x v="269"/>
    <n v="36.0392749244713"/>
    <s v="US"/>
    <s v="USD"/>
    <n v="1568178000"/>
    <n v="1568782800"/>
    <x v="620"/>
    <d v="2019-09-18T05:00:00"/>
    <b v="0"/>
    <b v="0"/>
    <s v="journalism/audio"/>
    <x v="8"/>
    <s v="audio"/>
    <n v="123"/>
  </r>
  <r>
    <n v="676"/>
    <s v="Thompson-Moreno"/>
    <s v="Expanded needs-based orchestration"/>
    <n v="62300"/>
    <n v="118214"/>
    <x v="1"/>
    <x v="454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  <n v="190"/>
  </r>
  <r>
    <n v="677"/>
    <s v="Murphy-Fox"/>
    <s v="Organic system-worthy orchestration"/>
    <n v="5300"/>
    <n v="4432"/>
    <x v="0"/>
    <x v="41"/>
    <n v="39.927927927927925"/>
    <s v="US"/>
    <s v="USD"/>
    <n v="1468126800"/>
    <n v="1472446800"/>
    <x v="622"/>
    <d v="2016-08-29T05:00:00"/>
    <b v="0"/>
    <b v="0"/>
    <s v="publishing/fiction"/>
    <x v="5"/>
    <s v="fiction"/>
    <n v="84"/>
  </r>
  <r>
    <n v="678"/>
    <s v="Rodriguez-Patterson"/>
    <s v="Inverse static standardization"/>
    <n v="99500"/>
    <n v="17879"/>
    <x v="3"/>
    <x v="455"/>
    <n v="83.158139534883716"/>
    <s v="US"/>
    <s v="USD"/>
    <n v="1547877600"/>
    <n v="1548050400"/>
    <x v="35"/>
    <d v="2019-01-21T06:00:00"/>
    <b v="0"/>
    <b v="0"/>
    <s v="film &amp; video/drama"/>
    <x v="4"/>
    <s v="drama"/>
    <n v="18"/>
  </r>
  <r>
    <n v="679"/>
    <s v="Davis Ltd"/>
    <s v="Synchronized motivating solution"/>
    <n v="1400"/>
    <n v="14511"/>
    <x v="1"/>
    <x v="456"/>
    <n v="39.97520661157025"/>
    <s v="US"/>
    <s v="USD"/>
    <n v="1571374800"/>
    <n v="1571806800"/>
    <x v="623"/>
    <d v="2019-10-23T05:00:00"/>
    <b v="0"/>
    <b v="1"/>
    <s v="food/food trucks"/>
    <x v="0"/>
    <s v="food trucks"/>
    <n v="1037"/>
  </r>
  <r>
    <n v="680"/>
    <s v="Nelson-Valdez"/>
    <s v="Open-source 4thgeneration open system"/>
    <n v="145600"/>
    <n v="141822"/>
    <x v="0"/>
    <x v="457"/>
    <n v="47.993908629441627"/>
    <s v="US"/>
    <s v="USD"/>
    <n v="1576303200"/>
    <n v="1576476000"/>
    <x v="624"/>
    <d v="2019-12-16T06:00:00"/>
    <b v="0"/>
    <b v="1"/>
    <s v="games/mobile games"/>
    <x v="6"/>
    <s v="mobile games"/>
    <n v="97"/>
  </r>
  <r>
    <n v="681"/>
    <s v="Kelly PLC"/>
    <s v="Decentralized context-sensitive superstructure"/>
    <n v="184100"/>
    <n v="159037"/>
    <x v="0"/>
    <x v="458"/>
    <n v="95.978877489438744"/>
    <s v="US"/>
    <s v="USD"/>
    <n v="1324447200"/>
    <n v="1324965600"/>
    <x v="625"/>
    <d v="2011-12-27T06:00:00"/>
    <b v="0"/>
    <b v="0"/>
    <s v="theater/plays"/>
    <x v="3"/>
    <s v="plays"/>
    <n v="86"/>
  </r>
  <r>
    <n v="682"/>
    <s v="Nguyen and Sons"/>
    <s v="Compatible 5thgeneration concept"/>
    <n v="5400"/>
    <n v="8109"/>
    <x v="1"/>
    <x v="459"/>
    <n v="78.728155339805824"/>
    <s v="US"/>
    <s v="USD"/>
    <n v="1386741600"/>
    <n v="1387519200"/>
    <x v="626"/>
    <d v="2013-12-20T06:00:00"/>
    <b v="0"/>
    <b v="0"/>
    <s v="theater/plays"/>
    <x v="3"/>
    <s v="plays"/>
    <n v="150"/>
  </r>
  <r>
    <n v="683"/>
    <s v="Jones PLC"/>
    <s v="Virtual systemic intranet"/>
    <n v="2300"/>
    <n v="8244"/>
    <x v="1"/>
    <x v="98"/>
    <n v="56.081632653061227"/>
    <s v="US"/>
    <s v="USD"/>
    <n v="1537074000"/>
    <n v="1537246800"/>
    <x v="627"/>
    <d v="2018-09-18T05:00:00"/>
    <b v="0"/>
    <b v="0"/>
    <s v="theater/plays"/>
    <x v="3"/>
    <s v="plays"/>
    <n v="358"/>
  </r>
  <r>
    <n v="684"/>
    <s v="Gilmore LLC"/>
    <s v="Optimized systemic algorithm"/>
    <n v="1400"/>
    <n v="7600"/>
    <x v="1"/>
    <x v="460"/>
    <n v="69.090909090909093"/>
    <s v="CA"/>
    <s v="CAD"/>
    <n v="1277787600"/>
    <n v="1279515600"/>
    <x v="628"/>
    <d v="2010-07-19T05:00:00"/>
    <b v="0"/>
    <b v="0"/>
    <s v="publishing/nonfiction"/>
    <x v="5"/>
    <s v="nonfiction"/>
    <n v="543"/>
  </r>
  <r>
    <n v="685"/>
    <s v="Lee-Cobb"/>
    <s v="Customizable homogeneous firmware"/>
    <n v="140000"/>
    <n v="94501"/>
    <x v="0"/>
    <x v="461"/>
    <n v="102.05291576673866"/>
    <s v="CA"/>
    <s v="CAD"/>
    <n v="1440306000"/>
    <n v="1442379600"/>
    <x v="629"/>
    <d v="2015-09-16T05:00:00"/>
    <b v="0"/>
    <b v="0"/>
    <s v="theater/plays"/>
    <x v="3"/>
    <s v="plays"/>
    <n v="68"/>
  </r>
  <r>
    <n v="686"/>
    <s v="Jones, Wiley and Robbins"/>
    <s v="Front-line cohesive extranet"/>
    <n v="7500"/>
    <n v="14381"/>
    <x v="1"/>
    <x v="38"/>
    <n v="107.32089552238806"/>
    <s v="US"/>
    <s v="USD"/>
    <n v="1522126800"/>
    <n v="1523077200"/>
    <x v="630"/>
    <d v="2018-04-07T05:00:00"/>
    <b v="0"/>
    <b v="0"/>
    <s v="technology/wearables"/>
    <x v="2"/>
    <s v="wearables"/>
    <n v="192"/>
  </r>
  <r>
    <n v="687"/>
    <s v="Martin, Gates and Holt"/>
    <s v="Distributed holistic neural-net"/>
    <n v="1500"/>
    <n v="13980"/>
    <x v="1"/>
    <x v="462"/>
    <n v="51.970260223048328"/>
    <s v="US"/>
    <s v="USD"/>
    <n v="1489298400"/>
    <n v="1489554000"/>
    <x v="631"/>
    <d v="2017-03-15T05:00:00"/>
    <b v="0"/>
    <b v="0"/>
    <s v="theater/plays"/>
    <x v="3"/>
    <s v="plays"/>
    <n v="932"/>
  </r>
  <r>
    <n v="688"/>
    <s v="Bowen, Davies and Burns"/>
    <s v="Devolved client-server monitoring"/>
    <n v="2900"/>
    <n v="12449"/>
    <x v="1"/>
    <x v="463"/>
    <n v="71.137142857142862"/>
    <s v="US"/>
    <s v="USD"/>
    <n v="1547100000"/>
    <n v="1548482400"/>
    <x v="632"/>
    <d v="2019-01-26T06:00:00"/>
    <b v="0"/>
    <b v="1"/>
    <s v="film &amp; video/television"/>
    <x v="4"/>
    <s v="television"/>
    <n v="429"/>
  </r>
  <r>
    <n v="689"/>
    <s v="Nguyen Inc"/>
    <s v="Seamless directional capacity"/>
    <n v="7300"/>
    <n v="7348"/>
    <x v="1"/>
    <x v="464"/>
    <n v="106.49275362318841"/>
    <s v="US"/>
    <s v="USD"/>
    <n v="1383022800"/>
    <n v="1384063200"/>
    <x v="633"/>
    <d v="2013-11-10T06:00:00"/>
    <b v="0"/>
    <b v="0"/>
    <s v="technology/web"/>
    <x v="2"/>
    <s v="web"/>
    <n v="101"/>
  </r>
  <r>
    <n v="690"/>
    <s v="Walsh-Watts"/>
    <s v="Polarized actuating implementation"/>
    <n v="3600"/>
    <n v="8158"/>
    <x v="1"/>
    <x v="257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  <n v="227"/>
  </r>
  <r>
    <n v="691"/>
    <s v="Ray, Li and Li"/>
    <s v="Front-line disintermediate hub"/>
    <n v="5000"/>
    <n v="7119"/>
    <x v="1"/>
    <x v="465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  <n v="142"/>
  </r>
  <r>
    <n v="692"/>
    <s v="Murray Ltd"/>
    <s v="Decentralized 4thgeneration challenge"/>
    <n v="6000"/>
    <n v="5438"/>
    <x v="0"/>
    <x v="385"/>
    <n v="70.623376623376629"/>
    <s v="GB"/>
    <s v="GBP"/>
    <n v="1562648400"/>
    <n v="1564203600"/>
    <x v="636"/>
    <d v="2019-07-27T05:00:00"/>
    <b v="0"/>
    <b v="0"/>
    <s v="music/rock"/>
    <x v="1"/>
    <s v="rock"/>
    <n v="91"/>
  </r>
  <r>
    <n v="693"/>
    <s v="Bradford-Silva"/>
    <s v="Reverse-engineered composite hierarchy"/>
    <n v="180400"/>
    <n v="115396"/>
    <x v="0"/>
    <x v="466"/>
    <n v="66.016018306636155"/>
    <s v="US"/>
    <s v="USD"/>
    <n v="1508216400"/>
    <n v="1509685200"/>
    <x v="637"/>
    <d v="2017-11-03T05:00:00"/>
    <b v="0"/>
    <b v="0"/>
    <s v="theater/plays"/>
    <x v="3"/>
    <s v="plays"/>
    <n v="64"/>
  </r>
  <r>
    <n v="694"/>
    <s v="Mora-Bradley"/>
    <s v="Programmable tangible ability"/>
    <n v="9100"/>
    <n v="7656"/>
    <x v="0"/>
    <x v="467"/>
    <n v="96.911392405063296"/>
    <s v="US"/>
    <s v="USD"/>
    <n v="1511762400"/>
    <n v="1514959200"/>
    <x v="638"/>
    <d v="2018-01-03T06:00:00"/>
    <b v="0"/>
    <b v="0"/>
    <s v="theater/plays"/>
    <x v="3"/>
    <s v="plays"/>
    <n v="84"/>
  </r>
  <r>
    <n v="695"/>
    <s v="Cardenas, Thompson and Carey"/>
    <s v="Configurable full-range emulation"/>
    <n v="9200"/>
    <n v="12322"/>
    <x v="1"/>
    <x v="468"/>
    <n v="62.867346938775512"/>
    <s v="IT"/>
    <s v="EUR"/>
    <n v="1447480800"/>
    <n v="1448863200"/>
    <x v="639"/>
    <d v="2015-11-30T06:00:00"/>
    <b v="1"/>
    <b v="0"/>
    <s v="music/rock"/>
    <x v="1"/>
    <s v="rock"/>
    <n v="134"/>
  </r>
  <r>
    <n v="696"/>
    <s v="Lopez, Reid and Johnson"/>
    <s v="Total real-time hardware"/>
    <n v="164100"/>
    <n v="96888"/>
    <x v="0"/>
    <x v="469"/>
    <n v="108.98537682789652"/>
    <s v="US"/>
    <s v="USD"/>
    <n v="1429506000"/>
    <n v="1429592400"/>
    <x v="640"/>
    <d v="2015-04-21T05:00:00"/>
    <b v="0"/>
    <b v="1"/>
    <s v="theater/plays"/>
    <x v="3"/>
    <s v="plays"/>
    <n v="59"/>
  </r>
  <r>
    <n v="697"/>
    <s v="Fox-Williams"/>
    <s v="Profound system-worthy functionalities"/>
    <n v="128900"/>
    <n v="196960"/>
    <x v="1"/>
    <x v="470"/>
    <n v="26.999314599040439"/>
    <s v="US"/>
    <s v="USD"/>
    <n v="1522472400"/>
    <n v="1522645200"/>
    <x v="641"/>
    <d v="2018-04-02T05:00:00"/>
    <b v="0"/>
    <b v="0"/>
    <s v="music/electric music"/>
    <x v="1"/>
    <s v="electric music"/>
    <n v="153"/>
  </r>
  <r>
    <n v="698"/>
    <s v="Taylor, Wood and Taylor"/>
    <s v="Cloned hybrid focus group"/>
    <n v="42100"/>
    <n v="188057"/>
    <x v="1"/>
    <x v="471"/>
    <n v="65.004147943311438"/>
    <s v="CA"/>
    <s v="CAD"/>
    <n v="1322114400"/>
    <n v="1323324000"/>
    <x v="642"/>
    <d v="2011-12-08T06:00:00"/>
    <b v="0"/>
    <b v="0"/>
    <s v="technology/wearables"/>
    <x v="2"/>
    <s v="wearables"/>
    <n v="447"/>
  </r>
  <r>
    <n v="699"/>
    <s v="King Inc"/>
    <s v="Ergonomic dedicated focus group"/>
    <n v="7400"/>
    <n v="6245"/>
    <x v="0"/>
    <x v="75"/>
    <n v="111.51785714285714"/>
    <s v="US"/>
    <s v="USD"/>
    <n v="1561438800"/>
    <n v="1561525200"/>
    <x v="230"/>
    <d v="2019-06-26T05:00:00"/>
    <b v="0"/>
    <b v="0"/>
    <s v="film &amp; video/drama"/>
    <x v="4"/>
    <s v="drama"/>
    <n v="84"/>
  </r>
  <r>
    <n v="700"/>
    <s v="Cole, Petty and Cameron"/>
    <s v="Realigned zero administration paradigm"/>
    <n v="100"/>
    <n v="3"/>
    <x v="0"/>
    <x v="49"/>
    <n v="3"/>
    <s v="US"/>
    <s v="USD"/>
    <n v="1264399200"/>
    <n v="1265695200"/>
    <x v="67"/>
    <d v="2010-02-09T06:00:00"/>
    <b v="0"/>
    <b v="0"/>
    <s v="technology/wearables"/>
    <x v="2"/>
    <s v="wearables"/>
    <n v="3"/>
  </r>
  <r>
    <n v="701"/>
    <s v="Mcclain LLC"/>
    <s v="Open-source multi-tasking methodology"/>
    <n v="52000"/>
    <n v="91014"/>
    <x v="1"/>
    <x v="472"/>
    <n v="110.99268292682927"/>
    <s v="US"/>
    <s v="USD"/>
    <n v="1301202000"/>
    <n v="1301806800"/>
    <x v="643"/>
    <d v="2011-04-03T05:00:00"/>
    <b v="1"/>
    <b v="0"/>
    <s v="theater/plays"/>
    <x v="3"/>
    <s v="plays"/>
    <n v="175"/>
  </r>
  <r>
    <n v="702"/>
    <s v="Sims-Gross"/>
    <s v="Object-based attitude-oriented analyzer"/>
    <n v="8700"/>
    <n v="4710"/>
    <x v="0"/>
    <x v="100"/>
    <n v="56.746987951807228"/>
    <s v="US"/>
    <s v="USD"/>
    <n v="1374469200"/>
    <n v="1374901200"/>
    <x v="644"/>
    <d v="2013-07-27T05:00:00"/>
    <b v="0"/>
    <b v="0"/>
    <s v="technology/wearables"/>
    <x v="2"/>
    <s v="wearables"/>
    <n v="54"/>
  </r>
  <r>
    <n v="703"/>
    <s v="Perez Group"/>
    <s v="Cross-platform tertiary hub"/>
    <n v="63400"/>
    <n v="197728"/>
    <x v="1"/>
    <x v="473"/>
    <n v="97.020608439646708"/>
    <s v="US"/>
    <s v="USD"/>
    <n v="1334984400"/>
    <n v="1336453200"/>
    <x v="645"/>
    <d v="2012-05-08T05:00:00"/>
    <b v="1"/>
    <b v="1"/>
    <s v="publishing/translations"/>
    <x v="5"/>
    <s v="translations"/>
    <n v="312"/>
  </r>
  <r>
    <n v="704"/>
    <s v="Haynes-Williams"/>
    <s v="Seamless clear-thinking artificial intelligence"/>
    <n v="8700"/>
    <n v="10682"/>
    <x v="1"/>
    <x v="220"/>
    <n v="92.08620689655173"/>
    <s v="US"/>
    <s v="USD"/>
    <n v="1467608400"/>
    <n v="1468904400"/>
    <x v="646"/>
    <d v="2016-07-19T05:00:00"/>
    <b v="0"/>
    <b v="0"/>
    <s v="film &amp; video/animation"/>
    <x v="4"/>
    <s v="animation"/>
    <n v="123"/>
  </r>
  <r>
    <n v="705"/>
    <s v="Ford LLC"/>
    <s v="Centralized tangible success"/>
    <n v="169700"/>
    <n v="168048"/>
    <x v="0"/>
    <x v="474"/>
    <n v="82.986666666666665"/>
    <s v="GB"/>
    <s v="GBP"/>
    <n v="1386741600"/>
    <n v="1387087200"/>
    <x v="626"/>
    <d v="2013-12-15T06:00:00"/>
    <b v="0"/>
    <b v="0"/>
    <s v="publishing/nonfiction"/>
    <x v="5"/>
    <s v="nonfiction"/>
    <n v="99"/>
  </r>
  <r>
    <n v="706"/>
    <s v="Moreno Ltd"/>
    <s v="Customer-focused multimedia methodology"/>
    <n v="108400"/>
    <n v="138586"/>
    <x v="1"/>
    <x v="475"/>
    <n v="103.03791821561339"/>
    <s v="AU"/>
    <s v="AUD"/>
    <n v="1546754400"/>
    <n v="1547445600"/>
    <x v="647"/>
    <d v="2019-01-14T06:00:00"/>
    <b v="0"/>
    <b v="1"/>
    <s v="technology/web"/>
    <x v="2"/>
    <s v="web"/>
    <n v="128"/>
  </r>
  <r>
    <n v="707"/>
    <s v="Moore, Cook and Wright"/>
    <s v="Visionary maximized Local Area Network"/>
    <n v="7300"/>
    <n v="11579"/>
    <x v="1"/>
    <x v="170"/>
    <n v="68.922619047619051"/>
    <s v="US"/>
    <s v="USD"/>
    <n v="1544248800"/>
    <n v="1547359200"/>
    <x v="159"/>
    <d v="2019-01-13T06:00:00"/>
    <b v="0"/>
    <b v="0"/>
    <s v="film &amp; video/drama"/>
    <x v="4"/>
    <s v="drama"/>
    <n v="159"/>
  </r>
  <r>
    <n v="708"/>
    <s v="Ortega LLC"/>
    <s v="Secured bifurcated intranet"/>
    <n v="1700"/>
    <n v="12020"/>
    <x v="1"/>
    <x v="231"/>
    <n v="87.737226277372258"/>
    <s v="CH"/>
    <s v="CHF"/>
    <n v="1495429200"/>
    <n v="1496293200"/>
    <x v="648"/>
    <d v="2017-06-01T05:00:00"/>
    <b v="0"/>
    <b v="0"/>
    <s v="theater/plays"/>
    <x v="3"/>
    <s v="plays"/>
    <n v="707"/>
  </r>
  <r>
    <n v="709"/>
    <s v="Silva, Walker and Martin"/>
    <s v="Grass-roots 4thgeneration product"/>
    <n v="9800"/>
    <n v="13954"/>
    <x v="1"/>
    <x v="129"/>
    <n v="75.021505376344081"/>
    <s v="IT"/>
    <s v="EUR"/>
    <n v="1334811600"/>
    <n v="1335416400"/>
    <x v="267"/>
    <d v="2012-04-26T05:00:00"/>
    <b v="0"/>
    <b v="0"/>
    <s v="theater/plays"/>
    <x v="3"/>
    <s v="plays"/>
    <n v="142"/>
  </r>
  <r>
    <n v="710"/>
    <s v="Huynh, Gallegos and Mills"/>
    <s v="Reduced next generation info-mediaries"/>
    <n v="4300"/>
    <n v="6358"/>
    <x v="1"/>
    <x v="476"/>
    <n v="50.863999999999997"/>
    <s v="US"/>
    <s v="USD"/>
    <n v="1531544400"/>
    <n v="1532149200"/>
    <x v="649"/>
    <d v="2018-07-21T05:00:00"/>
    <b v="0"/>
    <b v="1"/>
    <s v="theater/plays"/>
    <x v="3"/>
    <s v="plays"/>
    <n v="148"/>
  </r>
  <r>
    <n v="711"/>
    <s v="Anderson LLC"/>
    <s v="Customizable full-range artificial intelligence"/>
    <n v="6200"/>
    <n v="1260"/>
    <x v="0"/>
    <x v="443"/>
    <n v="90"/>
    <s v="IT"/>
    <s v="EUR"/>
    <n v="1453615200"/>
    <n v="1453788000"/>
    <x v="248"/>
    <d v="2016-01-26T06:00:00"/>
    <b v="1"/>
    <b v="1"/>
    <s v="theater/plays"/>
    <x v="3"/>
    <s v="plays"/>
    <n v="20"/>
  </r>
  <r>
    <n v="712"/>
    <s v="Garza-Bryant"/>
    <s v="Programmable leadingedge contingency"/>
    <n v="800"/>
    <n v="14725"/>
    <x v="1"/>
    <x v="381"/>
    <n v="72.896039603960389"/>
    <s v="US"/>
    <s v="USD"/>
    <n v="1467954000"/>
    <n v="1471496400"/>
    <x v="571"/>
    <d v="2016-08-18T05:00:00"/>
    <b v="0"/>
    <b v="0"/>
    <s v="theater/plays"/>
    <x v="3"/>
    <s v="plays"/>
    <n v="1841"/>
  </r>
  <r>
    <n v="713"/>
    <s v="Mays LLC"/>
    <s v="Multi-layered global groupware"/>
    <n v="6900"/>
    <n v="11174"/>
    <x v="1"/>
    <x v="459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  <n v="162"/>
  </r>
  <r>
    <n v="714"/>
    <s v="Evans-Jones"/>
    <s v="Switchable methodical superstructure"/>
    <n v="38500"/>
    <n v="182036"/>
    <x v="1"/>
    <x v="477"/>
    <n v="101.98095238095237"/>
    <s v="US"/>
    <s v="USD"/>
    <n v="1408424400"/>
    <n v="1408510800"/>
    <x v="1"/>
    <d v="2014-08-20T05:00:00"/>
    <b v="0"/>
    <b v="0"/>
    <s v="music/rock"/>
    <x v="1"/>
    <s v="rock"/>
    <n v="473"/>
  </r>
  <r>
    <n v="715"/>
    <s v="Fischer, Torres and Walker"/>
    <s v="Expanded even-keeled portal"/>
    <n v="118000"/>
    <n v="28870"/>
    <x v="0"/>
    <x v="478"/>
    <n v="44.009146341463413"/>
    <s v="US"/>
    <s v="USD"/>
    <n v="1281157200"/>
    <n v="1281589200"/>
    <x v="651"/>
    <d v="2010-08-12T05:00:00"/>
    <b v="0"/>
    <b v="0"/>
    <s v="games/mobile games"/>
    <x v="6"/>
    <s v="mobile games"/>
    <n v="24"/>
  </r>
  <r>
    <n v="716"/>
    <s v="Tapia, Kramer and Hicks"/>
    <s v="Advanced modular moderator"/>
    <n v="2000"/>
    <n v="10353"/>
    <x v="1"/>
    <x v="144"/>
    <n v="65.942675159235662"/>
    <s v="US"/>
    <s v="USD"/>
    <n v="1373432400"/>
    <n v="1375851600"/>
    <x v="652"/>
    <d v="2013-08-07T05:00:00"/>
    <b v="0"/>
    <b v="1"/>
    <s v="theater/plays"/>
    <x v="3"/>
    <s v="plays"/>
    <n v="518"/>
  </r>
  <r>
    <n v="717"/>
    <s v="Barnes, Wilcox and Riley"/>
    <s v="Reverse-engineered well-modulated ability"/>
    <n v="5600"/>
    <n v="13868"/>
    <x v="1"/>
    <x v="479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  <n v="248"/>
  </r>
  <r>
    <n v="718"/>
    <s v="Reyes PLC"/>
    <s v="Expanded optimal pricing structure"/>
    <n v="8300"/>
    <n v="8317"/>
    <x v="1"/>
    <x v="480"/>
    <n v="28.003367003367003"/>
    <s v="US"/>
    <s v="USD"/>
    <n v="1371445200"/>
    <n v="1373691600"/>
    <x v="654"/>
    <d v="2013-07-13T05:00:00"/>
    <b v="0"/>
    <b v="0"/>
    <s v="technology/wearables"/>
    <x v="2"/>
    <s v="wearables"/>
    <n v="100"/>
  </r>
  <r>
    <n v="719"/>
    <s v="Pace, Simpson and Watkins"/>
    <s v="Down-sized uniform ability"/>
    <n v="6900"/>
    <n v="10557"/>
    <x v="1"/>
    <x v="300"/>
    <n v="85.829268292682926"/>
    <s v="US"/>
    <s v="USD"/>
    <n v="1338267600"/>
    <n v="1339218000"/>
    <x v="655"/>
    <d v="2012-06-09T05:00:00"/>
    <b v="0"/>
    <b v="0"/>
    <s v="publishing/fiction"/>
    <x v="5"/>
    <s v="fiction"/>
    <n v="153"/>
  </r>
  <r>
    <n v="720"/>
    <s v="Valenzuela, Davidson and Castro"/>
    <s v="Multi-layered upward-trending conglomeration"/>
    <n v="8700"/>
    <n v="3227"/>
    <x v="3"/>
    <x v="63"/>
    <n v="84.921052631578945"/>
    <s v="DK"/>
    <s v="DKK"/>
    <n v="1519192800"/>
    <n v="1520402400"/>
    <x v="656"/>
    <d v="2018-03-07T06:00:00"/>
    <b v="0"/>
    <b v="1"/>
    <s v="theater/plays"/>
    <x v="3"/>
    <s v="plays"/>
    <n v="37"/>
  </r>
  <r>
    <n v="721"/>
    <s v="Dominguez-Owens"/>
    <s v="Open-architected systematic intranet"/>
    <n v="123600"/>
    <n v="5429"/>
    <x v="3"/>
    <x v="101"/>
    <n v="90.483333333333334"/>
    <s v="US"/>
    <s v="USD"/>
    <n v="1522818000"/>
    <n v="1523336400"/>
    <x v="657"/>
    <d v="2018-04-10T05:00:00"/>
    <b v="0"/>
    <b v="0"/>
    <s v="music/rock"/>
    <x v="1"/>
    <s v="rock"/>
    <n v="4"/>
  </r>
  <r>
    <n v="722"/>
    <s v="Thomas-Simmons"/>
    <s v="Proactive 24hour frame"/>
    <n v="48500"/>
    <n v="75906"/>
    <x v="1"/>
    <x v="481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  <n v="157"/>
  </r>
  <r>
    <n v="723"/>
    <s v="Beck-Knight"/>
    <s v="Exclusive fresh-thinking model"/>
    <n v="4900"/>
    <n v="13250"/>
    <x v="1"/>
    <x v="358"/>
    <n v="92.013888888888886"/>
    <s v="AU"/>
    <s v="AUD"/>
    <n v="1456898400"/>
    <n v="1458709200"/>
    <x v="658"/>
    <d v="2016-03-23T05:00:00"/>
    <b v="0"/>
    <b v="0"/>
    <s v="theater/plays"/>
    <x v="3"/>
    <s v="plays"/>
    <n v="270"/>
  </r>
  <r>
    <n v="724"/>
    <s v="Mccoy Ltd"/>
    <s v="Business-focused encompassing intranet"/>
    <n v="8400"/>
    <n v="11261"/>
    <x v="1"/>
    <x v="246"/>
    <n v="93.066115702479337"/>
    <s v="GB"/>
    <s v="GBP"/>
    <n v="1413954000"/>
    <n v="1414126800"/>
    <x v="659"/>
    <d v="2014-10-24T05:00:00"/>
    <b v="0"/>
    <b v="1"/>
    <s v="theater/plays"/>
    <x v="3"/>
    <s v="plays"/>
    <n v="134"/>
  </r>
  <r>
    <n v="725"/>
    <s v="Dawson-Tyler"/>
    <s v="Optional 6thgeneration access"/>
    <n v="193200"/>
    <n v="97369"/>
    <x v="0"/>
    <x v="482"/>
    <n v="61.008145363408524"/>
    <s v="US"/>
    <s v="USD"/>
    <n v="1416031200"/>
    <n v="1416204000"/>
    <x v="660"/>
    <d v="2014-11-17T06:00:00"/>
    <b v="0"/>
    <b v="0"/>
    <s v="games/mobile games"/>
    <x v="6"/>
    <s v="mobile games"/>
    <n v="50"/>
  </r>
  <r>
    <n v="726"/>
    <s v="Johns-Thomas"/>
    <s v="Realigned web-enabled functionalities"/>
    <n v="54300"/>
    <n v="48227"/>
    <x v="3"/>
    <x v="168"/>
    <n v="92.036259541984734"/>
    <s v="US"/>
    <s v="USD"/>
    <n v="1287982800"/>
    <n v="1288501200"/>
    <x v="661"/>
    <d v="2010-10-31T05:00:00"/>
    <b v="0"/>
    <b v="1"/>
    <s v="theater/plays"/>
    <x v="3"/>
    <s v="plays"/>
    <n v="89"/>
  </r>
  <r>
    <n v="727"/>
    <s v="Quinn, Cruz and Schmidt"/>
    <s v="Enterprise-wide multimedia software"/>
    <n v="8900"/>
    <n v="14685"/>
    <x v="1"/>
    <x v="483"/>
    <n v="81.132596685082873"/>
    <s v="US"/>
    <s v="USD"/>
    <n v="1547964000"/>
    <n v="1552971600"/>
    <x v="4"/>
    <d v="2019-03-19T05:00:00"/>
    <b v="0"/>
    <b v="0"/>
    <s v="technology/web"/>
    <x v="2"/>
    <s v="web"/>
    <n v="165"/>
  </r>
  <r>
    <n v="728"/>
    <s v="Stewart Inc"/>
    <s v="Versatile mission-critical knowledgebase"/>
    <n v="4200"/>
    <n v="735"/>
    <x v="0"/>
    <x v="234"/>
    <n v="73.5"/>
    <s v="US"/>
    <s v="USD"/>
    <n v="1464152400"/>
    <n v="1465102800"/>
    <x v="662"/>
    <d v="2016-06-05T05:00:00"/>
    <b v="0"/>
    <b v="0"/>
    <s v="theater/plays"/>
    <x v="3"/>
    <s v="plays"/>
    <n v="18"/>
  </r>
  <r>
    <n v="729"/>
    <s v="Moore Group"/>
    <s v="Multi-lateral object-oriented open system"/>
    <n v="5600"/>
    <n v="10397"/>
    <x v="1"/>
    <x v="393"/>
    <n v="85.221311475409834"/>
    <s v="US"/>
    <s v="USD"/>
    <n v="1359957600"/>
    <n v="1360130400"/>
    <x v="663"/>
    <d v="2013-02-06T06:00:00"/>
    <b v="0"/>
    <b v="0"/>
    <s v="film &amp; video/drama"/>
    <x v="4"/>
    <s v="drama"/>
    <n v="186"/>
  </r>
  <r>
    <n v="730"/>
    <s v="Carson PLC"/>
    <s v="Visionary system-worthy attitude"/>
    <n v="28800"/>
    <n v="118847"/>
    <x v="1"/>
    <x v="130"/>
    <n v="110.96825396825396"/>
    <s v="CA"/>
    <s v="CAD"/>
    <n v="1432357200"/>
    <n v="1432875600"/>
    <x v="664"/>
    <d v="2015-05-29T05:00:00"/>
    <b v="0"/>
    <b v="0"/>
    <s v="technology/wearables"/>
    <x v="2"/>
    <s v="wearables"/>
    <n v="413"/>
  </r>
  <r>
    <n v="731"/>
    <s v="Cruz, Hall and Mason"/>
    <s v="Synergized content-based hierarchy"/>
    <n v="8000"/>
    <n v="7220"/>
    <x v="3"/>
    <x v="319"/>
    <n v="32.968036529680369"/>
    <s v="US"/>
    <s v="USD"/>
    <n v="1500786000"/>
    <n v="1500872400"/>
    <x v="665"/>
    <d v="2017-07-24T05:00:00"/>
    <b v="0"/>
    <b v="0"/>
    <s v="technology/web"/>
    <x v="2"/>
    <s v="web"/>
    <n v="90"/>
  </r>
  <r>
    <n v="732"/>
    <s v="Glass, Baker and Jones"/>
    <s v="Business-focused 24hour access"/>
    <n v="117000"/>
    <n v="107622"/>
    <x v="0"/>
    <x v="484"/>
    <n v="96.005352363960753"/>
    <s v="US"/>
    <s v="USD"/>
    <n v="1490158800"/>
    <n v="1492146000"/>
    <x v="666"/>
    <d v="2017-04-14T05:00:00"/>
    <b v="0"/>
    <b v="1"/>
    <s v="music/rock"/>
    <x v="1"/>
    <s v="rock"/>
    <n v="92"/>
  </r>
  <r>
    <n v="733"/>
    <s v="Marquez-Kerr"/>
    <s v="Automated hybrid orchestration"/>
    <n v="15800"/>
    <n v="83267"/>
    <x v="1"/>
    <x v="485"/>
    <n v="84.96632653061225"/>
    <s v="US"/>
    <s v="USD"/>
    <n v="1406178000"/>
    <n v="1407301200"/>
    <x v="43"/>
    <d v="2014-08-06T05:00:00"/>
    <b v="0"/>
    <b v="0"/>
    <s v="music/metal"/>
    <x v="1"/>
    <s v="metal"/>
    <n v="527"/>
  </r>
  <r>
    <n v="734"/>
    <s v="Stone PLC"/>
    <s v="Exclusive 5thgeneration leverage"/>
    <n v="4200"/>
    <n v="13404"/>
    <x v="1"/>
    <x v="486"/>
    <n v="25.007462686567163"/>
    <s v="US"/>
    <s v="USD"/>
    <n v="1485583200"/>
    <n v="1486620000"/>
    <x v="667"/>
    <d v="2017-02-09T06:00:00"/>
    <b v="0"/>
    <b v="1"/>
    <s v="theater/plays"/>
    <x v="3"/>
    <s v="plays"/>
    <n v="319"/>
  </r>
  <r>
    <n v="735"/>
    <s v="Caldwell PLC"/>
    <s v="Grass-roots zero administration alliance"/>
    <n v="37100"/>
    <n v="131404"/>
    <x v="1"/>
    <x v="487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  <n v="354"/>
  </r>
  <r>
    <n v="736"/>
    <s v="Silva-Hawkins"/>
    <s v="Proactive heuristic orchestration"/>
    <n v="7700"/>
    <n v="2533"/>
    <x v="3"/>
    <x v="226"/>
    <n v="87.34482758620689"/>
    <s v="US"/>
    <s v="USD"/>
    <n v="1424412000"/>
    <n v="1424757600"/>
    <x v="669"/>
    <d v="2015-02-24T06:00:00"/>
    <b v="0"/>
    <b v="0"/>
    <s v="publishing/nonfiction"/>
    <x v="5"/>
    <s v="nonfiction"/>
    <n v="33"/>
  </r>
  <r>
    <n v="737"/>
    <s v="Gardner Inc"/>
    <s v="Function-based systematic Graphical User Interface"/>
    <n v="3700"/>
    <n v="5028"/>
    <x v="1"/>
    <x v="80"/>
    <n v="27.933333333333334"/>
    <s v="US"/>
    <s v="USD"/>
    <n v="1478844000"/>
    <n v="1479880800"/>
    <x v="670"/>
    <d v="2016-11-23T06:00:00"/>
    <b v="0"/>
    <b v="0"/>
    <s v="music/indie rock"/>
    <x v="1"/>
    <s v="indie rock"/>
    <n v="136"/>
  </r>
  <r>
    <n v="738"/>
    <s v="Garcia Group"/>
    <s v="Extended zero administration software"/>
    <n v="74700"/>
    <n v="1557"/>
    <x v="0"/>
    <x v="27"/>
    <n v="103.8"/>
    <s v="US"/>
    <s v="USD"/>
    <n v="1416117600"/>
    <n v="1418018400"/>
    <x v="671"/>
    <d v="2014-12-08T06:00:00"/>
    <b v="0"/>
    <b v="1"/>
    <s v="theater/plays"/>
    <x v="3"/>
    <s v="plays"/>
    <n v="2"/>
  </r>
  <r>
    <n v="739"/>
    <s v="Meyer-Avila"/>
    <s v="Multi-tiered discrete support"/>
    <n v="10000"/>
    <n v="6100"/>
    <x v="0"/>
    <x v="271"/>
    <n v="31.937172774869111"/>
    <s v="US"/>
    <s v="USD"/>
    <n v="1340946000"/>
    <n v="1341032400"/>
    <x v="672"/>
    <d v="2012-06-30T05:00:00"/>
    <b v="0"/>
    <b v="0"/>
    <s v="music/indie rock"/>
    <x v="1"/>
    <s v="indie rock"/>
    <n v="61"/>
  </r>
  <r>
    <n v="740"/>
    <s v="Nelson, Smith and Graham"/>
    <s v="Phased system-worthy conglomeration"/>
    <n v="5300"/>
    <n v="1592"/>
    <x v="0"/>
    <x v="36"/>
    <n v="99.5"/>
    <s v="US"/>
    <s v="USD"/>
    <n v="1486101600"/>
    <n v="1486360800"/>
    <x v="673"/>
    <d v="2017-02-06T06:00:00"/>
    <b v="0"/>
    <b v="0"/>
    <s v="theater/plays"/>
    <x v="3"/>
    <s v="plays"/>
    <n v="30"/>
  </r>
  <r>
    <n v="741"/>
    <s v="Garcia Ltd"/>
    <s v="Balanced mobile alliance"/>
    <n v="1200"/>
    <n v="14150"/>
    <x v="1"/>
    <x v="406"/>
    <n v="108.84615384615384"/>
    <s v="US"/>
    <s v="USD"/>
    <n v="1274590800"/>
    <n v="1274677200"/>
    <x v="674"/>
    <d v="2010-05-24T05:00:00"/>
    <b v="0"/>
    <b v="0"/>
    <s v="theater/plays"/>
    <x v="3"/>
    <s v="plays"/>
    <n v="1179"/>
  </r>
  <r>
    <n v="742"/>
    <s v="West-Stevens"/>
    <s v="Reactive solution-oriented groupware"/>
    <n v="1200"/>
    <n v="13513"/>
    <x v="1"/>
    <x v="393"/>
    <n v="110.76229508196721"/>
    <s v="US"/>
    <s v="USD"/>
    <n v="1263880800"/>
    <n v="1267509600"/>
    <x v="675"/>
    <d v="2010-03-02T06:00:00"/>
    <b v="0"/>
    <b v="0"/>
    <s v="music/electric music"/>
    <x v="1"/>
    <s v="electric music"/>
    <n v="1126"/>
  </r>
  <r>
    <n v="743"/>
    <s v="Clark-Conrad"/>
    <s v="Exclusive bandwidth-monitored orchestration"/>
    <n v="3900"/>
    <n v="504"/>
    <x v="0"/>
    <x v="68"/>
    <n v="29.647058823529413"/>
    <s v="US"/>
    <s v="USD"/>
    <n v="1445403600"/>
    <n v="1445922000"/>
    <x v="676"/>
    <d v="2015-10-27T05:00:00"/>
    <b v="0"/>
    <b v="1"/>
    <s v="theater/plays"/>
    <x v="3"/>
    <s v="plays"/>
    <n v="13"/>
  </r>
  <r>
    <n v="744"/>
    <s v="Fitzgerald Group"/>
    <s v="Intuitive exuding initiative"/>
    <n v="2000"/>
    <n v="14240"/>
    <x v="1"/>
    <x v="382"/>
    <n v="101.71428571428571"/>
    <s v="US"/>
    <s v="USD"/>
    <n v="1533877200"/>
    <n v="1534050000"/>
    <x v="342"/>
    <d v="2018-08-12T05:00:00"/>
    <b v="0"/>
    <b v="1"/>
    <s v="theater/plays"/>
    <x v="3"/>
    <s v="plays"/>
    <n v="712"/>
  </r>
  <r>
    <n v="745"/>
    <s v="Hill, Mccann and Moore"/>
    <s v="Streamlined needs-based knowledge user"/>
    <n v="6900"/>
    <n v="2091"/>
    <x v="0"/>
    <x v="298"/>
    <n v="61.5"/>
    <s v="US"/>
    <s v="USD"/>
    <n v="1275195600"/>
    <n v="1277528400"/>
    <x v="677"/>
    <d v="2010-06-26T05:00:00"/>
    <b v="0"/>
    <b v="0"/>
    <s v="technology/wearables"/>
    <x v="2"/>
    <s v="wearables"/>
    <n v="30"/>
  </r>
  <r>
    <n v="746"/>
    <s v="Edwards LLC"/>
    <s v="Automated system-worthy structure"/>
    <n v="55800"/>
    <n v="118580"/>
    <x v="1"/>
    <x v="488"/>
    <n v="35"/>
    <s v="US"/>
    <s v="USD"/>
    <n v="1318136400"/>
    <n v="1318568400"/>
    <x v="678"/>
    <d v="2011-10-14T05:00:00"/>
    <b v="0"/>
    <b v="0"/>
    <s v="technology/web"/>
    <x v="2"/>
    <s v="web"/>
    <n v="213"/>
  </r>
  <r>
    <n v="747"/>
    <s v="Greer and Sons"/>
    <s v="Secured clear-thinking intranet"/>
    <n v="4900"/>
    <n v="11214"/>
    <x v="1"/>
    <x v="489"/>
    <n v="40.049999999999997"/>
    <s v="US"/>
    <s v="USD"/>
    <n v="1283403600"/>
    <n v="1284354000"/>
    <x v="679"/>
    <d v="2010-09-13T05:00:00"/>
    <b v="0"/>
    <b v="0"/>
    <s v="theater/plays"/>
    <x v="3"/>
    <s v="plays"/>
    <n v="229"/>
  </r>
  <r>
    <n v="748"/>
    <s v="Martinez PLC"/>
    <s v="Cloned actuating architecture"/>
    <n v="194900"/>
    <n v="68137"/>
    <x v="3"/>
    <x v="490"/>
    <n v="110.97231270358306"/>
    <s v="US"/>
    <s v="USD"/>
    <n v="1267423200"/>
    <n v="1269579600"/>
    <x v="680"/>
    <d v="2010-03-26T05:00:00"/>
    <b v="0"/>
    <b v="1"/>
    <s v="film &amp; video/animation"/>
    <x v="4"/>
    <s v="animation"/>
    <n v="35"/>
  </r>
  <r>
    <n v="749"/>
    <s v="Hunter-Logan"/>
    <s v="Down-sized needs-based task-force"/>
    <n v="8600"/>
    <n v="13527"/>
    <x v="1"/>
    <x v="491"/>
    <n v="36.959016393442624"/>
    <s v="IT"/>
    <s v="EUR"/>
    <n v="1412744400"/>
    <n v="1413781200"/>
    <x v="681"/>
    <d v="2014-10-20T05:00:00"/>
    <b v="0"/>
    <b v="1"/>
    <s v="technology/wearables"/>
    <x v="2"/>
    <s v="wearables"/>
    <n v="157"/>
  </r>
  <r>
    <n v="750"/>
    <s v="Ramos and Sons"/>
    <s v="Extended responsive Internet solution"/>
    <n v="100"/>
    <n v="1"/>
    <x v="0"/>
    <x v="49"/>
    <n v="1"/>
    <s v="GB"/>
    <s v="GBP"/>
    <n v="1277960400"/>
    <n v="1280120400"/>
    <x v="682"/>
    <d v="2010-07-26T05:00:00"/>
    <b v="0"/>
    <b v="0"/>
    <s v="music/electric music"/>
    <x v="1"/>
    <s v="electric music"/>
    <n v="1"/>
  </r>
  <r>
    <n v="751"/>
    <s v="Lane-Barber"/>
    <s v="Universal value-added moderator"/>
    <n v="3600"/>
    <n v="8363"/>
    <x v="1"/>
    <x v="492"/>
    <n v="30.974074074074075"/>
    <s v="US"/>
    <s v="USD"/>
    <n v="1458190800"/>
    <n v="1459486800"/>
    <x v="683"/>
    <d v="2016-04-01T05:00:00"/>
    <b v="1"/>
    <b v="1"/>
    <s v="publishing/nonfiction"/>
    <x v="5"/>
    <s v="nonfiction"/>
    <n v="232"/>
  </r>
  <r>
    <n v="752"/>
    <s v="Lowery Group"/>
    <s v="Sharable motivating emulation"/>
    <n v="5800"/>
    <n v="5362"/>
    <x v="3"/>
    <x v="493"/>
    <n v="47.035087719298247"/>
    <s v="US"/>
    <s v="USD"/>
    <n v="1280984400"/>
    <n v="1282539600"/>
    <x v="684"/>
    <d v="2010-08-23T05:00:00"/>
    <b v="0"/>
    <b v="1"/>
    <s v="theater/plays"/>
    <x v="3"/>
    <s v="plays"/>
    <n v="92"/>
  </r>
  <r>
    <n v="753"/>
    <s v="Guerrero-Griffin"/>
    <s v="Networked web-enabled product"/>
    <n v="4700"/>
    <n v="12065"/>
    <x v="1"/>
    <x v="231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  <n v="257"/>
  </r>
  <r>
    <n v="754"/>
    <s v="Perez, Reed and Lee"/>
    <s v="Advanced dedicated encoding"/>
    <n v="70400"/>
    <n v="118603"/>
    <x v="1"/>
    <x v="494"/>
    <n v="37.005616224648989"/>
    <s v="US"/>
    <s v="USD"/>
    <n v="1351400400"/>
    <n v="1355983200"/>
    <x v="685"/>
    <d v="2012-12-20T06:00:00"/>
    <b v="0"/>
    <b v="0"/>
    <s v="theater/plays"/>
    <x v="3"/>
    <s v="plays"/>
    <n v="168"/>
  </r>
  <r>
    <n v="755"/>
    <s v="Chen, Pollard and Clarke"/>
    <s v="Stand-alone multi-state project"/>
    <n v="4500"/>
    <n v="7496"/>
    <x v="1"/>
    <x v="495"/>
    <n v="26.027777777777779"/>
    <s v="DK"/>
    <s v="DKK"/>
    <n v="1514354400"/>
    <n v="1515391200"/>
    <x v="605"/>
    <d v="2018-01-08T06:00:00"/>
    <b v="0"/>
    <b v="1"/>
    <s v="theater/plays"/>
    <x v="3"/>
    <s v="plays"/>
    <n v="167"/>
  </r>
  <r>
    <n v="756"/>
    <s v="Serrano, Gallagher and Griffith"/>
    <s v="Customizable bi-directional monitoring"/>
    <n v="1300"/>
    <n v="10037"/>
    <x v="1"/>
    <x v="496"/>
    <n v="67.817567567567565"/>
    <s v="US"/>
    <s v="USD"/>
    <n v="1421733600"/>
    <n v="1422252000"/>
    <x v="686"/>
    <d v="2015-01-26T06:00:00"/>
    <b v="0"/>
    <b v="0"/>
    <s v="theater/plays"/>
    <x v="3"/>
    <s v="plays"/>
    <n v="772"/>
  </r>
  <r>
    <n v="757"/>
    <s v="Callahan-Gilbert"/>
    <s v="Profit-focused motivating function"/>
    <n v="1400"/>
    <n v="5696"/>
    <x v="1"/>
    <x v="493"/>
    <n v="49.964912280701753"/>
    <s v="US"/>
    <s v="USD"/>
    <n v="1305176400"/>
    <n v="1305522000"/>
    <x v="687"/>
    <d v="2011-05-16T05:00:00"/>
    <b v="0"/>
    <b v="0"/>
    <s v="film &amp; video/drama"/>
    <x v="4"/>
    <s v="drama"/>
    <n v="407"/>
  </r>
  <r>
    <n v="758"/>
    <s v="Logan-Miranda"/>
    <s v="Proactive systemic firmware"/>
    <n v="29600"/>
    <n v="167005"/>
    <x v="1"/>
    <x v="497"/>
    <n v="110.01646903820817"/>
    <s v="CA"/>
    <s v="CAD"/>
    <n v="1414126800"/>
    <n v="1414904400"/>
    <x v="688"/>
    <d v="2014-11-02T05:00:00"/>
    <b v="0"/>
    <b v="0"/>
    <s v="music/rock"/>
    <x v="1"/>
    <s v="rock"/>
    <n v="564"/>
  </r>
  <r>
    <n v="759"/>
    <s v="Rodriguez PLC"/>
    <s v="Grass-roots upward-trending installation"/>
    <n v="167500"/>
    <n v="114615"/>
    <x v="0"/>
    <x v="498"/>
    <n v="89.964678178963894"/>
    <s v="US"/>
    <s v="USD"/>
    <n v="1517810400"/>
    <n v="1520402400"/>
    <x v="689"/>
    <d v="2018-03-07T06:00:00"/>
    <b v="0"/>
    <b v="0"/>
    <s v="music/electric music"/>
    <x v="1"/>
    <s v="electric music"/>
    <n v="68"/>
  </r>
  <r>
    <n v="760"/>
    <s v="Smith-Kennedy"/>
    <s v="Virtual heuristic hub"/>
    <n v="48300"/>
    <n v="16592"/>
    <x v="0"/>
    <x v="155"/>
    <n v="79.009523809523813"/>
    <s v="IT"/>
    <s v="EUR"/>
    <n v="1564635600"/>
    <n v="1567141200"/>
    <x v="690"/>
    <d v="2019-08-30T05:00:00"/>
    <b v="0"/>
    <b v="1"/>
    <s v="games/video games"/>
    <x v="6"/>
    <s v="video games"/>
    <n v="34"/>
  </r>
  <r>
    <n v="761"/>
    <s v="Mitchell-Lee"/>
    <s v="Customizable leadingedge model"/>
    <n v="2200"/>
    <n v="14420"/>
    <x v="1"/>
    <x v="499"/>
    <n v="86.867469879518069"/>
    <s v="US"/>
    <s v="USD"/>
    <n v="1500699600"/>
    <n v="1501131600"/>
    <x v="691"/>
    <d v="2017-07-27T05:00:00"/>
    <b v="0"/>
    <b v="0"/>
    <s v="music/rock"/>
    <x v="1"/>
    <s v="rock"/>
    <n v="655"/>
  </r>
  <r>
    <n v="762"/>
    <s v="Davis Ltd"/>
    <s v="Upgradable uniform service-desk"/>
    <n v="3500"/>
    <n v="6204"/>
    <x v="1"/>
    <x v="16"/>
    <n v="62.04"/>
    <s v="AU"/>
    <s v="AUD"/>
    <n v="1354082400"/>
    <n v="1355032800"/>
    <x v="692"/>
    <d v="2012-12-09T06:00:00"/>
    <b v="0"/>
    <b v="0"/>
    <s v="music/jazz"/>
    <x v="1"/>
    <s v="jazz"/>
    <n v="177"/>
  </r>
  <r>
    <n v="763"/>
    <s v="Rowland PLC"/>
    <s v="Inverse client-driven product"/>
    <n v="5600"/>
    <n v="6338"/>
    <x v="1"/>
    <x v="500"/>
    <n v="26.970212765957445"/>
    <s v="US"/>
    <s v="USD"/>
    <n v="1336453200"/>
    <n v="1339477200"/>
    <x v="693"/>
    <d v="2012-06-12T05:00:00"/>
    <b v="0"/>
    <b v="1"/>
    <s v="theater/plays"/>
    <x v="3"/>
    <s v="plays"/>
    <n v="113"/>
  </r>
  <r>
    <n v="764"/>
    <s v="Shaffer-Mason"/>
    <s v="Managed bandwidth-monitored system engine"/>
    <n v="1100"/>
    <n v="8010"/>
    <x v="1"/>
    <x v="496"/>
    <n v="54.121621621621621"/>
    <s v="US"/>
    <s v="USD"/>
    <n v="1305262800"/>
    <n v="1305954000"/>
    <x v="694"/>
    <d v="2011-05-21T05:00:00"/>
    <b v="0"/>
    <b v="0"/>
    <s v="music/rock"/>
    <x v="1"/>
    <s v="rock"/>
    <n v="728"/>
  </r>
  <r>
    <n v="765"/>
    <s v="Matthews LLC"/>
    <s v="Advanced transitional help-desk"/>
    <n v="3900"/>
    <n v="8125"/>
    <x v="1"/>
    <x v="40"/>
    <n v="41.035353535353536"/>
    <s v="US"/>
    <s v="USD"/>
    <n v="1492232400"/>
    <n v="1494392400"/>
    <x v="695"/>
    <d v="2017-05-10T05:00:00"/>
    <b v="1"/>
    <b v="1"/>
    <s v="music/indie rock"/>
    <x v="1"/>
    <s v="indie rock"/>
    <n v="208"/>
  </r>
  <r>
    <n v="766"/>
    <s v="Montgomery-Castro"/>
    <s v="De-engineered disintermediate encryption"/>
    <n v="43800"/>
    <n v="13653"/>
    <x v="0"/>
    <x v="501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  <n v="31"/>
  </r>
  <r>
    <n v="767"/>
    <s v="Hale, Pearson and Jenkins"/>
    <s v="Upgradable attitude-oriented project"/>
    <n v="97200"/>
    <n v="55372"/>
    <x v="0"/>
    <x v="502"/>
    <n v="107.93762183235867"/>
    <s v="US"/>
    <s v="USD"/>
    <n v="1444107600"/>
    <n v="1447999200"/>
    <x v="696"/>
    <d v="2015-11-20T06:00:00"/>
    <b v="0"/>
    <b v="0"/>
    <s v="publishing/translations"/>
    <x v="5"/>
    <s v="translations"/>
    <n v="57"/>
  </r>
  <r>
    <n v="768"/>
    <s v="Ramirez-Calderon"/>
    <s v="Fundamental zero tolerance alliance"/>
    <n v="4800"/>
    <n v="11088"/>
    <x v="1"/>
    <x v="503"/>
    <n v="73.92"/>
    <s v="US"/>
    <s v="USD"/>
    <n v="1386741600"/>
    <n v="1388037600"/>
    <x v="626"/>
    <d v="2013-12-26T06:00:00"/>
    <b v="0"/>
    <b v="0"/>
    <s v="theater/plays"/>
    <x v="3"/>
    <s v="plays"/>
    <n v="231"/>
  </r>
  <r>
    <n v="769"/>
    <s v="Johnson-Morales"/>
    <s v="Devolved 24hour forecast"/>
    <n v="125600"/>
    <n v="109106"/>
    <x v="0"/>
    <x v="504"/>
    <n v="31.995894428152493"/>
    <s v="US"/>
    <s v="USD"/>
    <n v="1376542800"/>
    <n v="1378789200"/>
    <x v="697"/>
    <d v="2013-09-10T05:00:00"/>
    <b v="0"/>
    <b v="0"/>
    <s v="games/video games"/>
    <x v="6"/>
    <s v="video games"/>
    <n v="87"/>
  </r>
  <r>
    <n v="770"/>
    <s v="Mathis-Rodriguez"/>
    <s v="User-centric attitude-oriented intranet"/>
    <n v="4300"/>
    <n v="11642"/>
    <x v="1"/>
    <x v="505"/>
    <n v="53.898148148148145"/>
    <s v="IT"/>
    <s v="EUR"/>
    <n v="1397451600"/>
    <n v="1398056400"/>
    <x v="698"/>
    <d v="2014-04-21T05:00:00"/>
    <b v="0"/>
    <b v="1"/>
    <s v="theater/plays"/>
    <x v="3"/>
    <s v="plays"/>
    <n v="271"/>
  </r>
  <r>
    <n v="771"/>
    <s v="Smith, Mack and Williams"/>
    <s v="Self-enabling 5thgeneration paradigm"/>
    <n v="5600"/>
    <n v="2769"/>
    <x v="3"/>
    <x v="150"/>
    <n v="106.5"/>
    <s v="US"/>
    <s v="USD"/>
    <n v="1548482400"/>
    <n v="1550815200"/>
    <x v="699"/>
    <d v="2019-02-22T06:00:00"/>
    <b v="0"/>
    <b v="0"/>
    <s v="theater/plays"/>
    <x v="3"/>
    <s v="plays"/>
    <n v="49"/>
  </r>
  <r>
    <n v="772"/>
    <s v="Johnson-Pace"/>
    <s v="Persistent 3rdgeneration moratorium"/>
    <n v="149600"/>
    <n v="169586"/>
    <x v="1"/>
    <x v="506"/>
    <n v="32.999805409612762"/>
    <s v="US"/>
    <s v="USD"/>
    <n v="1549692000"/>
    <n v="1550037600"/>
    <x v="700"/>
    <d v="2019-02-13T06:00:00"/>
    <b v="0"/>
    <b v="0"/>
    <s v="music/indie rock"/>
    <x v="1"/>
    <s v="indie rock"/>
    <n v="113"/>
  </r>
  <r>
    <n v="773"/>
    <s v="Meza, Kirby and Patel"/>
    <s v="Cross-platform empowering project"/>
    <n v="53100"/>
    <n v="101185"/>
    <x v="1"/>
    <x v="507"/>
    <n v="43.00254993625159"/>
    <s v="US"/>
    <s v="USD"/>
    <n v="1492059600"/>
    <n v="1492923600"/>
    <x v="701"/>
    <d v="2017-04-23T05:00:00"/>
    <b v="0"/>
    <b v="0"/>
    <s v="theater/plays"/>
    <x v="3"/>
    <s v="plays"/>
    <n v="191"/>
  </r>
  <r>
    <n v="774"/>
    <s v="Gonzalez-Snow"/>
    <s v="Polarized user-facing interface"/>
    <n v="5000"/>
    <n v="6775"/>
    <x v="1"/>
    <x v="373"/>
    <n v="86.858974358974365"/>
    <s v="IT"/>
    <s v="EUR"/>
    <n v="1463979600"/>
    <n v="1467522000"/>
    <x v="702"/>
    <d v="2016-07-03T05:00:00"/>
    <b v="0"/>
    <b v="0"/>
    <s v="technology/web"/>
    <x v="2"/>
    <s v="web"/>
    <n v="136"/>
  </r>
  <r>
    <n v="775"/>
    <s v="Murphy LLC"/>
    <s v="Customer-focused non-volatile framework"/>
    <n v="9400"/>
    <n v="968"/>
    <x v="0"/>
    <x v="234"/>
    <n v="96.8"/>
    <s v="US"/>
    <s v="USD"/>
    <n v="1415253600"/>
    <n v="1416117600"/>
    <x v="703"/>
    <d v="2014-11-16T06:00:00"/>
    <b v="0"/>
    <b v="0"/>
    <s v="music/rock"/>
    <x v="1"/>
    <s v="rock"/>
    <n v="10"/>
  </r>
  <r>
    <n v="776"/>
    <s v="Taylor-Rowe"/>
    <s v="Synchronized multimedia frame"/>
    <n v="110800"/>
    <n v="72623"/>
    <x v="0"/>
    <x v="508"/>
    <n v="32.995456610631528"/>
    <s v="US"/>
    <s v="USD"/>
    <n v="1562216400"/>
    <n v="1563771600"/>
    <x v="704"/>
    <d v="2019-07-22T05:00:00"/>
    <b v="0"/>
    <b v="0"/>
    <s v="theater/plays"/>
    <x v="3"/>
    <s v="plays"/>
    <n v="66"/>
  </r>
  <r>
    <n v="777"/>
    <s v="Henderson Ltd"/>
    <s v="Open-architected stable algorithm"/>
    <n v="93800"/>
    <n v="45987"/>
    <x v="0"/>
    <x v="103"/>
    <n v="68.028106508875737"/>
    <s v="US"/>
    <s v="USD"/>
    <n v="1316754000"/>
    <n v="1319259600"/>
    <x v="431"/>
    <d v="2011-10-22T05:00:00"/>
    <b v="0"/>
    <b v="0"/>
    <s v="theater/plays"/>
    <x v="3"/>
    <s v="plays"/>
    <n v="49"/>
  </r>
  <r>
    <n v="778"/>
    <s v="Moss-Guzman"/>
    <s v="Cross-platform optimizing website"/>
    <n v="1300"/>
    <n v="10243"/>
    <x v="1"/>
    <x v="5"/>
    <n v="58.867816091954026"/>
    <s v="CH"/>
    <s v="CHF"/>
    <n v="1313211600"/>
    <n v="1313643600"/>
    <x v="705"/>
    <d v="2011-08-18T05:00:00"/>
    <b v="0"/>
    <b v="0"/>
    <s v="film &amp; video/animation"/>
    <x v="4"/>
    <s v="animation"/>
    <n v="788"/>
  </r>
  <r>
    <n v="779"/>
    <s v="Webb Group"/>
    <s v="Public-key actuating projection"/>
    <n v="108700"/>
    <n v="87293"/>
    <x v="0"/>
    <x v="509"/>
    <n v="105.04572803850782"/>
    <s v="US"/>
    <s v="USD"/>
    <n v="1439528400"/>
    <n v="1440306000"/>
    <x v="706"/>
    <d v="2015-08-23T05:00:00"/>
    <b v="0"/>
    <b v="1"/>
    <s v="theater/plays"/>
    <x v="3"/>
    <s v="plays"/>
    <n v="80"/>
  </r>
  <r>
    <n v="780"/>
    <s v="Brooks-Rodriguez"/>
    <s v="Implemented intangible instruction set"/>
    <n v="5100"/>
    <n v="5421"/>
    <x v="1"/>
    <x v="55"/>
    <n v="33.054878048780488"/>
    <s v="US"/>
    <s v="USD"/>
    <n v="1469163600"/>
    <n v="1470805200"/>
    <x v="707"/>
    <d v="2016-08-10T05:00:00"/>
    <b v="0"/>
    <b v="1"/>
    <s v="film &amp; video/drama"/>
    <x v="4"/>
    <s v="drama"/>
    <n v="106"/>
  </r>
  <r>
    <n v="781"/>
    <s v="Thomas Ltd"/>
    <s v="Cross-group interactive architecture"/>
    <n v="8700"/>
    <n v="4414"/>
    <x v="3"/>
    <x v="75"/>
    <n v="78.821428571428569"/>
    <s v="CH"/>
    <s v="CHF"/>
    <n v="1288501200"/>
    <n v="1292911200"/>
    <x v="708"/>
    <d v="2010-12-21T06:00:00"/>
    <b v="0"/>
    <b v="0"/>
    <s v="theater/plays"/>
    <x v="3"/>
    <s v="plays"/>
    <n v="51"/>
  </r>
  <r>
    <n v="782"/>
    <s v="Williams and Sons"/>
    <s v="Centralized asymmetric framework"/>
    <n v="5100"/>
    <n v="10981"/>
    <x v="1"/>
    <x v="510"/>
    <n v="68.204968944099377"/>
    <s v="US"/>
    <s v="USD"/>
    <n v="1298959200"/>
    <n v="1301374800"/>
    <x v="709"/>
    <d v="2011-03-29T05:00:00"/>
    <b v="0"/>
    <b v="1"/>
    <s v="film &amp; video/animation"/>
    <x v="4"/>
    <s v="animation"/>
    <n v="215"/>
  </r>
  <r>
    <n v="783"/>
    <s v="Vega, Chan and Carney"/>
    <s v="Down-sized systematic utilization"/>
    <n v="7400"/>
    <n v="10451"/>
    <x v="1"/>
    <x v="188"/>
    <n v="75.731884057971016"/>
    <s v="US"/>
    <s v="USD"/>
    <n v="1387260000"/>
    <n v="1387864800"/>
    <x v="710"/>
    <d v="2013-12-24T06:00:00"/>
    <b v="0"/>
    <b v="0"/>
    <s v="music/rock"/>
    <x v="1"/>
    <s v="rock"/>
    <n v="141"/>
  </r>
  <r>
    <n v="784"/>
    <s v="Byrd Group"/>
    <s v="Profound fault-tolerant model"/>
    <n v="88900"/>
    <n v="102535"/>
    <x v="1"/>
    <x v="511"/>
    <n v="30.996070133010882"/>
    <s v="US"/>
    <s v="USD"/>
    <n v="1457244000"/>
    <n v="1458190800"/>
    <x v="711"/>
    <d v="2016-03-17T05:00:00"/>
    <b v="0"/>
    <b v="0"/>
    <s v="technology/web"/>
    <x v="2"/>
    <s v="web"/>
    <n v="115"/>
  </r>
  <r>
    <n v="785"/>
    <s v="Peterson, Fletcher and Sanchez"/>
    <s v="Multi-channeled bi-directional moratorium"/>
    <n v="6700"/>
    <n v="12939"/>
    <x v="1"/>
    <x v="78"/>
    <n v="101.88188976377953"/>
    <s v="AU"/>
    <s v="AUD"/>
    <n v="1556341200"/>
    <n v="1559278800"/>
    <x v="157"/>
    <d v="2019-05-31T05:00:00"/>
    <b v="0"/>
    <b v="1"/>
    <s v="film &amp; video/animation"/>
    <x v="4"/>
    <s v="animation"/>
    <n v="193"/>
  </r>
  <r>
    <n v="786"/>
    <s v="Smith-Brown"/>
    <s v="Object-based content-based ability"/>
    <n v="1500"/>
    <n v="10946"/>
    <x v="1"/>
    <x v="512"/>
    <n v="52.879227053140099"/>
    <s v="IT"/>
    <s v="EUR"/>
    <n v="1522126800"/>
    <n v="1522731600"/>
    <x v="630"/>
    <d v="2018-04-03T05:00:00"/>
    <b v="0"/>
    <b v="1"/>
    <s v="music/jazz"/>
    <x v="1"/>
    <s v="jazz"/>
    <n v="730"/>
  </r>
  <r>
    <n v="787"/>
    <s v="Vance-Glover"/>
    <s v="Progressive coherent secured line"/>
    <n v="61200"/>
    <n v="60994"/>
    <x v="0"/>
    <x v="513"/>
    <n v="71.005820721769496"/>
    <s v="CA"/>
    <s v="CAD"/>
    <n v="1305954000"/>
    <n v="1306731600"/>
    <x v="712"/>
    <d v="2011-05-30T05:00:00"/>
    <b v="0"/>
    <b v="0"/>
    <s v="music/rock"/>
    <x v="1"/>
    <s v="rock"/>
    <n v="100"/>
  </r>
  <r>
    <n v="788"/>
    <s v="Joyce PLC"/>
    <s v="Synchronized directional capability"/>
    <n v="3600"/>
    <n v="3174"/>
    <x v="2"/>
    <x v="249"/>
    <n v="102.38709677419355"/>
    <s v="US"/>
    <s v="USD"/>
    <n v="1350709200"/>
    <n v="1352527200"/>
    <x v="93"/>
    <d v="2012-11-10T06:00:00"/>
    <b v="0"/>
    <b v="0"/>
    <s v="film &amp; video/animation"/>
    <x v="4"/>
    <s v="animation"/>
    <n v="88"/>
  </r>
  <r>
    <n v="789"/>
    <s v="Kennedy-Miller"/>
    <s v="Cross-platform composite migration"/>
    <n v="9000"/>
    <n v="3351"/>
    <x v="0"/>
    <x v="430"/>
    <n v="74.466666666666669"/>
    <s v="US"/>
    <s v="USD"/>
    <n v="1401166800"/>
    <n v="1404363600"/>
    <x v="713"/>
    <d v="2014-07-03T05:00:00"/>
    <b v="0"/>
    <b v="0"/>
    <s v="theater/plays"/>
    <x v="3"/>
    <s v="plays"/>
    <n v="37"/>
  </r>
  <r>
    <n v="790"/>
    <s v="White-Obrien"/>
    <s v="Operative local pricing structure"/>
    <n v="185900"/>
    <n v="56774"/>
    <x v="3"/>
    <x v="260"/>
    <n v="51.009883198562441"/>
    <s v="US"/>
    <s v="USD"/>
    <n v="1266127200"/>
    <n v="1266645600"/>
    <x v="714"/>
    <d v="2010-02-20T06:00:00"/>
    <b v="0"/>
    <b v="0"/>
    <s v="theater/plays"/>
    <x v="3"/>
    <s v="plays"/>
    <n v="31"/>
  </r>
  <r>
    <n v="791"/>
    <s v="Stafford, Hess and Raymond"/>
    <s v="Optional web-enabled extranet"/>
    <n v="2100"/>
    <n v="540"/>
    <x v="0"/>
    <x v="514"/>
    <n v="90"/>
    <s v="US"/>
    <s v="USD"/>
    <n v="1481436000"/>
    <n v="1482818400"/>
    <x v="715"/>
    <d v="2016-12-27T06:00:00"/>
    <b v="0"/>
    <b v="0"/>
    <s v="food/food trucks"/>
    <x v="0"/>
    <s v="food trucks"/>
    <n v="26"/>
  </r>
  <r>
    <n v="792"/>
    <s v="Jordan, Schneider and Hall"/>
    <s v="Reduced 6thgeneration intranet"/>
    <n v="2000"/>
    <n v="680"/>
    <x v="0"/>
    <x v="243"/>
    <n v="97.142857142857139"/>
    <s v="US"/>
    <s v="USD"/>
    <n v="1372222800"/>
    <n v="1374642000"/>
    <x v="716"/>
    <d v="2013-07-24T05:00:00"/>
    <b v="0"/>
    <b v="1"/>
    <s v="theater/plays"/>
    <x v="3"/>
    <s v="plays"/>
    <n v="34"/>
  </r>
  <r>
    <n v="793"/>
    <s v="Rodriguez, Cox and Rodriguez"/>
    <s v="Networked disintermediate leverage"/>
    <n v="1100"/>
    <n v="13045"/>
    <x v="1"/>
    <x v="483"/>
    <n v="72.071823204419886"/>
    <s v="CH"/>
    <s v="CHF"/>
    <n v="1372136400"/>
    <n v="1372482000"/>
    <x v="448"/>
    <d v="2013-06-29T05:00:00"/>
    <b v="0"/>
    <b v="0"/>
    <s v="publishing/nonfiction"/>
    <x v="5"/>
    <s v="nonfiction"/>
    <n v="1186"/>
  </r>
  <r>
    <n v="794"/>
    <s v="Welch Inc"/>
    <s v="Optional optimal website"/>
    <n v="6600"/>
    <n v="8276"/>
    <x v="1"/>
    <x v="460"/>
    <n v="75.236363636363635"/>
    <s v="US"/>
    <s v="USD"/>
    <n v="1513922400"/>
    <n v="1514959200"/>
    <x v="717"/>
    <d v="2018-01-03T06:00:00"/>
    <b v="0"/>
    <b v="0"/>
    <s v="music/rock"/>
    <x v="1"/>
    <s v="rock"/>
    <n v="125"/>
  </r>
  <r>
    <n v="795"/>
    <s v="Vasquez Inc"/>
    <s v="Stand-alone asynchronous functionalities"/>
    <n v="7100"/>
    <n v="1022"/>
    <x v="0"/>
    <x v="249"/>
    <n v="32.967741935483872"/>
    <s v="US"/>
    <s v="USD"/>
    <n v="1477976400"/>
    <n v="1478235600"/>
    <x v="718"/>
    <d v="2016-11-04T05:00:00"/>
    <b v="0"/>
    <b v="0"/>
    <s v="film &amp; video/drama"/>
    <x v="4"/>
    <s v="drama"/>
    <n v="14"/>
  </r>
  <r>
    <n v="796"/>
    <s v="Freeman-Ferguson"/>
    <s v="Profound full-range open system"/>
    <n v="7800"/>
    <n v="4275"/>
    <x v="0"/>
    <x v="373"/>
    <n v="54.807692307692307"/>
    <s v="US"/>
    <s v="USD"/>
    <n v="1407474000"/>
    <n v="1408078800"/>
    <x v="719"/>
    <d v="2014-08-15T05:00:00"/>
    <b v="0"/>
    <b v="1"/>
    <s v="games/mobile games"/>
    <x v="6"/>
    <s v="mobile games"/>
    <n v="55"/>
  </r>
  <r>
    <n v="797"/>
    <s v="Houston, Moore and Rogers"/>
    <s v="Optional tangible utilization"/>
    <n v="7600"/>
    <n v="8332"/>
    <x v="1"/>
    <x v="515"/>
    <n v="45.037837837837834"/>
    <s v="US"/>
    <s v="USD"/>
    <n v="1546149600"/>
    <n v="1548136800"/>
    <x v="720"/>
    <d v="2019-01-22T06:00:00"/>
    <b v="0"/>
    <b v="0"/>
    <s v="technology/web"/>
    <x v="2"/>
    <s v="web"/>
    <n v="110"/>
  </r>
  <r>
    <n v="798"/>
    <s v="Small-Fuentes"/>
    <s v="Seamless maximized product"/>
    <n v="3400"/>
    <n v="6408"/>
    <x v="1"/>
    <x v="246"/>
    <n v="52.958677685950413"/>
    <s v="US"/>
    <s v="USD"/>
    <n v="1338440400"/>
    <n v="1340859600"/>
    <x v="721"/>
    <d v="2012-06-28T05:00:00"/>
    <b v="0"/>
    <b v="1"/>
    <s v="theater/plays"/>
    <x v="3"/>
    <s v="plays"/>
    <n v="188"/>
  </r>
  <r>
    <n v="799"/>
    <s v="Reid-Day"/>
    <s v="Devolved tertiary time-frame"/>
    <n v="84500"/>
    <n v="73522"/>
    <x v="0"/>
    <x v="516"/>
    <n v="60.017959183673469"/>
    <s v="GB"/>
    <s v="GBP"/>
    <n v="1454133600"/>
    <n v="1454479200"/>
    <x v="722"/>
    <d v="2016-02-03T06:00:00"/>
    <b v="0"/>
    <b v="0"/>
    <s v="theater/plays"/>
    <x v="3"/>
    <s v="plays"/>
    <n v="87"/>
  </r>
  <r>
    <n v="800"/>
    <s v="Wallace LLC"/>
    <s v="Centralized regional function"/>
    <n v="100"/>
    <n v="1"/>
    <x v="0"/>
    <x v="49"/>
    <n v="1"/>
    <s v="CH"/>
    <s v="CHF"/>
    <n v="1434085200"/>
    <n v="1434430800"/>
    <x v="139"/>
    <d v="2015-06-16T05:00:00"/>
    <b v="0"/>
    <b v="0"/>
    <s v="music/rock"/>
    <x v="1"/>
    <s v="rock"/>
    <n v="1"/>
  </r>
  <r>
    <n v="801"/>
    <s v="Olson-Bishop"/>
    <s v="User-friendly high-level initiative"/>
    <n v="2300"/>
    <n v="4667"/>
    <x v="1"/>
    <x v="88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  <n v="203"/>
  </r>
  <r>
    <n v="802"/>
    <s v="Rodriguez, Anderson and Porter"/>
    <s v="Reverse-engineered zero-defect infrastructure"/>
    <n v="6200"/>
    <n v="12216"/>
    <x v="1"/>
    <x v="23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  <n v="197"/>
  </r>
  <r>
    <n v="803"/>
    <s v="Perez, Brown and Meyers"/>
    <s v="Stand-alone background customer loyalty"/>
    <n v="6100"/>
    <n v="6527"/>
    <x v="1"/>
    <x v="517"/>
    <n v="28.012875536480685"/>
    <s v="US"/>
    <s v="USD"/>
    <n v="1548568800"/>
    <n v="1551506400"/>
    <x v="724"/>
    <d v="2019-03-02T06:00:00"/>
    <b v="0"/>
    <b v="0"/>
    <s v="theater/plays"/>
    <x v="3"/>
    <s v="plays"/>
    <n v="107"/>
  </r>
  <r>
    <n v="804"/>
    <s v="English-Mccullough"/>
    <s v="Business-focused discrete software"/>
    <n v="2600"/>
    <n v="6987"/>
    <x v="1"/>
    <x v="205"/>
    <n v="32.050458715596328"/>
    <s v="US"/>
    <s v="USD"/>
    <n v="1514872800"/>
    <n v="1516600800"/>
    <x v="725"/>
    <d v="2018-01-22T06:00:00"/>
    <b v="0"/>
    <b v="0"/>
    <s v="music/rock"/>
    <x v="1"/>
    <s v="rock"/>
    <n v="269"/>
  </r>
  <r>
    <n v="805"/>
    <s v="Smith-Nguyen"/>
    <s v="Advanced intermediate Graphic Interface"/>
    <n v="9700"/>
    <n v="4932"/>
    <x v="0"/>
    <x v="109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  <n v="51"/>
  </r>
  <r>
    <n v="806"/>
    <s v="Harmon-Madden"/>
    <s v="Adaptive holistic hub"/>
    <n v="700"/>
    <n v="8262"/>
    <x v="1"/>
    <x v="70"/>
    <n v="108.71052631578948"/>
    <s v="US"/>
    <s v="USD"/>
    <n v="1330927200"/>
    <n v="1332997200"/>
    <x v="726"/>
    <d v="2012-03-29T05:00:00"/>
    <b v="0"/>
    <b v="1"/>
    <s v="film &amp; video/drama"/>
    <x v="4"/>
    <s v="drama"/>
    <n v="1180"/>
  </r>
  <r>
    <n v="807"/>
    <s v="Walker-Taylor"/>
    <s v="Automated uniform concept"/>
    <n v="700"/>
    <n v="1848"/>
    <x v="1"/>
    <x v="177"/>
    <n v="42.97674418604651"/>
    <s v="US"/>
    <s v="USD"/>
    <n v="1571115600"/>
    <n v="1574920800"/>
    <x v="727"/>
    <d v="2019-11-28T06:00:00"/>
    <b v="0"/>
    <b v="1"/>
    <s v="theater/plays"/>
    <x v="3"/>
    <s v="plays"/>
    <n v="264"/>
  </r>
  <r>
    <n v="808"/>
    <s v="Harris, Medina and Mitchell"/>
    <s v="Enhanced regional flexibility"/>
    <n v="5200"/>
    <n v="1583"/>
    <x v="0"/>
    <x v="161"/>
    <n v="83.315789473684205"/>
    <s v="US"/>
    <s v="USD"/>
    <n v="1463461200"/>
    <n v="1464930000"/>
    <x v="728"/>
    <d v="2016-06-03T05:00:00"/>
    <b v="0"/>
    <b v="0"/>
    <s v="food/food trucks"/>
    <x v="0"/>
    <s v="food trucks"/>
    <n v="30"/>
  </r>
  <r>
    <n v="809"/>
    <s v="Williams and Sons"/>
    <s v="Public-key bottom-line algorithm"/>
    <n v="140800"/>
    <n v="88536"/>
    <x v="0"/>
    <x v="518"/>
    <n v="42"/>
    <s v="CH"/>
    <s v="CHF"/>
    <n v="1344920400"/>
    <n v="1345006800"/>
    <x v="729"/>
    <d v="2012-08-15T05:00:00"/>
    <b v="0"/>
    <b v="0"/>
    <s v="film &amp; video/documentary"/>
    <x v="4"/>
    <s v="documentary"/>
    <n v="63"/>
  </r>
  <r>
    <n v="810"/>
    <s v="Ball-Fisher"/>
    <s v="Multi-layered intangible instruction set"/>
    <n v="6400"/>
    <n v="12360"/>
    <x v="1"/>
    <x v="394"/>
    <n v="55.927601809954751"/>
    <s v="US"/>
    <s v="USD"/>
    <n v="1511848800"/>
    <n v="1512712800"/>
    <x v="730"/>
    <d v="2017-12-08T06:00:00"/>
    <b v="0"/>
    <b v="1"/>
    <s v="theater/plays"/>
    <x v="3"/>
    <s v="plays"/>
    <n v="193"/>
  </r>
  <r>
    <n v="811"/>
    <s v="Page, Holt and Mack"/>
    <s v="Fundamental methodical emulation"/>
    <n v="92500"/>
    <n v="71320"/>
    <x v="0"/>
    <x v="89"/>
    <n v="105.03681885125184"/>
    <s v="US"/>
    <s v="USD"/>
    <n v="1452319200"/>
    <n v="1452492000"/>
    <x v="731"/>
    <d v="2016-01-11T06:00:00"/>
    <b v="0"/>
    <b v="1"/>
    <s v="games/video games"/>
    <x v="6"/>
    <s v="video games"/>
    <n v="77"/>
  </r>
  <r>
    <n v="812"/>
    <s v="Landry Group"/>
    <s v="Expanded value-added hardware"/>
    <n v="59700"/>
    <n v="134640"/>
    <x v="1"/>
    <x v="519"/>
    <n v="48"/>
    <s v="CA"/>
    <s v="CAD"/>
    <n v="1523854800"/>
    <n v="1524286800"/>
    <x v="78"/>
    <d v="2018-04-21T05:00:00"/>
    <b v="0"/>
    <b v="0"/>
    <s v="publishing/nonfiction"/>
    <x v="5"/>
    <s v="nonfiction"/>
    <n v="226"/>
  </r>
  <r>
    <n v="813"/>
    <s v="Buckley Group"/>
    <s v="Diverse high-level attitude"/>
    <n v="3200"/>
    <n v="7661"/>
    <x v="1"/>
    <x v="520"/>
    <n v="112.66176470588235"/>
    <s v="US"/>
    <s v="USD"/>
    <n v="1346043600"/>
    <n v="1346907600"/>
    <x v="732"/>
    <d v="2012-09-06T05:00:00"/>
    <b v="0"/>
    <b v="0"/>
    <s v="games/video games"/>
    <x v="6"/>
    <s v="video games"/>
    <n v="239"/>
  </r>
  <r>
    <n v="814"/>
    <s v="Vincent PLC"/>
    <s v="Visionary 24hour analyzer"/>
    <n v="3200"/>
    <n v="2950"/>
    <x v="0"/>
    <x v="521"/>
    <n v="81.944444444444443"/>
    <s v="DK"/>
    <s v="DKK"/>
    <n v="1464325200"/>
    <n v="1464498000"/>
    <x v="733"/>
    <d v="2016-05-29T05:00:00"/>
    <b v="0"/>
    <b v="1"/>
    <s v="music/rock"/>
    <x v="1"/>
    <s v="rock"/>
    <n v="92"/>
  </r>
  <r>
    <n v="815"/>
    <s v="Watson-Douglas"/>
    <s v="Centralized bandwidth-monitored leverage"/>
    <n v="9000"/>
    <n v="11721"/>
    <x v="1"/>
    <x v="236"/>
    <n v="64.049180327868854"/>
    <s v="CA"/>
    <s v="CAD"/>
    <n v="1511935200"/>
    <n v="1514181600"/>
    <x v="734"/>
    <d v="2017-12-25T06:00:00"/>
    <b v="0"/>
    <b v="0"/>
    <s v="music/rock"/>
    <x v="1"/>
    <s v="rock"/>
    <n v="130"/>
  </r>
  <r>
    <n v="816"/>
    <s v="Jones, Casey and Jones"/>
    <s v="Ergonomic mission-critical moratorium"/>
    <n v="2300"/>
    <n v="14150"/>
    <x v="1"/>
    <x v="221"/>
    <n v="106.39097744360902"/>
    <s v="US"/>
    <s v="USD"/>
    <n v="1392012000"/>
    <n v="1392184800"/>
    <x v="406"/>
    <d v="2014-02-12T06:00:00"/>
    <b v="1"/>
    <b v="1"/>
    <s v="theater/plays"/>
    <x v="3"/>
    <s v="plays"/>
    <n v="615"/>
  </r>
  <r>
    <n v="817"/>
    <s v="Alvarez-Bauer"/>
    <s v="Front-line intermediate moderator"/>
    <n v="51300"/>
    <n v="189192"/>
    <x v="1"/>
    <x v="522"/>
    <n v="76.011249497790274"/>
    <s v="IT"/>
    <s v="EUR"/>
    <n v="1556946000"/>
    <n v="1559365200"/>
    <x v="735"/>
    <d v="2019-06-01T05:00:00"/>
    <b v="0"/>
    <b v="1"/>
    <s v="publishing/nonfiction"/>
    <x v="5"/>
    <s v="nonfiction"/>
    <n v="369"/>
  </r>
  <r>
    <n v="818"/>
    <s v="Martinez LLC"/>
    <s v="Automated local secured line"/>
    <n v="700"/>
    <n v="7664"/>
    <x v="1"/>
    <x v="464"/>
    <n v="111.07246376811594"/>
    <s v="US"/>
    <s v="USD"/>
    <n v="1548050400"/>
    <n v="1549173600"/>
    <x v="736"/>
    <d v="2019-02-03T06:00:00"/>
    <b v="0"/>
    <b v="1"/>
    <s v="theater/plays"/>
    <x v="3"/>
    <s v="plays"/>
    <n v="1095"/>
  </r>
  <r>
    <n v="819"/>
    <s v="Buck-Khan"/>
    <s v="Integrated bandwidth-monitored alliance"/>
    <n v="8900"/>
    <n v="4509"/>
    <x v="0"/>
    <x v="523"/>
    <n v="95.936170212765958"/>
    <s v="US"/>
    <s v="USD"/>
    <n v="1353736800"/>
    <n v="1355032800"/>
    <x v="737"/>
    <d v="2012-12-09T06:00:00"/>
    <b v="1"/>
    <b v="0"/>
    <s v="games/video games"/>
    <x v="6"/>
    <s v="video games"/>
    <n v="51"/>
  </r>
  <r>
    <n v="820"/>
    <s v="Valdez, Williams and Meyer"/>
    <s v="Cross-group heuristic forecast"/>
    <n v="1500"/>
    <n v="12009"/>
    <x v="1"/>
    <x v="524"/>
    <n v="43.043010752688176"/>
    <s v="GB"/>
    <s v="GBP"/>
    <n v="1532840400"/>
    <n v="1533963600"/>
    <x v="192"/>
    <d v="2018-08-11T05:00:00"/>
    <b v="0"/>
    <b v="1"/>
    <s v="music/rock"/>
    <x v="1"/>
    <s v="rock"/>
    <n v="801"/>
  </r>
  <r>
    <n v="821"/>
    <s v="Alvarez-Andrews"/>
    <s v="Extended impactful secured line"/>
    <n v="4900"/>
    <n v="14273"/>
    <x v="1"/>
    <x v="155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  <n v="291"/>
  </r>
  <r>
    <n v="822"/>
    <s v="Stewart and Sons"/>
    <s v="Distributed optimizing protocol"/>
    <n v="54000"/>
    <n v="188982"/>
    <x v="1"/>
    <x v="525"/>
    <n v="89.991428571428571"/>
    <s v="US"/>
    <s v="USD"/>
    <n v="1393567200"/>
    <n v="1395032400"/>
    <x v="739"/>
    <d v="2014-03-17T05:00:00"/>
    <b v="0"/>
    <b v="0"/>
    <s v="music/rock"/>
    <x v="1"/>
    <s v="rock"/>
    <n v="350"/>
  </r>
  <r>
    <n v="823"/>
    <s v="Dyer Inc"/>
    <s v="Secured well-modulated system engine"/>
    <n v="4100"/>
    <n v="14640"/>
    <x v="1"/>
    <x v="526"/>
    <n v="58.095238095238095"/>
    <s v="US"/>
    <s v="USD"/>
    <n v="1410325200"/>
    <n v="1412485200"/>
    <x v="613"/>
    <d v="2014-10-05T05:00:00"/>
    <b v="1"/>
    <b v="1"/>
    <s v="music/rock"/>
    <x v="1"/>
    <s v="rock"/>
    <n v="357"/>
  </r>
  <r>
    <n v="824"/>
    <s v="Anderson, Williams and Cox"/>
    <s v="Streamlined national benchmark"/>
    <n v="85000"/>
    <n v="107516"/>
    <x v="1"/>
    <x v="527"/>
    <n v="83.996875000000003"/>
    <s v="US"/>
    <s v="USD"/>
    <n v="1276923600"/>
    <n v="1279688400"/>
    <x v="740"/>
    <d v="2010-07-21T05:00:00"/>
    <b v="0"/>
    <b v="1"/>
    <s v="publishing/nonfiction"/>
    <x v="5"/>
    <s v="nonfiction"/>
    <n v="126"/>
  </r>
  <r>
    <n v="825"/>
    <s v="Solomon PLC"/>
    <s v="Open-architected 24/7 infrastructure"/>
    <n v="3600"/>
    <n v="13950"/>
    <x v="1"/>
    <x v="144"/>
    <n v="88.853503184713375"/>
    <s v="GB"/>
    <s v="GBP"/>
    <n v="1500958800"/>
    <n v="1501995600"/>
    <x v="145"/>
    <d v="2017-08-06T05:00:00"/>
    <b v="0"/>
    <b v="0"/>
    <s v="film &amp; video/shorts"/>
    <x v="4"/>
    <s v="shorts"/>
    <n v="388"/>
  </r>
  <r>
    <n v="826"/>
    <s v="Miller-Hubbard"/>
    <s v="Digitized 6thgeneration Local Area Network"/>
    <n v="2800"/>
    <n v="12797"/>
    <x v="1"/>
    <x v="346"/>
    <n v="65.963917525773198"/>
    <s v="US"/>
    <s v="USD"/>
    <n v="1292220000"/>
    <n v="1294639200"/>
    <x v="741"/>
    <d v="2011-01-10T06:00:00"/>
    <b v="0"/>
    <b v="1"/>
    <s v="theater/plays"/>
    <x v="3"/>
    <s v="plays"/>
    <n v="457"/>
  </r>
  <r>
    <n v="827"/>
    <s v="Miranda, Martinez and Lowery"/>
    <s v="Innovative actuating artificial intelligence"/>
    <n v="2300"/>
    <n v="6134"/>
    <x v="1"/>
    <x v="172"/>
    <n v="74.804878048780495"/>
    <s v="AU"/>
    <s v="AUD"/>
    <n v="1304398800"/>
    <n v="1305435600"/>
    <x v="742"/>
    <d v="2011-05-15T05:00:00"/>
    <b v="0"/>
    <b v="1"/>
    <s v="film &amp; video/drama"/>
    <x v="4"/>
    <s v="drama"/>
    <n v="267"/>
  </r>
  <r>
    <n v="828"/>
    <s v="Munoz, Cherry and Bell"/>
    <s v="Cross-platform reciprocal budgetary management"/>
    <n v="7100"/>
    <n v="4899"/>
    <x v="0"/>
    <x v="131"/>
    <n v="69.98571428571428"/>
    <s v="US"/>
    <s v="USD"/>
    <n v="1535432400"/>
    <n v="1537592400"/>
    <x v="202"/>
    <d v="2018-09-22T05:00:00"/>
    <b v="0"/>
    <b v="0"/>
    <s v="theater/plays"/>
    <x v="3"/>
    <s v="plays"/>
    <n v="69"/>
  </r>
  <r>
    <n v="829"/>
    <s v="Baker-Higgins"/>
    <s v="Vision-oriented scalable portal"/>
    <n v="9600"/>
    <n v="4929"/>
    <x v="0"/>
    <x v="110"/>
    <n v="32.006493506493506"/>
    <s v="US"/>
    <s v="USD"/>
    <n v="1433826000"/>
    <n v="1435122000"/>
    <x v="743"/>
    <d v="2015-06-24T05:00:00"/>
    <b v="0"/>
    <b v="0"/>
    <s v="theater/plays"/>
    <x v="3"/>
    <s v="plays"/>
    <n v="51"/>
  </r>
  <r>
    <n v="830"/>
    <s v="Johnson, Turner and Carroll"/>
    <s v="Persevering zero administration knowledge user"/>
    <n v="121600"/>
    <n v="1424"/>
    <x v="0"/>
    <x v="528"/>
    <n v="64.727272727272734"/>
    <s v="US"/>
    <s v="USD"/>
    <n v="1514959200"/>
    <n v="1520056800"/>
    <x v="744"/>
    <d v="2018-03-03T06:00:00"/>
    <b v="0"/>
    <b v="0"/>
    <s v="theater/plays"/>
    <x v="3"/>
    <s v="plays"/>
    <n v="1"/>
  </r>
  <r>
    <n v="831"/>
    <s v="Ward PLC"/>
    <s v="Front-line bottom-line Graphic Interface"/>
    <n v="97100"/>
    <n v="105817"/>
    <x v="1"/>
    <x v="529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  <n v="109"/>
  </r>
  <r>
    <n v="832"/>
    <s v="Bradley, Beck and Mayo"/>
    <s v="Synergized fault-tolerant hierarchy"/>
    <n v="43200"/>
    <n v="136156"/>
    <x v="1"/>
    <x v="265"/>
    <n v="104.97764070932922"/>
    <s v="DK"/>
    <s v="DKK"/>
    <n v="1445490000"/>
    <n v="1448431200"/>
    <x v="746"/>
    <d v="2015-11-25T06:00:00"/>
    <b v="1"/>
    <b v="0"/>
    <s v="publishing/translations"/>
    <x v="5"/>
    <s v="translations"/>
    <n v="315"/>
  </r>
  <r>
    <n v="833"/>
    <s v="Levine, Martin and Hernandez"/>
    <s v="Expanded asynchronous groupware"/>
    <n v="6800"/>
    <n v="10723"/>
    <x v="1"/>
    <x v="34"/>
    <n v="64.987878787878785"/>
    <s v="DK"/>
    <s v="DKK"/>
    <n v="1297663200"/>
    <n v="1298613600"/>
    <x v="747"/>
    <d v="2011-02-25T06:00:00"/>
    <b v="0"/>
    <b v="0"/>
    <s v="publishing/translations"/>
    <x v="5"/>
    <s v="translations"/>
    <n v="158"/>
  </r>
  <r>
    <n v="834"/>
    <s v="Gallegos, Wagner and Gaines"/>
    <s v="Expanded fault-tolerant emulation"/>
    <n v="7300"/>
    <n v="11228"/>
    <x v="1"/>
    <x v="530"/>
    <n v="94.352941176470594"/>
    <s v="US"/>
    <s v="USD"/>
    <n v="1371963600"/>
    <n v="1372482000"/>
    <x v="362"/>
    <d v="2013-06-29T05:00:00"/>
    <b v="0"/>
    <b v="0"/>
    <s v="theater/plays"/>
    <x v="3"/>
    <s v="plays"/>
    <n v="154"/>
  </r>
  <r>
    <n v="835"/>
    <s v="Hodges, Smith and Kelly"/>
    <s v="Future-proofed 24hour model"/>
    <n v="86200"/>
    <n v="77355"/>
    <x v="0"/>
    <x v="531"/>
    <n v="44.001706484641637"/>
    <s v="US"/>
    <s v="USD"/>
    <n v="1425103200"/>
    <n v="1425621600"/>
    <x v="748"/>
    <d v="2015-03-06T06:00:00"/>
    <b v="0"/>
    <b v="0"/>
    <s v="technology/web"/>
    <x v="2"/>
    <s v="web"/>
    <n v="90"/>
  </r>
  <r>
    <n v="836"/>
    <s v="Macias Inc"/>
    <s v="Optimized didactic intranet"/>
    <n v="8100"/>
    <n v="6086"/>
    <x v="0"/>
    <x v="115"/>
    <n v="64.744680851063833"/>
    <s v="US"/>
    <s v="USD"/>
    <n v="1265349600"/>
    <n v="1266300000"/>
    <x v="749"/>
    <d v="2010-02-16T06:00:00"/>
    <b v="0"/>
    <b v="0"/>
    <s v="music/indie rock"/>
    <x v="1"/>
    <s v="indie rock"/>
    <n v="75"/>
  </r>
  <r>
    <n v="837"/>
    <s v="Cook-Ortiz"/>
    <s v="Right-sized dedicated standardization"/>
    <n v="17700"/>
    <n v="150960"/>
    <x v="1"/>
    <x v="532"/>
    <n v="84.00667779632721"/>
    <s v="US"/>
    <s v="USD"/>
    <n v="1301202000"/>
    <n v="1305867600"/>
    <x v="643"/>
    <d v="2011-05-20T05:00:00"/>
    <b v="0"/>
    <b v="0"/>
    <s v="music/jazz"/>
    <x v="1"/>
    <s v="jazz"/>
    <n v="853"/>
  </r>
  <r>
    <n v="838"/>
    <s v="Jordan-Fischer"/>
    <s v="Vision-oriented high-level extranet"/>
    <n v="6400"/>
    <n v="8890"/>
    <x v="1"/>
    <x v="210"/>
    <n v="34.061302681992338"/>
    <s v="US"/>
    <s v="USD"/>
    <n v="1538024400"/>
    <n v="1538802000"/>
    <x v="750"/>
    <d v="2018-10-06T05:00:00"/>
    <b v="0"/>
    <b v="0"/>
    <s v="theater/plays"/>
    <x v="3"/>
    <s v="plays"/>
    <n v="139"/>
  </r>
  <r>
    <n v="839"/>
    <s v="Pierce-Ramirez"/>
    <s v="Organized scalable initiative"/>
    <n v="7700"/>
    <n v="14644"/>
    <x v="1"/>
    <x v="144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  <n v="190"/>
  </r>
  <r>
    <n v="840"/>
    <s v="Howell and Sons"/>
    <s v="Enhanced regional moderator"/>
    <n v="116300"/>
    <n v="116583"/>
    <x v="1"/>
    <x v="533"/>
    <n v="32.998301726577978"/>
    <s v="US"/>
    <s v="USD"/>
    <n v="1405486800"/>
    <n v="1405659600"/>
    <x v="752"/>
    <d v="2014-07-18T05:00:00"/>
    <b v="0"/>
    <b v="1"/>
    <s v="theater/plays"/>
    <x v="3"/>
    <s v="plays"/>
    <n v="100"/>
  </r>
  <r>
    <n v="841"/>
    <s v="Garcia, Dunn and Richardson"/>
    <s v="Automated even-keeled emulation"/>
    <n v="9100"/>
    <n v="12991"/>
    <x v="1"/>
    <x v="287"/>
    <n v="83.812903225806451"/>
    <s v="US"/>
    <s v="USD"/>
    <n v="1455861600"/>
    <n v="1457244000"/>
    <x v="753"/>
    <d v="2016-03-06T06:00:00"/>
    <b v="0"/>
    <b v="0"/>
    <s v="technology/web"/>
    <x v="2"/>
    <s v="web"/>
    <n v="143"/>
  </r>
  <r>
    <n v="842"/>
    <s v="Lawson and Sons"/>
    <s v="Reverse-engineered multi-tasking product"/>
    <n v="1500"/>
    <n v="8447"/>
    <x v="1"/>
    <x v="227"/>
    <n v="63.992424242424242"/>
    <s v="IT"/>
    <s v="EUR"/>
    <n v="1529038800"/>
    <n v="1529298000"/>
    <x v="754"/>
    <d v="2018-06-18T05:00:00"/>
    <b v="0"/>
    <b v="0"/>
    <s v="technology/wearables"/>
    <x v="2"/>
    <s v="wearables"/>
    <n v="563"/>
  </r>
  <r>
    <n v="843"/>
    <s v="Porter-Hicks"/>
    <s v="De-engineered next generation parallelism"/>
    <n v="8800"/>
    <n v="2703"/>
    <x v="0"/>
    <x v="254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  <n v="31"/>
  </r>
  <r>
    <n v="844"/>
    <s v="Rodriguez-Hansen"/>
    <s v="Intuitive cohesive groupware"/>
    <n v="8800"/>
    <n v="8747"/>
    <x v="3"/>
    <x v="115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  <n v="99"/>
  </r>
  <r>
    <n v="845"/>
    <s v="Williams LLC"/>
    <s v="Up-sized high-level access"/>
    <n v="69900"/>
    <n v="138087"/>
    <x v="1"/>
    <x v="534"/>
    <n v="101.98449039881831"/>
    <s v="GB"/>
    <s v="GBP"/>
    <n v="1526360400"/>
    <n v="1529557200"/>
    <x v="757"/>
    <d v="2018-06-21T05:00:00"/>
    <b v="0"/>
    <b v="0"/>
    <s v="technology/web"/>
    <x v="2"/>
    <s v="web"/>
    <n v="198"/>
  </r>
  <r>
    <n v="846"/>
    <s v="Cooper, Stanley and Bryant"/>
    <s v="Phased empowering success"/>
    <n v="1000"/>
    <n v="5085"/>
    <x v="1"/>
    <x v="44"/>
    <n v="105.9375"/>
    <s v="US"/>
    <s v="USD"/>
    <n v="1532149200"/>
    <n v="1535259600"/>
    <x v="758"/>
    <d v="2018-08-26T05:00:00"/>
    <b v="1"/>
    <b v="1"/>
    <s v="technology/web"/>
    <x v="2"/>
    <s v="web"/>
    <n v="509"/>
  </r>
  <r>
    <n v="847"/>
    <s v="Miller, Glenn and Adams"/>
    <s v="Distributed actuating project"/>
    <n v="4700"/>
    <n v="11174"/>
    <x v="1"/>
    <x v="460"/>
    <n v="101.58181818181818"/>
    <s v="US"/>
    <s v="USD"/>
    <n v="1515304800"/>
    <n v="1515564000"/>
    <x v="759"/>
    <d v="2018-01-10T06:00:00"/>
    <b v="0"/>
    <b v="0"/>
    <s v="food/food trucks"/>
    <x v="0"/>
    <s v="food trucks"/>
    <n v="238"/>
  </r>
  <r>
    <n v="848"/>
    <s v="Cole, Salazar and Moreno"/>
    <s v="Robust motivating orchestration"/>
    <n v="3200"/>
    <n v="10831"/>
    <x v="1"/>
    <x v="535"/>
    <n v="62.970930232558139"/>
    <s v="US"/>
    <s v="USD"/>
    <n v="1276318800"/>
    <n v="1277096400"/>
    <x v="760"/>
    <d v="2010-06-21T05:00:00"/>
    <b v="0"/>
    <b v="0"/>
    <s v="film &amp; video/drama"/>
    <x v="4"/>
    <s v="drama"/>
    <n v="338"/>
  </r>
  <r>
    <n v="849"/>
    <s v="Jones-Ryan"/>
    <s v="Vision-oriented uniform instruction set"/>
    <n v="6700"/>
    <n v="8917"/>
    <x v="1"/>
    <x v="253"/>
    <n v="29.045602605863191"/>
    <s v="US"/>
    <s v="USD"/>
    <n v="1328767200"/>
    <n v="1329026400"/>
    <x v="761"/>
    <d v="2012-02-12T06:00:00"/>
    <b v="0"/>
    <b v="1"/>
    <s v="music/indie rock"/>
    <x v="1"/>
    <s v="indie rock"/>
    <n v="133"/>
  </r>
  <r>
    <n v="850"/>
    <s v="Hood, Perez and Meadows"/>
    <s v="Cross-group upward-trending hierarchy"/>
    <n v="100"/>
    <n v="1"/>
    <x v="0"/>
    <x v="49"/>
    <n v="1"/>
    <s v="US"/>
    <s v="USD"/>
    <n v="1321682400"/>
    <n v="1322978400"/>
    <x v="762"/>
    <d v="2011-12-04T06:00:00"/>
    <b v="1"/>
    <b v="0"/>
    <s v="music/rock"/>
    <x v="1"/>
    <s v="rock"/>
    <n v="1"/>
  </r>
  <r>
    <n v="851"/>
    <s v="Bright and Sons"/>
    <s v="Object-based needs-based info-mediaries"/>
    <n v="6000"/>
    <n v="12468"/>
    <x v="1"/>
    <x v="415"/>
    <n v="77.924999999999997"/>
    <s v="US"/>
    <s v="USD"/>
    <n v="1335934800"/>
    <n v="1338786000"/>
    <x v="444"/>
    <d v="2012-06-04T05:00:00"/>
    <b v="0"/>
    <b v="0"/>
    <s v="music/electric music"/>
    <x v="1"/>
    <s v="electric music"/>
    <n v="208"/>
  </r>
  <r>
    <n v="852"/>
    <s v="Brady Ltd"/>
    <s v="Open-source reciprocal standardization"/>
    <n v="4900"/>
    <n v="2505"/>
    <x v="0"/>
    <x v="249"/>
    <n v="80.806451612903231"/>
    <s v="US"/>
    <s v="USD"/>
    <n v="1310792400"/>
    <n v="1311656400"/>
    <x v="763"/>
    <d v="2011-07-26T05:00:00"/>
    <b v="0"/>
    <b v="1"/>
    <s v="games/video games"/>
    <x v="6"/>
    <s v="video games"/>
    <n v="51"/>
  </r>
  <r>
    <n v="853"/>
    <s v="Collier LLC"/>
    <s v="Secured well-modulated projection"/>
    <n v="17100"/>
    <n v="111502"/>
    <x v="1"/>
    <x v="50"/>
    <n v="76.006816632583508"/>
    <s v="CA"/>
    <s v="CAD"/>
    <n v="1308546000"/>
    <n v="1308978000"/>
    <x v="764"/>
    <d v="2011-06-25T05:00:00"/>
    <b v="0"/>
    <b v="1"/>
    <s v="music/indie rock"/>
    <x v="1"/>
    <s v="indie rock"/>
    <n v="652"/>
  </r>
  <r>
    <n v="854"/>
    <s v="Campbell, Thomas and Obrien"/>
    <s v="Multi-channeled secondary middleware"/>
    <n v="171000"/>
    <n v="194309"/>
    <x v="1"/>
    <x v="536"/>
    <n v="72.993613824192337"/>
    <s v="CA"/>
    <s v="CAD"/>
    <n v="1574056800"/>
    <n v="1576389600"/>
    <x v="765"/>
    <d v="2019-12-15T06:00:00"/>
    <b v="0"/>
    <b v="0"/>
    <s v="publishing/fiction"/>
    <x v="5"/>
    <s v="fiction"/>
    <n v="114"/>
  </r>
  <r>
    <n v="855"/>
    <s v="Moses-Terry"/>
    <s v="Horizontal clear-thinking framework"/>
    <n v="23400"/>
    <n v="23956"/>
    <x v="1"/>
    <x v="15"/>
    <n v="53"/>
    <s v="AU"/>
    <s v="AUD"/>
    <n v="1308373200"/>
    <n v="1311051600"/>
    <x v="766"/>
    <d v="2011-07-19T05:00:00"/>
    <b v="0"/>
    <b v="0"/>
    <s v="theater/plays"/>
    <x v="3"/>
    <s v="plays"/>
    <n v="102"/>
  </r>
  <r>
    <n v="856"/>
    <s v="Williams and Sons"/>
    <s v="Profound composite core"/>
    <n v="2400"/>
    <n v="8558"/>
    <x v="1"/>
    <x v="1"/>
    <n v="54.164556962025316"/>
    <s v="US"/>
    <s v="USD"/>
    <n v="1335243600"/>
    <n v="1336712400"/>
    <x v="767"/>
    <d v="2012-05-11T05:00:00"/>
    <b v="0"/>
    <b v="0"/>
    <s v="food/food trucks"/>
    <x v="0"/>
    <s v="food trucks"/>
    <n v="357"/>
  </r>
  <r>
    <n v="857"/>
    <s v="Miranda, Gray and Hale"/>
    <s v="Programmable disintermediate matrices"/>
    <n v="5300"/>
    <n v="7413"/>
    <x v="1"/>
    <x v="537"/>
    <n v="32.946666666666665"/>
    <s v="CH"/>
    <s v="CHF"/>
    <n v="1328421600"/>
    <n v="1330408800"/>
    <x v="768"/>
    <d v="2012-02-28T06:00:00"/>
    <b v="1"/>
    <b v="0"/>
    <s v="film &amp; video/shorts"/>
    <x v="4"/>
    <s v="shorts"/>
    <n v="140"/>
  </r>
  <r>
    <n v="858"/>
    <s v="Ayala, Crawford and Taylor"/>
    <s v="Realigned 5thgeneration knowledge user"/>
    <n v="4000"/>
    <n v="2778"/>
    <x v="0"/>
    <x v="164"/>
    <n v="79.371428571428567"/>
    <s v="US"/>
    <s v="USD"/>
    <n v="1524286800"/>
    <n v="1524891600"/>
    <x v="769"/>
    <d v="2018-04-28T05:00:00"/>
    <b v="1"/>
    <b v="0"/>
    <s v="food/food trucks"/>
    <x v="0"/>
    <s v="food trucks"/>
    <n v="69"/>
  </r>
  <r>
    <n v="859"/>
    <s v="Martinez Ltd"/>
    <s v="Multi-layered upward-trending groupware"/>
    <n v="7300"/>
    <n v="2594"/>
    <x v="0"/>
    <x v="377"/>
    <n v="41.174603174603178"/>
    <s v="US"/>
    <s v="USD"/>
    <n v="1362117600"/>
    <n v="1363669200"/>
    <x v="770"/>
    <d v="2013-03-19T05:00:00"/>
    <b v="0"/>
    <b v="1"/>
    <s v="theater/plays"/>
    <x v="3"/>
    <s v="plays"/>
    <n v="36"/>
  </r>
  <r>
    <n v="860"/>
    <s v="Lee PLC"/>
    <s v="Re-contextualized leadingedge firmware"/>
    <n v="2000"/>
    <n v="5033"/>
    <x v="1"/>
    <x v="167"/>
    <n v="77.430769230769229"/>
    <s v="US"/>
    <s v="USD"/>
    <n v="1550556000"/>
    <n v="1551420000"/>
    <x v="771"/>
    <d v="2019-03-01T06:00:00"/>
    <b v="0"/>
    <b v="1"/>
    <s v="technology/wearables"/>
    <x v="2"/>
    <s v="wearables"/>
    <n v="252"/>
  </r>
  <r>
    <n v="861"/>
    <s v="Young, Ramsey and Powell"/>
    <s v="Devolved disintermediate analyzer"/>
    <n v="8800"/>
    <n v="9317"/>
    <x v="1"/>
    <x v="25"/>
    <n v="57.159509202453989"/>
    <s v="US"/>
    <s v="USD"/>
    <n v="1269147600"/>
    <n v="1269838800"/>
    <x v="772"/>
    <d v="2010-03-29T05:00:00"/>
    <b v="0"/>
    <b v="0"/>
    <s v="theater/plays"/>
    <x v="3"/>
    <s v="plays"/>
    <n v="106"/>
  </r>
  <r>
    <n v="862"/>
    <s v="Lewis and Sons"/>
    <s v="Profound disintermediate open system"/>
    <n v="3500"/>
    <n v="6560"/>
    <x v="1"/>
    <x v="72"/>
    <n v="77.17647058823529"/>
    <s v="US"/>
    <s v="USD"/>
    <n v="1312174800"/>
    <n v="1312520400"/>
    <x v="773"/>
    <d v="2011-08-05T05:00:00"/>
    <b v="0"/>
    <b v="0"/>
    <s v="theater/plays"/>
    <x v="3"/>
    <s v="plays"/>
    <n v="187"/>
  </r>
  <r>
    <n v="863"/>
    <s v="Davis-Johnson"/>
    <s v="Automated reciprocal protocol"/>
    <n v="1400"/>
    <n v="5415"/>
    <x v="1"/>
    <x v="538"/>
    <n v="24.953917050691246"/>
    <s v="US"/>
    <s v="USD"/>
    <n v="1434517200"/>
    <n v="1436504400"/>
    <x v="774"/>
    <d v="2015-07-10T05:00:00"/>
    <b v="0"/>
    <b v="1"/>
    <s v="film &amp; video/television"/>
    <x v="4"/>
    <s v="television"/>
    <n v="387"/>
  </r>
  <r>
    <n v="864"/>
    <s v="Stevenson-Thompson"/>
    <s v="Automated static workforce"/>
    <n v="4200"/>
    <n v="14577"/>
    <x v="1"/>
    <x v="503"/>
    <n v="97.18"/>
    <s v="US"/>
    <s v="USD"/>
    <n v="1471582800"/>
    <n v="1472014800"/>
    <x v="775"/>
    <d v="2016-08-24T05:00:00"/>
    <b v="0"/>
    <b v="0"/>
    <s v="film &amp; video/shorts"/>
    <x v="4"/>
    <s v="shorts"/>
    <n v="347"/>
  </r>
  <r>
    <n v="865"/>
    <s v="Ellis, Smith and Armstrong"/>
    <s v="Horizontal attitude-oriented help-desk"/>
    <n v="81000"/>
    <n v="150515"/>
    <x v="1"/>
    <x v="539"/>
    <n v="46.000916870415651"/>
    <s v="US"/>
    <s v="USD"/>
    <n v="1410757200"/>
    <n v="1411534800"/>
    <x v="776"/>
    <d v="2014-09-24T05:00:00"/>
    <b v="0"/>
    <b v="0"/>
    <s v="theater/plays"/>
    <x v="3"/>
    <s v="plays"/>
    <n v="186"/>
  </r>
  <r>
    <n v="866"/>
    <s v="Jackson-Brown"/>
    <s v="Versatile 5thgeneration matrices"/>
    <n v="182800"/>
    <n v="79045"/>
    <x v="3"/>
    <x v="540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  <n v="43"/>
  </r>
  <r>
    <n v="867"/>
    <s v="Kane, Pruitt and Rivera"/>
    <s v="Cross-platform next generation service-desk"/>
    <n v="4800"/>
    <n v="7797"/>
    <x v="1"/>
    <x v="402"/>
    <n v="25.99"/>
    <s v="US"/>
    <s v="USD"/>
    <n v="1539061200"/>
    <n v="1539579600"/>
    <x v="778"/>
    <d v="2018-10-15T05:00:00"/>
    <b v="0"/>
    <b v="0"/>
    <s v="food/food trucks"/>
    <x v="0"/>
    <s v="food trucks"/>
    <n v="162"/>
  </r>
  <r>
    <n v="868"/>
    <s v="Wood, Buckley and Meza"/>
    <s v="Front-line web-enabled installation"/>
    <n v="7000"/>
    <n v="12939"/>
    <x v="1"/>
    <x v="105"/>
    <n v="102.69047619047619"/>
    <s v="US"/>
    <s v="USD"/>
    <n v="1381554000"/>
    <n v="1382504400"/>
    <x v="779"/>
    <d v="2013-10-23T05:00:00"/>
    <b v="0"/>
    <b v="0"/>
    <s v="theater/plays"/>
    <x v="3"/>
    <s v="plays"/>
    <n v="185"/>
  </r>
  <r>
    <n v="869"/>
    <s v="Brown-Williams"/>
    <s v="Multi-channeled responsive product"/>
    <n v="161900"/>
    <n v="38376"/>
    <x v="0"/>
    <x v="541"/>
    <n v="72.958174904942965"/>
    <s v="US"/>
    <s v="USD"/>
    <n v="1277096400"/>
    <n v="1278306000"/>
    <x v="780"/>
    <d v="2010-07-05T05:00:00"/>
    <b v="0"/>
    <b v="0"/>
    <s v="film &amp; video/drama"/>
    <x v="4"/>
    <s v="drama"/>
    <n v="24"/>
  </r>
  <r>
    <n v="870"/>
    <s v="Hansen-Austin"/>
    <s v="Adaptive demand-driven encryption"/>
    <n v="7700"/>
    <n v="6920"/>
    <x v="0"/>
    <x v="246"/>
    <n v="57.190082644628099"/>
    <s v="US"/>
    <s v="USD"/>
    <n v="1440392400"/>
    <n v="1442552400"/>
    <x v="335"/>
    <d v="2015-09-18T05:00:00"/>
    <b v="0"/>
    <b v="0"/>
    <s v="theater/plays"/>
    <x v="3"/>
    <s v="plays"/>
    <n v="90"/>
  </r>
  <r>
    <n v="871"/>
    <s v="Santana-George"/>
    <s v="Re-engineered client-driven knowledge user"/>
    <n v="71500"/>
    <n v="194912"/>
    <x v="1"/>
    <x v="542"/>
    <n v="84.013793103448279"/>
    <s v="US"/>
    <s v="USD"/>
    <n v="1509512400"/>
    <n v="1511071200"/>
    <x v="535"/>
    <d v="2017-11-19T06:00:00"/>
    <b v="0"/>
    <b v="1"/>
    <s v="theater/plays"/>
    <x v="3"/>
    <s v="plays"/>
    <n v="273"/>
  </r>
  <r>
    <n v="872"/>
    <s v="Davis LLC"/>
    <s v="Compatible logistical paradigm"/>
    <n v="4700"/>
    <n v="7992"/>
    <x v="1"/>
    <x v="543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  <n v="170"/>
  </r>
  <r>
    <n v="873"/>
    <s v="Vazquez, Ochoa and Clark"/>
    <s v="Intuitive value-added installation"/>
    <n v="42100"/>
    <n v="79268"/>
    <x v="1"/>
    <x v="544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  <n v="188"/>
  </r>
  <r>
    <n v="874"/>
    <s v="Chung-Nguyen"/>
    <s v="Managed discrete parallelism"/>
    <n v="40200"/>
    <n v="139468"/>
    <x v="1"/>
    <x v="545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  <n v="347"/>
  </r>
  <r>
    <n v="875"/>
    <s v="Mueller-Harmon"/>
    <s v="Implemented tangible approach"/>
    <n v="7900"/>
    <n v="5465"/>
    <x v="0"/>
    <x v="109"/>
    <n v="81.567164179104481"/>
    <s v="US"/>
    <s v="USD"/>
    <n v="1294898400"/>
    <n v="1294984800"/>
    <x v="783"/>
    <d v="2011-01-14T06:00:00"/>
    <b v="0"/>
    <b v="0"/>
    <s v="music/rock"/>
    <x v="1"/>
    <s v="rock"/>
    <n v="69"/>
  </r>
  <r>
    <n v="876"/>
    <s v="Dixon, Perez and Banks"/>
    <s v="Re-engineered encompassing definition"/>
    <n v="8300"/>
    <n v="2111"/>
    <x v="0"/>
    <x v="176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  <n v="25"/>
  </r>
  <r>
    <n v="877"/>
    <s v="Estrada Group"/>
    <s v="Multi-lateral uniform collaboration"/>
    <n v="163600"/>
    <n v="126628"/>
    <x v="0"/>
    <x v="546"/>
    <n v="103.033360455655"/>
    <s v="US"/>
    <s v="USD"/>
    <n v="1469509200"/>
    <n v="1469595600"/>
    <x v="785"/>
    <d v="2016-07-27T05:00:00"/>
    <b v="0"/>
    <b v="0"/>
    <s v="food/food trucks"/>
    <x v="0"/>
    <s v="food trucks"/>
    <n v="77"/>
  </r>
  <r>
    <n v="878"/>
    <s v="Lutz Group"/>
    <s v="Enterprise-wide foreground paradigm"/>
    <n v="2700"/>
    <n v="1012"/>
    <x v="0"/>
    <x v="65"/>
    <n v="84.333333333333329"/>
    <s v="IT"/>
    <s v="EUR"/>
    <n v="1579068000"/>
    <n v="1581141600"/>
    <x v="786"/>
    <d v="2020-02-08T06:00:00"/>
    <b v="0"/>
    <b v="0"/>
    <s v="music/metal"/>
    <x v="1"/>
    <s v="metal"/>
    <n v="37"/>
  </r>
  <r>
    <n v="879"/>
    <s v="Ortiz Inc"/>
    <s v="Stand-alone incremental parallelism"/>
    <n v="1000"/>
    <n v="5438"/>
    <x v="1"/>
    <x v="4"/>
    <n v="102.60377358490567"/>
    <s v="US"/>
    <s v="USD"/>
    <n v="1487743200"/>
    <n v="1488520800"/>
    <x v="787"/>
    <d v="2017-03-03T06:00:00"/>
    <b v="0"/>
    <b v="0"/>
    <s v="publishing/nonfiction"/>
    <x v="5"/>
    <s v="nonfiction"/>
    <n v="544"/>
  </r>
  <r>
    <n v="880"/>
    <s v="Craig, Ellis and Miller"/>
    <s v="Persevering 5thgeneration throughput"/>
    <n v="84500"/>
    <n v="193101"/>
    <x v="1"/>
    <x v="547"/>
    <n v="79.992129246064621"/>
    <s v="US"/>
    <s v="USD"/>
    <n v="1563685200"/>
    <n v="1563858000"/>
    <x v="788"/>
    <d v="2019-07-23T05:00:00"/>
    <b v="0"/>
    <b v="0"/>
    <s v="music/electric music"/>
    <x v="1"/>
    <s v="electric music"/>
    <n v="229"/>
  </r>
  <r>
    <n v="881"/>
    <s v="Charles Inc"/>
    <s v="Implemented object-oriented synergy"/>
    <n v="81300"/>
    <n v="31665"/>
    <x v="0"/>
    <x v="15"/>
    <n v="70.055309734513273"/>
    <s v="US"/>
    <s v="USD"/>
    <n v="1436418000"/>
    <n v="1438923600"/>
    <x v="330"/>
    <d v="2015-08-07T05:00:00"/>
    <b v="0"/>
    <b v="1"/>
    <s v="theater/plays"/>
    <x v="3"/>
    <s v="plays"/>
    <n v="39"/>
  </r>
  <r>
    <n v="882"/>
    <s v="White-Rosario"/>
    <s v="Balanced demand-driven definition"/>
    <n v="800"/>
    <n v="2960"/>
    <x v="1"/>
    <x v="175"/>
    <n v="37"/>
    <s v="US"/>
    <s v="USD"/>
    <n v="1421820000"/>
    <n v="1422165600"/>
    <x v="789"/>
    <d v="2015-01-25T06:00:00"/>
    <b v="0"/>
    <b v="0"/>
    <s v="theater/plays"/>
    <x v="3"/>
    <s v="plays"/>
    <n v="370"/>
  </r>
  <r>
    <n v="883"/>
    <s v="Simmons-Villarreal"/>
    <s v="Customer-focused mobile Graphic Interface"/>
    <n v="3400"/>
    <n v="8089"/>
    <x v="1"/>
    <x v="548"/>
    <n v="41.911917098445599"/>
    <s v="US"/>
    <s v="USD"/>
    <n v="1274763600"/>
    <n v="1277874000"/>
    <x v="790"/>
    <d v="2010-06-30T05:00:00"/>
    <b v="0"/>
    <b v="0"/>
    <s v="film &amp; video/shorts"/>
    <x v="4"/>
    <s v="shorts"/>
    <n v="238"/>
  </r>
  <r>
    <n v="884"/>
    <s v="Strickland Group"/>
    <s v="Horizontal secondary interface"/>
    <n v="170800"/>
    <n v="109374"/>
    <x v="0"/>
    <x v="549"/>
    <n v="57.992576882290564"/>
    <s v="US"/>
    <s v="USD"/>
    <n v="1399179600"/>
    <n v="1399352400"/>
    <x v="791"/>
    <d v="2014-05-06T05:00:00"/>
    <b v="0"/>
    <b v="1"/>
    <s v="theater/plays"/>
    <x v="3"/>
    <s v="plays"/>
    <n v="64"/>
  </r>
  <r>
    <n v="885"/>
    <s v="Lynch Ltd"/>
    <s v="Virtual analyzing collaboration"/>
    <n v="1800"/>
    <n v="2129"/>
    <x v="1"/>
    <x v="550"/>
    <n v="40.942307692307693"/>
    <s v="US"/>
    <s v="USD"/>
    <n v="1275800400"/>
    <n v="1279083600"/>
    <x v="792"/>
    <d v="2010-07-14T05:00:00"/>
    <b v="0"/>
    <b v="0"/>
    <s v="theater/plays"/>
    <x v="3"/>
    <s v="plays"/>
    <n v="118"/>
  </r>
  <r>
    <n v="886"/>
    <s v="Sanders LLC"/>
    <s v="Multi-tiered explicit focus group"/>
    <n v="150600"/>
    <n v="127745"/>
    <x v="0"/>
    <x v="551"/>
    <n v="69.9972602739726"/>
    <s v="US"/>
    <s v="USD"/>
    <n v="1282798800"/>
    <n v="1284354000"/>
    <x v="793"/>
    <d v="2010-09-13T05:00:00"/>
    <b v="0"/>
    <b v="0"/>
    <s v="music/indie rock"/>
    <x v="1"/>
    <s v="indie rock"/>
    <n v="85"/>
  </r>
  <r>
    <n v="887"/>
    <s v="Cooper LLC"/>
    <s v="Multi-layered systematic knowledgebase"/>
    <n v="7800"/>
    <n v="2289"/>
    <x v="0"/>
    <x v="249"/>
    <n v="73.838709677419359"/>
    <s v="US"/>
    <s v="USD"/>
    <n v="1437109200"/>
    <n v="1441170000"/>
    <x v="794"/>
    <d v="2015-09-02T05:00:00"/>
    <b v="0"/>
    <b v="1"/>
    <s v="theater/plays"/>
    <x v="3"/>
    <s v="plays"/>
    <n v="29"/>
  </r>
  <r>
    <n v="888"/>
    <s v="Palmer Ltd"/>
    <s v="Reverse-engineered uniform knowledge user"/>
    <n v="5800"/>
    <n v="12174"/>
    <x v="1"/>
    <x v="552"/>
    <n v="41.979310344827589"/>
    <s v="US"/>
    <s v="USD"/>
    <n v="1491886800"/>
    <n v="1493528400"/>
    <x v="795"/>
    <d v="2017-04-30T05:00:00"/>
    <b v="0"/>
    <b v="0"/>
    <s v="theater/plays"/>
    <x v="3"/>
    <s v="plays"/>
    <n v="210"/>
  </r>
  <r>
    <n v="889"/>
    <s v="Santos Group"/>
    <s v="Secured dynamic capacity"/>
    <n v="5600"/>
    <n v="9508"/>
    <x v="1"/>
    <x v="393"/>
    <n v="77.93442622950819"/>
    <s v="US"/>
    <s v="USD"/>
    <n v="1394600400"/>
    <n v="1395205200"/>
    <x v="796"/>
    <d v="2014-03-19T05:00:00"/>
    <b v="0"/>
    <b v="1"/>
    <s v="music/electric music"/>
    <x v="1"/>
    <s v="electric music"/>
    <n v="170"/>
  </r>
  <r>
    <n v="890"/>
    <s v="Christian, Kim and Jimenez"/>
    <s v="Devolved foreground throughput"/>
    <n v="134400"/>
    <n v="155849"/>
    <x v="1"/>
    <x v="553"/>
    <n v="106.01972789115646"/>
    <s v="US"/>
    <s v="USD"/>
    <n v="1561352400"/>
    <n v="1561438800"/>
    <x v="797"/>
    <d v="2019-06-25T05:00:00"/>
    <b v="0"/>
    <b v="0"/>
    <s v="music/indie rock"/>
    <x v="1"/>
    <s v="indie rock"/>
    <n v="116"/>
  </r>
  <r>
    <n v="891"/>
    <s v="Williams, Price and Hurley"/>
    <s v="Synchronized demand-driven infrastructure"/>
    <n v="3000"/>
    <n v="7758"/>
    <x v="1"/>
    <x v="34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  <n v="259"/>
  </r>
  <r>
    <n v="892"/>
    <s v="Anderson, Parks and Estrada"/>
    <s v="Realigned discrete structure"/>
    <n v="6000"/>
    <n v="13835"/>
    <x v="1"/>
    <x v="554"/>
    <n v="76.016483516483518"/>
    <s v="US"/>
    <s v="USD"/>
    <n v="1274418000"/>
    <n v="1277960400"/>
    <x v="799"/>
    <d v="2010-07-01T05:00:00"/>
    <b v="0"/>
    <b v="0"/>
    <s v="publishing/translations"/>
    <x v="5"/>
    <s v="translations"/>
    <n v="231"/>
  </r>
  <r>
    <n v="893"/>
    <s v="Collins-Martinez"/>
    <s v="Progressive grid-enabled website"/>
    <n v="8400"/>
    <n v="10770"/>
    <x v="1"/>
    <x v="134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  <n v="128"/>
  </r>
  <r>
    <n v="894"/>
    <s v="Barrett Inc"/>
    <s v="Organic cohesive neural-net"/>
    <n v="1700"/>
    <n v="3208"/>
    <x v="1"/>
    <x v="75"/>
    <n v="57.285714285714285"/>
    <s v="GB"/>
    <s v="GBP"/>
    <n v="1373518800"/>
    <n v="1376110800"/>
    <x v="801"/>
    <d v="2013-08-10T05:00:00"/>
    <b v="0"/>
    <b v="1"/>
    <s v="film &amp; video/television"/>
    <x v="4"/>
    <s v="television"/>
    <n v="189"/>
  </r>
  <r>
    <n v="895"/>
    <s v="Adams-Rollins"/>
    <s v="Integrated demand-driven info-mediaries"/>
    <n v="159800"/>
    <n v="11108"/>
    <x v="0"/>
    <x v="37"/>
    <n v="103.81308411214954"/>
    <s v="US"/>
    <s v="USD"/>
    <n v="1517637600"/>
    <n v="1518415200"/>
    <x v="802"/>
    <d v="2018-02-12T06:00:00"/>
    <b v="0"/>
    <b v="0"/>
    <s v="theater/plays"/>
    <x v="3"/>
    <s v="plays"/>
    <n v="7"/>
  </r>
  <r>
    <n v="896"/>
    <s v="Wright-Bryant"/>
    <s v="Reverse-engineered client-server extranet"/>
    <n v="19800"/>
    <n v="153338"/>
    <x v="1"/>
    <x v="555"/>
    <n v="105.02602739726028"/>
    <s v="AU"/>
    <s v="AUD"/>
    <n v="1310619600"/>
    <n v="1310878800"/>
    <x v="803"/>
    <d v="2011-07-17T05:00:00"/>
    <b v="0"/>
    <b v="1"/>
    <s v="food/food trucks"/>
    <x v="0"/>
    <s v="food trucks"/>
    <n v="774"/>
  </r>
  <r>
    <n v="897"/>
    <s v="Berry-Cannon"/>
    <s v="Organized discrete encoding"/>
    <n v="8800"/>
    <n v="2437"/>
    <x v="0"/>
    <x v="11"/>
    <n v="90.259259259259252"/>
    <s v="US"/>
    <s v="USD"/>
    <n v="1556427600"/>
    <n v="1556600400"/>
    <x v="212"/>
    <d v="2019-04-30T05:00:00"/>
    <b v="0"/>
    <b v="0"/>
    <s v="theater/plays"/>
    <x v="3"/>
    <s v="plays"/>
    <n v="28"/>
  </r>
  <r>
    <n v="898"/>
    <s v="Davis-Gonzalez"/>
    <s v="Balanced regional flexibility"/>
    <n v="179100"/>
    <n v="93991"/>
    <x v="0"/>
    <x v="556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  <n v="52"/>
  </r>
  <r>
    <n v="899"/>
    <s v="Best-Young"/>
    <s v="Implemented multimedia time-frame"/>
    <n v="3100"/>
    <n v="12620"/>
    <x v="1"/>
    <x v="300"/>
    <n v="102.60162601626017"/>
    <s v="CH"/>
    <s v="CHF"/>
    <n v="1381122000"/>
    <n v="1382677200"/>
    <x v="805"/>
    <d v="2013-10-25T05:00:00"/>
    <b v="0"/>
    <b v="0"/>
    <s v="music/jazz"/>
    <x v="1"/>
    <s v="jazz"/>
    <n v="407"/>
  </r>
  <r>
    <n v="900"/>
    <s v="Powers, Smith and Deleon"/>
    <s v="Enhanced uniform service-desk"/>
    <n v="100"/>
    <n v="2"/>
    <x v="0"/>
    <x v="49"/>
    <n v="2"/>
    <s v="US"/>
    <s v="USD"/>
    <n v="1411102800"/>
    <n v="1411189200"/>
    <x v="806"/>
    <d v="2014-09-20T05:00:00"/>
    <b v="0"/>
    <b v="1"/>
    <s v="technology/web"/>
    <x v="2"/>
    <s v="web"/>
    <n v="2"/>
  </r>
  <r>
    <n v="901"/>
    <s v="Hogan Group"/>
    <s v="Versatile bottom-line definition"/>
    <n v="5600"/>
    <n v="8746"/>
    <x v="1"/>
    <x v="122"/>
    <n v="55.0062893081761"/>
    <s v="US"/>
    <s v="USD"/>
    <n v="1531803600"/>
    <n v="1534654800"/>
    <x v="807"/>
    <d v="2018-08-19T05:00:00"/>
    <b v="0"/>
    <b v="1"/>
    <s v="music/rock"/>
    <x v="1"/>
    <s v="rock"/>
    <n v="156"/>
  </r>
  <r>
    <n v="902"/>
    <s v="Wang, Silva and Byrd"/>
    <s v="Integrated bifurcated software"/>
    <n v="1400"/>
    <n v="3534"/>
    <x v="1"/>
    <x v="460"/>
    <n v="32.127272727272725"/>
    <s v="US"/>
    <s v="USD"/>
    <n v="1454133600"/>
    <n v="1457762400"/>
    <x v="722"/>
    <d v="2016-03-12T06:00:00"/>
    <b v="0"/>
    <b v="0"/>
    <s v="technology/web"/>
    <x v="2"/>
    <s v="web"/>
    <n v="252"/>
  </r>
  <r>
    <n v="903"/>
    <s v="Parker-Morris"/>
    <s v="Assimilated next generation instruction set"/>
    <n v="41000"/>
    <n v="709"/>
    <x v="2"/>
    <x v="443"/>
    <n v="50.642857142857146"/>
    <s v="US"/>
    <s v="USD"/>
    <n v="1336194000"/>
    <n v="1337490000"/>
    <x v="477"/>
    <d v="2012-05-20T05:00:00"/>
    <b v="0"/>
    <b v="1"/>
    <s v="publishing/nonfiction"/>
    <x v="5"/>
    <s v="nonfiction"/>
    <n v="2"/>
  </r>
  <r>
    <n v="904"/>
    <s v="Rodriguez, Johnson and Jackson"/>
    <s v="Digitized foreground array"/>
    <n v="6500"/>
    <n v="795"/>
    <x v="0"/>
    <x v="3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  <n v="12"/>
  </r>
  <r>
    <n v="905"/>
    <s v="Haynes PLC"/>
    <s v="Re-engineered clear-thinking project"/>
    <n v="7900"/>
    <n v="12955"/>
    <x v="1"/>
    <x v="64"/>
    <n v="54.894067796610166"/>
    <s v="US"/>
    <s v="USD"/>
    <n v="1379566800"/>
    <n v="1379826000"/>
    <x v="9"/>
    <d v="2013-09-22T05:00:00"/>
    <b v="0"/>
    <b v="0"/>
    <s v="theater/plays"/>
    <x v="3"/>
    <s v="plays"/>
    <n v="164"/>
  </r>
  <r>
    <n v="906"/>
    <s v="Hayes Group"/>
    <s v="Implemented even-keeled standardization"/>
    <n v="5500"/>
    <n v="8964"/>
    <x v="1"/>
    <x v="27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  <n v="163"/>
  </r>
  <r>
    <n v="907"/>
    <s v="White, Pena and Calhoun"/>
    <s v="Quality-focused asymmetric adapter"/>
    <n v="9100"/>
    <n v="1843"/>
    <x v="0"/>
    <x v="142"/>
    <n v="44.951219512195124"/>
    <s v="US"/>
    <s v="USD"/>
    <n v="1303880400"/>
    <n v="1304485200"/>
    <x v="809"/>
    <d v="2011-05-04T05:00:00"/>
    <b v="0"/>
    <b v="0"/>
    <s v="theater/plays"/>
    <x v="3"/>
    <s v="plays"/>
    <n v="20"/>
  </r>
  <r>
    <n v="908"/>
    <s v="Bryant-Pope"/>
    <s v="Networked intangible help-desk"/>
    <n v="38200"/>
    <n v="121950"/>
    <x v="1"/>
    <x v="557"/>
    <n v="30.99898322318251"/>
    <s v="US"/>
    <s v="USD"/>
    <n v="1335934800"/>
    <n v="1336885200"/>
    <x v="444"/>
    <d v="2012-05-13T05:00:00"/>
    <b v="0"/>
    <b v="0"/>
    <s v="games/video games"/>
    <x v="6"/>
    <s v="video games"/>
    <n v="319"/>
  </r>
  <r>
    <n v="909"/>
    <s v="Gates, Li and Thompson"/>
    <s v="Synchronized attitude-oriented frame"/>
    <n v="1800"/>
    <n v="8621"/>
    <x v="1"/>
    <x v="175"/>
    <n v="107.7625"/>
    <s v="CA"/>
    <s v="CAD"/>
    <n v="1528088400"/>
    <n v="1530421200"/>
    <x v="384"/>
    <d v="2018-07-01T05:00:00"/>
    <b v="0"/>
    <b v="1"/>
    <s v="theater/plays"/>
    <x v="3"/>
    <s v="plays"/>
    <n v="479"/>
  </r>
  <r>
    <n v="910"/>
    <s v="King-Morris"/>
    <s v="Proactive incremental architecture"/>
    <n v="154500"/>
    <n v="30215"/>
    <x v="3"/>
    <x v="102"/>
    <n v="102.07770270270271"/>
    <s v="US"/>
    <s v="USD"/>
    <n v="1421906400"/>
    <n v="1421992800"/>
    <x v="810"/>
    <d v="2015-01-23T06:00:00"/>
    <b v="0"/>
    <b v="0"/>
    <s v="theater/plays"/>
    <x v="3"/>
    <s v="plays"/>
    <n v="20"/>
  </r>
  <r>
    <n v="911"/>
    <s v="Carter, Cole and Curtis"/>
    <s v="Cloned responsive standardization"/>
    <n v="5800"/>
    <n v="11539"/>
    <x v="1"/>
    <x v="558"/>
    <n v="24.976190476190474"/>
    <s v="US"/>
    <s v="USD"/>
    <n v="1568005200"/>
    <n v="1568178000"/>
    <x v="811"/>
    <d v="2019-09-11T05:00:00"/>
    <b v="1"/>
    <b v="0"/>
    <s v="technology/web"/>
    <x v="2"/>
    <s v="web"/>
    <n v="199"/>
  </r>
  <r>
    <n v="912"/>
    <s v="Sanchez-Parsons"/>
    <s v="Reduced bifurcated pricing structure"/>
    <n v="1800"/>
    <n v="14310"/>
    <x v="1"/>
    <x v="559"/>
    <n v="79.944134078212286"/>
    <s v="US"/>
    <s v="USD"/>
    <n v="1346821200"/>
    <n v="1347944400"/>
    <x v="812"/>
    <d v="2012-09-18T05:00:00"/>
    <b v="1"/>
    <b v="0"/>
    <s v="film &amp; video/drama"/>
    <x v="4"/>
    <s v="drama"/>
    <n v="795"/>
  </r>
  <r>
    <n v="913"/>
    <s v="Rivera-Pearson"/>
    <s v="Re-engineered asymmetric challenge"/>
    <n v="70200"/>
    <n v="35536"/>
    <x v="0"/>
    <x v="560"/>
    <n v="67.946462715105156"/>
    <s v="AU"/>
    <s v="AUD"/>
    <n v="1557637200"/>
    <n v="1558760400"/>
    <x v="813"/>
    <d v="2019-05-25T05:00:00"/>
    <b v="0"/>
    <b v="0"/>
    <s v="film &amp; video/drama"/>
    <x v="4"/>
    <s v="drama"/>
    <n v="51"/>
  </r>
  <r>
    <n v="914"/>
    <s v="Ramirez, Padilla and Barrera"/>
    <s v="Diverse client-driven conglomeration"/>
    <n v="6400"/>
    <n v="3676"/>
    <x v="0"/>
    <x v="561"/>
    <n v="26.070921985815602"/>
    <s v="GB"/>
    <s v="GBP"/>
    <n v="1375592400"/>
    <n v="1376629200"/>
    <x v="814"/>
    <d v="2013-08-16T05:00:00"/>
    <b v="0"/>
    <b v="0"/>
    <s v="theater/plays"/>
    <x v="3"/>
    <s v="plays"/>
    <n v="57"/>
  </r>
  <r>
    <n v="915"/>
    <s v="Riggs Group"/>
    <s v="Configurable upward-trending solution"/>
    <n v="125900"/>
    <n v="195936"/>
    <x v="1"/>
    <x v="562"/>
    <n v="105.0032154340836"/>
    <s v="GB"/>
    <s v="GBP"/>
    <n v="1503982800"/>
    <n v="1504760400"/>
    <x v="80"/>
    <d v="2017-09-07T05:00:00"/>
    <b v="0"/>
    <b v="0"/>
    <s v="film &amp; video/television"/>
    <x v="4"/>
    <s v="television"/>
    <n v="156"/>
  </r>
  <r>
    <n v="916"/>
    <s v="Clements Ltd"/>
    <s v="Persistent bandwidth-monitored framework"/>
    <n v="3700"/>
    <n v="1343"/>
    <x v="0"/>
    <x v="550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  <n v="36"/>
  </r>
  <r>
    <n v="917"/>
    <s v="Cooper Inc"/>
    <s v="Polarized discrete product"/>
    <n v="3600"/>
    <n v="2097"/>
    <x v="2"/>
    <x v="11"/>
    <n v="77.666666666666671"/>
    <s v="GB"/>
    <s v="GBP"/>
    <n v="1309237200"/>
    <n v="1311310800"/>
    <x v="816"/>
    <d v="2011-07-22T05:00:00"/>
    <b v="0"/>
    <b v="1"/>
    <s v="film &amp; video/shorts"/>
    <x v="4"/>
    <s v="shorts"/>
    <n v="58"/>
  </r>
  <r>
    <n v="918"/>
    <s v="Jones-Gonzalez"/>
    <s v="Seamless dynamic website"/>
    <n v="3800"/>
    <n v="9021"/>
    <x v="1"/>
    <x v="388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  <n v="237"/>
  </r>
  <r>
    <n v="919"/>
    <s v="Fox Ltd"/>
    <s v="Extended multimedia firmware"/>
    <n v="35600"/>
    <n v="20915"/>
    <x v="0"/>
    <x v="537"/>
    <n v="92.955555555555549"/>
    <s v="AU"/>
    <s v="AUD"/>
    <n v="1507957200"/>
    <n v="1510725600"/>
    <x v="817"/>
    <d v="2017-11-15T06:00:00"/>
    <b v="0"/>
    <b v="1"/>
    <s v="theater/plays"/>
    <x v="3"/>
    <s v="plays"/>
    <n v="59"/>
  </r>
  <r>
    <n v="920"/>
    <s v="Green, Murphy and Webb"/>
    <s v="Versatile directional project"/>
    <n v="5300"/>
    <n v="9676"/>
    <x v="1"/>
    <x v="563"/>
    <n v="37.945098039215686"/>
    <s v="US"/>
    <s v="USD"/>
    <n v="1549519200"/>
    <n v="1551247200"/>
    <x v="818"/>
    <d v="2019-02-27T06:00:00"/>
    <b v="1"/>
    <b v="0"/>
    <s v="film &amp; video/animation"/>
    <x v="4"/>
    <s v="animation"/>
    <n v="183"/>
  </r>
  <r>
    <n v="921"/>
    <s v="Stevenson PLC"/>
    <s v="Profound directional knowledge user"/>
    <n v="160400"/>
    <n v="1210"/>
    <x v="0"/>
    <x v="63"/>
    <n v="31.842105263157894"/>
    <s v="US"/>
    <s v="USD"/>
    <n v="1329026400"/>
    <n v="1330236000"/>
    <x v="819"/>
    <d v="2012-02-26T06:00:00"/>
    <b v="0"/>
    <b v="0"/>
    <s v="technology/web"/>
    <x v="2"/>
    <s v="web"/>
    <n v="1"/>
  </r>
  <r>
    <n v="922"/>
    <s v="Soto-Anthony"/>
    <s v="Ameliorated logistical capability"/>
    <n v="51400"/>
    <n v="90440"/>
    <x v="1"/>
    <x v="564"/>
    <n v="40"/>
    <s v="US"/>
    <s v="USD"/>
    <n v="1544335200"/>
    <n v="1545112800"/>
    <x v="609"/>
    <d v="2018-12-18T06:00:00"/>
    <b v="0"/>
    <b v="1"/>
    <s v="music/world music"/>
    <x v="1"/>
    <s v="world music"/>
    <n v="176"/>
  </r>
  <r>
    <n v="923"/>
    <s v="Wise and Sons"/>
    <s v="Sharable discrete definition"/>
    <n v="1700"/>
    <n v="4044"/>
    <x v="1"/>
    <x v="174"/>
    <n v="101.1"/>
    <s v="US"/>
    <s v="USD"/>
    <n v="1279083600"/>
    <n v="1279170000"/>
    <x v="547"/>
    <d v="2010-07-15T05:00:00"/>
    <b v="0"/>
    <b v="0"/>
    <s v="theater/plays"/>
    <x v="3"/>
    <s v="plays"/>
    <n v="238"/>
  </r>
  <r>
    <n v="924"/>
    <s v="Butler-Barr"/>
    <s v="User-friendly next generation core"/>
    <n v="39400"/>
    <n v="192292"/>
    <x v="1"/>
    <x v="565"/>
    <n v="84.006989951944078"/>
    <s v="IT"/>
    <s v="EUR"/>
    <n v="1572498000"/>
    <n v="1573452000"/>
    <x v="820"/>
    <d v="2019-11-11T06:00:00"/>
    <b v="0"/>
    <b v="0"/>
    <s v="theater/plays"/>
    <x v="3"/>
    <s v="plays"/>
    <n v="488"/>
  </r>
  <r>
    <n v="925"/>
    <s v="Wilson, Jefferson and Anderson"/>
    <s v="Profit-focused empowering system engine"/>
    <n v="3000"/>
    <n v="6722"/>
    <x v="1"/>
    <x v="167"/>
    <n v="103.41538461538461"/>
    <s v="US"/>
    <s v="USD"/>
    <n v="1506056400"/>
    <n v="1507093200"/>
    <x v="821"/>
    <d v="2017-10-04T05:00:00"/>
    <b v="0"/>
    <b v="0"/>
    <s v="theater/plays"/>
    <x v="3"/>
    <s v="plays"/>
    <n v="224"/>
  </r>
  <r>
    <n v="926"/>
    <s v="Brown-Oliver"/>
    <s v="Synchronized cohesive encoding"/>
    <n v="8700"/>
    <n v="1577"/>
    <x v="0"/>
    <x v="27"/>
    <n v="105.13333333333334"/>
    <s v="US"/>
    <s v="USD"/>
    <n v="1463029200"/>
    <n v="1463374800"/>
    <x v="151"/>
    <d v="2016-05-16T05:00:00"/>
    <b v="0"/>
    <b v="0"/>
    <s v="food/food trucks"/>
    <x v="0"/>
    <s v="food trucks"/>
    <n v="18"/>
  </r>
  <r>
    <n v="927"/>
    <s v="Davis-Gardner"/>
    <s v="Synergistic dynamic utilization"/>
    <n v="7200"/>
    <n v="3301"/>
    <x v="0"/>
    <x v="95"/>
    <n v="89.21621621621621"/>
    <s v="US"/>
    <s v="USD"/>
    <n v="1342069200"/>
    <n v="1344574800"/>
    <x v="822"/>
    <d v="2012-08-10T05:00:00"/>
    <b v="0"/>
    <b v="0"/>
    <s v="theater/plays"/>
    <x v="3"/>
    <s v="plays"/>
    <n v="46"/>
  </r>
  <r>
    <n v="928"/>
    <s v="Dawson Group"/>
    <s v="Triple-buffered bi-directional model"/>
    <n v="167400"/>
    <n v="196386"/>
    <x v="1"/>
    <x v="566"/>
    <n v="51.995234312946785"/>
    <s v="IT"/>
    <s v="EUR"/>
    <n v="1388296800"/>
    <n v="1389074400"/>
    <x v="823"/>
    <d v="2014-01-07T06:00:00"/>
    <b v="0"/>
    <b v="0"/>
    <s v="technology/web"/>
    <x v="2"/>
    <s v="web"/>
    <n v="117"/>
  </r>
  <r>
    <n v="929"/>
    <s v="Turner-Terrell"/>
    <s v="Polarized tertiary function"/>
    <n v="5500"/>
    <n v="11952"/>
    <x v="1"/>
    <x v="229"/>
    <n v="64.956521739130437"/>
    <s v="GB"/>
    <s v="GBP"/>
    <n v="1493787600"/>
    <n v="1494997200"/>
    <x v="824"/>
    <d v="2017-05-17T05:00:00"/>
    <b v="0"/>
    <b v="0"/>
    <s v="theater/plays"/>
    <x v="3"/>
    <s v="plays"/>
    <n v="217"/>
  </r>
  <r>
    <n v="930"/>
    <s v="Hall, Buchanan and Benton"/>
    <s v="Configurable fault-tolerant structure"/>
    <n v="3500"/>
    <n v="3930"/>
    <x v="1"/>
    <x v="72"/>
    <n v="46.235294117647058"/>
    <s v="US"/>
    <s v="USD"/>
    <n v="1424844000"/>
    <n v="1425448800"/>
    <x v="825"/>
    <d v="2015-03-04T06:00:00"/>
    <b v="0"/>
    <b v="1"/>
    <s v="theater/plays"/>
    <x v="3"/>
    <s v="plays"/>
    <n v="112"/>
  </r>
  <r>
    <n v="931"/>
    <s v="Lowery, Hayden and Cruz"/>
    <s v="Digitized 24/7 budgetary management"/>
    <n v="7900"/>
    <n v="5729"/>
    <x v="0"/>
    <x v="192"/>
    <n v="51.151785714285715"/>
    <s v="US"/>
    <s v="USD"/>
    <n v="1403931600"/>
    <n v="1404104400"/>
    <x v="826"/>
    <d v="2014-06-30T05:00:00"/>
    <b v="0"/>
    <b v="1"/>
    <s v="theater/plays"/>
    <x v="3"/>
    <s v="plays"/>
    <n v="73"/>
  </r>
  <r>
    <n v="932"/>
    <s v="Mora, Miller and Harper"/>
    <s v="Stand-alone zero tolerance algorithm"/>
    <n v="2300"/>
    <n v="4883"/>
    <x v="1"/>
    <x v="358"/>
    <n v="33.909722222222221"/>
    <s v="US"/>
    <s v="USD"/>
    <n v="1394514000"/>
    <n v="1394773200"/>
    <x v="827"/>
    <d v="2014-03-14T05:00:00"/>
    <b v="0"/>
    <b v="0"/>
    <s v="music/rock"/>
    <x v="1"/>
    <s v="rock"/>
    <n v="212"/>
  </r>
  <r>
    <n v="933"/>
    <s v="Espinoza Group"/>
    <s v="Implemented tangible support"/>
    <n v="73000"/>
    <n v="175015"/>
    <x v="1"/>
    <x v="567"/>
    <n v="92.016298633017882"/>
    <s v="US"/>
    <s v="USD"/>
    <n v="1365397200"/>
    <n v="1366520400"/>
    <x v="828"/>
    <d v="2013-04-21T05:00:00"/>
    <b v="0"/>
    <b v="0"/>
    <s v="theater/plays"/>
    <x v="3"/>
    <s v="plays"/>
    <n v="240"/>
  </r>
  <r>
    <n v="934"/>
    <s v="Davis, Crawford and Lopez"/>
    <s v="Reactive radical framework"/>
    <n v="6200"/>
    <n v="11280"/>
    <x v="1"/>
    <x v="339"/>
    <n v="107.42857142857143"/>
    <s v="US"/>
    <s v="USD"/>
    <n v="1456120800"/>
    <n v="1456639200"/>
    <x v="829"/>
    <d v="2016-02-28T06:00:00"/>
    <b v="0"/>
    <b v="0"/>
    <s v="theater/plays"/>
    <x v="3"/>
    <s v="plays"/>
    <n v="182"/>
  </r>
  <r>
    <n v="935"/>
    <s v="Richards, Stevens and Fleming"/>
    <s v="Object-based full-range knowledge user"/>
    <n v="6100"/>
    <n v="10012"/>
    <x v="1"/>
    <x v="227"/>
    <n v="75.848484848484844"/>
    <s v="US"/>
    <s v="USD"/>
    <n v="1437714000"/>
    <n v="1438318800"/>
    <x v="830"/>
    <d v="2015-07-31T05:00:00"/>
    <b v="0"/>
    <b v="0"/>
    <s v="theater/plays"/>
    <x v="3"/>
    <s v="plays"/>
    <n v="164"/>
  </r>
  <r>
    <n v="936"/>
    <s v="Brown Ltd"/>
    <s v="Enhanced composite contingency"/>
    <n v="103200"/>
    <n v="1690"/>
    <x v="0"/>
    <x v="356"/>
    <n v="80.476190476190482"/>
    <s v="US"/>
    <s v="USD"/>
    <n v="1563771600"/>
    <n v="1564030800"/>
    <x v="831"/>
    <d v="2019-07-25T05:00:00"/>
    <b v="1"/>
    <b v="0"/>
    <s v="theater/plays"/>
    <x v="3"/>
    <s v="plays"/>
    <n v="2"/>
  </r>
  <r>
    <n v="937"/>
    <s v="Tapia, Sandoval and Hurley"/>
    <s v="Cloned fresh-thinking model"/>
    <n v="171000"/>
    <n v="84891"/>
    <x v="3"/>
    <x v="568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  <n v="50"/>
  </r>
  <r>
    <n v="938"/>
    <s v="Allen Inc"/>
    <s v="Total dedicated benchmark"/>
    <n v="9200"/>
    <n v="10093"/>
    <x v="1"/>
    <x v="87"/>
    <n v="105.13541666666667"/>
    <s v="US"/>
    <s v="USD"/>
    <n v="1528779600"/>
    <n v="1531890000"/>
    <x v="833"/>
    <d v="2018-07-18T05:00:00"/>
    <b v="0"/>
    <b v="1"/>
    <s v="publishing/fiction"/>
    <x v="5"/>
    <s v="fiction"/>
    <n v="110"/>
  </r>
  <r>
    <n v="939"/>
    <s v="Williams, Johnson and Campbell"/>
    <s v="Streamlined human-resource Graphic Interface"/>
    <n v="7800"/>
    <n v="3839"/>
    <x v="0"/>
    <x v="109"/>
    <n v="57.298507462686565"/>
    <s v="US"/>
    <s v="USD"/>
    <n v="1304744400"/>
    <n v="1306213200"/>
    <x v="834"/>
    <d v="2011-05-24T05:00:00"/>
    <b v="0"/>
    <b v="1"/>
    <s v="games/video games"/>
    <x v="6"/>
    <s v="video games"/>
    <n v="49"/>
  </r>
  <r>
    <n v="940"/>
    <s v="Wiggins Ltd"/>
    <s v="Upgradable analyzing core"/>
    <n v="9900"/>
    <n v="6161"/>
    <x v="2"/>
    <x v="569"/>
    <n v="93.348484848484844"/>
    <s v="CA"/>
    <s v="CAD"/>
    <n v="1354341600"/>
    <n v="1356242400"/>
    <x v="835"/>
    <d v="2012-12-23T06:00:00"/>
    <b v="0"/>
    <b v="0"/>
    <s v="technology/web"/>
    <x v="2"/>
    <s v="web"/>
    <n v="62"/>
  </r>
  <r>
    <n v="941"/>
    <s v="Luna-Horne"/>
    <s v="Profound exuding pricing structure"/>
    <n v="43000"/>
    <n v="5615"/>
    <x v="0"/>
    <x v="373"/>
    <n v="71.987179487179489"/>
    <s v="US"/>
    <s v="USD"/>
    <n v="1294552800"/>
    <n v="1297576800"/>
    <x v="836"/>
    <d v="2011-02-13T06:00:00"/>
    <b v="1"/>
    <b v="0"/>
    <s v="theater/plays"/>
    <x v="3"/>
    <s v="plays"/>
    <n v="13"/>
  </r>
  <r>
    <n v="942"/>
    <s v="Allen Inc"/>
    <s v="Horizontal optimizing model"/>
    <n v="9600"/>
    <n v="6205"/>
    <x v="0"/>
    <x v="109"/>
    <n v="92.611940298507463"/>
    <s v="AU"/>
    <s v="AUD"/>
    <n v="1295935200"/>
    <n v="1296194400"/>
    <x v="837"/>
    <d v="2011-01-28T06:00:00"/>
    <b v="0"/>
    <b v="0"/>
    <s v="theater/plays"/>
    <x v="3"/>
    <s v="plays"/>
    <n v="65"/>
  </r>
  <r>
    <n v="943"/>
    <s v="Peterson, Gonzalez and Spencer"/>
    <s v="Synchronized fault-tolerant algorithm"/>
    <n v="7500"/>
    <n v="11969"/>
    <x v="1"/>
    <x v="493"/>
    <n v="104.99122807017544"/>
    <s v="US"/>
    <s v="USD"/>
    <n v="1411534800"/>
    <n v="1414558800"/>
    <x v="219"/>
    <d v="2014-10-29T05:00:00"/>
    <b v="0"/>
    <b v="0"/>
    <s v="food/food trucks"/>
    <x v="0"/>
    <s v="food trucks"/>
    <n v="160"/>
  </r>
  <r>
    <n v="944"/>
    <s v="Walter Inc"/>
    <s v="Streamlined 5thgeneration intranet"/>
    <n v="10000"/>
    <n v="8142"/>
    <x v="0"/>
    <x v="570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  <n v="81"/>
  </r>
  <r>
    <n v="945"/>
    <s v="Sanders, Farley and Huffman"/>
    <s v="Cross-group clear-thinking task-force"/>
    <n v="172000"/>
    <n v="55805"/>
    <x v="0"/>
    <x v="57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  <n v="32"/>
  </r>
  <r>
    <n v="946"/>
    <s v="Hall, Holmes and Walker"/>
    <s v="Public-key bandwidth-monitored intranet"/>
    <n v="153700"/>
    <n v="15238"/>
    <x v="0"/>
    <x v="483"/>
    <n v="84.187845303867405"/>
    <s v="US"/>
    <s v="USD"/>
    <n v="1308200400"/>
    <n v="1308373200"/>
    <x v="839"/>
    <d v="2011-06-18T05:00:00"/>
    <b v="0"/>
    <b v="0"/>
    <s v="theater/plays"/>
    <x v="3"/>
    <s v="plays"/>
    <n v="10"/>
  </r>
  <r>
    <n v="947"/>
    <s v="Smith-Powell"/>
    <s v="Upgradable clear-thinking hardware"/>
    <n v="3600"/>
    <n v="961"/>
    <x v="0"/>
    <x v="171"/>
    <n v="73.92307692307692"/>
    <s v="US"/>
    <s v="USD"/>
    <n v="1411707600"/>
    <n v="1412312400"/>
    <x v="840"/>
    <d v="2014-10-03T05:00:00"/>
    <b v="0"/>
    <b v="0"/>
    <s v="theater/plays"/>
    <x v="3"/>
    <s v="plays"/>
    <n v="27"/>
  </r>
  <r>
    <n v="948"/>
    <s v="Smith-Hill"/>
    <s v="Integrated holistic paradigm"/>
    <n v="9400"/>
    <n v="5918"/>
    <x v="3"/>
    <x v="415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  <n v="63"/>
  </r>
  <r>
    <n v="949"/>
    <s v="Wright LLC"/>
    <s v="Seamless clear-thinking conglomeration"/>
    <n v="5900"/>
    <n v="9520"/>
    <x v="1"/>
    <x v="84"/>
    <n v="46.896551724137929"/>
    <s v="US"/>
    <s v="USD"/>
    <n v="1429333200"/>
    <n v="1430974800"/>
    <x v="842"/>
    <d v="2015-05-07T05:00:00"/>
    <b v="0"/>
    <b v="0"/>
    <s v="technology/web"/>
    <x v="2"/>
    <s v="web"/>
    <n v="161"/>
  </r>
  <r>
    <n v="950"/>
    <s v="Williams, Orozco and Gomez"/>
    <s v="Persistent content-based methodology"/>
    <n v="100"/>
    <n v="5"/>
    <x v="0"/>
    <x v="49"/>
    <n v="5"/>
    <s v="US"/>
    <s v="USD"/>
    <n v="1555390800"/>
    <n v="1555822800"/>
    <x v="843"/>
    <d v="2019-04-21T05:00:00"/>
    <b v="0"/>
    <b v="1"/>
    <s v="theater/plays"/>
    <x v="3"/>
    <s v="plays"/>
    <n v="5"/>
  </r>
  <r>
    <n v="951"/>
    <s v="Peterson Ltd"/>
    <s v="Re-engineered 24hour matrix"/>
    <n v="14500"/>
    <n v="159056"/>
    <x v="1"/>
    <x v="572"/>
    <n v="102.02437459910199"/>
    <s v="US"/>
    <s v="USD"/>
    <n v="1482732000"/>
    <n v="1482818400"/>
    <x v="844"/>
    <d v="2016-12-27T06:00:00"/>
    <b v="0"/>
    <b v="1"/>
    <s v="music/rock"/>
    <x v="1"/>
    <s v="rock"/>
    <n v="1097"/>
  </r>
  <r>
    <n v="952"/>
    <s v="Cummings-Hayes"/>
    <s v="Virtual multi-tasking core"/>
    <n v="145500"/>
    <n v="101987"/>
    <x v="3"/>
    <x v="428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  <n v="70"/>
  </r>
  <r>
    <n v="953"/>
    <s v="Boyle Ltd"/>
    <s v="Streamlined fault-tolerant conglomeration"/>
    <n v="3300"/>
    <n v="1980"/>
    <x v="0"/>
    <x v="356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  <n v="60"/>
  </r>
  <r>
    <n v="954"/>
    <s v="Henderson, Parker and Diaz"/>
    <s v="Enterprise-wide client-driven policy"/>
    <n v="42600"/>
    <n v="156384"/>
    <x v="1"/>
    <x v="573"/>
    <n v="101.02325581395348"/>
    <s v="AU"/>
    <s v="AUD"/>
    <n v="1348290000"/>
    <n v="1350363600"/>
    <x v="110"/>
    <d v="2012-10-16T05:00:00"/>
    <b v="0"/>
    <b v="0"/>
    <s v="technology/web"/>
    <x v="2"/>
    <s v="web"/>
    <n v="367"/>
  </r>
  <r>
    <n v="955"/>
    <s v="Moss-Obrien"/>
    <s v="Function-based next generation emulation"/>
    <n v="700"/>
    <n v="7763"/>
    <x v="1"/>
    <x v="175"/>
    <n v="97.037499999999994"/>
    <s v="US"/>
    <s v="USD"/>
    <n v="1353823200"/>
    <n v="1353996000"/>
    <x v="847"/>
    <d v="2012-11-27T06:00:00"/>
    <b v="0"/>
    <b v="0"/>
    <s v="theater/plays"/>
    <x v="3"/>
    <s v="plays"/>
    <n v="1109"/>
  </r>
  <r>
    <n v="956"/>
    <s v="Wood Inc"/>
    <s v="Re-engineered composite focus group"/>
    <n v="187600"/>
    <n v="35698"/>
    <x v="0"/>
    <x v="268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  <n v="19"/>
  </r>
  <r>
    <n v="957"/>
    <s v="Riley, Cohen and Goodman"/>
    <s v="Profound mission-critical function"/>
    <n v="9800"/>
    <n v="12434"/>
    <x v="1"/>
    <x v="54"/>
    <n v="94.916030534351151"/>
    <s v="US"/>
    <s v="USD"/>
    <n v="1329372000"/>
    <n v="1329631200"/>
    <x v="849"/>
    <d v="2012-02-19T06:00:00"/>
    <b v="0"/>
    <b v="0"/>
    <s v="theater/plays"/>
    <x v="3"/>
    <s v="plays"/>
    <n v="127"/>
  </r>
  <r>
    <n v="958"/>
    <s v="Green, Robinson and Ho"/>
    <s v="De-engineered zero-defect open system"/>
    <n v="1100"/>
    <n v="8081"/>
    <x v="1"/>
    <x v="192"/>
    <n v="72.151785714285708"/>
    <s v="US"/>
    <s v="USD"/>
    <n v="1277096400"/>
    <n v="1278997200"/>
    <x v="780"/>
    <d v="2010-07-13T05:00:00"/>
    <b v="0"/>
    <b v="0"/>
    <s v="film &amp; video/animation"/>
    <x v="4"/>
    <s v="animation"/>
    <n v="735"/>
  </r>
  <r>
    <n v="959"/>
    <s v="Black-Graham"/>
    <s v="Operative hybrid utilization"/>
    <n v="145000"/>
    <n v="6631"/>
    <x v="0"/>
    <x v="406"/>
    <n v="51.007692307692309"/>
    <s v="US"/>
    <s v="USD"/>
    <n v="1277701200"/>
    <n v="1280120400"/>
    <x v="140"/>
    <d v="2010-07-26T05:00:00"/>
    <b v="0"/>
    <b v="0"/>
    <s v="publishing/translations"/>
    <x v="5"/>
    <s v="translations"/>
    <n v="5"/>
  </r>
  <r>
    <n v="960"/>
    <s v="Robbins Group"/>
    <s v="Function-based interactive matrix"/>
    <n v="5500"/>
    <n v="4678"/>
    <x v="0"/>
    <x v="12"/>
    <n v="85.054545454545448"/>
    <s v="US"/>
    <s v="USD"/>
    <n v="1454911200"/>
    <n v="1458104400"/>
    <x v="850"/>
    <d v="2016-03-16T05:00:00"/>
    <b v="0"/>
    <b v="0"/>
    <s v="technology/web"/>
    <x v="2"/>
    <s v="web"/>
    <n v="85"/>
  </r>
  <r>
    <n v="961"/>
    <s v="Mason, Case and May"/>
    <s v="Optimized content-based collaboration"/>
    <n v="5700"/>
    <n v="6800"/>
    <x v="1"/>
    <x v="287"/>
    <n v="43.87096774193548"/>
    <s v="US"/>
    <s v="USD"/>
    <n v="1297922400"/>
    <n v="1298268000"/>
    <x v="851"/>
    <d v="2011-02-21T06:00:00"/>
    <b v="0"/>
    <b v="0"/>
    <s v="publishing/translations"/>
    <x v="5"/>
    <s v="translations"/>
    <n v="119"/>
  </r>
  <r>
    <n v="962"/>
    <s v="Harris, Russell and Mitchell"/>
    <s v="User-centric cohesive policy"/>
    <n v="3600"/>
    <n v="10657"/>
    <x v="1"/>
    <x v="574"/>
    <n v="40.063909774436091"/>
    <s v="US"/>
    <s v="USD"/>
    <n v="1384408800"/>
    <n v="1386223200"/>
    <x v="852"/>
    <d v="2013-12-05T06:00:00"/>
    <b v="0"/>
    <b v="0"/>
    <s v="food/food trucks"/>
    <x v="0"/>
    <s v="food trucks"/>
    <n v="296"/>
  </r>
  <r>
    <n v="963"/>
    <s v="Rodriguez-Robinson"/>
    <s v="Ergonomic methodical hub"/>
    <n v="5900"/>
    <n v="4997"/>
    <x v="0"/>
    <x v="493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  <n v="85"/>
  </r>
  <r>
    <n v="964"/>
    <s v="Peck, Higgins and Smith"/>
    <s v="Devolved disintermediate encryption"/>
    <n v="3700"/>
    <n v="13164"/>
    <x v="1"/>
    <x v="287"/>
    <n v="84.92903225806451"/>
    <s v="US"/>
    <s v="USD"/>
    <n v="1431320400"/>
    <n v="1431752400"/>
    <x v="854"/>
    <d v="2015-05-16T05:00:00"/>
    <b v="0"/>
    <b v="0"/>
    <s v="theater/plays"/>
    <x v="3"/>
    <s v="plays"/>
    <n v="356"/>
  </r>
  <r>
    <n v="965"/>
    <s v="Nunez-King"/>
    <s v="Phased clear-thinking policy"/>
    <n v="2200"/>
    <n v="8501"/>
    <x v="1"/>
    <x v="512"/>
    <n v="41.067632850241544"/>
    <s v="GB"/>
    <s v="GBP"/>
    <n v="1264399200"/>
    <n v="1267855200"/>
    <x v="67"/>
    <d v="2010-03-06T06:00:00"/>
    <b v="0"/>
    <b v="0"/>
    <s v="music/rock"/>
    <x v="1"/>
    <s v="rock"/>
    <n v="386"/>
  </r>
  <r>
    <n v="966"/>
    <s v="Davis and Sons"/>
    <s v="Seamless solution-oriented capacity"/>
    <n v="1700"/>
    <n v="13468"/>
    <x v="1"/>
    <x v="242"/>
    <n v="54.971428571428568"/>
    <s v="US"/>
    <s v="USD"/>
    <n v="1497502800"/>
    <n v="1497675600"/>
    <x v="855"/>
    <d v="2017-06-17T05:00:00"/>
    <b v="0"/>
    <b v="0"/>
    <s v="theater/plays"/>
    <x v="3"/>
    <s v="plays"/>
    <n v="792"/>
  </r>
  <r>
    <n v="967"/>
    <s v="Howard-Douglas"/>
    <s v="Organized human-resource attitude"/>
    <n v="88400"/>
    <n v="121138"/>
    <x v="1"/>
    <x v="575"/>
    <n v="77.010807374443743"/>
    <s v="US"/>
    <s v="USD"/>
    <n v="1333688400"/>
    <n v="1336885200"/>
    <x v="107"/>
    <d v="2012-05-13T05:00:00"/>
    <b v="0"/>
    <b v="0"/>
    <s v="music/world music"/>
    <x v="1"/>
    <s v="world music"/>
    <n v="137"/>
  </r>
  <r>
    <n v="968"/>
    <s v="Gonzalez-White"/>
    <s v="Open-architected disintermediate budgetary management"/>
    <n v="2400"/>
    <n v="8117"/>
    <x v="1"/>
    <x v="493"/>
    <n v="71.201754385964918"/>
    <s v="US"/>
    <s v="USD"/>
    <n v="1293861600"/>
    <n v="1295157600"/>
    <x v="344"/>
    <d v="2011-01-16T06:00:00"/>
    <b v="0"/>
    <b v="0"/>
    <s v="food/food trucks"/>
    <x v="0"/>
    <s v="food trucks"/>
    <n v="338"/>
  </r>
  <r>
    <n v="969"/>
    <s v="Lopez-King"/>
    <s v="Multi-lateral radical solution"/>
    <n v="7900"/>
    <n v="8550"/>
    <x v="1"/>
    <x v="576"/>
    <n v="91.935483870967744"/>
    <s v="US"/>
    <s v="USD"/>
    <n v="1576994400"/>
    <n v="1577599200"/>
    <x v="856"/>
    <d v="2019-12-29T06:00:00"/>
    <b v="0"/>
    <b v="0"/>
    <s v="theater/plays"/>
    <x v="3"/>
    <s v="plays"/>
    <n v="108"/>
  </r>
  <r>
    <n v="970"/>
    <s v="Glover-Nelson"/>
    <s v="Inverse context-sensitive info-mediaries"/>
    <n v="94900"/>
    <n v="57659"/>
    <x v="0"/>
    <x v="577"/>
    <n v="97.069023569023571"/>
    <s v="US"/>
    <s v="USD"/>
    <n v="1304917200"/>
    <n v="1305003600"/>
    <x v="857"/>
    <d v="2011-05-10T05:00:00"/>
    <b v="0"/>
    <b v="0"/>
    <s v="theater/plays"/>
    <x v="3"/>
    <s v="plays"/>
    <n v="61"/>
  </r>
  <r>
    <n v="971"/>
    <s v="Garner and Sons"/>
    <s v="Versatile neutral workforce"/>
    <n v="5100"/>
    <n v="1414"/>
    <x v="0"/>
    <x v="3"/>
    <n v="58.916666666666664"/>
    <s v="US"/>
    <s v="USD"/>
    <n v="1381208400"/>
    <n v="1381726800"/>
    <x v="858"/>
    <d v="2013-10-14T05:00:00"/>
    <b v="0"/>
    <b v="0"/>
    <s v="film &amp; video/television"/>
    <x v="4"/>
    <s v="television"/>
    <n v="28"/>
  </r>
  <r>
    <n v="972"/>
    <s v="Sellers, Roach and Garrison"/>
    <s v="Multi-tiered systematic knowledge user"/>
    <n v="42700"/>
    <n v="97524"/>
    <x v="1"/>
    <x v="578"/>
    <n v="58.015466983938133"/>
    <s v="US"/>
    <s v="USD"/>
    <n v="1401685200"/>
    <n v="1402462800"/>
    <x v="859"/>
    <d v="2014-06-11T05:00:00"/>
    <b v="0"/>
    <b v="1"/>
    <s v="technology/web"/>
    <x v="2"/>
    <s v="web"/>
    <n v="228"/>
  </r>
  <r>
    <n v="973"/>
    <s v="Herrera, Bennett and Silva"/>
    <s v="Programmable multi-state algorithm"/>
    <n v="121100"/>
    <n v="26176"/>
    <x v="0"/>
    <x v="526"/>
    <n v="103.87301587301587"/>
    <s v="US"/>
    <s v="USD"/>
    <n v="1291960800"/>
    <n v="1292133600"/>
    <x v="860"/>
    <d v="2010-12-12T06:00:00"/>
    <b v="0"/>
    <b v="1"/>
    <s v="theater/plays"/>
    <x v="3"/>
    <s v="plays"/>
    <n v="22"/>
  </r>
  <r>
    <n v="974"/>
    <s v="Thomas, Clay and Mendoza"/>
    <s v="Multi-channeled reciprocal interface"/>
    <n v="800"/>
    <n v="2991"/>
    <x v="1"/>
    <x v="235"/>
    <n v="93.46875"/>
    <s v="US"/>
    <s v="USD"/>
    <n v="1368853200"/>
    <n v="1368939600"/>
    <x v="170"/>
    <d v="2013-05-19T05:00:00"/>
    <b v="0"/>
    <b v="0"/>
    <s v="music/indie rock"/>
    <x v="1"/>
    <s v="indie rock"/>
    <n v="374"/>
  </r>
  <r>
    <n v="975"/>
    <s v="Ayala Group"/>
    <s v="Right-sized maximized migration"/>
    <n v="5400"/>
    <n v="8366"/>
    <x v="1"/>
    <x v="18"/>
    <n v="61.970370370370368"/>
    <s v="US"/>
    <s v="USD"/>
    <n v="1448776800"/>
    <n v="1452146400"/>
    <x v="861"/>
    <d v="2016-01-07T06:00:00"/>
    <b v="0"/>
    <b v="1"/>
    <s v="theater/plays"/>
    <x v="3"/>
    <s v="plays"/>
    <n v="155"/>
  </r>
  <r>
    <n v="976"/>
    <s v="Huerta, Roberts and Dickerson"/>
    <s v="Self-enabling value-added artificial intelligence"/>
    <n v="4000"/>
    <n v="12886"/>
    <x v="1"/>
    <x v="382"/>
    <n v="92.042857142857144"/>
    <s v="US"/>
    <s v="USD"/>
    <n v="1296194400"/>
    <n v="1296712800"/>
    <x v="862"/>
    <d v="2011-02-03T06:00:00"/>
    <b v="0"/>
    <b v="1"/>
    <s v="theater/plays"/>
    <x v="3"/>
    <s v="plays"/>
    <n v="322"/>
  </r>
  <r>
    <n v="977"/>
    <s v="Johnson Group"/>
    <s v="Vision-oriented interactive solution"/>
    <n v="7000"/>
    <n v="5177"/>
    <x v="0"/>
    <x v="109"/>
    <n v="77.268656716417908"/>
    <s v="US"/>
    <s v="USD"/>
    <n v="1517983200"/>
    <n v="1520748000"/>
    <x v="863"/>
    <d v="2018-03-11T06:00:00"/>
    <b v="0"/>
    <b v="0"/>
    <s v="food/food trucks"/>
    <x v="0"/>
    <s v="food trucks"/>
    <n v="74"/>
  </r>
  <r>
    <n v="978"/>
    <s v="Bailey, Nguyen and Martinez"/>
    <s v="Fundamental user-facing productivity"/>
    <n v="1000"/>
    <n v="8641"/>
    <x v="1"/>
    <x v="45"/>
    <n v="93.923913043478265"/>
    <s v="US"/>
    <s v="USD"/>
    <n v="1478930400"/>
    <n v="1480831200"/>
    <x v="864"/>
    <d v="2016-12-04T06:00:00"/>
    <b v="0"/>
    <b v="0"/>
    <s v="games/video games"/>
    <x v="6"/>
    <s v="video games"/>
    <n v="864"/>
  </r>
  <r>
    <n v="979"/>
    <s v="Williams, Martin and Meyer"/>
    <s v="Innovative well-modulated capability"/>
    <n v="60200"/>
    <n v="86244"/>
    <x v="1"/>
    <x v="579"/>
    <n v="84.969458128078813"/>
    <s v="GB"/>
    <s v="GBP"/>
    <n v="1426395600"/>
    <n v="1426914000"/>
    <x v="527"/>
    <d v="2015-03-21T05:00:00"/>
    <b v="0"/>
    <b v="0"/>
    <s v="theater/plays"/>
    <x v="3"/>
    <s v="plays"/>
    <n v="143"/>
  </r>
  <r>
    <n v="980"/>
    <s v="Huff-Johnson"/>
    <s v="Universal fault-tolerant orchestration"/>
    <n v="195200"/>
    <n v="78630"/>
    <x v="0"/>
    <x v="580"/>
    <n v="105.97035040431267"/>
    <s v="US"/>
    <s v="USD"/>
    <n v="1446181200"/>
    <n v="1446616800"/>
    <x v="865"/>
    <d v="2015-11-04T06:00:00"/>
    <b v="1"/>
    <b v="0"/>
    <s v="publishing/nonfiction"/>
    <x v="5"/>
    <s v="nonfiction"/>
    <n v="40"/>
  </r>
  <r>
    <n v="981"/>
    <s v="Diaz-Little"/>
    <s v="Grass-roots executive synergy"/>
    <n v="6700"/>
    <n v="11941"/>
    <x v="1"/>
    <x v="581"/>
    <n v="36.969040247678016"/>
    <s v="US"/>
    <s v="USD"/>
    <n v="1514181600"/>
    <n v="1517032800"/>
    <x v="866"/>
    <d v="2018-01-27T06:00:00"/>
    <b v="0"/>
    <b v="0"/>
    <s v="technology/web"/>
    <x v="2"/>
    <s v="web"/>
    <n v="178"/>
  </r>
  <r>
    <n v="982"/>
    <s v="Freeman-French"/>
    <s v="Multi-layered optimal application"/>
    <n v="7200"/>
    <n v="6115"/>
    <x v="0"/>
    <x v="51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  <n v="85"/>
  </r>
  <r>
    <n v="983"/>
    <s v="Beck-Weber"/>
    <s v="Business-focused full-range core"/>
    <n v="129100"/>
    <n v="188404"/>
    <x v="1"/>
    <x v="582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  <n v="146"/>
  </r>
  <r>
    <n v="984"/>
    <s v="Lewis-Jacobson"/>
    <s v="Exclusive system-worthy Graphic Interface"/>
    <n v="6500"/>
    <n v="9910"/>
    <x v="1"/>
    <x v="345"/>
    <n v="26.010498687664043"/>
    <s v="US"/>
    <s v="USD"/>
    <n v="1567918800"/>
    <n v="1570165200"/>
    <x v="105"/>
    <d v="2019-10-04T05:00:00"/>
    <b v="0"/>
    <b v="0"/>
    <s v="theater/plays"/>
    <x v="3"/>
    <s v="plays"/>
    <n v="152"/>
  </r>
  <r>
    <n v="985"/>
    <s v="Logan-Curtis"/>
    <s v="Enhanced optimal ability"/>
    <n v="170600"/>
    <n v="114523"/>
    <x v="0"/>
    <x v="583"/>
    <n v="25.998410896708286"/>
    <s v="US"/>
    <s v="USD"/>
    <n v="1386309600"/>
    <n v="1388556000"/>
    <x v="481"/>
    <d v="2014-01-01T06:00:00"/>
    <b v="0"/>
    <b v="1"/>
    <s v="music/rock"/>
    <x v="1"/>
    <s v="rock"/>
    <n v="67"/>
  </r>
  <r>
    <n v="986"/>
    <s v="Chan, Washington and Callahan"/>
    <s v="Optional zero administration neural-net"/>
    <n v="7800"/>
    <n v="3144"/>
    <x v="0"/>
    <x v="45"/>
    <n v="34.173913043478258"/>
    <s v="US"/>
    <s v="USD"/>
    <n v="1301979600"/>
    <n v="1303189200"/>
    <x v="253"/>
    <d v="2011-04-19T05:00:00"/>
    <b v="0"/>
    <b v="0"/>
    <s v="music/rock"/>
    <x v="1"/>
    <s v="rock"/>
    <n v="40"/>
  </r>
  <r>
    <n v="987"/>
    <s v="Wilson Group"/>
    <s v="Ameliorated foreground focus group"/>
    <n v="6200"/>
    <n v="13441"/>
    <x v="1"/>
    <x v="584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  <n v="217"/>
  </r>
  <r>
    <n v="988"/>
    <s v="Gardner, Ryan and Gutierrez"/>
    <s v="Triple-buffered multi-tasking matrices"/>
    <n v="9400"/>
    <n v="4899"/>
    <x v="0"/>
    <x v="251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  <n v="52"/>
  </r>
  <r>
    <n v="989"/>
    <s v="Hernandez Inc"/>
    <s v="Versatile dedicated migration"/>
    <n v="2400"/>
    <n v="11990"/>
    <x v="1"/>
    <x v="31"/>
    <n v="53.053097345132741"/>
    <s v="US"/>
    <s v="USD"/>
    <n v="1555390800"/>
    <n v="1555822800"/>
    <x v="843"/>
    <d v="2019-04-21T05:00:00"/>
    <b v="0"/>
    <b v="0"/>
    <s v="publishing/translations"/>
    <x v="5"/>
    <s v="translations"/>
    <n v="500"/>
  </r>
  <r>
    <n v="990"/>
    <s v="Ortiz-Roberts"/>
    <s v="Devolved foreground customer loyalty"/>
    <n v="7800"/>
    <n v="6839"/>
    <x v="0"/>
    <x v="251"/>
    <n v="106.859375"/>
    <s v="US"/>
    <s v="USD"/>
    <n v="1456984800"/>
    <n v="1458882000"/>
    <x v="289"/>
    <d v="2016-03-25T05:00:00"/>
    <b v="0"/>
    <b v="1"/>
    <s v="film &amp; video/drama"/>
    <x v="4"/>
    <s v="drama"/>
    <n v="88"/>
  </r>
  <r>
    <n v="991"/>
    <s v="Ramirez LLC"/>
    <s v="Reduced reciprocal focus group"/>
    <n v="9800"/>
    <n v="11091"/>
    <x v="1"/>
    <x v="585"/>
    <n v="46.020746887966808"/>
    <s v="US"/>
    <s v="USD"/>
    <n v="1411621200"/>
    <n v="1411966800"/>
    <x v="870"/>
    <d v="2014-09-29T05:00:00"/>
    <b v="0"/>
    <b v="1"/>
    <s v="music/rock"/>
    <x v="1"/>
    <s v="rock"/>
    <n v="113"/>
  </r>
  <r>
    <n v="992"/>
    <s v="Morrow Inc"/>
    <s v="Networked global migration"/>
    <n v="3100"/>
    <n v="13223"/>
    <x v="1"/>
    <x v="227"/>
    <n v="100.17424242424242"/>
    <s v="US"/>
    <s v="USD"/>
    <n v="1525669200"/>
    <n v="1526878800"/>
    <x v="871"/>
    <d v="2018-05-21T05:00:00"/>
    <b v="0"/>
    <b v="1"/>
    <s v="film &amp; video/drama"/>
    <x v="4"/>
    <s v="drama"/>
    <n v="427"/>
  </r>
  <r>
    <n v="993"/>
    <s v="Erickson-Rogers"/>
    <s v="De-engineered even-keeled definition"/>
    <n v="9800"/>
    <n v="7608"/>
    <x v="3"/>
    <x v="51"/>
    <n v="101.44"/>
    <s v="IT"/>
    <s v="EUR"/>
    <n v="1450936800"/>
    <n v="1452405600"/>
    <x v="872"/>
    <d v="2016-01-10T06:00:00"/>
    <b v="0"/>
    <b v="1"/>
    <s v="photography/photography books"/>
    <x v="7"/>
    <s v="photography books"/>
    <n v="78"/>
  </r>
  <r>
    <n v="994"/>
    <s v="Leach, Rich and Price"/>
    <s v="Implemented bi-directional flexibility"/>
    <n v="141100"/>
    <n v="74073"/>
    <x v="0"/>
    <x v="586"/>
    <n v="87.972684085510693"/>
    <s v="US"/>
    <s v="USD"/>
    <n v="1413522000"/>
    <n v="1414040400"/>
    <x v="873"/>
    <d v="2014-10-23T05:00:00"/>
    <b v="0"/>
    <b v="1"/>
    <s v="publishing/translations"/>
    <x v="5"/>
    <s v="translations"/>
    <n v="52"/>
  </r>
  <r>
    <n v="995"/>
    <s v="Manning-Hamilton"/>
    <s v="Vision-oriented scalable definition"/>
    <n v="97300"/>
    <n v="153216"/>
    <x v="1"/>
    <x v="587"/>
    <n v="74.995594713656388"/>
    <s v="US"/>
    <s v="USD"/>
    <n v="1541307600"/>
    <n v="1543816800"/>
    <x v="874"/>
    <d v="2018-12-03T06:00:00"/>
    <b v="0"/>
    <b v="1"/>
    <s v="food/food trucks"/>
    <x v="0"/>
    <s v="food trucks"/>
    <n v="157"/>
  </r>
  <r>
    <n v="996"/>
    <s v="Butler LLC"/>
    <s v="Future-proofed upward-trending migration"/>
    <n v="6600"/>
    <n v="4814"/>
    <x v="0"/>
    <x v="192"/>
    <n v="42.982142857142854"/>
    <s v="US"/>
    <s v="USD"/>
    <n v="1357106400"/>
    <n v="1359698400"/>
    <x v="875"/>
    <d v="2013-02-01T06:00:00"/>
    <b v="0"/>
    <b v="0"/>
    <s v="theater/plays"/>
    <x v="3"/>
    <s v="plays"/>
    <n v="73"/>
  </r>
  <r>
    <n v="997"/>
    <s v="Ball LLC"/>
    <s v="Right-sized full-range throughput"/>
    <n v="7600"/>
    <n v="4603"/>
    <x v="3"/>
    <x v="279"/>
    <n v="33.115107913669064"/>
    <s v="IT"/>
    <s v="EUR"/>
    <n v="1390197600"/>
    <n v="1390629600"/>
    <x v="876"/>
    <d v="2014-01-25T06:00:00"/>
    <b v="0"/>
    <b v="0"/>
    <s v="theater/plays"/>
    <x v="3"/>
    <s v="plays"/>
    <n v="61"/>
  </r>
  <r>
    <n v="998"/>
    <s v="Taylor, Santiago and Flores"/>
    <s v="Polarized composite customer loyalty"/>
    <n v="66600"/>
    <n v="37823"/>
    <x v="0"/>
    <x v="82"/>
    <n v="101.13101604278074"/>
    <s v="US"/>
    <s v="USD"/>
    <n v="1265868000"/>
    <n v="1267077600"/>
    <x v="877"/>
    <d v="2010-02-25T06:00:00"/>
    <b v="0"/>
    <b v="1"/>
    <s v="music/indie rock"/>
    <x v="1"/>
    <s v="indie rock"/>
    <n v="57"/>
  </r>
  <r>
    <n v="999"/>
    <s v="Hernandez, Norton and Kelley"/>
    <s v="Expanded eco-centric policy"/>
    <n v="111100"/>
    <n v="62819"/>
    <x v="3"/>
    <x v="588"/>
    <n v="55.98841354723708"/>
    <s v="US"/>
    <s v="USD"/>
    <n v="1467176400"/>
    <n v="1467781200"/>
    <x v="878"/>
    <d v="2016-07-06T05:00:00"/>
    <b v="0"/>
    <b v="0"/>
    <s v="food/food trucks"/>
    <x v="0"/>
    <s v="food trucks"/>
    <n v="57"/>
  </r>
  <r>
    <m/>
    <m/>
    <m/>
    <m/>
    <m/>
    <x v="4"/>
    <x v="589"/>
    <m/>
    <m/>
    <m/>
    <m/>
    <m/>
    <x v="879"/>
    <m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D7646-344E-41AD-8949-2B5778E007E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4CE03-0D26-4B34-9929-85FE4F85873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8B439-8C67-4FF7-AA8E-4659AD6BF7F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Cosm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965"/>
      </a:accent1>
      <a:accent2>
        <a:srgbClr val="5CD3FF"/>
      </a:accent2>
      <a:accent3>
        <a:srgbClr val="542378"/>
      </a:accent3>
      <a:accent4>
        <a:srgbClr val="00B050"/>
      </a:accent4>
      <a:accent5>
        <a:srgbClr val="FF4040"/>
      </a:accent5>
      <a:accent6>
        <a:srgbClr val="C7A2E3"/>
      </a:accent6>
      <a:hlink>
        <a:srgbClr val="0563C1"/>
      </a:hlink>
      <a:folHlink>
        <a:srgbClr val="954F72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68" zoomScaleNormal="68" workbookViewId="0">
      <selection activeCell="A45" sqref="A45:XFD45"/>
    </sheetView>
  </sheetViews>
  <sheetFormatPr defaultColWidth="11.109375" defaultRowHeight="17.25" x14ac:dyDescent="0.3"/>
  <cols>
    <col min="1" max="1" width="4.33203125" customWidth="1"/>
    <col min="2" max="2" width="30.77734375" customWidth="1"/>
    <col min="3" max="3" width="33.6640625" style="3" customWidth="1"/>
    <col min="6" max="6" width="14.6640625" style="6" customWidth="1"/>
    <col min="8" max="8" width="13.109375" customWidth="1"/>
    <col min="9" max="9" width="17" customWidth="1"/>
    <col min="12" max="13" width="11.33203125" customWidth="1"/>
    <col min="14" max="14" width="23.6640625" bestFit="1" customWidth="1"/>
    <col min="15" max="15" width="22.21875" bestFit="1" customWidth="1"/>
    <col min="18" max="19" width="28.109375" customWidth="1"/>
    <col min="20" max="20" width="28" customWidth="1"/>
    <col min="21" max="21" width="12.77734375" customWidth="1"/>
  </cols>
  <sheetData>
    <row r="1" spans="1:20" s="1" customFormat="1" ht="15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2070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ROUND(E2/D2*100, 0)</f>
        <v>0</v>
      </c>
      <c r="G2" t="s">
        <v>14</v>
      </c>
      <c r="H2">
        <v>0</v>
      </c>
      <c r="I2" s="7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 1, 1)</f>
        <v>42336.25</v>
      </c>
      <c r="O2" s="11">
        <f>(((M2/60)/60)/24)+DATE(1970, 1, 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7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 1, 1)</f>
        <v>41870.208333333336</v>
      </c>
      <c r="O3" s="11">
        <f t="shared" ref="O3:O66" si="3">(((M3/60)/60)/24)+DATE(1970, 1, 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4.5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</v>
      </c>
      <c r="G4" t="s">
        <v>20</v>
      </c>
      <c r="H4">
        <v>1425</v>
      </c>
      <c r="I4" s="7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4.5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59</v>
      </c>
      <c r="G5" t="s">
        <v>14</v>
      </c>
      <c r="H5">
        <v>24</v>
      </c>
      <c r="I5" s="7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</v>
      </c>
      <c r="G6" t="s">
        <v>14</v>
      </c>
      <c r="H6">
        <v>53</v>
      </c>
      <c r="I6" s="7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174</v>
      </c>
      <c r="G7" t="s">
        <v>20</v>
      </c>
      <c r="H7">
        <v>174</v>
      </c>
      <c r="I7" s="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34.5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21</v>
      </c>
      <c r="G8" t="s">
        <v>14</v>
      </c>
      <c r="H8">
        <v>18</v>
      </c>
      <c r="I8" s="7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328</v>
      </c>
      <c r="G9" t="s">
        <v>20</v>
      </c>
      <c r="H9">
        <v>227</v>
      </c>
      <c r="I9" s="7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20</v>
      </c>
      <c r="G10" t="s">
        <v>47</v>
      </c>
      <c r="H10">
        <v>708</v>
      </c>
      <c r="I10" s="7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52</v>
      </c>
      <c r="G11" t="s">
        <v>14</v>
      </c>
      <c r="H11">
        <v>44</v>
      </c>
      <c r="I11" s="7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4.5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</v>
      </c>
      <c r="G13" t="s">
        <v>14</v>
      </c>
      <c r="H13">
        <v>27</v>
      </c>
      <c r="I13" s="7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</v>
      </c>
      <c r="G14" t="s">
        <v>14</v>
      </c>
      <c r="H14">
        <v>55</v>
      </c>
      <c r="I14" s="7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4.5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</v>
      </c>
      <c r="G15" t="s">
        <v>20</v>
      </c>
      <c r="H15">
        <v>98</v>
      </c>
      <c r="I15" s="7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67</v>
      </c>
      <c r="G16" t="s">
        <v>14</v>
      </c>
      <c r="H16">
        <v>200</v>
      </c>
      <c r="I16" s="7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34.5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</v>
      </c>
      <c r="G17" t="s">
        <v>14</v>
      </c>
      <c r="H17">
        <v>452</v>
      </c>
      <c r="I17" s="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34.5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</v>
      </c>
      <c r="G19" t="s">
        <v>20</v>
      </c>
      <c r="H19">
        <v>1249</v>
      </c>
      <c r="I19" s="7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67</v>
      </c>
      <c r="G20" t="s">
        <v>74</v>
      </c>
      <c r="H20">
        <v>135</v>
      </c>
      <c r="I20" s="7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49</v>
      </c>
      <c r="G21" t="s">
        <v>14</v>
      </c>
      <c r="H21">
        <v>674</v>
      </c>
      <c r="I21" s="7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</v>
      </c>
      <c r="G22" t="s">
        <v>20</v>
      </c>
      <c r="H22">
        <v>1396</v>
      </c>
      <c r="I22" s="7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41</v>
      </c>
      <c r="G23" t="s">
        <v>14</v>
      </c>
      <c r="H23">
        <v>558</v>
      </c>
      <c r="I23" s="7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</v>
      </c>
      <c r="G24" t="s">
        <v>20</v>
      </c>
      <c r="H24">
        <v>890</v>
      </c>
      <c r="I24" s="7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</v>
      </c>
      <c r="G25" t="s">
        <v>20</v>
      </c>
      <c r="H25">
        <v>142</v>
      </c>
      <c r="I25" s="7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113</v>
      </c>
      <c r="G26" t="s">
        <v>20</v>
      </c>
      <c r="H26">
        <v>2673</v>
      </c>
      <c r="I26" s="7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</v>
      </c>
      <c r="G27" t="s">
        <v>20</v>
      </c>
      <c r="H27">
        <v>163</v>
      </c>
      <c r="I27" s="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</v>
      </c>
      <c r="G28" t="s">
        <v>74</v>
      </c>
      <c r="H28">
        <v>1480</v>
      </c>
      <c r="I28" s="7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80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</v>
      </c>
      <c r="G30" t="s">
        <v>20</v>
      </c>
      <c r="H30">
        <v>2220</v>
      </c>
      <c r="I30" s="7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329</v>
      </c>
      <c r="G31" t="s">
        <v>20</v>
      </c>
      <c r="H31">
        <v>1606</v>
      </c>
      <c r="I31" s="7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161</v>
      </c>
      <c r="G32" t="s">
        <v>20</v>
      </c>
      <c r="H32">
        <v>129</v>
      </c>
      <c r="I32" s="7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87</v>
      </c>
      <c r="G34" t="s">
        <v>14</v>
      </c>
      <c r="H34">
        <v>2307</v>
      </c>
      <c r="I34" s="7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378</v>
      </c>
      <c r="G35" t="s">
        <v>20</v>
      </c>
      <c r="H35">
        <v>5419</v>
      </c>
      <c r="I35" s="7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4.5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151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</v>
      </c>
      <c r="G37" t="s">
        <v>20</v>
      </c>
      <c r="H37">
        <v>1965</v>
      </c>
      <c r="I37" s="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</v>
      </c>
      <c r="G38" t="s">
        <v>20</v>
      </c>
      <c r="H38">
        <v>16</v>
      </c>
      <c r="I38" s="7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4.5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140</v>
      </c>
      <c r="G39" t="s">
        <v>20</v>
      </c>
      <c r="H39">
        <v>107</v>
      </c>
      <c r="I39" s="7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</v>
      </c>
      <c r="G40" t="s">
        <v>20</v>
      </c>
      <c r="H40">
        <v>134</v>
      </c>
      <c r="I40" s="7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51</v>
      </c>
      <c r="G41" t="s">
        <v>14</v>
      </c>
      <c r="H41">
        <v>88</v>
      </c>
      <c r="I41" s="7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</v>
      </c>
      <c r="G42" t="s">
        <v>20</v>
      </c>
      <c r="H42">
        <v>198</v>
      </c>
      <c r="I42" s="7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213</v>
      </c>
      <c r="G43" t="s">
        <v>20</v>
      </c>
      <c r="H43">
        <v>111</v>
      </c>
      <c r="I43" s="7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444</v>
      </c>
      <c r="G44" t="s">
        <v>20</v>
      </c>
      <c r="H44">
        <v>222</v>
      </c>
      <c r="I44" s="7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186</v>
      </c>
      <c r="G45" t="s">
        <v>20</v>
      </c>
      <c r="H45">
        <v>6212</v>
      </c>
      <c r="I45" s="7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659</v>
      </c>
      <c r="G46" t="s">
        <v>20</v>
      </c>
      <c r="H46">
        <v>98</v>
      </c>
      <c r="I46" s="7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4.5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48</v>
      </c>
      <c r="G47" t="s">
        <v>14</v>
      </c>
      <c r="H47">
        <v>48</v>
      </c>
      <c r="I47" s="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115</v>
      </c>
      <c r="G48" t="s">
        <v>20</v>
      </c>
      <c r="H48">
        <v>92</v>
      </c>
      <c r="I48" s="7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</v>
      </c>
      <c r="G49" t="s">
        <v>20</v>
      </c>
      <c r="H49">
        <v>149</v>
      </c>
      <c r="I49" s="7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387</v>
      </c>
      <c r="G50" t="s">
        <v>20</v>
      </c>
      <c r="H50">
        <v>2431</v>
      </c>
      <c r="I50" s="7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190</v>
      </c>
      <c r="G51" t="s">
        <v>20</v>
      </c>
      <c r="H51">
        <v>303</v>
      </c>
      <c r="I51" s="7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4.5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92</v>
      </c>
      <c r="G53" t="s">
        <v>14</v>
      </c>
      <c r="H53">
        <v>1467</v>
      </c>
      <c r="I53" s="7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</v>
      </c>
      <c r="G54" t="s">
        <v>14</v>
      </c>
      <c r="H54">
        <v>75</v>
      </c>
      <c r="I54" s="7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</v>
      </c>
      <c r="G55" t="s">
        <v>20</v>
      </c>
      <c r="H55">
        <v>209</v>
      </c>
      <c r="I55" s="7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4.5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90</v>
      </c>
      <c r="G56" t="s">
        <v>14</v>
      </c>
      <c r="H56">
        <v>120</v>
      </c>
      <c r="I56" s="7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4.5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178</v>
      </c>
      <c r="G57" t="s">
        <v>20</v>
      </c>
      <c r="H57">
        <v>131</v>
      </c>
      <c r="I57" s="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4.5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144</v>
      </c>
      <c r="G58" t="s">
        <v>20</v>
      </c>
      <c r="H58">
        <v>164</v>
      </c>
      <c r="I58" s="7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</v>
      </c>
      <c r="G59" t="s">
        <v>20</v>
      </c>
      <c r="H59">
        <v>201</v>
      </c>
      <c r="I59" s="7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</v>
      </c>
      <c r="G60" t="s">
        <v>20</v>
      </c>
      <c r="H60">
        <v>211</v>
      </c>
      <c r="I60" s="7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</v>
      </c>
      <c r="G61" t="s">
        <v>20</v>
      </c>
      <c r="H61">
        <v>128</v>
      </c>
      <c r="I61" s="7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</v>
      </c>
      <c r="G62" t="s">
        <v>20</v>
      </c>
      <c r="H62">
        <v>1600</v>
      </c>
      <c r="I62" s="7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4.5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93</v>
      </c>
      <c r="G63" t="s">
        <v>14</v>
      </c>
      <c r="H63">
        <v>2253</v>
      </c>
      <c r="I63" s="7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4.5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723</v>
      </c>
      <c r="G64" t="s">
        <v>20</v>
      </c>
      <c r="H64">
        <v>249</v>
      </c>
      <c r="I64" s="7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12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ROUND(E66/D66*100, 0)</f>
        <v>98</v>
      </c>
      <c r="G66" t="s">
        <v>14</v>
      </c>
      <c r="H66">
        <v>38</v>
      </c>
      <c r="I66" s="7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236</v>
      </c>
      <c r="G67" t="s">
        <v>20</v>
      </c>
      <c r="H67">
        <v>236</v>
      </c>
      <c r="I67" s="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 1, 1)</f>
        <v>40570.25</v>
      </c>
      <c r="O67" s="11">
        <f t="shared" ref="O67:O130" si="7">(((M67/60)/60)/24)+DATE(1970, 1, 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</v>
      </c>
      <c r="G68" t="s">
        <v>14</v>
      </c>
      <c r="H68">
        <v>12</v>
      </c>
      <c r="I68" s="7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4.5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</v>
      </c>
      <c r="G69" t="s">
        <v>20</v>
      </c>
      <c r="H69">
        <v>4065</v>
      </c>
      <c r="I69" s="7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255</v>
      </c>
      <c r="G70" t="s">
        <v>20</v>
      </c>
      <c r="H70">
        <v>246</v>
      </c>
      <c r="I70" s="7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34.5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</v>
      </c>
      <c r="G71" t="s">
        <v>74</v>
      </c>
      <c r="H71">
        <v>17</v>
      </c>
      <c r="I71" s="7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124</v>
      </c>
      <c r="G72" t="s">
        <v>20</v>
      </c>
      <c r="H72">
        <v>2475</v>
      </c>
      <c r="I72" s="7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4.5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</v>
      </c>
      <c r="G73" t="s">
        <v>20</v>
      </c>
      <c r="H73">
        <v>76</v>
      </c>
      <c r="I73" s="7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</v>
      </c>
      <c r="G74" t="s">
        <v>20</v>
      </c>
      <c r="H74">
        <v>54</v>
      </c>
      <c r="I74" s="7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661</v>
      </c>
      <c r="G75" t="s">
        <v>20</v>
      </c>
      <c r="H75">
        <v>88</v>
      </c>
      <c r="I75" s="7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</v>
      </c>
      <c r="G76" t="s">
        <v>20</v>
      </c>
      <c r="H76">
        <v>85</v>
      </c>
      <c r="I76" s="7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151</v>
      </c>
      <c r="G77" t="s">
        <v>20</v>
      </c>
      <c r="H77">
        <v>170</v>
      </c>
      <c r="I77" s="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</v>
      </c>
      <c r="G78" t="s">
        <v>14</v>
      </c>
      <c r="H78">
        <v>1684</v>
      </c>
      <c r="I78" s="7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47</v>
      </c>
      <c r="G79" t="s">
        <v>14</v>
      </c>
      <c r="H79">
        <v>56</v>
      </c>
      <c r="I79" s="7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4.5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301</v>
      </c>
      <c r="G80" t="s">
        <v>20</v>
      </c>
      <c r="H80">
        <v>330</v>
      </c>
      <c r="I80" s="7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70</v>
      </c>
      <c r="G81" t="s">
        <v>14</v>
      </c>
      <c r="H81">
        <v>838</v>
      </c>
      <c r="I81" s="7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34.5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</v>
      </c>
      <c r="G82" t="s">
        <v>20</v>
      </c>
      <c r="H82">
        <v>127</v>
      </c>
      <c r="I82" s="7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</v>
      </c>
      <c r="G83" t="s">
        <v>20</v>
      </c>
      <c r="H83">
        <v>411</v>
      </c>
      <c r="I83" s="7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</v>
      </c>
      <c r="G84" t="s">
        <v>20</v>
      </c>
      <c r="H84">
        <v>180</v>
      </c>
      <c r="I84" s="7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38</v>
      </c>
      <c r="G85" t="s">
        <v>14</v>
      </c>
      <c r="H85">
        <v>1000</v>
      </c>
      <c r="I85" s="7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34.5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</v>
      </c>
      <c r="G86" t="s">
        <v>20</v>
      </c>
      <c r="H86">
        <v>374</v>
      </c>
      <c r="I86" s="7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</v>
      </c>
      <c r="G87" t="s">
        <v>20</v>
      </c>
      <c r="H87">
        <v>71</v>
      </c>
      <c r="I87" s="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168</v>
      </c>
      <c r="G88" t="s">
        <v>20</v>
      </c>
      <c r="H88">
        <v>203</v>
      </c>
      <c r="I88" s="7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4.5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62</v>
      </c>
      <c r="G89" t="s">
        <v>14</v>
      </c>
      <c r="H89">
        <v>1482</v>
      </c>
      <c r="I89" s="7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261</v>
      </c>
      <c r="G90" t="s">
        <v>20</v>
      </c>
      <c r="H90">
        <v>113</v>
      </c>
      <c r="I90" s="7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253</v>
      </c>
      <c r="G91" t="s">
        <v>20</v>
      </c>
      <c r="H91">
        <v>96</v>
      </c>
      <c r="I91" s="7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79</v>
      </c>
      <c r="G92" t="s">
        <v>14</v>
      </c>
      <c r="H92">
        <v>106</v>
      </c>
      <c r="I92" s="7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</v>
      </c>
      <c r="G93" t="s">
        <v>14</v>
      </c>
      <c r="H93">
        <v>679</v>
      </c>
      <c r="I93" s="7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4.5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259</v>
      </c>
      <c r="G94" t="s">
        <v>20</v>
      </c>
      <c r="H94">
        <v>498</v>
      </c>
      <c r="I94" s="7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61</v>
      </c>
      <c r="G95" t="s">
        <v>74</v>
      </c>
      <c r="H95">
        <v>610</v>
      </c>
      <c r="I95" s="7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34.5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304</v>
      </c>
      <c r="G96" t="s">
        <v>20</v>
      </c>
      <c r="H96">
        <v>180</v>
      </c>
      <c r="I96" s="7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4.5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113</v>
      </c>
      <c r="G97" t="s">
        <v>20</v>
      </c>
      <c r="H97">
        <v>27</v>
      </c>
      <c r="I97" s="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</v>
      </c>
      <c r="G98" t="s">
        <v>20</v>
      </c>
      <c r="H98">
        <v>2331</v>
      </c>
      <c r="I98" s="7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927</v>
      </c>
      <c r="G99" t="s">
        <v>20</v>
      </c>
      <c r="H99">
        <v>113</v>
      </c>
      <c r="I99" s="7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34</v>
      </c>
      <c r="G100" t="s">
        <v>14</v>
      </c>
      <c r="H100">
        <v>1220</v>
      </c>
      <c r="I100" s="7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4.5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197</v>
      </c>
      <c r="G101" t="s">
        <v>20</v>
      </c>
      <c r="H101">
        <v>164</v>
      </c>
      <c r="I101" s="7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</v>
      </c>
      <c r="G103" t="s">
        <v>20</v>
      </c>
      <c r="H103">
        <v>164</v>
      </c>
      <c r="I103" s="7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282</v>
      </c>
      <c r="G104" t="s">
        <v>20</v>
      </c>
      <c r="H104">
        <v>336</v>
      </c>
      <c r="I104" s="7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25</v>
      </c>
      <c r="G105" t="s">
        <v>14</v>
      </c>
      <c r="H105">
        <v>37</v>
      </c>
      <c r="I105" s="7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</v>
      </c>
      <c r="G106" t="s">
        <v>20</v>
      </c>
      <c r="H106">
        <v>1917</v>
      </c>
      <c r="I106" s="7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145</v>
      </c>
      <c r="G107" t="s">
        <v>20</v>
      </c>
      <c r="H107">
        <v>95</v>
      </c>
      <c r="I107" s="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</v>
      </c>
      <c r="G108" t="s">
        <v>20</v>
      </c>
      <c r="H108">
        <v>147</v>
      </c>
      <c r="I108" s="7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4.5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</v>
      </c>
      <c r="G109" t="s">
        <v>20</v>
      </c>
      <c r="H109">
        <v>86</v>
      </c>
      <c r="I109" s="7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4.5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</v>
      </c>
      <c r="G110" t="s">
        <v>20</v>
      </c>
      <c r="H110">
        <v>83</v>
      </c>
      <c r="I110" s="7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34.5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</v>
      </c>
      <c r="G111" t="s">
        <v>14</v>
      </c>
      <c r="H111">
        <v>60</v>
      </c>
      <c r="I111" s="7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4.5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15</v>
      </c>
      <c r="G112" t="s">
        <v>14</v>
      </c>
      <c r="H112">
        <v>296</v>
      </c>
      <c r="I112" s="7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120</v>
      </c>
      <c r="G113" t="s">
        <v>20</v>
      </c>
      <c r="H113">
        <v>676</v>
      </c>
      <c r="I113" s="7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269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377</v>
      </c>
      <c r="G115" t="s">
        <v>20</v>
      </c>
      <c r="H115">
        <v>131</v>
      </c>
      <c r="I115" s="7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</v>
      </c>
      <c r="G116" t="s">
        <v>20</v>
      </c>
      <c r="H116">
        <v>126</v>
      </c>
      <c r="I116" s="7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34.5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</v>
      </c>
      <c r="G117" t="s">
        <v>14</v>
      </c>
      <c r="H117">
        <v>3304</v>
      </c>
      <c r="I117" s="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4.5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7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174</v>
      </c>
      <c r="G119" t="s">
        <v>20</v>
      </c>
      <c r="H119">
        <v>275</v>
      </c>
      <c r="I119" s="7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118</v>
      </c>
      <c r="G120" t="s">
        <v>20</v>
      </c>
      <c r="H120">
        <v>67</v>
      </c>
      <c r="I120" s="7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4.5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215</v>
      </c>
      <c r="G121" t="s">
        <v>20</v>
      </c>
      <c r="H121">
        <v>154</v>
      </c>
      <c r="I121" s="7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</v>
      </c>
      <c r="G122" t="s">
        <v>20</v>
      </c>
      <c r="H122">
        <v>1782</v>
      </c>
      <c r="I122" s="7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</v>
      </c>
      <c r="G123" t="s">
        <v>20</v>
      </c>
      <c r="H123">
        <v>903</v>
      </c>
      <c r="I123" s="7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</v>
      </c>
      <c r="G124" t="s">
        <v>14</v>
      </c>
      <c r="H124">
        <v>3387</v>
      </c>
      <c r="I124" s="7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19</v>
      </c>
      <c r="G125" t="s">
        <v>14</v>
      </c>
      <c r="H125">
        <v>662</v>
      </c>
      <c r="I125" s="7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368</v>
      </c>
      <c r="G126" t="s">
        <v>20</v>
      </c>
      <c r="H126">
        <v>94</v>
      </c>
      <c r="I126" s="7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34.5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160</v>
      </c>
      <c r="G127" t="s">
        <v>20</v>
      </c>
      <c r="H127">
        <v>180</v>
      </c>
      <c r="I127" s="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39</v>
      </c>
      <c r="G128" t="s">
        <v>14</v>
      </c>
      <c r="H128">
        <v>774</v>
      </c>
      <c r="I128" s="7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</v>
      </c>
      <c r="G129" t="s">
        <v>14</v>
      </c>
      <c r="H129">
        <v>672</v>
      </c>
      <c r="I129" s="7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ROUND(E130/D130*100, 0)</f>
        <v>60</v>
      </c>
      <c r="G130" t="s">
        <v>74</v>
      </c>
      <c r="H130">
        <v>532</v>
      </c>
      <c r="I130" s="7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</v>
      </c>
      <c r="G131" t="s">
        <v>74</v>
      </c>
      <c r="H131">
        <v>55</v>
      </c>
      <c r="I131" s="7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 1, 1)</f>
        <v>42038.25</v>
      </c>
      <c r="O131" s="11">
        <f t="shared" ref="O131:O194" si="11">(((M131/60)/60)/24)+DATE(1970, 1, 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</v>
      </c>
      <c r="G132" t="s">
        <v>20</v>
      </c>
      <c r="H132">
        <v>533</v>
      </c>
      <c r="I132" s="7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4.5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101</v>
      </c>
      <c r="G133" t="s">
        <v>20</v>
      </c>
      <c r="H133">
        <v>2443</v>
      </c>
      <c r="I133" s="7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</v>
      </c>
      <c r="G134" t="s">
        <v>20</v>
      </c>
      <c r="H134">
        <v>89</v>
      </c>
      <c r="I134" s="7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311</v>
      </c>
      <c r="G135" t="s">
        <v>20</v>
      </c>
      <c r="H135">
        <v>159</v>
      </c>
      <c r="I135" s="7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90</v>
      </c>
      <c r="G136" t="s">
        <v>14</v>
      </c>
      <c r="H136">
        <v>940</v>
      </c>
      <c r="I136" s="7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</v>
      </c>
      <c r="G137" t="s">
        <v>14</v>
      </c>
      <c r="H137">
        <v>117</v>
      </c>
      <c r="I137" s="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34.5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</v>
      </c>
      <c r="G138" t="s">
        <v>74</v>
      </c>
      <c r="H138">
        <v>58</v>
      </c>
      <c r="I138" s="7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262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4.5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7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21</v>
      </c>
      <c r="G141" t="s">
        <v>14</v>
      </c>
      <c r="H141">
        <v>326</v>
      </c>
      <c r="I141" s="7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4.5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</v>
      </c>
      <c r="G142" t="s">
        <v>20</v>
      </c>
      <c r="H142">
        <v>186</v>
      </c>
      <c r="I142" s="7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102</v>
      </c>
      <c r="G143" t="s">
        <v>20</v>
      </c>
      <c r="H143">
        <v>1071</v>
      </c>
      <c r="I143" s="7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4.5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</v>
      </c>
      <c r="G144" t="s">
        <v>20</v>
      </c>
      <c r="H144">
        <v>117</v>
      </c>
      <c r="I144" s="7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136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</v>
      </c>
      <c r="G146" t="s">
        <v>20</v>
      </c>
      <c r="H146">
        <v>135</v>
      </c>
      <c r="I146" s="7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237</v>
      </c>
      <c r="G147" t="s">
        <v>20</v>
      </c>
      <c r="H147">
        <v>768</v>
      </c>
      <c r="I147" s="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4.5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</v>
      </c>
      <c r="G148" t="s">
        <v>74</v>
      </c>
      <c r="H148">
        <v>51</v>
      </c>
      <c r="I148" s="7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4.5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</v>
      </c>
      <c r="G149" t="s">
        <v>20</v>
      </c>
      <c r="H149">
        <v>199</v>
      </c>
      <c r="I149" s="7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</v>
      </c>
      <c r="G150" t="s">
        <v>20</v>
      </c>
      <c r="H150">
        <v>107</v>
      </c>
      <c r="I150" s="7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220</v>
      </c>
      <c r="G151" t="s">
        <v>20</v>
      </c>
      <c r="H151">
        <v>195</v>
      </c>
      <c r="I151" s="7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</v>
      </c>
      <c r="G153" t="s">
        <v>14</v>
      </c>
      <c r="H153">
        <v>1467</v>
      </c>
      <c r="I153" s="7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</v>
      </c>
      <c r="G154" t="s">
        <v>20</v>
      </c>
      <c r="H154">
        <v>3376</v>
      </c>
      <c r="I154" s="7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93</v>
      </c>
      <c r="G155" t="s">
        <v>14</v>
      </c>
      <c r="H155">
        <v>5681</v>
      </c>
      <c r="I155" s="7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59</v>
      </c>
      <c r="G156" t="s">
        <v>14</v>
      </c>
      <c r="H156">
        <v>1059</v>
      </c>
      <c r="I156" s="7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</v>
      </c>
      <c r="G157" t="s">
        <v>14</v>
      </c>
      <c r="H157">
        <v>1194</v>
      </c>
      <c r="I157" s="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34.5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74</v>
      </c>
      <c r="G158" t="s">
        <v>74</v>
      </c>
      <c r="H158">
        <v>379</v>
      </c>
      <c r="I158" s="7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53</v>
      </c>
      <c r="G159" t="s">
        <v>14</v>
      </c>
      <c r="H159">
        <v>30</v>
      </c>
      <c r="I159" s="7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221</v>
      </c>
      <c r="G160" t="s">
        <v>20</v>
      </c>
      <c r="H160">
        <v>41</v>
      </c>
      <c r="I160" s="7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</v>
      </c>
      <c r="G161" t="s">
        <v>20</v>
      </c>
      <c r="H161">
        <v>1821</v>
      </c>
      <c r="I161" s="7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</v>
      </c>
      <c r="G162" t="s">
        <v>20</v>
      </c>
      <c r="H162">
        <v>164</v>
      </c>
      <c r="I162" s="7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4.5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</v>
      </c>
      <c r="G163" t="s">
        <v>14</v>
      </c>
      <c r="H163">
        <v>75</v>
      </c>
      <c r="I163" s="7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4.5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150</v>
      </c>
      <c r="G164" t="s">
        <v>20</v>
      </c>
      <c r="H164">
        <v>157</v>
      </c>
      <c r="I164" s="7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</v>
      </c>
      <c r="G165" t="s">
        <v>20</v>
      </c>
      <c r="H165">
        <v>246</v>
      </c>
      <c r="I165" s="7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</v>
      </c>
      <c r="G166" t="s">
        <v>20</v>
      </c>
      <c r="H166">
        <v>1396</v>
      </c>
      <c r="I166" s="7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122</v>
      </c>
      <c r="G167" t="s">
        <v>20</v>
      </c>
      <c r="H167">
        <v>2506</v>
      </c>
      <c r="I167" s="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</v>
      </c>
      <c r="G168" t="s">
        <v>20</v>
      </c>
      <c r="H168">
        <v>244</v>
      </c>
      <c r="I168" s="7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416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</v>
      </c>
      <c r="G170" t="s">
        <v>14</v>
      </c>
      <c r="H170">
        <v>955</v>
      </c>
      <c r="I170" s="7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</v>
      </c>
      <c r="G171" t="s">
        <v>20</v>
      </c>
      <c r="H171">
        <v>1267</v>
      </c>
      <c r="I171" s="7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3</v>
      </c>
      <c r="G172" t="s">
        <v>14</v>
      </c>
      <c r="H172">
        <v>67</v>
      </c>
      <c r="I172" s="7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4.5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11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83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4.5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</v>
      </c>
      <c r="G175" t="s">
        <v>20</v>
      </c>
      <c r="H175">
        <v>1561</v>
      </c>
      <c r="I175" s="7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895</v>
      </c>
      <c r="G176" t="s">
        <v>20</v>
      </c>
      <c r="H176">
        <v>48</v>
      </c>
      <c r="I176" s="7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</v>
      </c>
      <c r="G177" t="s">
        <v>14</v>
      </c>
      <c r="H177">
        <v>1130</v>
      </c>
      <c r="I177" s="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4.5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75</v>
      </c>
      <c r="G178" t="s">
        <v>14</v>
      </c>
      <c r="H178">
        <v>782</v>
      </c>
      <c r="I178" s="7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</v>
      </c>
      <c r="G179" t="s">
        <v>20</v>
      </c>
      <c r="H179">
        <v>2739</v>
      </c>
      <c r="I179" s="7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</v>
      </c>
      <c r="G180" t="s">
        <v>14</v>
      </c>
      <c r="H180">
        <v>210</v>
      </c>
      <c r="I180" s="7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4.5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358</v>
      </c>
      <c r="G181" t="s">
        <v>20</v>
      </c>
      <c r="H181">
        <v>3537</v>
      </c>
      <c r="I181" s="7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</v>
      </c>
      <c r="G182" t="s">
        <v>20</v>
      </c>
      <c r="H182">
        <v>2107</v>
      </c>
      <c r="I182" s="7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62</v>
      </c>
      <c r="G183" t="s">
        <v>14</v>
      </c>
      <c r="H183">
        <v>136</v>
      </c>
      <c r="I183" s="7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4.5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</v>
      </c>
      <c r="G184" t="s">
        <v>20</v>
      </c>
      <c r="H184">
        <v>3318</v>
      </c>
      <c r="I184" s="7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4.5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</v>
      </c>
      <c r="G185" t="s">
        <v>14</v>
      </c>
      <c r="H185">
        <v>86</v>
      </c>
      <c r="I185" s="7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</v>
      </c>
      <c r="G186" t="s">
        <v>20</v>
      </c>
      <c r="H186">
        <v>340</v>
      </c>
      <c r="I186" s="7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34.5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72</v>
      </c>
      <c r="G187" t="s">
        <v>14</v>
      </c>
      <c r="H187">
        <v>19</v>
      </c>
      <c r="I187" s="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32</v>
      </c>
      <c r="G188" t="s">
        <v>14</v>
      </c>
      <c r="H188">
        <v>886</v>
      </c>
      <c r="I188" s="7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230</v>
      </c>
      <c r="G189" t="s">
        <v>20</v>
      </c>
      <c r="H189">
        <v>1442</v>
      </c>
      <c r="I189" s="7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34.5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24</v>
      </c>
      <c r="G191" t="s">
        <v>74</v>
      </c>
      <c r="H191">
        <v>441</v>
      </c>
      <c r="I191" s="7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69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38</v>
      </c>
      <c r="G193" t="s">
        <v>14</v>
      </c>
      <c r="H193">
        <v>86</v>
      </c>
      <c r="I193" s="7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34.5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ROUND(E194/D194*100, 0)</f>
        <v>20</v>
      </c>
      <c r="G194" t="s">
        <v>14</v>
      </c>
      <c r="H194">
        <v>243</v>
      </c>
      <c r="I194" s="7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46</v>
      </c>
      <c r="G195" t="s">
        <v>14</v>
      </c>
      <c r="H195">
        <v>65</v>
      </c>
      <c r="I195" s="7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 1, 1)</f>
        <v>43198.208333333328</v>
      </c>
      <c r="O195" s="11">
        <f t="shared" ref="O195:O258" si="15">(((M195/60)/60)/24)+DATE(1970, 1, 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123</v>
      </c>
      <c r="G196" t="s">
        <v>20</v>
      </c>
      <c r="H196">
        <v>126</v>
      </c>
      <c r="I196" s="7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362</v>
      </c>
      <c r="G197" t="s">
        <v>20</v>
      </c>
      <c r="H197">
        <v>524</v>
      </c>
      <c r="I197" s="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34.5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</v>
      </c>
      <c r="G199" t="s">
        <v>20</v>
      </c>
      <c r="H199">
        <v>1989</v>
      </c>
      <c r="I199" s="7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10</v>
      </c>
      <c r="G200" t="s">
        <v>14</v>
      </c>
      <c r="H200">
        <v>168</v>
      </c>
      <c r="I200" s="7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54</v>
      </c>
      <c r="G201" t="s">
        <v>14</v>
      </c>
      <c r="H201">
        <v>13</v>
      </c>
      <c r="I201" s="7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4.5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</v>
      </c>
      <c r="G203" t="s">
        <v>20</v>
      </c>
      <c r="H203">
        <v>157</v>
      </c>
      <c r="I203" s="7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79</v>
      </c>
      <c r="G204" t="s">
        <v>74</v>
      </c>
      <c r="H204">
        <v>82</v>
      </c>
      <c r="I204" s="7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4.5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</v>
      </c>
      <c r="G205" t="s">
        <v>20</v>
      </c>
      <c r="H205">
        <v>4498</v>
      </c>
      <c r="I205" s="7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</v>
      </c>
      <c r="G206" t="s">
        <v>14</v>
      </c>
      <c r="H206">
        <v>40</v>
      </c>
      <c r="I206" s="7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432</v>
      </c>
      <c r="G207" t="s">
        <v>20</v>
      </c>
      <c r="H207">
        <v>80</v>
      </c>
      <c r="I207" s="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39</v>
      </c>
      <c r="G208" t="s">
        <v>74</v>
      </c>
      <c r="H208">
        <v>57</v>
      </c>
      <c r="I208" s="7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4.5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426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</v>
      </c>
      <c r="G210" t="s">
        <v>20</v>
      </c>
      <c r="H210">
        <v>2053</v>
      </c>
      <c r="I210" s="7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34.5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</v>
      </c>
      <c r="G211" t="s">
        <v>47</v>
      </c>
      <c r="H211">
        <v>808</v>
      </c>
      <c r="I211" s="7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</v>
      </c>
      <c r="G212" t="s">
        <v>14</v>
      </c>
      <c r="H212">
        <v>226</v>
      </c>
      <c r="I212" s="7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4.5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95</v>
      </c>
      <c r="G213" t="s">
        <v>14</v>
      </c>
      <c r="H213">
        <v>1625</v>
      </c>
      <c r="I213" s="7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4.5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152</v>
      </c>
      <c r="G214" t="s">
        <v>20</v>
      </c>
      <c r="H214">
        <v>168</v>
      </c>
      <c r="I214" s="7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4.5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</v>
      </c>
      <c r="G215" t="s">
        <v>20</v>
      </c>
      <c r="H215">
        <v>4289</v>
      </c>
      <c r="I215" s="7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</v>
      </c>
      <c r="G216" t="s">
        <v>20</v>
      </c>
      <c r="H216">
        <v>165</v>
      </c>
      <c r="I216" s="7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4</v>
      </c>
      <c r="G217" t="s">
        <v>14</v>
      </c>
      <c r="H217">
        <v>143</v>
      </c>
      <c r="I217" s="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</v>
      </c>
      <c r="G218" t="s">
        <v>20</v>
      </c>
      <c r="H218">
        <v>1815</v>
      </c>
      <c r="I218" s="7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45</v>
      </c>
      <c r="G219" t="s">
        <v>14</v>
      </c>
      <c r="H219">
        <v>934</v>
      </c>
      <c r="I219" s="7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216</v>
      </c>
      <c r="G220" t="s">
        <v>20</v>
      </c>
      <c r="H220">
        <v>397</v>
      </c>
      <c r="I220" s="7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</v>
      </c>
      <c r="G221" t="s">
        <v>20</v>
      </c>
      <c r="H221">
        <v>1539</v>
      </c>
      <c r="I221" s="7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</v>
      </c>
      <c r="G222" t="s">
        <v>14</v>
      </c>
      <c r="H222">
        <v>17</v>
      </c>
      <c r="I222" s="7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4.5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99</v>
      </c>
      <c r="G223" t="s">
        <v>14</v>
      </c>
      <c r="H223">
        <v>2179</v>
      </c>
      <c r="I223" s="7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138</v>
      </c>
      <c r="G224" t="s">
        <v>20</v>
      </c>
      <c r="H224">
        <v>138</v>
      </c>
      <c r="I224" s="7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94</v>
      </c>
      <c r="G225" t="s">
        <v>14</v>
      </c>
      <c r="H225">
        <v>931</v>
      </c>
      <c r="I225" s="7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404</v>
      </c>
      <c r="G226" t="s">
        <v>20</v>
      </c>
      <c r="H226">
        <v>3594</v>
      </c>
      <c r="I226" s="7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</v>
      </c>
      <c r="G227" t="s">
        <v>20</v>
      </c>
      <c r="H227">
        <v>5880</v>
      </c>
      <c r="I227" s="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367</v>
      </c>
      <c r="G228" t="s">
        <v>20</v>
      </c>
      <c r="H228">
        <v>112</v>
      </c>
      <c r="I228" s="7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34.5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169</v>
      </c>
      <c r="G229" t="s">
        <v>20</v>
      </c>
      <c r="H229">
        <v>943</v>
      </c>
      <c r="I229" s="7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120</v>
      </c>
      <c r="G230" t="s">
        <v>20</v>
      </c>
      <c r="H230">
        <v>2468</v>
      </c>
      <c r="I230" s="7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194</v>
      </c>
      <c r="G231" t="s">
        <v>20</v>
      </c>
      <c r="H231">
        <v>2551</v>
      </c>
      <c r="I231" s="7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</v>
      </c>
      <c r="G232" t="s">
        <v>20</v>
      </c>
      <c r="H232">
        <v>101</v>
      </c>
      <c r="I232" s="7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77</v>
      </c>
      <c r="G233" t="s">
        <v>74</v>
      </c>
      <c r="H233">
        <v>67</v>
      </c>
      <c r="I233" s="7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</v>
      </c>
      <c r="G234" t="s">
        <v>20</v>
      </c>
      <c r="H234">
        <v>92</v>
      </c>
      <c r="I234" s="7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158</v>
      </c>
      <c r="G235" t="s">
        <v>20</v>
      </c>
      <c r="H235">
        <v>62</v>
      </c>
      <c r="I235" s="7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</v>
      </c>
      <c r="G236" t="s">
        <v>20</v>
      </c>
      <c r="H236">
        <v>149</v>
      </c>
      <c r="I236" s="7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4.5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42</v>
      </c>
      <c r="G237" t="s">
        <v>14</v>
      </c>
      <c r="H237">
        <v>92</v>
      </c>
      <c r="I237" s="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11</v>
      </c>
      <c r="G238" t="s">
        <v>14</v>
      </c>
      <c r="H238">
        <v>57</v>
      </c>
      <c r="I238" s="7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4.5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</v>
      </c>
      <c r="G239" t="s">
        <v>20</v>
      </c>
      <c r="H239">
        <v>329</v>
      </c>
      <c r="I239" s="7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</v>
      </c>
      <c r="G240" t="s">
        <v>20</v>
      </c>
      <c r="H240">
        <v>97</v>
      </c>
      <c r="I240" s="7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4.5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98</v>
      </c>
      <c r="G241" t="s">
        <v>14</v>
      </c>
      <c r="H241">
        <v>41</v>
      </c>
      <c r="I241" s="7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419</v>
      </c>
      <c r="G242" t="s">
        <v>20</v>
      </c>
      <c r="H242">
        <v>1784</v>
      </c>
      <c r="I242" s="7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34.5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102</v>
      </c>
      <c r="G243" t="s">
        <v>20</v>
      </c>
      <c r="H243">
        <v>1684</v>
      </c>
      <c r="I243" s="7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128</v>
      </c>
      <c r="G244" t="s">
        <v>20</v>
      </c>
      <c r="H244">
        <v>250</v>
      </c>
      <c r="I244" s="7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4.5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</v>
      </c>
      <c r="G245" t="s">
        <v>20</v>
      </c>
      <c r="H245">
        <v>238</v>
      </c>
      <c r="I245" s="7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4.5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570</v>
      </c>
      <c r="G246" t="s">
        <v>20</v>
      </c>
      <c r="H246">
        <v>53</v>
      </c>
      <c r="I246" s="7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34.5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</v>
      </c>
      <c r="G247" t="s">
        <v>20</v>
      </c>
      <c r="H247">
        <v>214</v>
      </c>
      <c r="I247" s="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34.5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326</v>
      </c>
      <c r="G248" t="s">
        <v>20</v>
      </c>
      <c r="H248">
        <v>222</v>
      </c>
      <c r="I248" s="7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933</v>
      </c>
      <c r="G249" t="s">
        <v>20</v>
      </c>
      <c r="H249">
        <v>1884</v>
      </c>
      <c r="I249" s="7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</v>
      </c>
      <c r="G250" t="s">
        <v>20</v>
      </c>
      <c r="H250">
        <v>218</v>
      </c>
      <c r="I250" s="7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</v>
      </c>
      <c r="G251" t="s">
        <v>20</v>
      </c>
      <c r="H251">
        <v>6465</v>
      </c>
      <c r="I251" s="7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</v>
      </c>
      <c r="G253" t="s">
        <v>14</v>
      </c>
      <c r="H253">
        <v>101</v>
      </c>
      <c r="I253" s="7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4.5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</v>
      </c>
      <c r="G254" t="s">
        <v>20</v>
      </c>
      <c r="H254">
        <v>59</v>
      </c>
      <c r="I254" s="7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34.5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</v>
      </c>
      <c r="G255" t="s">
        <v>14</v>
      </c>
      <c r="H255">
        <v>1335</v>
      </c>
      <c r="I255" s="7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4.5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185</v>
      </c>
      <c r="G256" t="s">
        <v>20</v>
      </c>
      <c r="H256">
        <v>88</v>
      </c>
      <c r="I256" s="7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4.5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</v>
      </c>
      <c r="G257" t="s">
        <v>20</v>
      </c>
      <c r="H257">
        <v>1697</v>
      </c>
      <c r="I257" s="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ROUND(E258/D258*100, 0)</f>
        <v>23</v>
      </c>
      <c r="G258" t="s">
        <v>14</v>
      </c>
      <c r="H258">
        <v>15</v>
      </c>
      <c r="I258" s="7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7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 1, 1)</f>
        <v>41338.25</v>
      </c>
      <c r="O259" s="11">
        <f t="shared" ref="O259:O322" si="19">(((M259/60)/60)/24)+DATE(1970, 1, 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</v>
      </c>
      <c r="G260" t="s">
        <v>20</v>
      </c>
      <c r="H260">
        <v>186</v>
      </c>
      <c r="I260" s="7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4.5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598</v>
      </c>
      <c r="G261" t="s">
        <v>20</v>
      </c>
      <c r="H261">
        <v>138</v>
      </c>
      <c r="I261" s="7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158</v>
      </c>
      <c r="G262" t="s">
        <v>20</v>
      </c>
      <c r="H262">
        <v>261</v>
      </c>
      <c r="I262" s="7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4.5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</v>
      </c>
      <c r="G263" t="s">
        <v>14</v>
      </c>
      <c r="H263">
        <v>454</v>
      </c>
      <c r="I263" s="7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</v>
      </c>
      <c r="G264" t="s">
        <v>20</v>
      </c>
      <c r="H264">
        <v>107</v>
      </c>
      <c r="I264" s="7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371</v>
      </c>
      <c r="G265" t="s">
        <v>20</v>
      </c>
      <c r="H265">
        <v>199</v>
      </c>
      <c r="I265" s="7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363</v>
      </c>
      <c r="G266" t="s">
        <v>20</v>
      </c>
      <c r="H266">
        <v>5512</v>
      </c>
      <c r="I266" s="7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</v>
      </c>
      <c r="G267" t="s">
        <v>20</v>
      </c>
      <c r="H267">
        <v>86</v>
      </c>
      <c r="I267" s="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77</v>
      </c>
      <c r="G268" t="s">
        <v>14</v>
      </c>
      <c r="H268">
        <v>3182</v>
      </c>
      <c r="I268" s="7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234</v>
      </c>
      <c r="G269" t="s">
        <v>20</v>
      </c>
      <c r="H269">
        <v>2768</v>
      </c>
      <c r="I269" s="7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181</v>
      </c>
      <c r="G270" t="s">
        <v>20</v>
      </c>
      <c r="H270">
        <v>48</v>
      </c>
      <c r="I270" s="7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34.5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253</v>
      </c>
      <c r="G271" t="s">
        <v>20</v>
      </c>
      <c r="H271">
        <v>87</v>
      </c>
      <c r="I271" s="7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</v>
      </c>
      <c r="G272" t="s">
        <v>74</v>
      </c>
      <c r="H272">
        <v>1890</v>
      </c>
      <c r="I272" s="7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4.5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</v>
      </c>
      <c r="G273" t="s">
        <v>47</v>
      </c>
      <c r="H273">
        <v>61</v>
      </c>
      <c r="I273" s="7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</v>
      </c>
      <c r="G274" t="s">
        <v>20</v>
      </c>
      <c r="H274">
        <v>1894</v>
      </c>
      <c r="I274" s="7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</v>
      </c>
      <c r="G275" t="s">
        <v>20</v>
      </c>
      <c r="H275">
        <v>282</v>
      </c>
      <c r="I275" s="7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4.5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</v>
      </c>
      <c r="G276" t="s">
        <v>14</v>
      </c>
      <c r="H276">
        <v>15</v>
      </c>
      <c r="I276" s="7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4.5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242</v>
      </c>
      <c r="G277" t="s">
        <v>20</v>
      </c>
      <c r="H277">
        <v>116</v>
      </c>
      <c r="I277" s="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97</v>
      </c>
      <c r="G278" t="s">
        <v>14</v>
      </c>
      <c r="H278">
        <v>133</v>
      </c>
      <c r="I278" s="7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4.5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</v>
      </c>
      <c r="G279" t="s">
        <v>20</v>
      </c>
      <c r="H279">
        <v>83</v>
      </c>
      <c r="I279" s="7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326</v>
      </c>
      <c r="G280" t="s">
        <v>20</v>
      </c>
      <c r="H280">
        <v>91</v>
      </c>
      <c r="I280" s="7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34.5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171</v>
      </c>
      <c r="G281" t="s">
        <v>20</v>
      </c>
      <c r="H281">
        <v>546</v>
      </c>
      <c r="I281" s="7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4.5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</v>
      </c>
      <c r="G282" t="s">
        <v>20</v>
      </c>
      <c r="H282">
        <v>393</v>
      </c>
      <c r="I282" s="7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92</v>
      </c>
      <c r="G283" t="s">
        <v>14</v>
      </c>
      <c r="H283">
        <v>2062</v>
      </c>
      <c r="I283" s="7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</v>
      </c>
      <c r="G284" t="s">
        <v>20</v>
      </c>
      <c r="H284">
        <v>133</v>
      </c>
      <c r="I284" s="7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4.5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19</v>
      </c>
      <c r="G285" t="s">
        <v>14</v>
      </c>
      <c r="H285">
        <v>29</v>
      </c>
      <c r="I285" s="7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</v>
      </c>
      <c r="G286" t="s">
        <v>14</v>
      </c>
      <c r="H286">
        <v>132</v>
      </c>
      <c r="I286" s="7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</v>
      </c>
      <c r="G287" t="s">
        <v>20</v>
      </c>
      <c r="H287">
        <v>254</v>
      </c>
      <c r="I287" s="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</v>
      </c>
      <c r="G288" t="s">
        <v>74</v>
      </c>
      <c r="H288">
        <v>184</v>
      </c>
      <c r="I288" s="7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210</v>
      </c>
      <c r="G289" t="s">
        <v>20</v>
      </c>
      <c r="H289">
        <v>176</v>
      </c>
      <c r="I289" s="7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98</v>
      </c>
      <c r="G290" t="s">
        <v>14</v>
      </c>
      <c r="H290">
        <v>137</v>
      </c>
      <c r="I290" s="7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</v>
      </c>
      <c r="G291" t="s">
        <v>20</v>
      </c>
      <c r="H291">
        <v>337</v>
      </c>
      <c r="I291" s="7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</v>
      </c>
      <c r="G292" t="s">
        <v>14</v>
      </c>
      <c r="H292">
        <v>908</v>
      </c>
      <c r="I292" s="7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457</v>
      </c>
      <c r="G293" t="s">
        <v>20</v>
      </c>
      <c r="H293">
        <v>107</v>
      </c>
      <c r="I293" s="7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10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</v>
      </c>
      <c r="G295" t="s">
        <v>74</v>
      </c>
      <c r="H295">
        <v>32</v>
      </c>
      <c r="I295" s="7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1340</v>
      </c>
      <c r="G296" t="s">
        <v>20</v>
      </c>
      <c r="H296">
        <v>183</v>
      </c>
      <c r="I296" s="7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4.5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36</v>
      </c>
      <c r="G297" t="s">
        <v>14</v>
      </c>
      <c r="H297">
        <v>1910</v>
      </c>
      <c r="I297" s="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4.5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55</v>
      </c>
      <c r="G298" t="s">
        <v>14</v>
      </c>
      <c r="H298">
        <v>38</v>
      </c>
      <c r="I298" s="7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</v>
      </c>
      <c r="G299" t="s">
        <v>14</v>
      </c>
      <c r="H299">
        <v>104</v>
      </c>
      <c r="I299" s="7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144</v>
      </c>
      <c r="G300" t="s">
        <v>20</v>
      </c>
      <c r="H300">
        <v>72</v>
      </c>
      <c r="I300" s="7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4.5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</v>
      </c>
      <c r="G301" t="s">
        <v>14</v>
      </c>
      <c r="H301">
        <v>49</v>
      </c>
      <c r="I301" s="7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4.5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1345</v>
      </c>
      <c r="G303" t="s">
        <v>20</v>
      </c>
      <c r="H303">
        <v>295</v>
      </c>
      <c r="I303" s="7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34.5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32</v>
      </c>
      <c r="G304" t="s">
        <v>14</v>
      </c>
      <c r="H304">
        <v>245</v>
      </c>
      <c r="I304" s="7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83</v>
      </c>
      <c r="G305" t="s">
        <v>14</v>
      </c>
      <c r="H305">
        <v>32</v>
      </c>
      <c r="I305" s="7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</v>
      </c>
      <c r="G306" t="s">
        <v>20</v>
      </c>
      <c r="H306">
        <v>142</v>
      </c>
      <c r="I306" s="7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</v>
      </c>
      <c r="G307" t="s">
        <v>20</v>
      </c>
      <c r="H307">
        <v>85</v>
      </c>
      <c r="I307" s="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4.5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8</v>
      </c>
      <c r="G308" t="s">
        <v>14</v>
      </c>
      <c r="H308">
        <v>7</v>
      </c>
      <c r="I308" s="7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34.5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</v>
      </c>
      <c r="G309" t="s">
        <v>20</v>
      </c>
      <c r="H309">
        <v>659</v>
      </c>
      <c r="I309" s="7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</v>
      </c>
      <c r="G310" t="s">
        <v>14</v>
      </c>
      <c r="H310">
        <v>803</v>
      </c>
      <c r="I310" s="7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</v>
      </c>
      <c r="G312" t="s">
        <v>14</v>
      </c>
      <c r="H312">
        <v>16</v>
      </c>
      <c r="I312" s="7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</v>
      </c>
      <c r="G313" t="s">
        <v>20</v>
      </c>
      <c r="H313">
        <v>121</v>
      </c>
      <c r="I313" s="7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</v>
      </c>
      <c r="G314" t="s">
        <v>20</v>
      </c>
      <c r="H314">
        <v>3742</v>
      </c>
      <c r="I314" s="7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295</v>
      </c>
      <c r="G316" t="s">
        <v>20</v>
      </c>
      <c r="H316">
        <v>133</v>
      </c>
      <c r="I316" s="7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4.5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34</v>
      </c>
      <c r="G317" t="s">
        <v>14</v>
      </c>
      <c r="H317">
        <v>31</v>
      </c>
      <c r="I317" s="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67</v>
      </c>
      <c r="G318" t="s">
        <v>14</v>
      </c>
      <c r="H318">
        <v>108</v>
      </c>
      <c r="I318" s="7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4.5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16</v>
      </c>
      <c r="G320" t="s">
        <v>14</v>
      </c>
      <c r="H320">
        <v>17</v>
      </c>
      <c r="I320" s="7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39</v>
      </c>
      <c r="G321" t="s">
        <v>74</v>
      </c>
      <c r="H321">
        <v>64</v>
      </c>
      <c r="I321" s="7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ROUND(E322/D322*100, 0)</f>
        <v>10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4.5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94</v>
      </c>
      <c r="G323" t="s">
        <v>14</v>
      </c>
      <c r="H323">
        <v>2468</v>
      </c>
      <c r="I323" s="7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 1, 1)</f>
        <v>40634.208333333336</v>
      </c>
      <c r="O323" s="11">
        <f t="shared" ref="O323:O386" si="23">(((M323/60)/60)/24)+DATE(1970, 1, 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4.5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167</v>
      </c>
      <c r="G324" t="s">
        <v>20</v>
      </c>
      <c r="H324">
        <v>5168</v>
      </c>
      <c r="I324" s="7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</v>
      </c>
      <c r="G325" t="s">
        <v>14</v>
      </c>
      <c r="H325">
        <v>26</v>
      </c>
      <c r="I325" s="7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</v>
      </c>
      <c r="G326" t="s">
        <v>20</v>
      </c>
      <c r="H326">
        <v>307</v>
      </c>
      <c r="I326" s="7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4.5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91</v>
      </c>
      <c r="G327" t="s">
        <v>14</v>
      </c>
      <c r="H327">
        <v>73</v>
      </c>
      <c r="I327" s="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4.5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</v>
      </c>
      <c r="G328" t="s">
        <v>14</v>
      </c>
      <c r="H328">
        <v>128</v>
      </c>
      <c r="I328" s="7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39</v>
      </c>
      <c r="G329" t="s">
        <v>14</v>
      </c>
      <c r="H329">
        <v>33</v>
      </c>
      <c r="I329" s="7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4.5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134</v>
      </c>
      <c r="G330" t="s">
        <v>20</v>
      </c>
      <c r="H330">
        <v>2441</v>
      </c>
      <c r="I330" s="7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23</v>
      </c>
      <c r="G331" t="s">
        <v>47</v>
      </c>
      <c r="H331">
        <v>211</v>
      </c>
      <c r="I331" s="7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4.5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185</v>
      </c>
      <c r="G332" t="s">
        <v>20</v>
      </c>
      <c r="H332">
        <v>1385</v>
      </c>
      <c r="I332" s="7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444</v>
      </c>
      <c r="G333" t="s">
        <v>20</v>
      </c>
      <c r="H333">
        <v>190</v>
      </c>
      <c r="I333" s="7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4.5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200</v>
      </c>
      <c r="G334" t="s">
        <v>20</v>
      </c>
      <c r="H334">
        <v>470</v>
      </c>
      <c r="I334" s="7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124</v>
      </c>
      <c r="G335" t="s">
        <v>20</v>
      </c>
      <c r="H335">
        <v>253</v>
      </c>
      <c r="I335" s="7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187</v>
      </c>
      <c r="G336" t="s">
        <v>20</v>
      </c>
      <c r="H336">
        <v>1113</v>
      </c>
      <c r="I336" s="7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</v>
      </c>
      <c r="G337" t="s">
        <v>20</v>
      </c>
      <c r="H337">
        <v>2283</v>
      </c>
      <c r="I337" s="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</v>
      </c>
      <c r="G338" t="s">
        <v>14</v>
      </c>
      <c r="H338">
        <v>1072</v>
      </c>
      <c r="I338" s="7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123</v>
      </c>
      <c r="G339" t="s">
        <v>20</v>
      </c>
      <c r="H339">
        <v>1095</v>
      </c>
      <c r="I339" s="7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</v>
      </c>
      <c r="G340" t="s">
        <v>20</v>
      </c>
      <c r="H340">
        <v>1690</v>
      </c>
      <c r="I340" s="7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80</v>
      </c>
      <c r="G341" t="s">
        <v>74</v>
      </c>
      <c r="H341">
        <v>1297</v>
      </c>
      <c r="I341" s="7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</v>
      </c>
      <c r="G342" t="s">
        <v>14</v>
      </c>
      <c r="H342">
        <v>393</v>
      </c>
      <c r="I342" s="7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4.5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85</v>
      </c>
      <c r="G343" t="s">
        <v>14</v>
      </c>
      <c r="H343">
        <v>1257</v>
      </c>
      <c r="I343" s="7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67</v>
      </c>
      <c r="G344" t="s">
        <v>14</v>
      </c>
      <c r="H344">
        <v>328</v>
      </c>
      <c r="I344" s="7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54</v>
      </c>
      <c r="G345" t="s">
        <v>14</v>
      </c>
      <c r="H345">
        <v>147</v>
      </c>
      <c r="I345" s="7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42</v>
      </c>
      <c r="G346" t="s">
        <v>14</v>
      </c>
      <c r="H346">
        <v>830</v>
      </c>
      <c r="I346" s="7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15</v>
      </c>
      <c r="G347" t="s">
        <v>14</v>
      </c>
      <c r="H347">
        <v>331</v>
      </c>
      <c r="I347" s="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1401</v>
      </c>
      <c r="G349" t="s">
        <v>20</v>
      </c>
      <c r="H349">
        <v>191</v>
      </c>
      <c r="I349" s="7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72</v>
      </c>
      <c r="G350" t="s">
        <v>14</v>
      </c>
      <c r="H350">
        <v>3483</v>
      </c>
      <c r="I350" s="7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</v>
      </c>
      <c r="G351" t="s">
        <v>14</v>
      </c>
      <c r="H351">
        <v>923</v>
      </c>
      <c r="I351" s="7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128</v>
      </c>
      <c r="G353" t="s">
        <v>20</v>
      </c>
      <c r="H353">
        <v>2013</v>
      </c>
      <c r="I353" s="7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35</v>
      </c>
      <c r="G354" t="s">
        <v>14</v>
      </c>
      <c r="H354">
        <v>33</v>
      </c>
      <c r="I354" s="7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411</v>
      </c>
      <c r="G355" t="s">
        <v>20</v>
      </c>
      <c r="H355">
        <v>1703</v>
      </c>
      <c r="I355" s="7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124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59</v>
      </c>
      <c r="G357" t="s">
        <v>47</v>
      </c>
      <c r="H357">
        <v>86</v>
      </c>
      <c r="I357" s="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37</v>
      </c>
      <c r="G358" t="s">
        <v>14</v>
      </c>
      <c r="H358">
        <v>40</v>
      </c>
      <c r="I358" s="7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185</v>
      </c>
      <c r="G359" t="s">
        <v>20</v>
      </c>
      <c r="H359">
        <v>41</v>
      </c>
      <c r="I359" s="7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12</v>
      </c>
      <c r="G360" t="s">
        <v>14</v>
      </c>
      <c r="H360">
        <v>23</v>
      </c>
      <c r="I360" s="7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34.5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299</v>
      </c>
      <c r="G361" t="s">
        <v>20</v>
      </c>
      <c r="H361">
        <v>187</v>
      </c>
      <c r="I361" s="7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</v>
      </c>
      <c r="G362" t="s">
        <v>20</v>
      </c>
      <c r="H362">
        <v>2875</v>
      </c>
      <c r="I362" s="7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174</v>
      </c>
      <c r="G363" t="s">
        <v>20</v>
      </c>
      <c r="H363">
        <v>88</v>
      </c>
      <c r="I363" s="7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34.5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372</v>
      </c>
      <c r="G364" t="s">
        <v>20</v>
      </c>
      <c r="H364">
        <v>191</v>
      </c>
      <c r="I364" s="7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</v>
      </c>
      <c r="G365" t="s">
        <v>20</v>
      </c>
      <c r="H365">
        <v>139</v>
      </c>
      <c r="I365" s="7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</v>
      </c>
      <c r="G366" t="s">
        <v>20</v>
      </c>
      <c r="H366">
        <v>186</v>
      </c>
      <c r="I366" s="7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</v>
      </c>
      <c r="G367" t="s">
        <v>20</v>
      </c>
      <c r="H367">
        <v>112</v>
      </c>
      <c r="I367" s="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</v>
      </c>
      <c r="G368" t="s">
        <v>20</v>
      </c>
      <c r="H368">
        <v>101</v>
      </c>
      <c r="I368" s="7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19</v>
      </c>
      <c r="G369" t="s">
        <v>14</v>
      </c>
      <c r="H369">
        <v>75</v>
      </c>
      <c r="I369" s="7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277</v>
      </c>
      <c r="G370" t="s">
        <v>20</v>
      </c>
      <c r="H370">
        <v>206</v>
      </c>
      <c r="I370" s="7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</v>
      </c>
      <c r="G371" t="s">
        <v>20</v>
      </c>
      <c r="H371">
        <v>154</v>
      </c>
      <c r="I371" s="7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34.5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</v>
      </c>
      <c r="G372" t="s">
        <v>20</v>
      </c>
      <c r="H372">
        <v>5966</v>
      </c>
      <c r="I372" s="7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68</v>
      </c>
      <c r="G373" t="s">
        <v>14</v>
      </c>
      <c r="H373">
        <v>2176</v>
      </c>
      <c r="I373" s="7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4.5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1592</v>
      </c>
      <c r="G374" t="s">
        <v>20</v>
      </c>
      <c r="H374">
        <v>169</v>
      </c>
      <c r="I374" s="7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</v>
      </c>
      <c r="G375" t="s">
        <v>20</v>
      </c>
      <c r="H375">
        <v>2106</v>
      </c>
      <c r="I375" s="7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4.5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</v>
      </c>
      <c r="G376" t="s">
        <v>14</v>
      </c>
      <c r="H376">
        <v>441</v>
      </c>
      <c r="I376" s="7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4.5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55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</v>
      </c>
      <c r="G378" t="s">
        <v>20</v>
      </c>
      <c r="H378">
        <v>131</v>
      </c>
      <c r="I378" s="7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</v>
      </c>
      <c r="G379" t="s">
        <v>14</v>
      </c>
      <c r="H379">
        <v>127</v>
      </c>
      <c r="I379" s="7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14</v>
      </c>
      <c r="G380" t="s">
        <v>14</v>
      </c>
      <c r="H380">
        <v>355</v>
      </c>
      <c r="I380" s="7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</v>
      </c>
      <c r="G381" t="s">
        <v>14</v>
      </c>
      <c r="H381">
        <v>44</v>
      </c>
      <c r="I381" s="7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4.5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</v>
      </c>
      <c r="G382" t="s">
        <v>20</v>
      </c>
      <c r="H382">
        <v>84</v>
      </c>
      <c r="I382" s="7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184</v>
      </c>
      <c r="G383" t="s">
        <v>20</v>
      </c>
      <c r="H383">
        <v>155</v>
      </c>
      <c r="I383" s="7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4.5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64</v>
      </c>
      <c r="G384" t="s">
        <v>14</v>
      </c>
      <c r="H384">
        <v>67</v>
      </c>
      <c r="I384" s="7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</v>
      </c>
      <c r="G385" t="s">
        <v>20</v>
      </c>
      <c r="H385">
        <v>189</v>
      </c>
      <c r="I385" s="7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ROUND(E386/D386*100, 0)</f>
        <v>172</v>
      </c>
      <c r="G386" t="s">
        <v>20</v>
      </c>
      <c r="H386">
        <v>4799</v>
      </c>
      <c r="I386" s="7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4.5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146</v>
      </c>
      <c r="G387" t="s">
        <v>20</v>
      </c>
      <c r="H387">
        <v>1137</v>
      </c>
      <c r="I387" s="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 1, 1)</f>
        <v>43553.208333333328</v>
      </c>
      <c r="O387" s="11">
        <f t="shared" ref="O387:O450" si="27">(((M387/60)/60)/24)+DATE(1970, 1, 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4.5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</v>
      </c>
      <c r="G388" t="s">
        <v>14</v>
      </c>
      <c r="H388">
        <v>1068</v>
      </c>
      <c r="I388" s="7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</v>
      </c>
      <c r="G389" t="s">
        <v>14</v>
      </c>
      <c r="H389">
        <v>424</v>
      </c>
      <c r="I389" s="7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</v>
      </c>
      <c r="G390" t="s">
        <v>74</v>
      </c>
      <c r="H390">
        <v>145</v>
      </c>
      <c r="I390" s="7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</v>
      </c>
      <c r="G391" t="s">
        <v>20</v>
      </c>
      <c r="H391">
        <v>1152</v>
      </c>
      <c r="I391" s="7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187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</v>
      </c>
      <c r="G393" t="s">
        <v>14</v>
      </c>
      <c r="H393">
        <v>151</v>
      </c>
      <c r="I393" s="7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4.5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66</v>
      </c>
      <c r="G394" t="s">
        <v>14</v>
      </c>
      <c r="H394">
        <v>1608</v>
      </c>
      <c r="I394" s="7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229</v>
      </c>
      <c r="G395" t="s">
        <v>20</v>
      </c>
      <c r="H395">
        <v>3059</v>
      </c>
      <c r="I395" s="7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34.5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</v>
      </c>
      <c r="G396" t="s">
        <v>20</v>
      </c>
      <c r="H396">
        <v>34</v>
      </c>
      <c r="I396" s="7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4.5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</v>
      </c>
      <c r="G397" t="s">
        <v>20</v>
      </c>
      <c r="H397">
        <v>220</v>
      </c>
      <c r="I397" s="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</v>
      </c>
      <c r="G398" t="s">
        <v>20</v>
      </c>
      <c r="H398">
        <v>1604</v>
      </c>
      <c r="I398" s="7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174</v>
      </c>
      <c r="G399" t="s">
        <v>20</v>
      </c>
      <c r="H399">
        <v>454</v>
      </c>
      <c r="I399" s="7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4.5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718</v>
      </c>
      <c r="G400" t="s">
        <v>20</v>
      </c>
      <c r="H400">
        <v>123</v>
      </c>
      <c r="I400" s="7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64</v>
      </c>
      <c r="G401" t="s">
        <v>14</v>
      </c>
      <c r="H401">
        <v>941</v>
      </c>
      <c r="I401" s="7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4.5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</v>
      </c>
      <c r="G403" t="s">
        <v>20</v>
      </c>
      <c r="H403">
        <v>299</v>
      </c>
      <c r="I403" s="7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</v>
      </c>
      <c r="G405" t="s">
        <v>14</v>
      </c>
      <c r="H405">
        <v>3015</v>
      </c>
      <c r="I405" s="7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316</v>
      </c>
      <c r="G406" t="s">
        <v>20</v>
      </c>
      <c r="H406">
        <v>2237</v>
      </c>
      <c r="I406" s="7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90</v>
      </c>
      <c r="G407" t="s">
        <v>14</v>
      </c>
      <c r="H407">
        <v>435</v>
      </c>
      <c r="I407" s="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34.5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</v>
      </c>
      <c r="G408" t="s">
        <v>20</v>
      </c>
      <c r="H408">
        <v>645</v>
      </c>
      <c r="I408" s="7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34.5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132</v>
      </c>
      <c r="G410" t="s">
        <v>20</v>
      </c>
      <c r="H410">
        <v>154</v>
      </c>
      <c r="I410" s="7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</v>
      </c>
      <c r="G411" t="s">
        <v>14</v>
      </c>
      <c r="H411">
        <v>714</v>
      </c>
      <c r="I411" s="7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34.5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</v>
      </c>
      <c r="G412" t="s">
        <v>47</v>
      </c>
      <c r="H412">
        <v>1111</v>
      </c>
      <c r="I412" s="7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105</v>
      </c>
      <c r="G413" t="s">
        <v>20</v>
      </c>
      <c r="H413">
        <v>82</v>
      </c>
      <c r="I413" s="7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669</v>
      </c>
      <c r="G414" t="s">
        <v>20</v>
      </c>
      <c r="H414">
        <v>134</v>
      </c>
      <c r="I414" s="7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</v>
      </c>
      <c r="G415" t="s">
        <v>47</v>
      </c>
      <c r="H415">
        <v>1089</v>
      </c>
      <c r="I415" s="7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34.5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85</v>
      </c>
      <c r="G416" t="s">
        <v>14</v>
      </c>
      <c r="H416">
        <v>5497</v>
      </c>
      <c r="I416" s="7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</v>
      </c>
      <c r="G417" t="s">
        <v>14</v>
      </c>
      <c r="H417">
        <v>418</v>
      </c>
      <c r="I417" s="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4.5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44</v>
      </c>
      <c r="G418" t="s">
        <v>14</v>
      </c>
      <c r="H418">
        <v>1439</v>
      </c>
      <c r="I418" s="7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</v>
      </c>
      <c r="G419" t="s">
        <v>14</v>
      </c>
      <c r="H419">
        <v>15</v>
      </c>
      <c r="I419" s="7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</v>
      </c>
      <c r="G420" t="s">
        <v>14</v>
      </c>
      <c r="H420">
        <v>1999</v>
      </c>
      <c r="I420" s="7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</v>
      </c>
      <c r="G421" t="s">
        <v>20</v>
      </c>
      <c r="H421">
        <v>5203</v>
      </c>
      <c r="I421" s="7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</v>
      </c>
      <c r="G422" t="s">
        <v>20</v>
      </c>
      <c r="H422">
        <v>94</v>
      </c>
      <c r="I422" s="7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64</v>
      </c>
      <c r="G423" t="s">
        <v>14</v>
      </c>
      <c r="H423">
        <v>118</v>
      </c>
      <c r="I423" s="7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4.5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</v>
      </c>
      <c r="G424" t="s">
        <v>20</v>
      </c>
      <c r="H424">
        <v>205</v>
      </c>
      <c r="I424" s="7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11</v>
      </c>
      <c r="G425" t="s">
        <v>14</v>
      </c>
      <c r="H425">
        <v>162</v>
      </c>
      <c r="I425" s="7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</v>
      </c>
      <c r="G426" t="s">
        <v>14</v>
      </c>
      <c r="H426">
        <v>83</v>
      </c>
      <c r="I426" s="7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288</v>
      </c>
      <c r="G427" t="s">
        <v>20</v>
      </c>
      <c r="H427">
        <v>92</v>
      </c>
      <c r="I427" s="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573</v>
      </c>
      <c r="G428" t="s">
        <v>20</v>
      </c>
      <c r="H428">
        <v>219</v>
      </c>
      <c r="I428" s="7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113</v>
      </c>
      <c r="G429" t="s">
        <v>20</v>
      </c>
      <c r="H429">
        <v>2526</v>
      </c>
      <c r="I429" s="7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</v>
      </c>
      <c r="G430" t="s">
        <v>14</v>
      </c>
      <c r="H430">
        <v>747</v>
      </c>
      <c r="I430" s="7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91</v>
      </c>
      <c r="G431" t="s">
        <v>74</v>
      </c>
      <c r="H431">
        <v>2138</v>
      </c>
      <c r="I431" s="7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4.5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68</v>
      </c>
      <c r="G432" t="s">
        <v>14</v>
      </c>
      <c r="H432">
        <v>84</v>
      </c>
      <c r="I432" s="7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</v>
      </c>
      <c r="G433" t="s">
        <v>20</v>
      </c>
      <c r="H433">
        <v>94</v>
      </c>
      <c r="I433" s="7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34.5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83</v>
      </c>
      <c r="G434" t="s">
        <v>14</v>
      </c>
      <c r="H434">
        <v>91</v>
      </c>
      <c r="I434" s="7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</v>
      </c>
      <c r="G435" t="s">
        <v>14</v>
      </c>
      <c r="H435">
        <v>792</v>
      </c>
      <c r="I435" s="7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17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117</v>
      </c>
      <c r="G437" t="s">
        <v>20</v>
      </c>
      <c r="H437">
        <v>1713</v>
      </c>
      <c r="I437" s="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34.5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</v>
      </c>
      <c r="G438" t="s">
        <v>20</v>
      </c>
      <c r="H438">
        <v>249</v>
      </c>
      <c r="I438" s="7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</v>
      </c>
      <c r="G439" t="s">
        <v>20</v>
      </c>
      <c r="H439">
        <v>192</v>
      </c>
      <c r="I439" s="7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4.5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179</v>
      </c>
      <c r="G440" t="s">
        <v>20</v>
      </c>
      <c r="H440">
        <v>247</v>
      </c>
      <c r="I440" s="7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</v>
      </c>
      <c r="G441" t="s">
        <v>20</v>
      </c>
      <c r="H441">
        <v>2293</v>
      </c>
      <c r="I441" s="7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162</v>
      </c>
      <c r="G442" t="s">
        <v>20</v>
      </c>
      <c r="H442">
        <v>3131</v>
      </c>
      <c r="I442" s="7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199</v>
      </c>
      <c r="G444" t="s">
        <v>20</v>
      </c>
      <c r="H444">
        <v>143</v>
      </c>
      <c r="I444" s="7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35</v>
      </c>
      <c r="G445" t="s">
        <v>74</v>
      </c>
      <c r="H445">
        <v>90</v>
      </c>
      <c r="I445" s="7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</v>
      </c>
      <c r="G446" t="s">
        <v>20</v>
      </c>
      <c r="H446">
        <v>296</v>
      </c>
      <c r="I446" s="7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4.5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</v>
      </c>
      <c r="G447" t="s">
        <v>20</v>
      </c>
      <c r="H447">
        <v>170</v>
      </c>
      <c r="I447" s="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</v>
      </c>
      <c r="G448" t="s">
        <v>14</v>
      </c>
      <c r="H448">
        <v>186</v>
      </c>
      <c r="I448" s="7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4.5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34.5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ROUND(E450/D450*100, 0)</f>
        <v>50</v>
      </c>
      <c r="G450" t="s">
        <v>14</v>
      </c>
      <c r="H450">
        <v>605</v>
      </c>
      <c r="I450" s="7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7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 1, 1)</f>
        <v>43530.25</v>
      </c>
      <c r="O451" s="11">
        <f t="shared" ref="O451:O514" si="31">(((M451/60)/60)/24)+DATE(1970, 1, 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123</v>
      </c>
      <c r="G453" t="s">
        <v>20</v>
      </c>
      <c r="H453">
        <v>6286</v>
      </c>
      <c r="I453" s="7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4.5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</v>
      </c>
      <c r="G454" t="s">
        <v>14</v>
      </c>
      <c r="H454">
        <v>31</v>
      </c>
      <c r="I454" s="7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4.5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</v>
      </c>
      <c r="G455" t="s">
        <v>14</v>
      </c>
      <c r="H455">
        <v>1181</v>
      </c>
      <c r="I455" s="7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</v>
      </c>
      <c r="G456" t="s">
        <v>14</v>
      </c>
      <c r="H456">
        <v>39</v>
      </c>
      <c r="I456" s="7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</v>
      </c>
      <c r="G457" t="s">
        <v>20</v>
      </c>
      <c r="H457">
        <v>3727</v>
      </c>
      <c r="I457" s="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4.5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</v>
      </c>
      <c r="G458" t="s">
        <v>20</v>
      </c>
      <c r="H458">
        <v>1605</v>
      </c>
      <c r="I458" s="7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27</v>
      </c>
      <c r="G459" t="s">
        <v>14</v>
      </c>
      <c r="H459">
        <v>46</v>
      </c>
      <c r="I459" s="7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</v>
      </c>
      <c r="G460" t="s">
        <v>20</v>
      </c>
      <c r="H460">
        <v>2120</v>
      </c>
      <c r="I460" s="7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34.5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</v>
      </c>
      <c r="G461" t="s">
        <v>14</v>
      </c>
      <c r="H461">
        <v>105</v>
      </c>
      <c r="I461" s="7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172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</v>
      </c>
      <c r="G463" t="s">
        <v>20</v>
      </c>
      <c r="H463">
        <v>2080</v>
      </c>
      <c r="I463" s="7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31</v>
      </c>
      <c r="G464" t="s">
        <v>14</v>
      </c>
      <c r="H464">
        <v>535</v>
      </c>
      <c r="I464" s="7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4.5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</v>
      </c>
      <c r="G465" t="s">
        <v>20</v>
      </c>
      <c r="H465">
        <v>2105</v>
      </c>
      <c r="I465" s="7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34.5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</v>
      </c>
      <c r="G466" t="s">
        <v>20</v>
      </c>
      <c r="H466">
        <v>2436</v>
      </c>
      <c r="I466" s="7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188</v>
      </c>
      <c r="G467" t="s">
        <v>20</v>
      </c>
      <c r="H467">
        <v>80</v>
      </c>
      <c r="I467" s="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7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4.5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</v>
      </c>
      <c r="G469" t="s">
        <v>20</v>
      </c>
      <c r="H469">
        <v>139</v>
      </c>
      <c r="I469" s="7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41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</v>
      </c>
      <c r="G471" t="s">
        <v>20</v>
      </c>
      <c r="H471">
        <v>159</v>
      </c>
      <c r="I471" s="7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286</v>
      </c>
      <c r="G472" t="s">
        <v>20</v>
      </c>
      <c r="H472">
        <v>381</v>
      </c>
      <c r="I472" s="7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7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4.5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</v>
      </c>
      <c r="G474" t="s">
        <v>14</v>
      </c>
      <c r="H474">
        <v>575</v>
      </c>
      <c r="I474" s="7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</v>
      </c>
      <c r="G475" t="s">
        <v>20</v>
      </c>
      <c r="H475">
        <v>106</v>
      </c>
      <c r="I475" s="7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</v>
      </c>
      <c r="G476" t="s">
        <v>20</v>
      </c>
      <c r="H476">
        <v>142</v>
      </c>
      <c r="I476" s="7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4.5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114</v>
      </c>
      <c r="G477" t="s">
        <v>20</v>
      </c>
      <c r="H477">
        <v>211</v>
      </c>
      <c r="I477" s="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4.5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30</v>
      </c>
      <c r="G478" t="s">
        <v>14</v>
      </c>
      <c r="H478">
        <v>1120</v>
      </c>
      <c r="I478" s="7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</v>
      </c>
      <c r="G479" t="s">
        <v>14</v>
      </c>
      <c r="H479">
        <v>113</v>
      </c>
      <c r="I479" s="7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</v>
      </c>
      <c r="G480" t="s">
        <v>20</v>
      </c>
      <c r="H480">
        <v>2756</v>
      </c>
      <c r="I480" s="7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513</v>
      </c>
      <c r="G481" t="s">
        <v>20</v>
      </c>
      <c r="H481">
        <v>173</v>
      </c>
      <c r="I481" s="7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101</v>
      </c>
      <c r="G482" t="s">
        <v>20</v>
      </c>
      <c r="H482">
        <v>87</v>
      </c>
      <c r="I482" s="7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4.5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</v>
      </c>
      <c r="G483" t="s">
        <v>14</v>
      </c>
      <c r="H483">
        <v>1538</v>
      </c>
      <c r="I483" s="7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4.5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</v>
      </c>
      <c r="G484" t="s">
        <v>14</v>
      </c>
      <c r="H484">
        <v>9</v>
      </c>
      <c r="I484" s="7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53</v>
      </c>
      <c r="G485" t="s">
        <v>14</v>
      </c>
      <c r="H485">
        <v>554</v>
      </c>
      <c r="I485" s="7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</v>
      </c>
      <c r="G486" t="s">
        <v>20</v>
      </c>
      <c r="H486">
        <v>1572</v>
      </c>
      <c r="I486" s="7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4.5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31</v>
      </c>
      <c r="G487" t="s">
        <v>14</v>
      </c>
      <c r="H487">
        <v>648</v>
      </c>
      <c r="I487" s="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4.5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14</v>
      </c>
      <c r="G488" t="s">
        <v>14</v>
      </c>
      <c r="H488">
        <v>21</v>
      </c>
      <c r="I488" s="7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179</v>
      </c>
      <c r="G489" t="s">
        <v>20</v>
      </c>
      <c r="H489">
        <v>2346</v>
      </c>
      <c r="I489" s="7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</v>
      </c>
      <c r="G490" t="s">
        <v>20</v>
      </c>
      <c r="H490">
        <v>115</v>
      </c>
      <c r="I490" s="7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102</v>
      </c>
      <c r="G491" t="s">
        <v>20</v>
      </c>
      <c r="H491">
        <v>85</v>
      </c>
      <c r="I491" s="7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34.5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192</v>
      </c>
      <c r="G492" t="s">
        <v>20</v>
      </c>
      <c r="H492">
        <v>144</v>
      </c>
      <c r="I492" s="7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4.5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</v>
      </c>
      <c r="G493" t="s">
        <v>20</v>
      </c>
      <c r="H493">
        <v>2443</v>
      </c>
      <c r="I493" s="7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24</v>
      </c>
      <c r="G494" t="s">
        <v>74</v>
      </c>
      <c r="H494">
        <v>595</v>
      </c>
      <c r="I494" s="7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724</v>
      </c>
      <c r="G495" t="s">
        <v>20</v>
      </c>
      <c r="H495">
        <v>64</v>
      </c>
      <c r="I495" s="7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4.5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</v>
      </c>
      <c r="G496" t="s">
        <v>20</v>
      </c>
      <c r="H496">
        <v>268</v>
      </c>
      <c r="I496" s="7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415</v>
      </c>
      <c r="G497" t="s">
        <v>20</v>
      </c>
      <c r="H497">
        <v>195</v>
      </c>
      <c r="I497" s="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1</v>
      </c>
      <c r="G498" t="s">
        <v>14</v>
      </c>
      <c r="H498">
        <v>54</v>
      </c>
      <c r="I498" s="7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</v>
      </c>
      <c r="G499" t="s">
        <v>14</v>
      </c>
      <c r="H499">
        <v>120</v>
      </c>
      <c r="I499" s="7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24</v>
      </c>
      <c r="G500" t="s">
        <v>14</v>
      </c>
      <c r="H500">
        <v>579</v>
      </c>
      <c r="I500" s="7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4.5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</v>
      </c>
      <c r="G501" t="s">
        <v>14</v>
      </c>
      <c r="H501">
        <v>2072</v>
      </c>
      <c r="I501" s="7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</v>
      </c>
      <c r="G503" t="s">
        <v>14</v>
      </c>
      <c r="H503">
        <v>1796</v>
      </c>
      <c r="I503" s="7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34.5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530</v>
      </c>
      <c r="G504" t="s">
        <v>20</v>
      </c>
      <c r="H504">
        <v>186</v>
      </c>
      <c r="I504" s="7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4.5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</v>
      </c>
      <c r="G505" t="s">
        <v>20</v>
      </c>
      <c r="H505">
        <v>460</v>
      </c>
      <c r="I505" s="7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</v>
      </c>
      <c r="G506" t="s">
        <v>14</v>
      </c>
      <c r="H506">
        <v>62</v>
      </c>
      <c r="I506" s="7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14</v>
      </c>
      <c r="G507" t="s">
        <v>14</v>
      </c>
      <c r="H507">
        <v>347</v>
      </c>
      <c r="I507" s="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34.5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</v>
      </c>
      <c r="G508" t="s">
        <v>20</v>
      </c>
      <c r="H508">
        <v>2528</v>
      </c>
      <c r="I508" s="7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4.5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40</v>
      </c>
      <c r="G509" t="s">
        <v>14</v>
      </c>
      <c r="H509">
        <v>19</v>
      </c>
      <c r="I509" s="7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</v>
      </c>
      <c r="G510" t="s">
        <v>20</v>
      </c>
      <c r="H510">
        <v>3657</v>
      </c>
      <c r="I510" s="7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71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</v>
      </c>
      <c r="G512" t="s">
        <v>20</v>
      </c>
      <c r="H512">
        <v>131</v>
      </c>
      <c r="I512" s="7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</v>
      </c>
      <c r="G513" t="s">
        <v>14</v>
      </c>
      <c r="H513">
        <v>362</v>
      </c>
      <c r="I513" s="7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ROUND(E514/D514*100, 0)</f>
        <v>139</v>
      </c>
      <c r="G514" t="s">
        <v>20</v>
      </c>
      <c r="H514">
        <v>239</v>
      </c>
      <c r="I514" s="7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34.5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39</v>
      </c>
      <c r="G515" t="s">
        <v>74</v>
      </c>
      <c r="H515">
        <v>35</v>
      </c>
      <c r="I515" s="7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 1, 1)</f>
        <v>40430.208333333336</v>
      </c>
      <c r="O515" s="11">
        <f t="shared" ref="O515:O578" si="35">(((M515/60)/60)/24)+DATE(1970, 1, 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</v>
      </c>
      <c r="G516" t="s">
        <v>74</v>
      </c>
      <c r="H516">
        <v>528</v>
      </c>
      <c r="I516" s="7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56</v>
      </c>
      <c r="G517" t="s">
        <v>14</v>
      </c>
      <c r="H517">
        <v>133</v>
      </c>
      <c r="I517" s="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43</v>
      </c>
      <c r="G518" t="s">
        <v>14</v>
      </c>
      <c r="H518">
        <v>846</v>
      </c>
      <c r="I518" s="7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</v>
      </c>
      <c r="G519" t="s">
        <v>20</v>
      </c>
      <c r="H519">
        <v>78</v>
      </c>
      <c r="I519" s="7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4.5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102</v>
      </c>
      <c r="G521" t="s">
        <v>20</v>
      </c>
      <c r="H521">
        <v>1773</v>
      </c>
      <c r="I521" s="7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426</v>
      </c>
      <c r="G522" t="s">
        <v>20</v>
      </c>
      <c r="H522">
        <v>32</v>
      </c>
      <c r="I522" s="7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146</v>
      </c>
      <c r="G523" t="s">
        <v>20</v>
      </c>
      <c r="H523">
        <v>369</v>
      </c>
      <c r="I523" s="7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4.5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</v>
      </c>
      <c r="G524" t="s">
        <v>14</v>
      </c>
      <c r="H524">
        <v>191</v>
      </c>
      <c r="I524" s="7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</v>
      </c>
      <c r="G525" t="s">
        <v>20</v>
      </c>
      <c r="H525">
        <v>89</v>
      </c>
      <c r="I525" s="7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84</v>
      </c>
      <c r="G526" t="s">
        <v>14</v>
      </c>
      <c r="H526">
        <v>1979</v>
      </c>
      <c r="I526" s="7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4.5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</v>
      </c>
      <c r="G527" t="s">
        <v>14</v>
      </c>
      <c r="H527">
        <v>63</v>
      </c>
      <c r="I527" s="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4.5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156</v>
      </c>
      <c r="G528" t="s">
        <v>20</v>
      </c>
      <c r="H528">
        <v>147</v>
      </c>
      <c r="I528" s="7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100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</v>
      </c>
      <c r="G530" t="s">
        <v>14</v>
      </c>
      <c r="H530">
        <v>80</v>
      </c>
      <c r="I530" s="7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</v>
      </c>
      <c r="G531" t="s">
        <v>14</v>
      </c>
      <c r="H531">
        <v>9</v>
      </c>
      <c r="I531" s="7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4.5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92</v>
      </c>
      <c r="G532" t="s">
        <v>14</v>
      </c>
      <c r="H532">
        <v>1784</v>
      </c>
      <c r="I532" s="7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4.5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96</v>
      </c>
      <c r="G533" t="s">
        <v>47</v>
      </c>
      <c r="H533">
        <v>3640</v>
      </c>
      <c r="I533" s="7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34.5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503</v>
      </c>
      <c r="G534" t="s">
        <v>20</v>
      </c>
      <c r="H534">
        <v>126</v>
      </c>
      <c r="I534" s="7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</v>
      </c>
      <c r="G535" t="s">
        <v>20</v>
      </c>
      <c r="H535">
        <v>2218</v>
      </c>
      <c r="I535" s="7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</v>
      </c>
      <c r="G536" t="s">
        <v>14</v>
      </c>
      <c r="H536">
        <v>243</v>
      </c>
      <c r="I536" s="7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</v>
      </c>
      <c r="G537" t="s">
        <v>20</v>
      </c>
      <c r="H537">
        <v>202</v>
      </c>
      <c r="I537" s="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150</v>
      </c>
      <c r="G538" t="s">
        <v>20</v>
      </c>
      <c r="H538">
        <v>140</v>
      </c>
      <c r="I538" s="7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</v>
      </c>
      <c r="G539" t="s">
        <v>20</v>
      </c>
      <c r="H539">
        <v>1052</v>
      </c>
      <c r="I539" s="7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38</v>
      </c>
      <c r="G540" t="s">
        <v>14</v>
      </c>
      <c r="H540">
        <v>1296</v>
      </c>
      <c r="I540" s="7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73</v>
      </c>
      <c r="G541" t="s">
        <v>14</v>
      </c>
      <c r="H541">
        <v>77</v>
      </c>
      <c r="I541" s="7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266</v>
      </c>
      <c r="G542" t="s">
        <v>20</v>
      </c>
      <c r="H542">
        <v>247</v>
      </c>
      <c r="I542" s="7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</v>
      </c>
      <c r="G543" t="s">
        <v>14</v>
      </c>
      <c r="H543">
        <v>395</v>
      </c>
      <c r="I543" s="7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3</v>
      </c>
      <c r="G544" t="s">
        <v>14</v>
      </c>
      <c r="H544">
        <v>49</v>
      </c>
      <c r="I544" s="7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</v>
      </c>
      <c r="G545" t="s">
        <v>14</v>
      </c>
      <c r="H545">
        <v>180</v>
      </c>
      <c r="I545" s="7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4.5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277</v>
      </c>
      <c r="G546" t="s">
        <v>20</v>
      </c>
      <c r="H546">
        <v>84</v>
      </c>
      <c r="I546" s="7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89</v>
      </c>
      <c r="G547" t="s">
        <v>14</v>
      </c>
      <c r="H547">
        <v>2690</v>
      </c>
      <c r="I547" s="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34.5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164</v>
      </c>
      <c r="G548" t="s">
        <v>20</v>
      </c>
      <c r="H548">
        <v>88</v>
      </c>
      <c r="I548" s="7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271</v>
      </c>
      <c r="G550" t="s">
        <v>20</v>
      </c>
      <c r="H550">
        <v>2985</v>
      </c>
      <c r="I550" s="7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4.5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</v>
      </c>
      <c r="G551" t="s">
        <v>20</v>
      </c>
      <c r="H551">
        <v>762</v>
      </c>
      <c r="I551" s="7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4.5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34.5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59</v>
      </c>
      <c r="G553" t="s">
        <v>14</v>
      </c>
      <c r="H553">
        <v>2779</v>
      </c>
      <c r="I553" s="7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99</v>
      </c>
      <c r="G554" t="s">
        <v>14</v>
      </c>
      <c r="H554">
        <v>92</v>
      </c>
      <c r="I554" s="7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4.5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44</v>
      </c>
      <c r="G555" t="s">
        <v>14</v>
      </c>
      <c r="H555">
        <v>1028</v>
      </c>
      <c r="I555" s="7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4.5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152</v>
      </c>
      <c r="G556" t="s">
        <v>20</v>
      </c>
      <c r="H556">
        <v>554</v>
      </c>
      <c r="I556" s="7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224</v>
      </c>
      <c r="G557" t="s">
        <v>20</v>
      </c>
      <c r="H557">
        <v>135</v>
      </c>
      <c r="I557" s="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240</v>
      </c>
      <c r="G558" t="s">
        <v>20</v>
      </c>
      <c r="H558">
        <v>122</v>
      </c>
      <c r="I558" s="7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</v>
      </c>
      <c r="G559" t="s">
        <v>20</v>
      </c>
      <c r="H559">
        <v>221</v>
      </c>
      <c r="I559" s="7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</v>
      </c>
      <c r="G560" t="s">
        <v>20</v>
      </c>
      <c r="H560">
        <v>126</v>
      </c>
      <c r="I560" s="7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101</v>
      </c>
      <c r="G561" t="s">
        <v>20</v>
      </c>
      <c r="H561">
        <v>1022</v>
      </c>
      <c r="I561" s="7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</v>
      </c>
      <c r="G562" t="s">
        <v>20</v>
      </c>
      <c r="H562">
        <v>3177</v>
      </c>
      <c r="I562" s="7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370</v>
      </c>
      <c r="G563" t="s">
        <v>20</v>
      </c>
      <c r="H563">
        <v>198</v>
      </c>
      <c r="I563" s="7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4.5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13</v>
      </c>
      <c r="G564" t="s">
        <v>14</v>
      </c>
      <c r="H564">
        <v>26</v>
      </c>
      <c r="I564" s="7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</v>
      </c>
      <c r="G565" t="s">
        <v>20</v>
      </c>
      <c r="H565">
        <v>85</v>
      </c>
      <c r="I565" s="7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84</v>
      </c>
      <c r="G566" t="s">
        <v>14</v>
      </c>
      <c r="H566">
        <v>1790</v>
      </c>
      <c r="I566" s="7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205</v>
      </c>
      <c r="G567" t="s">
        <v>20</v>
      </c>
      <c r="H567">
        <v>3596</v>
      </c>
      <c r="I567" s="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34.5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</v>
      </c>
      <c r="G568" t="s">
        <v>14</v>
      </c>
      <c r="H568">
        <v>37</v>
      </c>
      <c r="I568" s="7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4.5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219</v>
      </c>
      <c r="G569" t="s">
        <v>20</v>
      </c>
      <c r="H569">
        <v>244</v>
      </c>
      <c r="I569" s="7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</v>
      </c>
      <c r="G570" t="s">
        <v>20</v>
      </c>
      <c r="H570">
        <v>5180</v>
      </c>
      <c r="I570" s="7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</v>
      </c>
      <c r="G571" t="s">
        <v>20</v>
      </c>
      <c r="H571">
        <v>589</v>
      </c>
      <c r="I571" s="7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306</v>
      </c>
      <c r="G572" t="s">
        <v>20</v>
      </c>
      <c r="H572">
        <v>2725</v>
      </c>
      <c r="I572" s="7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</v>
      </c>
      <c r="G573" t="s">
        <v>14</v>
      </c>
      <c r="H573">
        <v>35</v>
      </c>
      <c r="I573" s="7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</v>
      </c>
      <c r="G574" t="s">
        <v>74</v>
      </c>
      <c r="H574">
        <v>94</v>
      </c>
      <c r="I574" s="7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112</v>
      </c>
      <c r="G575" t="s">
        <v>20</v>
      </c>
      <c r="H575">
        <v>300</v>
      </c>
      <c r="I575" s="7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</v>
      </c>
      <c r="G576" t="s">
        <v>20</v>
      </c>
      <c r="H576">
        <v>144</v>
      </c>
      <c r="I576" s="7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63</v>
      </c>
      <c r="G577" t="s">
        <v>14</v>
      </c>
      <c r="H577">
        <v>558</v>
      </c>
      <c r="I577" s="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4.5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ROUND(E578/D578*100, 0)</f>
        <v>65</v>
      </c>
      <c r="G578" t="s">
        <v>14</v>
      </c>
      <c r="H578">
        <v>64</v>
      </c>
      <c r="I578" s="7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19</v>
      </c>
      <c r="G579" t="s">
        <v>74</v>
      </c>
      <c r="H579">
        <v>37</v>
      </c>
      <c r="I579" s="7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 1, 1)</f>
        <v>40613.25</v>
      </c>
      <c r="O579" s="11">
        <f t="shared" ref="O579:O642" si="39">(((M579/60)/60)/24)+DATE(1970, 1, 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17</v>
      </c>
      <c r="G580" t="s">
        <v>14</v>
      </c>
      <c r="H580">
        <v>245</v>
      </c>
      <c r="I580" s="7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</v>
      </c>
      <c r="G581" t="s">
        <v>20</v>
      </c>
      <c r="H581">
        <v>87</v>
      </c>
      <c r="I581" s="7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342</v>
      </c>
      <c r="G582" t="s">
        <v>20</v>
      </c>
      <c r="H582">
        <v>3116</v>
      </c>
      <c r="I582" s="7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</v>
      </c>
      <c r="G583" t="s">
        <v>14</v>
      </c>
      <c r="H583">
        <v>71</v>
      </c>
      <c r="I583" s="7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</v>
      </c>
      <c r="G584" t="s">
        <v>14</v>
      </c>
      <c r="H584">
        <v>42</v>
      </c>
      <c r="I584" s="7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4.5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</v>
      </c>
      <c r="G585" t="s">
        <v>20</v>
      </c>
      <c r="H585">
        <v>909</v>
      </c>
      <c r="I585" s="7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4.5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120</v>
      </c>
      <c r="G586" t="s">
        <v>20</v>
      </c>
      <c r="H586">
        <v>1613</v>
      </c>
      <c r="I586" s="7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147</v>
      </c>
      <c r="G587" t="s">
        <v>20</v>
      </c>
      <c r="H587">
        <v>136</v>
      </c>
      <c r="I587" s="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34.5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951</v>
      </c>
      <c r="G588" t="s">
        <v>20</v>
      </c>
      <c r="H588">
        <v>130</v>
      </c>
      <c r="I588" s="7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73</v>
      </c>
      <c r="G589" t="s">
        <v>14</v>
      </c>
      <c r="H589">
        <v>156</v>
      </c>
      <c r="I589" s="7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</v>
      </c>
      <c r="G590" t="s">
        <v>14</v>
      </c>
      <c r="H590">
        <v>1368</v>
      </c>
      <c r="I590" s="7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65</v>
      </c>
      <c r="G591" t="s">
        <v>14</v>
      </c>
      <c r="H591">
        <v>102</v>
      </c>
      <c r="I591" s="7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4.5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</v>
      </c>
      <c r="G592" t="s">
        <v>14</v>
      </c>
      <c r="H592">
        <v>86</v>
      </c>
      <c r="I592" s="7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1038</v>
      </c>
      <c r="G593" t="s">
        <v>20</v>
      </c>
      <c r="H593">
        <v>102</v>
      </c>
      <c r="I593" s="7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4.5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13</v>
      </c>
      <c r="G594" t="s">
        <v>14</v>
      </c>
      <c r="H594">
        <v>253</v>
      </c>
      <c r="I594" s="7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34.5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155</v>
      </c>
      <c r="G595" t="s">
        <v>20</v>
      </c>
      <c r="H595">
        <v>4006</v>
      </c>
      <c r="I595" s="7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4.5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</v>
      </c>
      <c r="G596" t="s">
        <v>14</v>
      </c>
      <c r="H596">
        <v>157</v>
      </c>
      <c r="I596" s="7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4.5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209</v>
      </c>
      <c r="G597" t="s">
        <v>20</v>
      </c>
      <c r="H597">
        <v>1629</v>
      </c>
      <c r="I597" s="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100</v>
      </c>
      <c r="G598" t="s">
        <v>14</v>
      </c>
      <c r="H598">
        <v>183</v>
      </c>
      <c r="I598" s="7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202</v>
      </c>
      <c r="G599" t="s">
        <v>20</v>
      </c>
      <c r="H599">
        <v>2188</v>
      </c>
      <c r="I599" s="7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</v>
      </c>
      <c r="G600" t="s">
        <v>20</v>
      </c>
      <c r="H600">
        <v>2409</v>
      </c>
      <c r="I600" s="7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4.5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4</v>
      </c>
      <c r="G601" t="s">
        <v>14</v>
      </c>
      <c r="H601">
        <v>82</v>
      </c>
      <c r="I601" s="7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207</v>
      </c>
      <c r="G603" t="s">
        <v>20</v>
      </c>
      <c r="H603">
        <v>194</v>
      </c>
      <c r="I603" s="7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4.5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</v>
      </c>
      <c r="G604" t="s">
        <v>20</v>
      </c>
      <c r="H604">
        <v>1140</v>
      </c>
      <c r="I604" s="7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120</v>
      </c>
      <c r="G605" t="s">
        <v>20</v>
      </c>
      <c r="H605">
        <v>102</v>
      </c>
      <c r="I605" s="7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171</v>
      </c>
      <c r="G606" t="s">
        <v>20</v>
      </c>
      <c r="H606">
        <v>2857</v>
      </c>
      <c r="I606" s="7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</v>
      </c>
      <c r="G607" t="s">
        <v>20</v>
      </c>
      <c r="H607">
        <v>107</v>
      </c>
      <c r="I607" s="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</v>
      </c>
      <c r="G608" t="s">
        <v>20</v>
      </c>
      <c r="H608">
        <v>160</v>
      </c>
      <c r="I608" s="7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</v>
      </c>
      <c r="G609" t="s">
        <v>20</v>
      </c>
      <c r="H609">
        <v>2230</v>
      </c>
      <c r="I609" s="7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284</v>
      </c>
      <c r="G610" t="s">
        <v>20</v>
      </c>
      <c r="H610">
        <v>316</v>
      </c>
      <c r="I610" s="7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</v>
      </c>
      <c r="G611" t="s">
        <v>20</v>
      </c>
      <c r="H611">
        <v>117</v>
      </c>
      <c r="I611" s="7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4.5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</v>
      </c>
      <c r="G612" t="s">
        <v>20</v>
      </c>
      <c r="H612">
        <v>6406</v>
      </c>
      <c r="I612" s="7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14</v>
      </c>
      <c r="G613" t="s">
        <v>74</v>
      </c>
      <c r="H613">
        <v>15</v>
      </c>
      <c r="I613" s="7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</v>
      </c>
      <c r="G614" t="s">
        <v>20</v>
      </c>
      <c r="H614">
        <v>192</v>
      </c>
      <c r="I614" s="7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4.5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7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4.5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</v>
      </c>
      <c r="G616" t="s">
        <v>20</v>
      </c>
      <c r="H616">
        <v>723</v>
      </c>
      <c r="I616" s="7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</v>
      </c>
      <c r="G617" t="s">
        <v>20</v>
      </c>
      <c r="H617">
        <v>170</v>
      </c>
      <c r="I617" s="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190</v>
      </c>
      <c r="G618" t="s">
        <v>20</v>
      </c>
      <c r="H618">
        <v>238</v>
      </c>
      <c r="I618" s="7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250</v>
      </c>
      <c r="G619" t="s">
        <v>20</v>
      </c>
      <c r="H619">
        <v>55</v>
      </c>
      <c r="I619" s="7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49</v>
      </c>
      <c r="G620" t="s">
        <v>14</v>
      </c>
      <c r="H620">
        <v>1198</v>
      </c>
      <c r="I620" s="7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34.5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</v>
      </c>
      <c r="G621" t="s">
        <v>14</v>
      </c>
      <c r="H621">
        <v>648</v>
      </c>
      <c r="I621" s="7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</v>
      </c>
      <c r="G622" t="s">
        <v>20</v>
      </c>
      <c r="H622">
        <v>128</v>
      </c>
      <c r="I622" s="7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620</v>
      </c>
      <c r="G623" t="s">
        <v>20</v>
      </c>
      <c r="H623">
        <v>2144</v>
      </c>
      <c r="I623" s="7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</v>
      </c>
      <c r="G624" t="s">
        <v>14</v>
      </c>
      <c r="H624">
        <v>64</v>
      </c>
      <c r="I624" s="7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160</v>
      </c>
      <c r="G625" t="s">
        <v>20</v>
      </c>
      <c r="H625">
        <v>2693</v>
      </c>
      <c r="I625" s="7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</v>
      </c>
      <c r="G626" t="s">
        <v>20</v>
      </c>
      <c r="H626">
        <v>432</v>
      </c>
      <c r="I626" s="7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4.5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</v>
      </c>
      <c r="G627" t="s">
        <v>14</v>
      </c>
      <c r="H627">
        <v>62</v>
      </c>
      <c r="I627" s="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4.5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</v>
      </c>
      <c r="G628" t="s">
        <v>20</v>
      </c>
      <c r="H628">
        <v>189</v>
      </c>
      <c r="I628" s="7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34.5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</v>
      </c>
      <c r="G629" t="s">
        <v>20</v>
      </c>
      <c r="H629">
        <v>154</v>
      </c>
      <c r="I629" s="7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152</v>
      </c>
      <c r="G630" t="s">
        <v>20</v>
      </c>
      <c r="H630">
        <v>96</v>
      </c>
      <c r="I630" s="7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65</v>
      </c>
      <c r="G631" t="s">
        <v>14</v>
      </c>
      <c r="H631">
        <v>750</v>
      </c>
      <c r="I631" s="7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63</v>
      </c>
      <c r="G632" t="s">
        <v>74</v>
      </c>
      <c r="H632">
        <v>87</v>
      </c>
      <c r="I632" s="7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</v>
      </c>
      <c r="G633" t="s">
        <v>20</v>
      </c>
      <c r="H633">
        <v>3063</v>
      </c>
      <c r="I633" s="7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43</v>
      </c>
      <c r="G634" t="s">
        <v>47</v>
      </c>
      <c r="H634">
        <v>278</v>
      </c>
      <c r="I634" s="7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4.5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</v>
      </c>
      <c r="G635" t="s">
        <v>14</v>
      </c>
      <c r="H635">
        <v>105</v>
      </c>
      <c r="I635" s="7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79</v>
      </c>
      <c r="G636" t="s">
        <v>74</v>
      </c>
      <c r="H636">
        <v>1658</v>
      </c>
      <c r="I636" s="7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</v>
      </c>
      <c r="G637" t="s">
        <v>20</v>
      </c>
      <c r="H637">
        <v>2266</v>
      </c>
      <c r="I637" s="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65</v>
      </c>
      <c r="G638" t="s">
        <v>14</v>
      </c>
      <c r="H638">
        <v>2604</v>
      </c>
      <c r="I638" s="7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</v>
      </c>
      <c r="G639" t="s">
        <v>14</v>
      </c>
      <c r="H639">
        <v>65</v>
      </c>
      <c r="I639" s="7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</v>
      </c>
      <c r="G640" t="s">
        <v>14</v>
      </c>
      <c r="H640">
        <v>94</v>
      </c>
      <c r="I640" s="7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</v>
      </c>
      <c r="G641" t="s">
        <v>47</v>
      </c>
      <c r="H641">
        <v>45</v>
      </c>
      <c r="I641" s="7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34.5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ROUND(E642/D642*100, 0)</f>
        <v>17</v>
      </c>
      <c r="G642" t="s">
        <v>14</v>
      </c>
      <c r="H642">
        <v>257</v>
      </c>
      <c r="I642" s="7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4.5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120</v>
      </c>
      <c r="G643" t="s">
        <v>20</v>
      </c>
      <c r="H643">
        <v>194</v>
      </c>
      <c r="I643" s="7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 1, 1)</f>
        <v>42786.25</v>
      </c>
      <c r="O643" s="11">
        <f t="shared" ref="O643:O706" si="43">(((M643/60)/60)/24)+DATE(1970, 1, 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34.5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</v>
      </c>
      <c r="G644" t="s">
        <v>20</v>
      </c>
      <c r="H644">
        <v>129</v>
      </c>
      <c r="I644" s="7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</v>
      </c>
      <c r="G645" t="s">
        <v>20</v>
      </c>
      <c r="H645">
        <v>375</v>
      </c>
      <c r="I645" s="7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93</v>
      </c>
      <c r="G647" t="s">
        <v>14</v>
      </c>
      <c r="H647">
        <v>4697</v>
      </c>
      <c r="I647" s="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89</v>
      </c>
      <c r="G648" t="s">
        <v>14</v>
      </c>
      <c r="H648">
        <v>2915</v>
      </c>
      <c r="I648" s="7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34.5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</v>
      </c>
      <c r="G650" t="s">
        <v>74</v>
      </c>
      <c r="H650">
        <v>723</v>
      </c>
      <c r="I650" s="7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</v>
      </c>
      <c r="G651" t="s">
        <v>14</v>
      </c>
      <c r="H651">
        <v>602</v>
      </c>
      <c r="I651" s="7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</v>
      </c>
      <c r="G653" t="s">
        <v>14</v>
      </c>
      <c r="H653">
        <v>3868</v>
      </c>
      <c r="I653" s="7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127</v>
      </c>
      <c r="G654" t="s">
        <v>20</v>
      </c>
      <c r="H654">
        <v>409</v>
      </c>
      <c r="I654" s="7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34.5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2339</v>
      </c>
      <c r="G655" t="s">
        <v>20</v>
      </c>
      <c r="H655">
        <v>234</v>
      </c>
      <c r="I655" s="7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</v>
      </c>
      <c r="G656" t="s">
        <v>20</v>
      </c>
      <c r="H656">
        <v>3016</v>
      </c>
      <c r="I656" s="7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</v>
      </c>
      <c r="G657" t="s">
        <v>20</v>
      </c>
      <c r="H657">
        <v>264</v>
      </c>
      <c r="I657" s="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4.5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</v>
      </c>
      <c r="G658" t="s">
        <v>14</v>
      </c>
      <c r="H658">
        <v>504</v>
      </c>
      <c r="I658" s="7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</v>
      </c>
      <c r="G659" t="s">
        <v>14</v>
      </c>
      <c r="H659">
        <v>14</v>
      </c>
      <c r="I659" s="7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</v>
      </c>
      <c r="G660" t="s">
        <v>74</v>
      </c>
      <c r="H660">
        <v>390</v>
      </c>
      <c r="I660" s="7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</v>
      </c>
      <c r="G661" t="s">
        <v>14</v>
      </c>
      <c r="H661">
        <v>750</v>
      </c>
      <c r="I661" s="7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82</v>
      </c>
      <c r="G662" t="s">
        <v>14</v>
      </c>
      <c r="H662">
        <v>77</v>
      </c>
      <c r="I662" s="7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</v>
      </c>
      <c r="G663" t="s">
        <v>14</v>
      </c>
      <c r="H663">
        <v>752</v>
      </c>
      <c r="I663" s="7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98</v>
      </c>
      <c r="G664" t="s">
        <v>14</v>
      </c>
      <c r="H664">
        <v>131</v>
      </c>
      <c r="I664" s="7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</v>
      </c>
      <c r="G665" t="s">
        <v>14</v>
      </c>
      <c r="H665">
        <v>87</v>
      </c>
      <c r="I665" s="7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</v>
      </c>
      <c r="G666" t="s">
        <v>14</v>
      </c>
      <c r="H666">
        <v>1063</v>
      </c>
      <c r="I666" s="7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34.5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240</v>
      </c>
      <c r="G667" t="s">
        <v>20</v>
      </c>
      <c r="H667">
        <v>272</v>
      </c>
      <c r="I667" s="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4.5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</v>
      </c>
      <c r="G669" t="s">
        <v>20</v>
      </c>
      <c r="H669">
        <v>419</v>
      </c>
      <c r="I669" s="7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4.5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</v>
      </c>
      <c r="G670" t="s">
        <v>14</v>
      </c>
      <c r="H670">
        <v>76</v>
      </c>
      <c r="I670" s="7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359</v>
      </c>
      <c r="G671" t="s">
        <v>20</v>
      </c>
      <c r="H671">
        <v>1621</v>
      </c>
      <c r="I671" s="7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4.5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469</v>
      </c>
      <c r="G672" t="s">
        <v>20</v>
      </c>
      <c r="H672">
        <v>1101</v>
      </c>
      <c r="I672" s="7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4.5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</v>
      </c>
      <c r="G673" t="s">
        <v>20</v>
      </c>
      <c r="H673">
        <v>1073</v>
      </c>
      <c r="I673" s="7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56</v>
      </c>
      <c r="G674" t="s">
        <v>14</v>
      </c>
      <c r="H674">
        <v>4428</v>
      </c>
      <c r="I674" s="7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44</v>
      </c>
      <c r="G675" t="s">
        <v>14</v>
      </c>
      <c r="H675">
        <v>58</v>
      </c>
      <c r="I675" s="7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34</v>
      </c>
      <c r="G676" t="s">
        <v>74</v>
      </c>
      <c r="H676">
        <v>1218</v>
      </c>
      <c r="I676" s="7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123</v>
      </c>
      <c r="G677" t="s">
        <v>20</v>
      </c>
      <c r="H677">
        <v>331</v>
      </c>
      <c r="I677" s="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34.5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190</v>
      </c>
      <c r="G678" t="s">
        <v>20</v>
      </c>
      <c r="H678">
        <v>1170</v>
      </c>
      <c r="I678" s="7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84</v>
      </c>
      <c r="G679" t="s">
        <v>14</v>
      </c>
      <c r="H679">
        <v>111</v>
      </c>
      <c r="I679" s="7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18</v>
      </c>
      <c r="G680" t="s">
        <v>74</v>
      </c>
      <c r="H680">
        <v>215</v>
      </c>
      <c r="I680" s="7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1037</v>
      </c>
      <c r="G681" t="s">
        <v>20</v>
      </c>
      <c r="H681">
        <v>363</v>
      </c>
      <c r="I681" s="7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4.5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</v>
      </c>
      <c r="G682" t="s">
        <v>14</v>
      </c>
      <c r="H682">
        <v>2955</v>
      </c>
      <c r="I682" s="7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4.5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</v>
      </c>
      <c r="G683" t="s">
        <v>14</v>
      </c>
      <c r="H683">
        <v>1657</v>
      </c>
      <c r="I683" s="7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</v>
      </c>
      <c r="G684" t="s">
        <v>20</v>
      </c>
      <c r="H684">
        <v>103</v>
      </c>
      <c r="I684" s="7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</v>
      </c>
      <c r="G685" t="s">
        <v>20</v>
      </c>
      <c r="H685">
        <v>147</v>
      </c>
      <c r="I685" s="7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543</v>
      </c>
      <c r="G686" t="s">
        <v>20</v>
      </c>
      <c r="H686">
        <v>110</v>
      </c>
      <c r="I686" s="7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34.5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68</v>
      </c>
      <c r="G687" t="s">
        <v>14</v>
      </c>
      <c r="H687">
        <v>926</v>
      </c>
      <c r="I687" s="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192</v>
      </c>
      <c r="G688" t="s">
        <v>20</v>
      </c>
      <c r="H688">
        <v>134</v>
      </c>
      <c r="I688" s="7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7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</v>
      </c>
      <c r="G690" t="s">
        <v>20</v>
      </c>
      <c r="H690">
        <v>175</v>
      </c>
      <c r="I690" s="7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101</v>
      </c>
      <c r="G691" t="s">
        <v>20</v>
      </c>
      <c r="H691">
        <v>69</v>
      </c>
      <c r="I691" s="7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227</v>
      </c>
      <c r="G692" t="s">
        <v>20</v>
      </c>
      <c r="H692">
        <v>190</v>
      </c>
      <c r="I692" s="7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</v>
      </c>
      <c r="G693" t="s">
        <v>20</v>
      </c>
      <c r="H693">
        <v>237</v>
      </c>
      <c r="I693" s="7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34.5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91</v>
      </c>
      <c r="G694" t="s">
        <v>14</v>
      </c>
      <c r="H694">
        <v>77</v>
      </c>
      <c r="I694" s="7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4.5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64</v>
      </c>
      <c r="G695" t="s">
        <v>14</v>
      </c>
      <c r="H695">
        <v>1748</v>
      </c>
      <c r="I695" s="7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</v>
      </c>
      <c r="G696" t="s">
        <v>14</v>
      </c>
      <c r="H696">
        <v>79</v>
      </c>
      <c r="I696" s="7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134</v>
      </c>
      <c r="G697" t="s">
        <v>20</v>
      </c>
      <c r="H697">
        <v>196</v>
      </c>
      <c r="I697" s="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</v>
      </c>
      <c r="G698" t="s">
        <v>14</v>
      </c>
      <c r="H698">
        <v>889</v>
      </c>
      <c r="I698" s="7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4.5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153</v>
      </c>
      <c r="G699" t="s">
        <v>20</v>
      </c>
      <c r="H699">
        <v>7295</v>
      </c>
      <c r="I699" s="7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447</v>
      </c>
      <c r="G700" t="s">
        <v>20</v>
      </c>
      <c r="H700">
        <v>2893</v>
      </c>
      <c r="I700" s="7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</v>
      </c>
      <c r="G701" t="s">
        <v>14</v>
      </c>
      <c r="H701">
        <v>56</v>
      </c>
      <c r="I701" s="7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4.5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4.5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</v>
      </c>
      <c r="G703" t="s">
        <v>20</v>
      </c>
      <c r="H703">
        <v>820</v>
      </c>
      <c r="I703" s="7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4.5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</v>
      </c>
      <c r="G704" t="s">
        <v>14</v>
      </c>
      <c r="H704">
        <v>83</v>
      </c>
      <c r="I704" s="7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312</v>
      </c>
      <c r="G705" t="s">
        <v>20</v>
      </c>
      <c r="H705">
        <v>2038</v>
      </c>
      <c r="I705" s="7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4.5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ROUND(E706/D706*100, 0)</f>
        <v>123</v>
      </c>
      <c r="G706" t="s">
        <v>20</v>
      </c>
      <c r="H706">
        <v>116</v>
      </c>
      <c r="I706" s="7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99</v>
      </c>
      <c r="G707" t="s">
        <v>14</v>
      </c>
      <c r="H707">
        <v>2025</v>
      </c>
      <c r="I707" s="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 1, 1)</f>
        <v>41619.25</v>
      </c>
      <c r="O707" s="11">
        <f t="shared" ref="O707:O770" si="47">(((M707/60)/60)/24)+DATE(1970, 1, 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4.5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128</v>
      </c>
      <c r="G708" t="s">
        <v>20</v>
      </c>
      <c r="H708">
        <v>1345</v>
      </c>
      <c r="I708" s="7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4.5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159</v>
      </c>
      <c r="G709" t="s">
        <v>20</v>
      </c>
      <c r="H709">
        <v>168</v>
      </c>
      <c r="I709" s="7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</v>
      </c>
      <c r="G710" t="s">
        <v>20</v>
      </c>
      <c r="H710">
        <v>137</v>
      </c>
      <c r="I710" s="7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</v>
      </c>
      <c r="G711" t="s">
        <v>20</v>
      </c>
      <c r="H711">
        <v>186</v>
      </c>
      <c r="I711" s="7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4.5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148</v>
      </c>
      <c r="G712" t="s">
        <v>20</v>
      </c>
      <c r="H712">
        <v>125</v>
      </c>
      <c r="I712" s="7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4.5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4.5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1841</v>
      </c>
      <c r="G714" t="s">
        <v>20</v>
      </c>
      <c r="H714">
        <v>202</v>
      </c>
      <c r="I714" s="7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162</v>
      </c>
      <c r="G715" t="s">
        <v>20</v>
      </c>
      <c r="H715">
        <v>103</v>
      </c>
      <c r="I715" s="7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34.5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473</v>
      </c>
      <c r="G716" t="s">
        <v>20</v>
      </c>
      <c r="H716">
        <v>1785</v>
      </c>
      <c r="I716" s="7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</v>
      </c>
      <c r="G717" t="s">
        <v>14</v>
      </c>
      <c r="H717">
        <v>656</v>
      </c>
      <c r="I717" s="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518</v>
      </c>
      <c r="G718" t="s">
        <v>20</v>
      </c>
      <c r="H718">
        <v>157</v>
      </c>
      <c r="I718" s="7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4.5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248</v>
      </c>
      <c r="G719" t="s">
        <v>20</v>
      </c>
      <c r="H719">
        <v>555</v>
      </c>
      <c r="I719" s="7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</v>
      </c>
      <c r="G720" t="s">
        <v>20</v>
      </c>
      <c r="H720">
        <v>297</v>
      </c>
      <c r="I720" s="7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7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4.5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</v>
      </c>
      <c r="G722" t="s">
        <v>74</v>
      </c>
      <c r="H722">
        <v>38</v>
      </c>
      <c r="I722" s="7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34.5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</v>
      </c>
      <c r="G723" t="s">
        <v>74</v>
      </c>
      <c r="H723">
        <v>60</v>
      </c>
      <c r="I723" s="7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157</v>
      </c>
      <c r="G724" t="s">
        <v>20</v>
      </c>
      <c r="H724">
        <v>3036</v>
      </c>
      <c r="I724" s="7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</v>
      </c>
      <c r="G725" t="s">
        <v>20</v>
      </c>
      <c r="H725">
        <v>144</v>
      </c>
      <c r="I725" s="7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4.5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</v>
      </c>
      <c r="G726" t="s">
        <v>20</v>
      </c>
      <c r="H726">
        <v>121</v>
      </c>
      <c r="I726" s="7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</v>
      </c>
      <c r="G727" t="s">
        <v>14</v>
      </c>
      <c r="H727">
        <v>1596</v>
      </c>
      <c r="I727" s="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34.5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89</v>
      </c>
      <c r="G728" t="s">
        <v>74</v>
      </c>
      <c r="H728">
        <v>524</v>
      </c>
      <c r="I728" s="7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7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4.5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18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4.5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186</v>
      </c>
      <c r="G731" t="s">
        <v>20</v>
      </c>
      <c r="H731">
        <v>122</v>
      </c>
      <c r="I731" s="7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413</v>
      </c>
      <c r="G732" t="s">
        <v>20</v>
      </c>
      <c r="H732">
        <v>1071</v>
      </c>
      <c r="I732" s="7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</v>
      </c>
      <c r="G733" t="s">
        <v>74</v>
      </c>
      <c r="H733">
        <v>219</v>
      </c>
      <c r="I733" s="7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92</v>
      </c>
      <c r="G734" t="s">
        <v>14</v>
      </c>
      <c r="H734">
        <v>1121</v>
      </c>
      <c r="I734" s="7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</v>
      </c>
      <c r="G735" t="s">
        <v>20</v>
      </c>
      <c r="H735">
        <v>980</v>
      </c>
      <c r="I735" s="7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</v>
      </c>
      <c r="G736" t="s">
        <v>20</v>
      </c>
      <c r="H736">
        <v>536</v>
      </c>
      <c r="I736" s="7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4.5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</v>
      </c>
      <c r="G737" t="s">
        <v>20</v>
      </c>
      <c r="H737">
        <v>1991</v>
      </c>
      <c r="I737" s="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33</v>
      </c>
      <c r="G738" t="s">
        <v>74</v>
      </c>
      <c r="H738">
        <v>29</v>
      </c>
      <c r="I738" s="7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4.5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136</v>
      </c>
      <c r="G739" t="s">
        <v>20</v>
      </c>
      <c r="H739">
        <v>180</v>
      </c>
      <c r="I739" s="7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4.5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7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4.5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</v>
      </c>
      <c r="G743" t="s">
        <v>20</v>
      </c>
      <c r="H743">
        <v>130</v>
      </c>
      <c r="I743" s="7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34.5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</v>
      </c>
      <c r="G744" t="s">
        <v>20</v>
      </c>
      <c r="H744">
        <v>122</v>
      </c>
      <c r="I744" s="7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4.5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13</v>
      </c>
      <c r="G745" t="s">
        <v>14</v>
      </c>
      <c r="H745">
        <v>17</v>
      </c>
      <c r="I745" s="7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7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4.5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213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229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35</v>
      </c>
      <c r="G750" t="s">
        <v>74</v>
      </c>
      <c r="H750">
        <v>614</v>
      </c>
      <c r="I750" s="7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</v>
      </c>
      <c r="G751" t="s">
        <v>20</v>
      </c>
      <c r="H751">
        <v>366</v>
      </c>
      <c r="I751" s="7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34.5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</v>
      </c>
      <c r="G753" t="s">
        <v>20</v>
      </c>
      <c r="H753">
        <v>270</v>
      </c>
      <c r="I753" s="7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</v>
      </c>
      <c r="G754" t="s">
        <v>74</v>
      </c>
      <c r="H754">
        <v>114</v>
      </c>
      <c r="I754" s="7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257</v>
      </c>
      <c r="G755" t="s">
        <v>20</v>
      </c>
      <c r="H755">
        <v>137</v>
      </c>
      <c r="I755" s="7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</v>
      </c>
      <c r="G756" t="s">
        <v>20</v>
      </c>
      <c r="H756">
        <v>3205</v>
      </c>
      <c r="I756" s="7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167</v>
      </c>
      <c r="G757" t="s">
        <v>20</v>
      </c>
      <c r="H757">
        <v>288</v>
      </c>
      <c r="I757" s="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4.5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</v>
      </c>
      <c r="G758" t="s">
        <v>20</v>
      </c>
      <c r="H758">
        <v>148</v>
      </c>
      <c r="I758" s="7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407</v>
      </c>
      <c r="G759" t="s">
        <v>20</v>
      </c>
      <c r="H759">
        <v>114</v>
      </c>
      <c r="I759" s="7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</v>
      </c>
      <c r="G760" t="s">
        <v>20</v>
      </c>
      <c r="H760">
        <v>1518</v>
      </c>
      <c r="I760" s="7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4.5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</v>
      </c>
      <c r="G761" t="s">
        <v>14</v>
      </c>
      <c r="H761">
        <v>1274</v>
      </c>
      <c r="I761" s="7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</v>
      </c>
      <c r="G762" t="s">
        <v>14</v>
      </c>
      <c r="H762">
        <v>210</v>
      </c>
      <c r="I762" s="7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</v>
      </c>
      <c r="G763" t="s">
        <v>20</v>
      </c>
      <c r="H763">
        <v>166</v>
      </c>
      <c r="I763" s="7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</v>
      </c>
      <c r="G765" t="s">
        <v>20</v>
      </c>
      <c r="H765">
        <v>235</v>
      </c>
      <c r="I765" s="7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4.5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</v>
      </c>
      <c r="G766" t="s">
        <v>20</v>
      </c>
      <c r="H766">
        <v>148</v>
      </c>
      <c r="I766" s="7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</v>
      </c>
      <c r="G767" t="s">
        <v>20</v>
      </c>
      <c r="H767">
        <v>198</v>
      </c>
      <c r="I767" s="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4.5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</v>
      </c>
      <c r="G768" t="s">
        <v>14</v>
      </c>
      <c r="H768">
        <v>248</v>
      </c>
      <c r="I768" s="7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34.5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57</v>
      </c>
      <c r="G769" t="s">
        <v>14</v>
      </c>
      <c r="H769">
        <v>513</v>
      </c>
      <c r="I769" s="7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ROUND(E770/D770*100, 0)</f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87</v>
      </c>
      <c r="G771" t="s">
        <v>14</v>
      </c>
      <c r="H771">
        <v>3410</v>
      </c>
      <c r="I771" s="7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 1, 1)</f>
        <v>41501.208333333336</v>
      </c>
      <c r="O771" s="11">
        <f t="shared" ref="O771:O834" si="51">(((M771/60)/60)/24)+DATE(1970, 1, 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34.5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271</v>
      </c>
      <c r="G772" t="s">
        <v>20</v>
      </c>
      <c r="H772">
        <v>216</v>
      </c>
      <c r="I772" s="7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34.5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</v>
      </c>
      <c r="G774" t="s">
        <v>20</v>
      </c>
      <c r="H774">
        <v>5139</v>
      </c>
      <c r="I774" s="7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191</v>
      </c>
      <c r="G775" t="s">
        <v>20</v>
      </c>
      <c r="H775">
        <v>2353</v>
      </c>
      <c r="I775" s="7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136</v>
      </c>
      <c r="G776" t="s">
        <v>20</v>
      </c>
      <c r="H776">
        <v>78</v>
      </c>
      <c r="I776" s="7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4.5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66</v>
      </c>
      <c r="G778" t="s">
        <v>14</v>
      </c>
      <c r="H778">
        <v>2201</v>
      </c>
      <c r="I778" s="7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</v>
      </c>
      <c r="G779" t="s">
        <v>14</v>
      </c>
      <c r="H779">
        <v>676</v>
      </c>
      <c r="I779" s="7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788</v>
      </c>
      <c r="G780" t="s">
        <v>20</v>
      </c>
      <c r="H780">
        <v>174</v>
      </c>
      <c r="I780" s="7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</v>
      </c>
      <c r="G781" t="s">
        <v>14</v>
      </c>
      <c r="H781">
        <v>831</v>
      </c>
      <c r="I781" s="7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4.5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</v>
      </c>
      <c r="G782" t="s">
        <v>20</v>
      </c>
      <c r="H782">
        <v>164</v>
      </c>
      <c r="I782" s="7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51</v>
      </c>
      <c r="G783" t="s">
        <v>74</v>
      </c>
      <c r="H783">
        <v>56</v>
      </c>
      <c r="I783" s="7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</v>
      </c>
      <c r="G784" t="s">
        <v>20</v>
      </c>
      <c r="H784">
        <v>161</v>
      </c>
      <c r="I784" s="7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</v>
      </c>
      <c r="G785" t="s">
        <v>20</v>
      </c>
      <c r="H785">
        <v>138</v>
      </c>
      <c r="I785" s="7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</v>
      </c>
      <c r="G786" t="s">
        <v>20</v>
      </c>
      <c r="H786">
        <v>3308</v>
      </c>
      <c r="I786" s="7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4.5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</v>
      </c>
      <c r="G787" t="s">
        <v>20</v>
      </c>
      <c r="H787">
        <v>127</v>
      </c>
      <c r="I787" s="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730</v>
      </c>
      <c r="G788" t="s">
        <v>20</v>
      </c>
      <c r="H788">
        <v>207</v>
      </c>
      <c r="I788" s="7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100</v>
      </c>
      <c r="G789" t="s">
        <v>14</v>
      </c>
      <c r="H789">
        <v>859</v>
      </c>
      <c r="I789" s="7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</v>
      </c>
      <c r="G790" t="s">
        <v>47</v>
      </c>
      <c r="H790">
        <v>31</v>
      </c>
      <c r="I790" s="7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</v>
      </c>
      <c r="G791" t="s">
        <v>14</v>
      </c>
      <c r="H791">
        <v>45</v>
      </c>
      <c r="I791" s="7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31</v>
      </c>
      <c r="G792" t="s">
        <v>74</v>
      </c>
      <c r="H792">
        <v>1113</v>
      </c>
      <c r="I792" s="7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26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7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1186</v>
      </c>
      <c r="G795" t="s">
        <v>20</v>
      </c>
      <c r="H795">
        <v>181</v>
      </c>
      <c r="I795" s="7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</v>
      </c>
      <c r="G796" t="s">
        <v>20</v>
      </c>
      <c r="H796">
        <v>110</v>
      </c>
      <c r="I796" s="7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4.5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</v>
      </c>
      <c r="G797" t="s">
        <v>14</v>
      </c>
      <c r="H797">
        <v>31</v>
      </c>
      <c r="I797" s="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55</v>
      </c>
      <c r="G798" t="s">
        <v>14</v>
      </c>
      <c r="H798">
        <v>78</v>
      </c>
      <c r="I798" s="7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110</v>
      </c>
      <c r="G799" t="s">
        <v>20</v>
      </c>
      <c r="H799">
        <v>185</v>
      </c>
      <c r="I799" s="7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</v>
      </c>
      <c r="G800" t="s">
        <v>20</v>
      </c>
      <c r="H800">
        <v>121</v>
      </c>
      <c r="I800" s="7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</v>
      </c>
      <c r="G801" t="s">
        <v>14</v>
      </c>
      <c r="H801">
        <v>1225</v>
      </c>
      <c r="I801" s="7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203</v>
      </c>
      <c r="G803" t="s">
        <v>20</v>
      </c>
      <c r="H803">
        <v>106</v>
      </c>
      <c r="I803" s="7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4.5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</v>
      </c>
      <c r="G804" t="s">
        <v>20</v>
      </c>
      <c r="H804">
        <v>142</v>
      </c>
      <c r="I804" s="7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4.5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7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269</v>
      </c>
      <c r="G806" t="s">
        <v>20</v>
      </c>
      <c r="H806">
        <v>218</v>
      </c>
      <c r="I806" s="7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4.5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51</v>
      </c>
      <c r="G807" t="s">
        <v>14</v>
      </c>
      <c r="H807">
        <v>67</v>
      </c>
      <c r="I807" s="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</v>
      </c>
      <c r="G808" t="s">
        <v>20</v>
      </c>
      <c r="H808">
        <v>76</v>
      </c>
      <c r="I808" s="7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7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</v>
      </c>
      <c r="G810" t="s">
        <v>14</v>
      </c>
      <c r="H810">
        <v>19</v>
      </c>
      <c r="I810" s="7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4.5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</v>
      </c>
      <c r="G812" t="s">
        <v>20</v>
      </c>
      <c r="H812">
        <v>221</v>
      </c>
      <c r="I812" s="7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</v>
      </c>
      <c r="G813" t="s">
        <v>14</v>
      </c>
      <c r="H813">
        <v>679</v>
      </c>
      <c r="I813" s="7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226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</v>
      </c>
      <c r="G815" t="s">
        <v>20</v>
      </c>
      <c r="H815">
        <v>68</v>
      </c>
      <c r="I815" s="7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</v>
      </c>
      <c r="G816" t="s">
        <v>14</v>
      </c>
      <c r="H816">
        <v>36</v>
      </c>
      <c r="I816" s="7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4.5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</v>
      </c>
      <c r="G817" t="s">
        <v>20</v>
      </c>
      <c r="H817">
        <v>183</v>
      </c>
      <c r="I817" s="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4.5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</v>
      </c>
      <c r="G818" t="s">
        <v>20</v>
      </c>
      <c r="H818">
        <v>133</v>
      </c>
      <c r="I818" s="7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369</v>
      </c>
      <c r="G819" t="s">
        <v>20</v>
      </c>
      <c r="H819">
        <v>2489</v>
      </c>
      <c r="I819" s="7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1095</v>
      </c>
      <c r="G820" t="s">
        <v>20</v>
      </c>
      <c r="H820">
        <v>69</v>
      </c>
      <c r="I820" s="7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4.5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51</v>
      </c>
      <c r="G821" t="s">
        <v>14</v>
      </c>
      <c r="H821">
        <v>47</v>
      </c>
      <c r="I821" s="7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801</v>
      </c>
      <c r="G822" t="s">
        <v>20</v>
      </c>
      <c r="H822">
        <v>279</v>
      </c>
      <c r="I822" s="7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</v>
      </c>
      <c r="G823" t="s">
        <v>20</v>
      </c>
      <c r="H823">
        <v>210</v>
      </c>
      <c r="I823" s="7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350</v>
      </c>
      <c r="G824" t="s">
        <v>20</v>
      </c>
      <c r="H824">
        <v>2100</v>
      </c>
      <c r="I824" s="7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4.5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</v>
      </c>
      <c r="G825" t="s">
        <v>20</v>
      </c>
      <c r="H825">
        <v>252</v>
      </c>
      <c r="I825" s="7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</v>
      </c>
      <c r="G826" t="s">
        <v>20</v>
      </c>
      <c r="H826">
        <v>1280</v>
      </c>
      <c r="I826" s="7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34.5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388</v>
      </c>
      <c r="G827" t="s">
        <v>20</v>
      </c>
      <c r="H827">
        <v>157</v>
      </c>
      <c r="I827" s="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4.5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</v>
      </c>
      <c r="G828" t="s">
        <v>20</v>
      </c>
      <c r="H828">
        <v>194</v>
      </c>
      <c r="I828" s="7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4.5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267</v>
      </c>
      <c r="G829" t="s">
        <v>20</v>
      </c>
      <c r="H829">
        <v>82</v>
      </c>
      <c r="I829" s="7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4.5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7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</v>
      </c>
      <c r="G831" t="s">
        <v>14</v>
      </c>
      <c r="H831">
        <v>154</v>
      </c>
      <c r="I831" s="7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4.5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</v>
      </c>
      <c r="G832" t="s">
        <v>14</v>
      </c>
      <c r="H832">
        <v>22</v>
      </c>
      <c r="I832" s="7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4.5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109</v>
      </c>
      <c r="G833" t="s">
        <v>20</v>
      </c>
      <c r="H833">
        <v>4233</v>
      </c>
      <c r="I833" s="7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ROUND(E834/D834*100, 0)</f>
        <v>315</v>
      </c>
      <c r="G834" t="s">
        <v>20</v>
      </c>
      <c r="H834">
        <v>1297</v>
      </c>
      <c r="I834" s="7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158</v>
      </c>
      <c r="G835" t="s">
        <v>20</v>
      </c>
      <c r="H835">
        <v>165</v>
      </c>
      <c r="I835" s="7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 1, 1)</f>
        <v>40588.25</v>
      </c>
      <c r="O835" s="11">
        <f t="shared" ref="O835:O898" si="55">(((M835/60)/60)/24)+DATE(1970, 1, 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154</v>
      </c>
      <c r="G836" t="s">
        <v>20</v>
      </c>
      <c r="H836">
        <v>119</v>
      </c>
      <c r="I836" s="7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90</v>
      </c>
      <c r="G837" t="s">
        <v>14</v>
      </c>
      <c r="H837">
        <v>1758</v>
      </c>
      <c r="I837" s="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</v>
      </c>
      <c r="G838" t="s">
        <v>14</v>
      </c>
      <c r="H838">
        <v>94</v>
      </c>
      <c r="I838" s="7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34.5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853</v>
      </c>
      <c r="G839" t="s">
        <v>20</v>
      </c>
      <c r="H839">
        <v>1797</v>
      </c>
      <c r="I839" s="7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139</v>
      </c>
      <c r="G840" t="s">
        <v>20</v>
      </c>
      <c r="H840">
        <v>261</v>
      </c>
      <c r="I840" s="7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</v>
      </c>
      <c r="G841" t="s">
        <v>20</v>
      </c>
      <c r="H841">
        <v>157</v>
      </c>
      <c r="I841" s="7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</v>
      </c>
      <c r="G842" t="s">
        <v>20</v>
      </c>
      <c r="H842">
        <v>3533</v>
      </c>
      <c r="I842" s="7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143</v>
      </c>
      <c r="G843" t="s">
        <v>20</v>
      </c>
      <c r="H843">
        <v>155</v>
      </c>
      <c r="I843" s="7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4.5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</v>
      </c>
      <c r="G844" t="s">
        <v>20</v>
      </c>
      <c r="H844">
        <v>132</v>
      </c>
      <c r="I844" s="7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4.5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31</v>
      </c>
      <c r="G845" t="s">
        <v>14</v>
      </c>
      <c r="H845">
        <v>33</v>
      </c>
      <c r="I845" s="7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</v>
      </c>
      <c r="G846" t="s">
        <v>74</v>
      </c>
      <c r="H846">
        <v>94</v>
      </c>
      <c r="I846" s="7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198</v>
      </c>
      <c r="G847" t="s">
        <v>20</v>
      </c>
      <c r="H847">
        <v>1354</v>
      </c>
      <c r="I847" s="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509</v>
      </c>
      <c r="G848" t="s">
        <v>20</v>
      </c>
      <c r="H848">
        <v>48</v>
      </c>
      <c r="I848" s="7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238</v>
      </c>
      <c r="G849" t="s">
        <v>20</v>
      </c>
      <c r="H849">
        <v>110</v>
      </c>
      <c r="I849" s="7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</v>
      </c>
      <c r="G850" t="s">
        <v>20</v>
      </c>
      <c r="H850">
        <v>172</v>
      </c>
      <c r="I850" s="7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</v>
      </c>
      <c r="G851" t="s">
        <v>20</v>
      </c>
      <c r="H851">
        <v>307</v>
      </c>
      <c r="I851" s="7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4.5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4.5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208</v>
      </c>
      <c r="G853" t="s">
        <v>20</v>
      </c>
      <c r="H853">
        <v>160</v>
      </c>
      <c r="I853" s="7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4.5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</v>
      </c>
      <c r="G854" t="s">
        <v>14</v>
      </c>
      <c r="H854">
        <v>31</v>
      </c>
      <c r="I854" s="7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</v>
      </c>
      <c r="G855" t="s">
        <v>20</v>
      </c>
      <c r="H855">
        <v>1467</v>
      </c>
      <c r="I855" s="7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4.5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114</v>
      </c>
      <c r="G856" t="s">
        <v>20</v>
      </c>
      <c r="H856">
        <v>2662</v>
      </c>
      <c r="I856" s="7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357</v>
      </c>
      <c r="G858" t="s">
        <v>20</v>
      </c>
      <c r="H858">
        <v>158</v>
      </c>
      <c r="I858" s="7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4.5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140</v>
      </c>
      <c r="G859" t="s">
        <v>20</v>
      </c>
      <c r="H859">
        <v>225</v>
      </c>
      <c r="I859" s="7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4.5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</v>
      </c>
      <c r="G860" t="s">
        <v>14</v>
      </c>
      <c r="H860">
        <v>35</v>
      </c>
      <c r="I860" s="7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4.5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36</v>
      </c>
      <c r="G861" t="s">
        <v>14</v>
      </c>
      <c r="H861">
        <v>63</v>
      </c>
      <c r="I861" s="7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4.5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252</v>
      </c>
      <c r="G862" t="s">
        <v>20</v>
      </c>
      <c r="H862">
        <v>65</v>
      </c>
      <c r="I862" s="7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106</v>
      </c>
      <c r="G863" t="s">
        <v>20</v>
      </c>
      <c r="H863">
        <v>163</v>
      </c>
      <c r="I863" s="7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34.5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</v>
      </c>
      <c r="G864" t="s">
        <v>20</v>
      </c>
      <c r="H864">
        <v>85</v>
      </c>
      <c r="I864" s="7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387</v>
      </c>
      <c r="G865" t="s">
        <v>20</v>
      </c>
      <c r="H865">
        <v>217</v>
      </c>
      <c r="I865" s="7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34.5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186</v>
      </c>
      <c r="G867" t="s">
        <v>20</v>
      </c>
      <c r="H867">
        <v>3272</v>
      </c>
      <c r="I867" s="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</v>
      </c>
      <c r="G868" t="s">
        <v>74</v>
      </c>
      <c r="H868">
        <v>898</v>
      </c>
      <c r="I868" s="7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4.5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185</v>
      </c>
      <c r="G870" t="s">
        <v>20</v>
      </c>
      <c r="H870">
        <v>126</v>
      </c>
      <c r="I870" s="7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24</v>
      </c>
      <c r="G871" t="s">
        <v>14</v>
      </c>
      <c r="H871">
        <v>526</v>
      </c>
      <c r="I871" s="7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34.5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90</v>
      </c>
      <c r="G872" t="s">
        <v>14</v>
      </c>
      <c r="H872">
        <v>121</v>
      </c>
      <c r="I872" s="7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4.5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273</v>
      </c>
      <c r="G873" t="s">
        <v>20</v>
      </c>
      <c r="H873">
        <v>2320</v>
      </c>
      <c r="I873" s="7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</v>
      </c>
      <c r="G874" t="s">
        <v>20</v>
      </c>
      <c r="H874">
        <v>81</v>
      </c>
      <c r="I874" s="7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</v>
      </c>
      <c r="G875" t="s">
        <v>20</v>
      </c>
      <c r="H875">
        <v>1887</v>
      </c>
      <c r="I875" s="7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347</v>
      </c>
      <c r="G876" t="s">
        <v>20</v>
      </c>
      <c r="H876">
        <v>4358</v>
      </c>
      <c r="I876" s="7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</v>
      </c>
      <c r="G877" t="s">
        <v>14</v>
      </c>
      <c r="H877">
        <v>67</v>
      </c>
      <c r="I877" s="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4.5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</v>
      </c>
      <c r="G878" t="s">
        <v>14</v>
      </c>
      <c r="H878">
        <v>57</v>
      </c>
      <c r="I878" s="7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</v>
      </c>
      <c r="G879" t="s">
        <v>14</v>
      </c>
      <c r="H879">
        <v>1229</v>
      </c>
      <c r="I879" s="7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34.5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</v>
      </c>
      <c r="G880" t="s">
        <v>14</v>
      </c>
      <c r="H880">
        <v>12</v>
      </c>
      <c r="I880" s="7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544</v>
      </c>
      <c r="G881" t="s">
        <v>20</v>
      </c>
      <c r="H881">
        <v>53</v>
      </c>
      <c r="I881" s="7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34.5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229</v>
      </c>
      <c r="G882" t="s">
        <v>20</v>
      </c>
      <c r="H882">
        <v>2414</v>
      </c>
      <c r="I882" s="7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34.5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39</v>
      </c>
      <c r="G883" t="s">
        <v>14</v>
      </c>
      <c r="H883">
        <v>452</v>
      </c>
      <c r="I883" s="7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4.5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238</v>
      </c>
      <c r="G885" t="s">
        <v>20</v>
      </c>
      <c r="H885">
        <v>193</v>
      </c>
      <c r="I885" s="7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</v>
      </c>
      <c r="G886" t="s">
        <v>14</v>
      </c>
      <c r="H886">
        <v>1886</v>
      </c>
      <c r="I886" s="7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</v>
      </c>
      <c r="G887" t="s">
        <v>20</v>
      </c>
      <c r="H887">
        <v>52</v>
      </c>
      <c r="I887" s="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85</v>
      </c>
      <c r="G888" t="s">
        <v>14</v>
      </c>
      <c r="H888">
        <v>1825</v>
      </c>
      <c r="I888" s="7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4.5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</v>
      </c>
      <c r="G889" t="s">
        <v>14</v>
      </c>
      <c r="H889">
        <v>31</v>
      </c>
      <c r="I889" s="7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4.5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210</v>
      </c>
      <c r="G890" t="s">
        <v>20</v>
      </c>
      <c r="H890">
        <v>290</v>
      </c>
      <c r="I890" s="7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170</v>
      </c>
      <c r="G891" t="s">
        <v>20</v>
      </c>
      <c r="H891">
        <v>122</v>
      </c>
      <c r="I891" s="7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116</v>
      </c>
      <c r="G892" t="s">
        <v>20</v>
      </c>
      <c r="H892">
        <v>1470</v>
      </c>
      <c r="I892" s="7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4.5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259</v>
      </c>
      <c r="G893" t="s">
        <v>20</v>
      </c>
      <c r="H893">
        <v>165</v>
      </c>
      <c r="I893" s="7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231</v>
      </c>
      <c r="G894" t="s">
        <v>20</v>
      </c>
      <c r="H894">
        <v>182</v>
      </c>
      <c r="I894" s="7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</v>
      </c>
      <c r="G895" t="s">
        <v>20</v>
      </c>
      <c r="H895">
        <v>199</v>
      </c>
      <c r="I895" s="7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189</v>
      </c>
      <c r="G896" t="s">
        <v>20</v>
      </c>
      <c r="H896">
        <v>56</v>
      </c>
      <c r="I896" s="7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4.5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7</v>
      </c>
      <c r="G897" t="s">
        <v>14</v>
      </c>
      <c r="H897">
        <v>107</v>
      </c>
      <c r="I897" s="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4.5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ROUND(E898/D898*100, 0)</f>
        <v>774</v>
      </c>
      <c r="G898" t="s">
        <v>20</v>
      </c>
      <c r="H898">
        <v>1460</v>
      </c>
      <c r="I898" s="7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28</v>
      </c>
      <c r="G899" t="s">
        <v>14</v>
      </c>
      <c r="H899">
        <v>27</v>
      </c>
      <c r="I899" s="7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 1, 1)</f>
        <v>43583.208333333328</v>
      </c>
      <c r="O899" s="11">
        <f t="shared" ref="O899:O962" si="59">(((M899/60)/60)/24)+DATE(1970, 1, 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</v>
      </c>
      <c r="G900" t="s">
        <v>14</v>
      </c>
      <c r="H900">
        <v>1221</v>
      </c>
      <c r="I900" s="7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34.5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</v>
      </c>
      <c r="G901" t="s">
        <v>20</v>
      </c>
      <c r="H901">
        <v>123</v>
      </c>
      <c r="I901" s="7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</v>
      </c>
      <c r="G903" t="s">
        <v>20</v>
      </c>
      <c r="H903">
        <v>159</v>
      </c>
      <c r="I903" s="7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</v>
      </c>
      <c r="G904" t="s">
        <v>20</v>
      </c>
      <c r="H904">
        <v>110</v>
      </c>
      <c r="I904" s="7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4.5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2</v>
      </c>
      <c r="G905" t="s">
        <v>47</v>
      </c>
      <c r="H905">
        <v>14</v>
      </c>
      <c r="I905" s="7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</v>
      </c>
      <c r="G906" t="s">
        <v>14</v>
      </c>
      <c r="H906">
        <v>16</v>
      </c>
      <c r="I906" s="7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164</v>
      </c>
      <c r="G907" t="s">
        <v>20</v>
      </c>
      <c r="H907">
        <v>236</v>
      </c>
      <c r="I907" s="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4.5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163</v>
      </c>
      <c r="G908" t="s">
        <v>20</v>
      </c>
      <c r="H908">
        <v>191</v>
      </c>
      <c r="I908" s="7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</v>
      </c>
      <c r="G909" t="s">
        <v>14</v>
      </c>
      <c r="H909">
        <v>41</v>
      </c>
      <c r="I909" s="7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</v>
      </c>
      <c r="G910" t="s">
        <v>20</v>
      </c>
      <c r="H910">
        <v>3934</v>
      </c>
      <c r="I910" s="7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34.5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479</v>
      </c>
      <c r="G911" t="s">
        <v>20</v>
      </c>
      <c r="H911">
        <v>80</v>
      </c>
      <c r="I911" s="7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20</v>
      </c>
      <c r="G912" t="s">
        <v>74</v>
      </c>
      <c r="H912">
        <v>296</v>
      </c>
      <c r="I912" s="7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199</v>
      </c>
      <c r="G913" t="s">
        <v>20</v>
      </c>
      <c r="H913">
        <v>462</v>
      </c>
      <c r="I913" s="7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34.5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7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34.5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51</v>
      </c>
      <c r="G915" t="s">
        <v>14</v>
      </c>
      <c r="H915">
        <v>523</v>
      </c>
      <c r="I915" s="7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</v>
      </c>
      <c r="G916" t="s">
        <v>14</v>
      </c>
      <c r="H916">
        <v>141</v>
      </c>
      <c r="I916" s="7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34.5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156</v>
      </c>
      <c r="G917" t="s">
        <v>20</v>
      </c>
      <c r="H917">
        <v>1866</v>
      </c>
      <c r="I917" s="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4.5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</v>
      </c>
      <c r="G918" t="s">
        <v>14</v>
      </c>
      <c r="H918">
        <v>52</v>
      </c>
      <c r="I918" s="7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</v>
      </c>
      <c r="G919" t="s">
        <v>47</v>
      </c>
      <c r="H919">
        <v>27</v>
      </c>
      <c r="I919" s="7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</v>
      </c>
      <c r="G920" t="s">
        <v>20</v>
      </c>
      <c r="H920">
        <v>156</v>
      </c>
      <c r="I920" s="7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59</v>
      </c>
      <c r="G921" t="s">
        <v>14</v>
      </c>
      <c r="H921">
        <v>225</v>
      </c>
      <c r="I921" s="7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183</v>
      </c>
      <c r="G922" t="s">
        <v>20</v>
      </c>
      <c r="H922">
        <v>255</v>
      </c>
      <c r="I922" s="7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1</v>
      </c>
      <c r="G923" t="s">
        <v>14</v>
      </c>
      <c r="H923">
        <v>38</v>
      </c>
      <c r="I923" s="7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176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238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</v>
      </c>
      <c r="G926" t="s">
        <v>20</v>
      </c>
      <c r="H926">
        <v>2289</v>
      </c>
      <c r="I926" s="7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4.5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</v>
      </c>
      <c r="G927" t="s">
        <v>20</v>
      </c>
      <c r="H927">
        <v>65</v>
      </c>
      <c r="I927" s="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</v>
      </c>
      <c r="G928" t="s">
        <v>14</v>
      </c>
      <c r="H928">
        <v>15</v>
      </c>
      <c r="I928" s="7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46</v>
      </c>
      <c r="G929" t="s">
        <v>14</v>
      </c>
      <c r="H929">
        <v>37</v>
      </c>
      <c r="I929" s="7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</v>
      </c>
      <c r="G930" t="s">
        <v>20</v>
      </c>
      <c r="H930">
        <v>3777</v>
      </c>
      <c r="I930" s="7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</v>
      </c>
      <c r="G931" t="s">
        <v>20</v>
      </c>
      <c r="H931">
        <v>184</v>
      </c>
      <c r="I931" s="7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</v>
      </c>
      <c r="G932" t="s">
        <v>20</v>
      </c>
      <c r="H932">
        <v>85</v>
      </c>
      <c r="I932" s="7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34.5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73</v>
      </c>
      <c r="G933" t="s">
        <v>14</v>
      </c>
      <c r="H933">
        <v>112</v>
      </c>
      <c r="I933" s="7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34.5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</v>
      </c>
      <c r="G934" t="s">
        <v>20</v>
      </c>
      <c r="H934">
        <v>144</v>
      </c>
      <c r="I934" s="7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240</v>
      </c>
      <c r="G935" t="s">
        <v>20</v>
      </c>
      <c r="H935">
        <v>1902</v>
      </c>
      <c r="I935" s="7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182</v>
      </c>
      <c r="G936" t="s">
        <v>20</v>
      </c>
      <c r="H936">
        <v>105</v>
      </c>
      <c r="I936" s="7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4.5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</v>
      </c>
      <c r="G937" t="s">
        <v>20</v>
      </c>
      <c r="H937">
        <v>132</v>
      </c>
      <c r="I937" s="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2</v>
      </c>
      <c r="G938" t="s">
        <v>14</v>
      </c>
      <c r="H938">
        <v>21</v>
      </c>
      <c r="I938" s="7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50</v>
      </c>
      <c r="G939" t="s">
        <v>74</v>
      </c>
      <c r="H939">
        <v>976</v>
      </c>
      <c r="I939" s="7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110</v>
      </c>
      <c r="G940" t="s">
        <v>20</v>
      </c>
      <c r="H940">
        <v>96</v>
      </c>
      <c r="I940" s="7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4.5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</v>
      </c>
      <c r="G941" t="s">
        <v>14</v>
      </c>
      <c r="H941">
        <v>67</v>
      </c>
      <c r="I941" s="7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</v>
      </c>
      <c r="G942" t="s">
        <v>47</v>
      </c>
      <c r="H942">
        <v>66</v>
      </c>
      <c r="I942" s="7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</v>
      </c>
      <c r="G943" t="s">
        <v>14</v>
      </c>
      <c r="H943">
        <v>78</v>
      </c>
      <c r="I943" s="7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65</v>
      </c>
      <c r="G944" t="s">
        <v>14</v>
      </c>
      <c r="H944">
        <v>67</v>
      </c>
      <c r="I944" s="7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34.5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160</v>
      </c>
      <c r="G945" t="s">
        <v>20</v>
      </c>
      <c r="H945">
        <v>114</v>
      </c>
      <c r="I945" s="7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</v>
      </c>
      <c r="G946" t="s">
        <v>14</v>
      </c>
      <c r="H946">
        <v>263</v>
      </c>
      <c r="I946" s="7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</v>
      </c>
      <c r="G947" t="s">
        <v>14</v>
      </c>
      <c r="H947">
        <v>1691</v>
      </c>
      <c r="I947" s="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4.5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10</v>
      </c>
      <c r="G948" t="s">
        <v>14</v>
      </c>
      <c r="H948">
        <v>181</v>
      </c>
      <c r="I948" s="7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27</v>
      </c>
      <c r="G949" t="s">
        <v>14</v>
      </c>
      <c r="H949">
        <v>13</v>
      </c>
      <c r="I949" s="7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63</v>
      </c>
      <c r="G950" t="s">
        <v>74</v>
      </c>
      <c r="H950">
        <v>160</v>
      </c>
      <c r="I950" s="7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4.5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</v>
      </c>
      <c r="G951" t="s">
        <v>20</v>
      </c>
      <c r="H951">
        <v>203</v>
      </c>
      <c r="I951" s="7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34.5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1097</v>
      </c>
      <c r="G953" t="s">
        <v>20</v>
      </c>
      <c r="H953">
        <v>1559</v>
      </c>
      <c r="I953" s="7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</v>
      </c>
      <c r="G954" t="s">
        <v>74</v>
      </c>
      <c r="H954">
        <v>2266</v>
      </c>
      <c r="I954" s="7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4.5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7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</v>
      </c>
      <c r="G956" t="s">
        <v>20</v>
      </c>
      <c r="H956">
        <v>1548</v>
      </c>
      <c r="I956" s="7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4.5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34.5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</v>
      </c>
      <c r="G958" t="s">
        <v>14</v>
      </c>
      <c r="H958">
        <v>830</v>
      </c>
      <c r="I958" s="7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127</v>
      </c>
      <c r="G959" t="s">
        <v>20</v>
      </c>
      <c r="H959">
        <v>131</v>
      </c>
      <c r="I959" s="7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4.5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735</v>
      </c>
      <c r="G960" t="s">
        <v>20</v>
      </c>
      <c r="H960">
        <v>112</v>
      </c>
      <c r="I960" s="7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5</v>
      </c>
      <c r="G961" t="s">
        <v>14</v>
      </c>
      <c r="H961">
        <v>130</v>
      </c>
      <c r="I961" s="7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60">ROUND(E962/D962*100, 0)</f>
        <v>85</v>
      </c>
      <c r="G962" t="s">
        <v>14</v>
      </c>
      <c r="H962">
        <v>55</v>
      </c>
      <c r="I962" s="7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4.5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119</v>
      </c>
      <c r="G963" t="s">
        <v>20</v>
      </c>
      <c r="H963">
        <v>155</v>
      </c>
      <c r="I963" s="7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 1, 1)</f>
        <v>40591.25</v>
      </c>
      <c r="O963" s="11">
        <f t="shared" ref="O963:O1001" si="63">(((M963/60)/60)/24)+DATE(1970, 1, 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</v>
      </c>
      <c r="G964" t="s">
        <v>20</v>
      </c>
      <c r="H964">
        <v>266</v>
      </c>
      <c r="I964" s="7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85</v>
      </c>
      <c r="G965" t="s">
        <v>14</v>
      </c>
      <c r="H965">
        <v>114</v>
      </c>
      <c r="I965" s="7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34.5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356</v>
      </c>
      <c r="G966" t="s">
        <v>20</v>
      </c>
      <c r="H966">
        <v>155</v>
      </c>
      <c r="I966" s="7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</v>
      </c>
      <c r="G967" t="s">
        <v>20</v>
      </c>
      <c r="H967">
        <v>207</v>
      </c>
      <c r="I967" s="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</v>
      </c>
      <c r="G968" t="s">
        <v>20</v>
      </c>
      <c r="H968">
        <v>245</v>
      </c>
      <c r="I968" s="7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</v>
      </c>
      <c r="G969" t="s">
        <v>20</v>
      </c>
      <c r="H969">
        <v>1573</v>
      </c>
      <c r="I969" s="7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4.5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</v>
      </c>
      <c r="G970" t="s">
        <v>20</v>
      </c>
      <c r="H970">
        <v>114</v>
      </c>
      <c r="I970" s="7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</v>
      </c>
      <c r="G971" t="s">
        <v>20</v>
      </c>
      <c r="H971">
        <v>93</v>
      </c>
      <c r="I971" s="7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4.5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61</v>
      </c>
      <c r="G972" t="s">
        <v>14</v>
      </c>
      <c r="H972">
        <v>594</v>
      </c>
      <c r="I972" s="7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28</v>
      </c>
      <c r="G973" t="s">
        <v>14</v>
      </c>
      <c r="H973">
        <v>24</v>
      </c>
      <c r="I973" s="7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4.5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</v>
      </c>
      <c r="G974" t="s">
        <v>20</v>
      </c>
      <c r="H974">
        <v>1681</v>
      </c>
      <c r="I974" s="7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22</v>
      </c>
      <c r="G975" t="s">
        <v>14</v>
      </c>
      <c r="H975">
        <v>252</v>
      </c>
      <c r="I975" s="7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374</v>
      </c>
      <c r="G976" t="s">
        <v>20</v>
      </c>
      <c r="H976">
        <v>32</v>
      </c>
      <c r="I976" s="7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155</v>
      </c>
      <c r="G977" t="s">
        <v>20</v>
      </c>
      <c r="H977">
        <v>135</v>
      </c>
      <c r="I977" s="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4.5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</v>
      </c>
      <c r="G978" t="s">
        <v>20</v>
      </c>
      <c r="H978">
        <v>140</v>
      </c>
      <c r="I978" s="7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74</v>
      </c>
      <c r="G979" t="s">
        <v>14</v>
      </c>
      <c r="H979">
        <v>67</v>
      </c>
      <c r="I979" s="7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34.5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</v>
      </c>
      <c r="G980" t="s">
        <v>20</v>
      </c>
      <c r="H980">
        <v>92</v>
      </c>
      <c r="I980" s="7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34.5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</v>
      </c>
      <c r="G981" t="s">
        <v>20</v>
      </c>
      <c r="H981">
        <v>1015</v>
      </c>
      <c r="I981" s="7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</v>
      </c>
      <c r="G982" t="s">
        <v>14</v>
      </c>
      <c r="H982">
        <v>742</v>
      </c>
      <c r="I982" s="7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</v>
      </c>
      <c r="G983" t="s">
        <v>20</v>
      </c>
      <c r="H983">
        <v>323</v>
      </c>
      <c r="I983" s="7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85</v>
      </c>
      <c r="G984" t="s">
        <v>14</v>
      </c>
      <c r="H984">
        <v>75</v>
      </c>
      <c r="I984" s="7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146</v>
      </c>
      <c r="G985" t="s">
        <v>20</v>
      </c>
      <c r="H985">
        <v>2326</v>
      </c>
      <c r="I985" s="7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4.5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</v>
      </c>
      <c r="G986" t="s">
        <v>20</v>
      </c>
      <c r="H986">
        <v>381</v>
      </c>
      <c r="I986" s="7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</v>
      </c>
      <c r="G987" t="s">
        <v>14</v>
      </c>
      <c r="H987">
        <v>4405</v>
      </c>
      <c r="I987" s="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4.5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</v>
      </c>
      <c r="G988" t="s">
        <v>14</v>
      </c>
      <c r="H988">
        <v>92</v>
      </c>
      <c r="I988" s="7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217</v>
      </c>
      <c r="G989" t="s">
        <v>20</v>
      </c>
      <c r="H989">
        <v>480</v>
      </c>
      <c r="I989" s="7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</v>
      </c>
      <c r="G990" t="s">
        <v>14</v>
      </c>
      <c r="H990">
        <v>64</v>
      </c>
      <c r="I990" s="7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500</v>
      </c>
      <c r="G991" t="s">
        <v>20</v>
      </c>
      <c r="H991">
        <v>226</v>
      </c>
      <c r="I991" s="7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34.5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88</v>
      </c>
      <c r="G992" t="s">
        <v>14</v>
      </c>
      <c r="H992">
        <v>64</v>
      </c>
      <c r="I992" s="7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</v>
      </c>
      <c r="G993" t="s">
        <v>20</v>
      </c>
      <c r="H993">
        <v>241</v>
      </c>
      <c r="I993" s="7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427</v>
      </c>
      <c r="G994" t="s">
        <v>20</v>
      </c>
      <c r="H994">
        <v>132</v>
      </c>
      <c r="I994" s="7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34.5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</v>
      </c>
      <c r="G996" t="s">
        <v>14</v>
      </c>
      <c r="H996">
        <v>842</v>
      </c>
      <c r="I996" s="7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</v>
      </c>
      <c r="G997" t="s">
        <v>20</v>
      </c>
      <c r="H997">
        <v>2043</v>
      </c>
      <c r="I997" s="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4.5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73</v>
      </c>
      <c r="G998" t="s">
        <v>14</v>
      </c>
      <c r="H998">
        <v>112</v>
      </c>
      <c r="I998" s="7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61</v>
      </c>
      <c r="G999" t="s">
        <v>74</v>
      </c>
      <c r="H999">
        <v>139</v>
      </c>
      <c r="I999" s="7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57</v>
      </c>
      <c r="G1000" t="s">
        <v>14</v>
      </c>
      <c r="H1000">
        <v>374</v>
      </c>
      <c r="I1000" s="7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57</v>
      </c>
      <c r="G1001" t="s">
        <v>74</v>
      </c>
      <c r="H1001">
        <v>1122</v>
      </c>
      <c r="I1001" s="7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G1:G1048576">
    <cfRule type="containsText" dxfId="26" priority="1" operator="containsText" text="live">
      <formula>NOT(ISERROR(SEARCH("live",G1)))</formula>
    </cfRule>
    <cfRule type="containsText" dxfId="25" priority="11" operator="containsText" text="live">
      <formula>NOT(ISERROR(SEARCH("live",G1)))</formula>
    </cfRule>
    <cfRule type="containsText" dxfId="24" priority="12" operator="containsText" text="canceled">
      <formula>NOT(ISERROR(SEARCH("canceled",G1)))</formula>
    </cfRule>
    <cfRule type="containsText" dxfId="23" priority="13" operator="containsText" text="failed">
      <formula>NOT(ISERROR(SEARCH("failed",G1)))</formula>
    </cfRule>
    <cfRule type="containsText" dxfId="22" priority="14" operator="containsText" text="successful">
      <formula>NOT(ISERROR(SEARCH("successful",G1)))</formula>
    </cfRule>
  </conditionalFormatting>
  <conditionalFormatting sqref="F1:F1048576">
    <cfRule type="colorScale" priority="2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12E8-4F71-44D6-A548-E314ED4CCF28}">
  <sheetPr codeName="Sheet2"/>
  <dimension ref="A1:F14"/>
  <sheetViews>
    <sheetView topLeftCell="A3" workbookViewId="0">
      <selection activeCell="E16" sqref="E16"/>
    </sheetView>
  </sheetViews>
  <sheetFormatPr defaultRowHeight="17.25" x14ac:dyDescent="0.3"/>
  <cols>
    <col min="1" max="1" width="16.44140625" bestFit="1" customWidth="1"/>
    <col min="2" max="2" width="15.6640625" bestFit="1" customWidth="1"/>
    <col min="3" max="3" width="5.88671875" bestFit="1" customWidth="1"/>
    <col min="4" max="4" width="4" bestFit="1" customWidth="1"/>
    <col min="5" max="5" width="9.44140625" customWidth="1"/>
    <col min="6" max="6" width="11" bestFit="1" customWidth="1"/>
  </cols>
  <sheetData>
    <row r="1" spans="1:6" x14ac:dyDescent="0.3">
      <c r="A1" s="8" t="s">
        <v>6</v>
      </c>
      <c r="B1" t="s">
        <v>2067</v>
      </c>
    </row>
    <row r="3" spans="1:6" x14ac:dyDescent="0.3">
      <c r="A3" s="8" t="s">
        <v>2069</v>
      </c>
      <c r="B3" s="8" t="s">
        <v>2068</v>
      </c>
    </row>
    <row r="4" spans="1:6" x14ac:dyDescent="0.3">
      <c r="A4" s="8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2063</v>
      </c>
      <c r="E8">
        <v>4</v>
      </c>
      <c r="F8">
        <v>4</v>
      </c>
    </row>
    <row r="9" spans="1:6" x14ac:dyDescent="0.3">
      <c r="A9" s="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9F89-756C-4FE3-873B-1004F2809368}">
  <sheetPr codeName="Sheet3"/>
  <dimension ref="A1:F30"/>
  <sheetViews>
    <sheetView workbookViewId="0">
      <selection activeCell="B2" sqref="B2"/>
    </sheetView>
  </sheetViews>
  <sheetFormatPr defaultRowHeight="17.25" x14ac:dyDescent="0.3"/>
  <cols>
    <col min="1" max="1" width="18.21875" bestFit="1" customWidth="1"/>
    <col min="2" max="2" width="15.6640625" bestFit="1" customWidth="1"/>
    <col min="3" max="3" width="5.88671875" bestFit="1" customWidth="1"/>
    <col min="4" max="4" width="4" bestFit="1" customWidth="1"/>
    <col min="5" max="5" width="9.77734375" bestFit="1" customWidth="1"/>
    <col min="6" max="6" width="11" bestFit="1" customWidth="1"/>
    <col min="7" max="7" width="19.88671875" bestFit="1" customWidth="1"/>
    <col min="8" max="8" width="10.21875" bestFit="1" customWidth="1"/>
    <col min="9" max="9" width="9.5546875" bestFit="1" customWidth="1"/>
    <col min="10" max="10" width="4.21875" bestFit="1" customWidth="1"/>
    <col min="11" max="11" width="6" bestFit="1" customWidth="1"/>
    <col min="12" max="12" width="13.6640625" bestFit="1" customWidth="1"/>
    <col min="13" max="13" width="9.44140625" bestFit="1" customWidth="1"/>
    <col min="14" max="14" width="18.109375" bestFit="1" customWidth="1"/>
    <col min="15" max="15" width="5.5546875" bestFit="1" customWidth="1"/>
    <col min="16" max="16" width="15.44140625" bestFit="1" customWidth="1"/>
    <col min="17" max="17" width="4.77734375" bestFit="1" customWidth="1"/>
    <col min="18" max="18" width="13.33203125" bestFit="1" customWidth="1"/>
    <col min="19" max="19" width="5.5546875" bestFit="1" customWidth="1"/>
    <col min="21" max="21" width="10.44140625" bestFit="1" customWidth="1"/>
    <col min="22" max="22" width="12.33203125" bestFit="1" customWidth="1"/>
    <col min="23" max="23" width="10" bestFit="1" customWidth="1"/>
    <col min="24" max="24" width="4.77734375" bestFit="1" customWidth="1"/>
    <col min="25" max="25" width="11.33203125" bestFit="1" customWidth="1"/>
    <col min="26" max="26" width="11" bestFit="1" customWidth="1"/>
  </cols>
  <sheetData>
    <row r="1" spans="1:6" x14ac:dyDescent="0.3">
      <c r="A1" s="8" t="s">
        <v>6</v>
      </c>
      <c r="B1" t="s">
        <v>2067</v>
      </c>
    </row>
    <row r="2" spans="1:6" x14ac:dyDescent="0.3">
      <c r="A2" s="8" t="s">
        <v>2031</v>
      </c>
      <c r="B2" t="s">
        <v>2067</v>
      </c>
    </row>
    <row r="4" spans="1:6" x14ac:dyDescent="0.3">
      <c r="A4" s="8" t="s">
        <v>2069</v>
      </c>
      <c r="B4" s="8" t="s">
        <v>2068</v>
      </c>
    </row>
    <row r="5" spans="1:6" x14ac:dyDescent="0.3">
      <c r="A5" s="8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2064</v>
      </c>
      <c r="E7">
        <v>4</v>
      </c>
      <c r="F7">
        <v>4</v>
      </c>
    </row>
    <row r="8" spans="1:6" x14ac:dyDescent="0.3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2042</v>
      </c>
      <c r="C10">
        <v>8</v>
      </c>
      <c r="E10">
        <v>10</v>
      </c>
      <c r="F10">
        <v>18</v>
      </c>
    </row>
    <row r="11" spans="1:6" x14ac:dyDescent="0.3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2056</v>
      </c>
      <c r="C15">
        <v>3</v>
      </c>
      <c r="E15">
        <v>4</v>
      </c>
      <c r="F15">
        <v>7</v>
      </c>
    </row>
    <row r="16" spans="1:6" x14ac:dyDescent="0.3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2055</v>
      </c>
      <c r="C20">
        <v>4</v>
      </c>
      <c r="E20">
        <v>4</v>
      </c>
      <c r="F20">
        <v>8</v>
      </c>
    </row>
    <row r="21" spans="1:6" x14ac:dyDescent="0.3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2062</v>
      </c>
      <c r="C22">
        <v>9</v>
      </c>
      <c r="E22">
        <v>5</v>
      </c>
      <c r="F22">
        <v>14</v>
      </c>
    </row>
    <row r="23" spans="1:6" x14ac:dyDescent="0.3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2058</v>
      </c>
      <c r="C25">
        <v>7</v>
      </c>
      <c r="E25">
        <v>14</v>
      </c>
      <c r="F25">
        <v>21</v>
      </c>
    </row>
    <row r="26" spans="1:6" x14ac:dyDescent="0.3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2061</v>
      </c>
      <c r="E29">
        <v>3</v>
      </c>
      <c r="F29">
        <v>3</v>
      </c>
    </row>
    <row r="30" spans="1:6" x14ac:dyDescent="0.3">
      <c r="A30" s="9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DEA1-F2F7-4528-82DE-2C4445D638E6}">
  <sheetPr codeName="Sheet4"/>
  <dimension ref="A1:E18"/>
  <sheetViews>
    <sheetView workbookViewId="0">
      <selection activeCell="E21" sqref="E21"/>
    </sheetView>
  </sheetViews>
  <sheetFormatPr defaultRowHeight="17.25" x14ac:dyDescent="0.3"/>
  <cols>
    <col min="1" max="1" width="16.88671875" bestFit="1" customWidth="1"/>
    <col min="2" max="2" width="16.33203125" bestFit="1" customWidth="1"/>
    <col min="3" max="3" width="5.88671875" bestFit="1" customWidth="1"/>
    <col min="4" max="4" width="9.77734375" bestFit="1" customWidth="1"/>
    <col min="5" max="7" width="11" bestFit="1" customWidth="1"/>
  </cols>
  <sheetData>
    <row r="1" spans="1:5" x14ac:dyDescent="0.3">
      <c r="A1" s="8" t="s">
        <v>2031</v>
      </c>
      <c r="B1" t="s">
        <v>2086</v>
      </c>
    </row>
    <row r="2" spans="1:5" x14ac:dyDescent="0.3">
      <c r="A2" s="8" t="s">
        <v>2085</v>
      </c>
      <c r="B2" t="s">
        <v>2067</v>
      </c>
    </row>
    <row r="4" spans="1:5" x14ac:dyDescent="0.3">
      <c r="A4" s="8" t="s">
        <v>2069</v>
      </c>
      <c r="B4" s="8" t="s">
        <v>2068</v>
      </c>
    </row>
    <row r="5" spans="1:5" x14ac:dyDescent="0.3">
      <c r="A5" s="8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9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536F-2ECB-415E-A829-26D95132DB1D}">
  <sheetPr codeName="Sheet5"/>
  <dimension ref="A1:H13"/>
  <sheetViews>
    <sheetView tabSelected="1" workbookViewId="0">
      <selection activeCell="J9" sqref="J9"/>
    </sheetView>
  </sheetViews>
  <sheetFormatPr defaultRowHeight="17.25" x14ac:dyDescent="0.3"/>
  <cols>
    <col min="1" max="1" width="28.33203125" bestFit="1" customWidth="1"/>
    <col min="2" max="2" width="17.33203125" bestFit="1" customWidth="1"/>
    <col min="3" max="3" width="13.6640625" bestFit="1" customWidth="1"/>
    <col min="4" max="4" width="17.33203125" bestFit="1" customWidth="1"/>
    <col min="5" max="5" width="12.44140625" bestFit="1" customWidth="1"/>
    <col min="6" max="6" width="21.44140625" bestFit="1" customWidth="1"/>
    <col min="7" max="7" width="17" bestFit="1" customWidth="1"/>
    <col min="8" max="8" width="20.6640625" bestFit="1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">
      <c r="A2" t="s">
        <v>2095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SUM(B2,C2,D2)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2096</v>
      </c>
      <c r="B3">
        <f>COUNTIFS(Crowdfunding!$G:$G, "successful", Crowdfunding!$D:$D, "&gt;=1000", Crowdfunding!$D:$D, "&lt;5000")</f>
        <v>191</v>
      </c>
      <c r="C3">
        <f>COUNTIFS(Crowdfunding!$G:$G, "failed", Crowdfunding!$D:$D, "&gt;=1000", Crowdfunding!$D:$D, "&lt;5000")</f>
        <v>38</v>
      </c>
      <c r="D3">
        <f>COUNTIFS(Crowdfunding!$G:$G, "canceled", Crowdfunding!$D:$D, "&gt;=1000", Crowdfunding!$D:$D, "&lt;5000")</f>
        <v>2</v>
      </c>
      <c r="E3">
        <f t="shared" ref="E3:E13" si="0">SUM(B3,C3,D3)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2097</v>
      </c>
      <c r="B4">
        <f>COUNTIFS(Crowdfunding!$G:$G, "successful", Crowdfunding!$D:$D, "&gt;=5000", Crowdfunding!$D:$D, "&lt;10000")</f>
        <v>164</v>
      </c>
      <c r="C4">
        <f>COUNTIFS(Crowdfunding!$G:$G, "failed", Crowdfunding!$D:$D, "&gt;=5000", Crowdfunding!$D:$D, "&lt;10000")</f>
        <v>126</v>
      </c>
      <c r="D4">
        <f>COUNTIFS(Crowdfunding!$G:$G, "canceled", Crowdfunding!$D:$D, "&gt;=5000", Crowdfunding!$D:$D, 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2098</v>
      </c>
      <c r="B5">
        <f>COUNTIFS(Crowdfunding!$G:$G, "successful", Crowdfunding!$D:$D, "&gt;=10000", Crowdfunding!$D:$D, "&lt;15000")</f>
        <v>4</v>
      </c>
      <c r="C5">
        <f>COUNTIFS(Crowdfunding!$G:$G, "failed", Crowdfunding!$D:$D, "&gt;=10000", Crowdfunding!$D:$D, "&lt;15000")</f>
        <v>5</v>
      </c>
      <c r="D5">
        <f>COUNTIFS(Crowdfunding!$G:$G, "canceled", Crowdfunding!$D:$D, "&gt;=10000", Crowdfunding!$D:$D, 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2099</v>
      </c>
      <c r="B6">
        <f>COUNTIFS(Crowdfunding!$G:$G, "successful", Crowdfunding!$D:$D, "&gt;=15000", Crowdfunding!$D:$D, "&lt;20000")</f>
        <v>10</v>
      </c>
      <c r="C6">
        <f>COUNTIFS(Crowdfunding!$G:$G, "failed", Crowdfunding!$D:$D, "&gt;=15000", Crowdfunding!$D:$D, "&lt;20000")</f>
        <v>0</v>
      </c>
      <c r="D6">
        <f>COUNTIFS(Crowdfunding!$G:$G, "canceled", Crowdfunding!$D:$D, "&gt;=15000", Crowdfunding!$D:$D, 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2100</v>
      </c>
      <c r="B7">
        <f>COUNTIFS(Crowdfunding!$G:$G, "successful", Crowdfunding!$D:$D, "&gt;=20000", Crowdfunding!$D:$D, "&lt;25000")</f>
        <v>7</v>
      </c>
      <c r="C7">
        <f>COUNTIFS(Crowdfunding!$G:$G, "failed", Crowdfunding!$D:$D, "&gt;=20000", Crowdfunding!$D:$D, "&lt;25000")</f>
        <v>0</v>
      </c>
      <c r="D7">
        <f>COUNTIFS(Crowdfunding!$G:$G, "canceled", Crowdfunding!$D:$D, "&gt;=20000", Crowdfunding!$D:$D, 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2101</v>
      </c>
      <c r="B8">
        <f>COUNTIFS(Crowdfunding!$G:$G, "successful", Crowdfunding!$D:$D, "&gt;=25000", Crowdfunding!$D:$D, "&lt;30000")</f>
        <v>11</v>
      </c>
      <c r="C8">
        <f>COUNTIFS(Crowdfunding!$G:$G, "failed", Crowdfunding!$D:$D, "&gt;=25000", Crowdfunding!$D:$D, "&lt;30000")</f>
        <v>3</v>
      </c>
      <c r="D8">
        <f>COUNTIFS(Crowdfunding!$G:$G, "canceled", Crowdfunding!$D:$D, "&gt;=25000", Crowdfunding!$D:$D, 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2102</v>
      </c>
      <c r="B9">
        <f>COUNTIFS(Crowdfunding!$G:$G, "successful", Crowdfunding!$D:$D, "&gt;=30000", Crowdfunding!$D:$D, "&lt;35000")</f>
        <v>7</v>
      </c>
      <c r="C9">
        <f>COUNTIFS(Crowdfunding!$G:$G, "failed", Crowdfunding!$D:$D, "&gt;=30000", Crowdfunding!$D:$D, "&lt;35000")</f>
        <v>0</v>
      </c>
      <c r="D9">
        <f>COUNTIFS(Crowdfunding!$G:$G, "canceled", Crowdfunding!$D:$D, "&gt;=30000", Crowdfunding!$D:$D, 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2103</v>
      </c>
      <c r="B10">
        <f>COUNTIFS(Crowdfunding!$G:$G, "successful", Crowdfunding!$D:$D, "&gt;=35000", Crowdfunding!$D:$D, "&lt;40000")</f>
        <v>8</v>
      </c>
      <c r="C10">
        <f>COUNTIFS(Crowdfunding!$G:$G, "failed", Crowdfunding!$D:$D, "&gt;=35000", Crowdfunding!$D:$D, "&lt;40000")</f>
        <v>3</v>
      </c>
      <c r="D10">
        <f>COUNTIFS(Crowdfunding!$G:$G, "canceled", Crowdfunding!$D:$D, "&gt;=35000", Crowdfunding!$D:$D, 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2104</v>
      </c>
      <c r="B11">
        <f>COUNTIFS(Crowdfunding!$G:$G, "successful", Crowdfunding!$D:$D, "&gt;=40000", Crowdfunding!$D:$D, "&lt;45000")</f>
        <v>11</v>
      </c>
      <c r="C11">
        <f>COUNTIFS(Crowdfunding!$G:$G, "failed", Crowdfunding!$D:$D, "&gt;=40000", Crowdfunding!$D:$D, "&lt;45000")</f>
        <v>3</v>
      </c>
      <c r="D11">
        <f>COUNTIFS(Crowdfunding!$G:$G, "canceled", Crowdfunding!$D:$D, "&gt;=40000", Crowdfunding!$D:$D, 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2105</v>
      </c>
      <c r="B12">
        <f>COUNTIFS(Crowdfunding!$G:$G, "successful", Crowdfunding!$D:$D, "&gt;=45000", Crowdfunding!$D:$D, "&lt;50000")</f>
        <v>8</v>
      </c>
      <c r="C12">
        <f>COUNTIFS(Crowdfunding!$G:$G, "failed", Crowdfunding!$D:$D, "&gt;=45000", Crowdfunding!$D:$D, "&lt;50000")</f>
        <v>3</v>
      </c>
      <c r="D12">
        <f>COUNTIFS(Crowdfunding!$G:$G, "canceled", Crowdfunding!$D:$D, "&gt;=45000", Crowdfunding!$D:$D, 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2106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D185-CAB3-45B0-B918-4CE1620BD1DB}">
  <sheetPr codeName="Sheet6"/>
  <dimension ref="A1:K566"/>
  <sheetViews>
    <sheetView workbookViewId="0">
      <selection activeCell="J14" sqref="J14"/>
    </sheetView>
  </sheetViews>
  <sheetFormatPr defaultRowHeight="17.25" x14ac:dyDescent="0.3"/>
  <cols>
    <col min="1" max="1" width="11.109375"/>
    <col min="2" max="2" width="13.77734375" bestFit="1" customWidth="1"/>
    <col min="5" max="5" width="13.77734375" bestFit="1" customWidth="1"/>
    <col min="7" max="7" width="18.33203125" bestFit="1" customWidth="1"/>
    <col min="8" max="8" width="13.77734375" customWidth="1"/>
    <col min="9" max="9" width="14.33203125" bestFit="1" customWidth="1"/>
    <col min="10" max="10" width="18.33203125" bestFit="1" customWidth="1"/>
    <col min="11" max="11" width="13.77734375" customWidth="1"/>
  </cols>
  <sheetData>
    <row r="1" spans="1:11" x14ac:dyDescent="0.3">
      <c r="A1" s="1" t="s">
        <v>4</v>
      </c>
      <c r="B1" s="1" t="s">
        <v>5</v>
      </c>
      <c r="D1" s="1" t="s">
        <v>4</v>
      </c>
      <c r="E1" s="1" t="s">
        <v>5</v>
      </c>
      <c r="G1" s="13" t="s">
        <v>2107</v>
      </c>
      <c r="H1" s="13"/>
      <c r="J1" s="13" t="s">
        <v>2108</v>
      </c>
      <c r="K1" s="13"/>
    </row>
    <row r="2" spans="1:11" x14ac:dyDescent="0.3">
      <c r="A2" t="s">
        <v>20</v>
      </c>
      <c r="B2">
        <v>158</v>
      </c>
      <c r="D2" t="s">
        <v>14</v>
      </c>
      <c r="E2">
        <v>0</v>
      </c>
      <c r="G2" t="s">
        <v>2109</v>
      </c>
      <c r="H2" s="7">
        <f>AVERAGE(B:B)</f>
        <v>851.14690265486729</v>
      </c>
      <c r="J2" t="s">
        <v>2109</v>
      </c>
      <c r="K2" s="7">
        <f>AVERAGE(E:E)</f>
        <v>585.61538461538464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G3" t="s">
        <v>2110</v>
      </c>
      <c r="H3" s="10">
        <f>MEDIAN(B:B)</f>
        <v>201</v>
      </c>
      <c r="J3" t="s">
        <v>2110</v>
      </c>
      <c r="K3">
        <f>MEDIAN(E:E)</f>
        <v>114.5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G4" t="s">
        <v>2111</v>
      </c>
      <c r="H4">
        <f>MIN(B:B)</f>
        <v>16</v>
      </c>
      <c r="J4" t="s">
        <v>2111</v>
      </c>
      <c r="K4">
        <f>MIN(E:E)</f>
        <v>0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G5" t="s">
        <v>2112</v>
      </c>
      <c r="H5">
        <f>MAX(B:B)</f>
        <v>7295</v>
      </c>
      <c r="J5" t="s">
        <v>2112</v>
      </c>
      <c r="K5">
        <f>MAX(E:E)</f>
        <v>6080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G6" t="s">
        <v>2113</v>
      </c>
      <c r="H6" s="7">
        <f>_xlfn.VAR.P(B:B)</f>
        <v>1603373.7324019109</v>
      </c>
      <c r="J6" t="s">
        <v>2113</v>
      </c>
      <c r="K6" s="7">
        <f>_xlfn.VAR.P(E:E)</f>
        <v>921574.68174133555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G7" t="s">
        <v>2114</v>
      </c>
      <c r="H7" s="7">
        <f>_xlfn.STDEV.P(B:B)</f>
        <v>1266.2439466397898</v>
      </c>
      <c r="J7" t="s">
        <v>2114</v>
      </c>
      <c r="K7" s="7">
        <f>_xlfn.STDEV.P(E:E)</f>
        <v>959.98681331637863</v>
      </c>
    </row>
    <row r="8" spans="1:11" x14ac:dyDescent="0.3">
      <c r="A8" t="s">
        <v>20</v>
      </c>
      <c r="B8">
        <v>100</v>
      </c>
      <c r="D8" t="s">
        <v>14</v>
      </c>
      <c r="E8">
        <v>55</v>
      </c>
    </row>
    <row r="9" spans="1:11" x14ac:dyDescent="0.3">
      <c r="A9" t="s">
        <v>20</v>
      </c>
      <c r="B9">
        <v>1249</v>
      </c>
      <c r="D9" t="s">
        <v>14</v>
      </c>
      <c r="E9">
        <v>200</v>
      </c>
    </row>
    <row r="10" spans="1:11" x14ac:dyDescent="0.3">
      <c r="A10" t="s">
        <v>20</v>
      </c>
      <c r="B10">
        <v>1396</v>
      </c>
      <c r="D10" t="s">
        <v>14</v>
      </c>
      <c r="E10">
        <v>452</v>
      </c>
      <c r="G10" s="12"/>
      <c r="H10" s="12"/>
      <c r="I10" s="12"/>
      <c r="J10" s="12"/>
      <c r="K10" s="12"/>
    </row>
    <row r="11" spans="1:11" x14ac:dyDescent="0.3">
      <c r="A11" t="s">
        <v>20</v>
      </c>
      <c r="B11">
        <v>890</v>
      </c>
      <c r="D11" t="s">
        <v>14</v>
      </c>
      <c r="E11">
        <v>674</v>
      </c>
      <c r="G11" s="12"/>
      <c r="H11" s="12"/>
      <c r="I11" s="12"/>
      <c r="J11" s="12"/>
      <c r="K11" s="12"/>
    </row>
    <row r="12" spans="1:11" x14ac:dyDescent="0.3">
      <c r="A12" t="s">
        <v>20</v>
      </c>
      <c r="B12">
        <v>142</v>
      </c>
      <c r="D12" t="s">
        <v>14</v>
      </c>
      <c r="E12">
        <v>558</v>
      </c>
      <c r="G12" s="12"/>
      <c r="H12" s="12"/>
      <c r="I12" s="12"/>
      <c r="J12" s="12"/>
      <c r="K12" s="12"/>
    </row>
    <row r="13" spans="1:11" x14ac:dyDescent="0.3">
      <c r="A13" t="s">
        <v>20</v>
      </c>
      <c r="B13">
        <v>2673</v>
      </c>
      <c r="D13" t="s">
        <v>14</v>
      </c>
      <c r="E13">
        <v>15</v>
      </c>
      <c r="G13" s="12"/>
      <c r="H13" s="12"/>
      <c r="I13" s="12"/>
      <c r="J13" s="12"/>
      <c r="K13" s="12"/>
    </row>
    <row r="14" spans="1:11" x14ac:dyDescent="0.3">
      <c r="A14" t="s">
        <v>20</v>
      </c>
      <c r="B14">
        <v>163</v>
      </c>
      <c r="D14" t="s">
        <v>14</v>
      </c>
      <c r="E14">
        <v>2307</v>
      </c>
      <c r="G14" s="12"/>
      <c r="H14" s="12"/>
      <c r="I14" s="12"/>
      <c r="J14" s="12"/>
      <c r="K14" s="12"/>
    </row>
    <row r="15" spans="1:11" x14ac:dyDescent="0.3">
      <c r="A15" t="s">
        <v>20</v>
      </c>
      <c r="B15">
        <v>2220</v>
      </c>
      <c r="D15" t="s">
        <v>14</v>
      </c>
      <c r="E15">
        <v>88</v>
      </c>
      <c r="G15" s="12"/>
      <c r="H15" s="12"/>
      <c r="I15" s="12"/>
      <c r="J15" s="12"/>
      <c r="K15" s="12"/>
    </row>
    <row r="16" spans="1:11" x14ac:dyDescent="0.3">
      <c r="A16" t="s">
        <v>20</v>
      </c>
      <c r="B16">
        <v>1606</v>
      </c>
      <c r="D16" t="s">
        <v>14</v>
      </c>
      <c r="E16">
        <v>48</v>
      </c>
      <c r="G16" s="12"/>
      <c r="H16" s="12"/>
      <c r="I16" s="12"/>
      <c r="J16" s="12"/>
      <c r="K16" s="12"/>
    </row>
    <row r="17" spans="1:11" x14ac:dyDescent="0.3">
      <c r="A17" t="s">
        <v>20</v>
      </c>
      <c r="B17">
        <v>129</v>
      </c>
      <c r="D17" t="s">
        <v>14</v>
      </c>
      <c r="E17">
        <v>1</v>
      </c>
      <c r="G17" s="12"/>
      <c r="H17" s="12"/>
      <c r="I17" s="12"/>
      <c r="J17" s="12"/>
      <c r="K17" s="12"/>
    </row>
    <row r="18" spans="1:11" x14ac:dyDescent="0.3">
      <c r="A18" t="s">
        <v>20</v>
      </c>
      <c r="B18">
        <v>226</v>
      </c>
      <c r="D18" t="s">
        <v>14</v>
      </c>
      <c r="E18">
        <v>1467</v>
      </c>
      <c r="I18" s="12"/>
    </row>
    <row r="19" spans="1:11" x14ac:dyDescent="0.3">
      <c r="A19" t="s">
        <v>20</v>
      </c>
      <c r="B19">
        <v>5419</v>
      </c>
      <c r="D19" t="s">
        <v>14</v>
      </c>
      <c r="E19">
        <v>75</v>
      </c>
      <c r="G19" t="s">
        <v>2115</v>
      </c>
      <c r="H19">
        <f>_xlfn.QUARTILE.EXC(B:B,1)</f>
        <v>127.5</v>
      </c>
      <c r="I19" s="12"/>
      <c r="J19" t="s">
        <v>2115</v>
      </c>
      <c r="K19">
        <f>_xlfn.QUARTILE.EXC(E:E,1)</f>
        <v>38</v>
      </c>
    </row>
    <row r="20" spans="1:11" x14ac:dyDescent="0.3">
      <c r="A20" t="s">
        <v>20</v>
      </c>
      <c r="B20">
        <v>165</v>
      </c>
      <c r="D20" t="s">
        <v>14</v>
      </c>
      <c r="E20">
        <v>120</v>
      </c>
      <c r="G20" t="s">
        <v>2116</v>
      </c>
      <c r="H20">
        <f>_xlfn.QUARTILE.EXC(B:B,3)</f>
        <v>1288.5</v>
      </c>
      <c r="I20" s="12"/>
      <c r="J20" t="s">
        <v>2116</v>
      </c>
      <c r="K20">
        <f>_xlfn.QUARTILE.EXC(E:E,3)</f>
        <v>789.5</v>
      </c>
    </row>
    <row r="21" spans="1:11" x14ac:dyDescent="0.3">
      <c r="A21" t="s">
        <v>20</v>
      </c>
      <c r="B21">
        <v>1965</v>
      </c>
      <c r="D21" t="s">
        <v>14</v>
      </c>
      <c r="E21">
        <v>2253</v>
      </c>
      <c r="G21" t="s">
        <v>2117</v>
      </c>
      <c r="H21">
        <f>H20-H19</f>
        <v>1161</v>
      </c>
      <c r="I21" s="12"/>
      <c r="J21" t="s">
        <v>2117</v>
      </c>
      <c r="K21">
        <f>K20-K19</f>
        <v>751.5</v>
      </c>
    </row>
    <row r="22" spans="1:11" x14ac:dyDescent="0.3">
      <c r="A22" t="s">
        <v>20</v>
      </c>
      <c r="B22">
        <v>16</v>
      </c>
      <c r="D22" t="s">
        <v>14</v>
      </c>
      <c r="E22">
        <v>5</v>
      </c>
      <c r="I22" s="12"/>
    </row>
    <row r="23" spans="1:11" x14ac:dyDescent="0.3">
      <c r="A23" t="s">
        <v>20</v>
      </c>
      <c r="B23">
        <v>107</v>
      </c>
      <c r="D23" t="s">
        <v>14</v>
      </c>
      <c r="E23">
        <v>38</v>
      </c>
      <c r="G23" t="s">
        <v>2118</v>
      </c>
      <c r="H23">
        <f>H19-(1.5*H21)</f>
        <v>-1614</v>
      </c>
      <c r="I23" t="s">
        <v>2120</v>
      </c>
      <c r="J23" t="s">
        <v>2118</v>
      </c>
      <c r="K23">
        <f>K19-(1.5*K21)</f>
        <v>-1089.25</v>
      </c>
    </row>
    <row r="24" spans="1:11" x14ac:dyDescent="0.3">
      <c r="A24" t="s">
        <v>20</v>
      </c>
      <c r="B24">
        <v>134</v>
      </c>
      <c r="D24" t="s">
        <v>14</v>
      </c>
      <c r="E24">
        <v>12</v>
      </c>
      <c r="G24" t="s">
        <v>2119</v>
      </c>
      <c r="H24">
        <f>H20+(1.5*H21)</f>
        <v>3030</v>
      </c>
      <c r="I24" t="s">
        <v>2121</v>
      </c>
      <c r="J24" t="s">
        <v>2119</v>
      </c>
      <c r="K24">
        <f>K20+(1.5*K21)</f>
        <v>1916.75</v>
      </c>
    </row>
    <row r="25" spans="1:11" x14ac:dyDescent="0.3">
      <c r="A25" t="s">
        <v>20</v>
      </c>
      <c r="B25">
        <v>198</v>
      </c>
      <c r="D25" t="s">
        <v>14</v>
      </c>
      <c r="E25">
        <v>1684</v>
      </c>
    </row>
    <row r="26" spans="1:11" x14ac:dyDescent="0.3">
      <c r="A26" t="s">
        <v>20</v>
      </c>
      <c r="B26">
        <v>111</v>
      </c>
      <c r="D26" t="s">
        <v>14</v>
      </c>
      <c r="E26">
        <v>56</v>
      </c>
    </row>
    <row r="27" spans="1:11" x14ac:dyDescent="0.3">
      <c r="A27" t="s">
        <v>20</v>
      </c>
      <c r="B27">
        <v>222</v>
      </c>
      <c r="D27" t="s">
        <v>14</v>
      </c>
      <c r="E27">
        <v>838</v>
      </c>
    </row>
    <row r="28" spans="1:11" x14ac:dyDescent="0.3">
      <c r="A28" t="s">
        <v>20</v>
      </c>
      <c r="B28">
        <v>6212</v>
      </c>
      <c r="D28" t="s">
        <v>14</v>
      </c>
      <c r="E28">
        <v>1000</v>
      </c>
    </row>
    <row r="29" spans="1:11" x14ac:dyDescent="0.3">
      <c r="A29" t="s">
        <v>20</v>
      </c>
      <c r="B29">
        <v>98</v>
      </c>
      <c r="D29" t="s">
        <v>14</v>
      </c>
      <c r="E29">
        <v>1482</v>
      </c>
    </row>
    <row r="30" spans="1:11" x14ac:dyDescent="0.3">
      <c r="A30" t="s">
        <v>20</v>
      </c>
      <c r="B30">
        <v>92</v>
      </c>
      <c r="D30" t="s">
        <v>14</v>
      </c>
      <c r="E30">
        <v>106</v>
      </c>
    </row>
    <row r="31" spans="1:11" x14ac:dyDescent="0.3">
      <c r="A31" t="s">
        <v>20</v>
      </c>
      <c r="B31">
        <v>149</v>
      </c>
      <c r="D31" t="s">
        <v>14</v>
      </c>
      <c r="E31">
        <v>679</v>
      </c>
    </row>
    <row r="32" spans="1:11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sortState xmlns:xlrd2="http://schemas.microsoft.com/office/spreadsheetml/2017/richdata2" ref="A2:B1002">
    <sortCondition sortBy="cellColor" ref="A2:A1002" dxfId="21"/>
    <sortCondition sortBy="cellColor" ref="A2:A1002" dxfId="20"/>
  </sortState>
  <mergeCells count="2">
    <mergeCell ref="G1:H1"/>
    <mergeCell ref="J1:K1"/>
  </mergeCells>
  <conditionalFormatting sqref="A1:A1048576">
    <cfRule type="containsText" dxfId="19" priority="17" operator="containsText" text="live">
      <formula>NOT(ISERROR(SEARCH("live",A1)))</formula>
    </cfRule>
    <cfRule type="containsText" dxfId="18" priority="18" operator="containsText" text="canceled">
      <formula>NOT(ISERROR(SEARCH("canceled",A1)))</formula>
    </cfRule>
    <cfRule type="containsText" dxfId="17" priority="19" operator="containsText" text="failed">
      <formula>NOT(ISERROR(SEARCH("failed",A1)))</formula>
    </cfRule>
    <cfRule type="containsText" dxfId="16" priority="20" operator="containsText" text="successful">
      <formula>NOT(ISERROR(SEARCH("successful",A1)))</formula>
    </cfRule>
  </conditionalFormatting>
  <conditionalFormatting sqref="D2:D436">
    <cfRule type="containsText" dxfId="15" priority="13" operator="containsText" text="live">
      <formula>NOT(ISERROR(SEARCH("live",D2)))</formula>
    </cfRule>
    <cfRule type="containsText" dxfId="14" priority="14" operator="containsText" text="canceled">
      <formula>NOT(ISERROR(SEARCH("canceled",D2)))</formula>
    </cfRule>
    <cfRule type="containsText" dxfId="13" priority="15" operator="containsText" text="failed">
      <formula>NOT(ISERROR(SEARCH("failed",D2)))</formula>
    </cfRule>
    <cfRule type="containsText" dxfId="12" priority="16" operator="containsText" text="successful">
      <formula>NOT(ISERROR(SEARCH("successful",D2)))</formula>
    </cfRule>
  </conditionalFormatting>
  <conditionalFormatting sqref="D1">
    <cfRule type="containsText" dxfId="11" priority="9" operator="containsText" text="live">
      <formula>NOT(ISERROR(SEARCH("live",D1)))</formula>
    </cfRule>
    <cfRule type="containsText" dxfId="10" priority="10" operator="containsText" text="canceled">
      <formula>NOT(ISERROR(SEARCH("canceled",D1)))</formula>
    </cfRule>
    <cfRule type="containsText" dxfId="9" priority="11" operator="containsText" text="failed">
      <formula>NOT(ISERROR(SEARCH("failed",D1)))</formula>
    </cfRule>
    <cfRule type="containsText" dxfId="8" priority="12" operator="containsText" text="successful">
      <formula>NOT(ISERROR(SEARCH("successful",D1)))</formula>
    </cfRule>
  </conditionalFormatting>
  <conditionalFormatting sqref="G1">
    <cfRule type="containsText" dxfId="7" priority="5" operator="containsText" text="live">
      <formula>NOT(ISERROR(SEARCH("live",G1)))</formula>
    </cfRule>
    <cfRule type="containsText" dxfId="6" priority="6" operator="containsText" text="canceled">
      <formula>NOT(ISERROR(SEARCH("canceled",G1)))</formula>
    </cfRule>
    <cfRule type="containsText" dxfId="5" priority="7" operator="containsText" text="failed">
      <formula>NOT(ISERROR(SEARCH("failed",G1)))</formula>
    </cfRule>
    <cfRule type="containsText" dxfId="4" priority="8" operator="containsText" text="successful">
      <formula>NOT(ISERROR(SEARCH("successful",G1)))</formula>
    </cfRule>
  </conditionalFormatting>
  <conditionalFormatting sqref="J1">
    <cfRule type="containsText" dxfId="3" priority="1" operator="containsText" text="live">
      <formula>NOT(ISERROR(SEARCH("live",J1)))</formula>
    </cfRule>
    <cfRule type="containsText" dxfId="2" priority="2" operator="containsText" text="canceled">
      <formula>NOT(ISERROR(SEARCH("canceled",J1)))</formula>
    </cfRule>
    <cfRule type="containsText" dxfId="1" priority="3" operator="containsText" text="failed">
      <formula>NOT(ISERROR(SEARCH("failed",J1)))</formula>
    </cfRule>
    <cfRule type="containsText" dxfId="0" priority="4" operator="containsText" text="successful">
      <formula>NOT(ISERROR(SEARCH("successful",J1)))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 Outcomes</vt:lpstr>
      <vt:lpstr>Sub-Category Outcomes</vt:lpstr>
      <vt:lpstr>Date Created Outcomes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martha.griggs9@gmail.com</cp:lastModifiedBy>
  <dcterms:created xsi:type="dcterms:W3CDTF">2021-09-29T18:52:28Z</dcterms:created>
  <dcterms:modified xsi:type="dcterms:W3CDTF">2022-12-19T17:56:07Z</dcterms:modified>
</cp:coreProperties>
</file>