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A738B999_6358_40BA_AC69_53027B385678_.wvu.Rows" localSheetId="2" hidden="1">'Load Shifting Savings'!$4:$7,'Load Shifting Savings'!$39:$42,'Load Shifting Savings'!$51:$54,'Load Shifting Savings'!$59:$81,'Load Shifting Savings'!$86:$89</definedName>
    <definedName name="Z_A738B999_6358_40BA_AC69_53027B385678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A738B999-6358-40BA-AC69-53027B385678}" mergeInterval="0" personalView="1" maximized="1" windowWidth="1618" windowHeight="1002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90" i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1" i="1"/>
  <c r="F580" i="1"/>
  <c r="F581" i="1" s="1"/>
  <c r="J579" i="1"/>
  <c r="I579" i="1"/>
  <c r="H579" i="1"/>
  <c r="E577" i="1"/>
  <c r="D577" i="1"/>
  <c r="C577" i="1"/>
  <c r="G577" i="1"/>
  <c r="F576" i="1"/>
  <c r="F577" i="1" s="1"/>
  <c r="J575" i="1"/>
  <c r="I575" i="1"/>
  <c r="H575" i="1"/>
  <c r="E573" i="1"/>
  <c r="D573" i="1"/>
  <c r="C573" i="1"/>
  <c r="G573" i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H84" i="4"/>
  <c r="H88" i="4" s="1"/>
  <c r="I84" i="4"/>
  <c r="I88" i="4" s="1"/>
  <c r="C85" i="4"/>
  <c r="C89" i="4" s="1"/>
  <c r="D85" i="4"/>
  <c r="D89" i="4" s="1"/>
  <c r="E85" i="4"/>
  <c r="E89" i="4" s="1"/>
  <c r="F85" i="4"/>
  <c r="G85" i="4"/>
  <c r="H85" i="4"/>
  <c r="H89" i="4" s="1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G195" i="4" s="1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H110" i="4"/>
  <c r="K107" i="4"/>
  <c r="K108" i="4" s="1"/>
  <c r="J106" i="4"/>
  <c r="K103" i="4"/>
  <c r="K104" i="4" s="1"/>
  <c r="F89" i="4"/>
  <c r="F88" i="4"/>
  <c r="K195" i="4"/>
  <c r="J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G89" i="4" l="1"/>
  <c r="G88" i="4"/>
  <c r="G157" i="4"/>
  <c r="G156" i="4"/>
  <c r="D110" i="4"/>
  <c r="F55" i="4"/>
  <c r="D34" i="4"/>
  <c r="F49" i="4"/>
  <c r="E121" i="4"/>
  <c r="D203" i="1"/>
  <c r="D204" i="1" s="1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C203" i="1"/>
  <c r="C204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F61" i="4"/>
  <c r="F65" i="4" s="1"/>
  <c r="C64" i="4"/>
  <c r="K127" i="4"/>
  <c r="I194" i="1"/>
  <c r="I250" i="1"/>
  <c r="I82" i="1"/>
  <c r="G90" i="4" l="1"/>
  <c r="G91" i="4" s="1"/>
  <c r="G115" i="4" s="1"/>
  <c r="G117" i="4" s="1"/>
  <c r="G131" i="4" s="1"/>
  <c r="G135" i="4" s="1"/>
  <c r="E197" i="4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G68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C131" i="4"/>
  <c r="C135" i="4" s="1"/>
  <c r="C127" i="4"/>
  <c r="D131" i="4"/>
  <c r="D135" i="4" s="1"/>
  <c r="D127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H58" i="4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D58" i="4" l="1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H195" i="1"/>
  <c r="H196" i="1" s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7" i="1"/>
  <c r="H198" i="1" s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8" i="1"/>
  <c r="G142" i="1" s="1"/>
  <c r="G478" i="1" s="1"/>
  <c r="G310" i="1" s="1"/>
  <c r="G758" i="1" s="1"/>
  <c r="G646" i="1" s="1"/>
  <c r="G702" i="1" s="1"/>
  <c r="G196" i="1"/>
  <c r="G140" i="1" s="1"/>
  <c r="G476" i="1" s="1"/>
  <c r="G308" i="1" s="1"/>
  <c r="G756" i="1" s="1"/>
  <c r="G644" i="1" s="1"/>
  <c r="G700" i="1" s="1"/>
  <c r="G532" i="1" s="1"/>
  <c r="G364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1" i="1" s="1"/>
  <c r="G283" i="1" s="1"/>
  <c r="G731" i="1" s="1"/>
  <c r="G619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3" i="1" s="1"/>
  <c r="G285" i="1" s="1"/>
  <c r="G733" i="1" s="1"/>
  <c r="G621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4" i="1"/>
  <c r="G366" i="1" s="1"/>
  <c r="G422" i="1" s="1"/>
  <c r="G588" i="1"/>
  <c r="F533" i="1"/>
  <c r="F534" i="1" s="1"/>
  <c r="F365" i="1" s="1"/>
  <c r="F366" i="1" s="1"/>
  <c r="F421" i="1" s="1"/>
  <c r="F422" i="1" s="1"/>
  <c r="F587" i="1"/>
  <c r="F588" i="1" s="1"/>
  <c r="G509" i="1"/>
  <c r="G341" i="1" s="1"/>
  <c r="G397" i="1" s="1"/>
  <c r="G563" i="1"/>
  <c r="F508" i="1"/>
  <c r="F509" i="1" s="1"/>
  <c r="F340" i="1" s="1"/>
  <c r="F341" i="1" s="1"/>
  <c r="F396" i="1" s="1"/>
  <c r="F397" i="1" s="1"/>
  <c r="F562" i="1"/>
  <c r="F563" i="1" s="1"/>
  <c r="G507" i="1"/>
  <c r="G339" i="1" s="1"/>
  <c r="G395" i="1" s="1"/>
  <c r="G561" i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9" i="1" s="1"/>
  <c r="G301" i="1" s="1"/>
  <c r="G749" i="1" s="1"/>
  <c r="G637" i="1" s="1"/>
  <c r="G693" i="1" s="1"/>
  <c r="G525" i="1" s="1"/>
  <c r="G357" i="1" s="1"/>
  <c r="G413" i="1" s="1"/>
  <c r="G129" i="1"/>
  <c r="G465" i="1" s="1"/>
  <c r="G297" i="1" s="1"/>
  <c r="G745" i="1" s="1"/>
  <c r="G633" i="1" s="1"/>
  <c r="G689" i="1" s="1"/>
  <c r="G521" i="1" s="1"/>
  <c r="G353" i="1" s="1"/>
  <c r="G409" i="1" s="1"/>
  <c r="G125" i="1"/>
  <c r="G461" i="1" s="1"/>
  <c r="G293" i="1" s="1"/>
  <c r="G741" i="1" s="1"/>
  <c r="G629" i="1" s="1"/>
  <c r="G685" i="1" s="1"/>
  <c r="G449" i="1"/>
  <c r="F448" i="1"/>
  <c r="F449" i="1" s="1"/>
  <c r="D259" i="1"/>
  <c r="D260" i="1" s="1"/>
  <c r="I448" i="1"/>
  <c r="I449" i="1" s="1"/>
  <c r="H448" i="1"/>
  <c r="H449" i="1" s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7" i="1"/>
  <c r="G349" i="1" s="1"/>
  <c r="G405" i="1" s="1"/>
  <c r="G567" i="1"/>
  <c r="H25" i="2"/>
  <c r="H119" i="1"/>
  <c r="I25" i="2"/>
  <c r="I119" i="1"/>
  <c r="G203" i="1"/>
  <c r="G204" i="1" s="1"/>
  <c r="G119" i="1"/>
  <c r="F25" i="2"/>
  <c r="F118" i="1"/>
  <c r="F119" i="1" s="1"/>
  <c r="H280" i="1"/>
  <c r="H281" i="1" s="1"/>
  <c r="I280" i="1"/>
  <c r="I281" i="1" s="1"/>
  <c r="F280" i="1"/>
  <c r="F281" i="1" s="1"/>
  <c r="G281" i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9" i="1"/>
  <c r="F728" i="1"/>
  <c r="F729" i="1" s="1"/>
  <c r="I728" i="1"/>
  <c r="I729" i="1" s="1"/>
  <c r="H728" i="1"/>
  <c r="H729" i="1" s="1"/>
  <c r="F454" i="1"/>
  <c r="F455" i="1" s="1"/>
  <c r="F147" i="1"/>
  <c r="F148" i="1" s="1"/>
  <c r="G455" i="1"/>
  <c r="G147" i="1"/>
  <c r="G148" i="1" s="1"/>
  <c r="I454" i="1"/>
  <c r="I455" i="1" s="1"/>
  <c r="I147" i="1"/>
  <c r="I148" i="1" s="1"/>
  <c r="H454" i="1"/>
  <c r="H455" i="1" s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6" i="1"/>
  <c r="H287" i="1" s="1"/>
  <c r="H483" i="1"/>
  <c r="H484" i="1" s="1"/>
  <c r="I286" i="1"/>
  <c r="I287" i="1" s="1"/>
  <c r="I483" i="1"/>
  <c r="I484" i="1" s="1"/>
  <c r="G287" i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7" i="1"/>
  <c r="F93" i="3"/>
  <c r="F95" i="3" s="1"/>
  <c r="G673" i="1" l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3" i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5" i="1"/>
  <c r="G337" i="1" l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9" i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1" i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3" i="1"/>
  <c r="F342" i="1" l="1"/>
  <c r="F343" i="1" s="1"/>
  <c r="F539" i="1"/>
  <c r="F540" i="1" s="1"/>
  <c r="G343" i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9" i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D0B7DE03-95E1-44FA-9CE0-71F0519354BD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3EF1E1DB-FC53-492F-89E1-ABAE0453455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B5845D01-BEA1-48EE-98A4-87ABD00D939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BF446B19-A193-4971-A2F1-6239FEE9262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4A77AF61-33BF-4EB9-9CCC-4CB911287FE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35888843-40FE-46EF-9544-B351CBA667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E48460FB-0925-4B4E-8393-15D538FB887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1CA44632-E4BC-48D6-B544-4A2A3533DF5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0CA407CA-A0BA-4E00-8A30-E76A872C609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471F8323-9224-4FC0-A935-C4A7DDCEAA9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215A5367-9D4F-43AF-AFE1-F12B8D64BD7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1D8B003C-C2CA-4F2D-AE5A-0F4D046EB92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068E75CD-3FB6-4C6C-BF82-66C2D667825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691189EA-006B-4A70-B558-E80B6EF1A9A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E8DDE1E4-C5E5-47CB-89FE-DF4FC257743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10E2A75B-A683-4273-9ACF-BD60E30C88C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7892F127-722C-478D-B370-477554701D9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6FA1B6B1-4B47-4692-9FF1-63D29931290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888BE3FE-A409-4576-BA17-DED49DF915F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21361390-7945-4AD2-99C5-0CFF919D287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4B63A386-F0BF-4933-B69C-A6746741C86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4BEF540F-A042-42C6-8716-C17835397CF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2BAEAAD4-500B-4982-A2DC-D159B616886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3FBC8728-4D2E-4DD8-BC50-FA8943E06BE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3933840E-EC9E-4F02-BBD8-41E14D4867F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F18ADBC5-1466-48BA-BC21-B2AA44DAA26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ECCDF972-8FD1-4424-9500-7192FDDF6A8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421CBEDD-A29D-4CD7-B577-BBEB89CB675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0FAAB3E9-6F31-4500-A0ED-C83E1FFD38B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B72EEBD4-EF5B-4E87-88E2-2C8D8C82FA0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D05D82B5-5F66-4B06-93F6-C17A5A48CB4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DD1D6B73-7C6D-4FB9-9437-D38EA4BE4EC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5A489977-5D3B-46E8-B640-7FF89B76BAC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20920070-13C8-47A1-AAE9-C0530AD2B23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8AE32592-B2AE-4762-AC3C-75DF6FAF6BD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DA33178A-B045-4349-86CB-10995DDAF17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4193C2A3-DE0C-4E52-97F1-0DFA20C4CF2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8F593629-3773-4C08-AF14-D152DE0A8D7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1F5FAC9D-EE40-416D-BFC0-0C25D2B404D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2F5BBC11-0EB6-41A7-B136-BEAA938849E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5E46B155-8F62-48CE-8797-B57C81DD86B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3087E62F-77C4-489F-A045-8B678C5F11FF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490F382D-FA20-48F5-8C9A-30918CEC9E4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17ADDDE3-2F0E-42F8-A3AA-F30C5D31FEF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21EA0108-8D29-4347-A85C-3EF02BFF5E8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535E9943-4C28-44B8-AA8F-65301AB0550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DC95AC8F-111D-494C-90FA-6F0D590AC99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BBBF960E-6537-478F-B104-596758A1619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18958C40-AC06-4745-A5CC-C66633625AD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57A500F1-3EDD-445C-B430-D9E29A1B4CF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F3F87F24-9C64-4DC5-8FB3-8E6640D9B17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3451AA4A-3002-4C03-8654-10A73015B272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<sst xmlns="http://schemas.openxmlformats.org/spreadsheetml/2006/main" count="1153" uniqueCount="180">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</sst>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0544"/>
        <c:axId val="170230912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2832"/>
        <c:axId val="170234624"/>
      </c:scatterChart>
      <c:valAx>
        <c:axId val="17022054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30912"/>
        <c:crosses val="autoZero"/>
        <c:crossBetween val="midCat"/>
        <c:majorUnit val="70"/>
        <c:minorUnit val="6.2"/>
      </c:valAx>
      <c:valAx>
        <c:axId val="170230912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20544"/>
        <c:crosses val="autoZero"/>
        <c:crossBetween val="midCat"/>
      </c:valAx>
      <c:valAx>
        <c:axId val="170232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0234624"/>
        <c:crosses val="autoZero"/>
        <c:crossBetween val="midCat"/>
      </c:valAx>
      <c:valAx>
        <c:axId val="170234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32832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0432"/>
        <c:axId val="189172352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1296"/>
        <c:axId val="189192832"/>
      </c:scatterChart>
      <c:valAx>
        <c:axId val="1891704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2352"/>
        <c:crosses val="autoZero"/>
        <c:crossBetween val="midCat"/>
        <c:majorUnit val="70"/>
        <c:minorUnit val="6.2"/>
      </c:valAx>
      <c:valAx>
        <c:axId val="189172352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70432"/>
        <c:crosses val="autoZero"/>
        <c:crossBetween val="midCat"/>
        <c:dispUnits>
          <c:builtInUnit val="millions"/>
        </c:dispUnits>
      </c:valAx>
      <c:valAx>
        <c:axId val="189191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89192832"/>
        <c:crosses val="autoZero"/>
        <c:crossBetween val="midCat"/>
      </c:valAx>
      <c:valAx>
        <c:axId val="18919283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9129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40128"/>
        <c:axId val="196241664"/>
      </c:barChart>
      <c:dateAx>
        <c:axId val="19624012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4166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62416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401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80704"/>
        <c:axId val="196282240"/>
      </c:barChart>
      <c:catAx>
        <c:axId val="19628070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82240"/>
        <c:crosses val="autoZero"/>
        <c:auto val="1"/>
        <c:lblAlgn val="ctr"/>
        <c:lblOffset val="100"/>
        <c:tickMarkSkip val="1"/>
        <c:noMultiLvlLbl val="0"/>
      </c:catAx>
      <c:valAx>
        <c:axId val="19628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80704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0832"/>
        <c:axId val="196344064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4928"/>
        <c:axId val="195966464"/>
      </c:scatterChart>
      <c:valAx>
        <c:axId val="1959608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4064"/>
        <c:crosses val="autoZero"/>
        <c:crossBetween val="midCat"/>
        <c:majorUnit val="70"/>
        <c:minorUnit val="6.2"/>
      </c:valAx>
      <c:valAx>
        <c:axId val="196344064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60832"/>
        <c:crosses val="autoZero"/>
        <c:crossBetween val="midCat"/>
        <c:dispUnits>
          <c:builtInUnit val="thousands"/>
        </c:dispUnits>
      </c:valAx>
      <c:valAx>
        <c:axId val="195964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5966464"/>
        <c:crosses val="autoZero"/>
        <c:crossBetween val="midCat"/>
      </c:valAx>
      <c:valAx>
        <c:axId val="19596646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6492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14080"/>
        <c:axId val="196015616"/>
      </c:barChart>
      <c:dateAx>
        <c:axId val="19601408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1561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60156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14080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32384"/>
        <c:axId val="196033920"/>
      </c:barChart>
      <c:catAx>
        <c:axId val="19603238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33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03392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3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6128"/>
        <c:axId val="196182400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4320"/>
        <c:axId val="196198400"/>
      </c:scatterChart>
      <c:valAx>
        <c:axId val="19617612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82400"/>
        <c:crosses val="autoZero"/>
        <c:crossBetween val="midCat"/>
        <c:majorUnit val="70"/>
        <c:minorUnit val="6.2"/>
      </c:valAx>
      <c:valAx>
        <c:axId val="1961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76128"/>
        <c:crosses val="autoZero"/>
        <c:crossBetween val="midCat"/>
      </c:valAx>
      <c:valAx>
        <c:axId val="196184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6198400"/>
        <c:crosses val="autoZero"/>
        <c:crossBetween val="midCat"/>
      </c:valAx>
      <c:valAx>
        <c:axId val="1961984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8432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7152"/>
        <c:axId val="199138688"/>
      </c:scatterChart>
      <c:valAx>
        <c:axId val="19913715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99138688"/>
        <c:crosses val="autoZero"/>
        <c:crossBetween val="midCat"/>
      </c:valAx>
      <c:valAx>
        <c:axId val="199138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13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A0D725-3CEB-430E-992E-924AAA13013D}">
  <header guid="{25A0D725-3CEB-430E-992E-924AAA13013D}" dateTime="2010-09-24T10:01:07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3" sqref="A3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>
        <v>21088.99</v>
      </c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>
        <v>455548.59</v>
      </c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>
        <v>913816.85</v>
      </c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>
        <v>1165302.54</v>
      </c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>
        <v>31332.3</v>
      </c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>
        <v>17308831</v>
      </c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>
        <v>2947693.93</v>
      </c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>
        <v>17308831</v>
      </c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>
        <v>2947693.93</v>
      </c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>
        <v>17308831</v>
      </c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>
        <v>2947693.93</v>
      </c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>
        <v>0</v>
      </c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>
        <v>0</v>
      </c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>
        <v>1088474.1200000001</v>
      </c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>
        <v>704514</v>
      </c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>
        <v>50800.63</v>
      </c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/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/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/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/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/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/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/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/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/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/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/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/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>
        <v>0</v>
      </c>
      <c r="H52" s="187"/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>
        <v>90</v>
      </c>
      <c r="H53" s="84"/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>
        <v>31</v>
      </c>
      <c r="H54" s="174"/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>
        <v>52.33</v>
      </c>
      <c r="H56" s="176"/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/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>
        <v>6.72</v>
      </c>
      <c r="H60" s="3"/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/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31292.376799999998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  <c r="G64" s="1">
        <v>0</v>
      </c>
    </row>
    <row r="65" spans="1:95" s="1" customFormat="1" x14ac:dyDescent="0.2">
      <c r="A65" s="543"/>
      <c r="B65" s="537" t="s">
        <v>164</v>
      </c>
      <c r="C65" s="525"/>
      <c r="G65" s="1">
        <v>0</v>
      </c>
    </row>
    <row r="66" spans="1:95" s="1" customFormat="1" x14ac:dyDescent="0.2">
      <c r="A66" s="543"/>
      <c r="B66" s="537" t="s">
        <v>166</v>
      </c>
      <c r="C66" s="525"/>
      <c r="G66" s="1">
        <v>0</v>
      </c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>
        <v>0.17030000000000001</v>
      </c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114392.267496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>
        <v>0.39750000000000002</v>
      </c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77126.034600000014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118115.62613999999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/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41740.106868000003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/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27016.250400000001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>
        <v>0</v>
      </c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>
        <v>456619.85</v>
      </c>
      <c r="H89" s="74"/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>
        <f t="shared" si="10"/>
        <v>33.803347484519911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4.2304000060539693E-2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>
        <f t="shared" si="12"/>
        <v>9.2645994387978742E-8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G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>
        <v>3215.35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>
        <v>99555.12</v>
      </c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>
        <v>159423.12</v>
      </c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>
        <v>61519.68</v>
      </c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>
        <v>320497.91999999998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>
        <v>2237.9299999999998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>
        <v>3035.22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>
        <v>3020.96</v>
      </c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>
        <v>3035.22</v>
      </c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>
        <v>185151.6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>
        <v>345374.28</v>
      </c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>
        <v>143179.56</v>
      </c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>
        <v>0</v>
      </c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>
        <v>33</v>
      </c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>
        <v>31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>
        <v>52.33</v>
      </c>
      <c r="H112" s="176"/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1622.23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>
        <v>3.35</v>
      </c>
      <c r="H114" s="182"/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10771.422500000001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>
        <v>6.72</v>
      </c>
      <c r="H116" s="3"/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21607.151999999998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>
        <v>12.73</v>
      </c>
      <c r="H118" s="3"/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38638.350599999998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52"/>
      <c r="B120" s="537" t="s">
        <v>163</v>
      </c>
      <c r="C120" s="525"/>
      <c r="G120" s="1">
        <v>0</v>
      </c>
    </row>
    <row r="121" spans="1:95" s="1" customFormat="1" x14ac:dyDescent="0.2">
      <c r="A121" s="552"/>
      <c r="B121" s="537" t="s">
        <v>164</v>
      </c>
      <c r="C121" s="525"/>
      <c r="G121" s="1">
        <v>0</v>
      </c>
    </row>
    <row r="122" spans="1:95" s="1" customFormat="1" x14ac:dyDescent="0.2">
      <c r="A122" s="552"/>
      <c r="B122" s="537" t="s">
        <v>166</v>
      </c>
      <c r="C122" s="525"/>
      <c r="G122" s="1">
        <v>0</v>
      </c>
      <c r="J122" s="1">
        <v>10.07</v>
      </c>
    </row>
    <row r="123" spans="1:95" s="211" customFormat="1" ht="13.5" thickBot="1" x14ac:dyDescent="0.25">
      <c r="A123" s="552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52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>
        <v>0.17030000000000001</v>
      </c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52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>
        <v>0.39750000000000002</v>
      </c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24454.072800000002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>
        <v>0.24349999999999999</v>
      </c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38819.529719999999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v>3.09E-2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9903.3857279999993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v>0.02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6409.9583999999995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>
        <v>0</v>
      </c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>
        <v>169180.53</v>
      </c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>
        <f t="shared" si="19"/>
        <v>52.786779396259419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G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>
        <v>21605.33</v>
      </c>
      <c r="H152" s="128"/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>
        <v>2671415.52</v>
      </c>
      <c r="H153" s="80"/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>
        <v>2129962.2000000002</v>
      </c>
      <c r="H154" s="240"/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>
        <v>864847.44</v>
      </c>
      <c r="H155" s="239"/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>
        <v>5666225.1600000001</v>
      </c>
      <c r="H156" s="113"/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>
        <v>17190.96</v>
      </c>
      <c r="H157" s="82"/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>
        <v>15366.33</v>
      </c>
      <c r="H158" s="95"/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>
        <v>14790.16</v>
      </c>
      <c r="H159" s="16"/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>
        <v>17190.96</v>
      </c>
      <c r="H160" s="248"/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>
        <v>1802943.48</v>
      </c>
      <c r="H161" s="96"/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>
        <v>1351951.8</v>
      </c>
      <c r="H162" s="92"/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>
        <v>548337.12</v>
      </c>
      <c r="H163" s="86"/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>
        <v>0</v>
      </c>
      <c r="H164" s="187"/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>
        <v>73</v>
      </c>
      <c r="H165" s="494"/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>
        <v>31</v>
      </c>
      <c r="H166" s="380"/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>
        <v>52.33</v>
      </c>
      <c r="H168" s="176"/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1622.23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>
        <v>3.35</v>
      </c>
      <c r="H170" s="182"/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72377.855500000005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>
        <v>6.72</v>
      </c>
      <c r="H172" s="3"/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145187.81760000001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>
        <v>12.73</v>
      </c>
      <c r="H174" s="3"/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195613.38090000002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  <c r="G176" s="1">
        <v>0</v>
      </c>
    </row>
    <row r="177" spans="1:95" s="1" customFormat="1" x14ac:dyDescent="0.2">
      <c r="A177" s="546"/>
      <c r="B177" s="537" t="s">
        <v>164</v>
      </c>
      <c r="C177" s="525"/>
      <c r="G177" s="1">
        <v>0</v>
      </c>
    </row>
    <row r="178" spans="1:95" s="1" customFormat="1" x14ac:dyDescent="0.2">
      <c r="A178" s="546"/>
      <c r="B178" s="537" t="s">
        <v>166</v>
      </c>
      <c r="C178" s="525"/>
      <c r="G178" s="1">
        <v>0</v>
      </c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>
        <v>0.17030000000000001</v>
      </c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454942.06305600004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>
        <v>0.39750000000000002</v>
      </c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343776.85739999998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>
        <v>0.24349999999999999</v>
      </c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518645.79570000002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175086.35744399999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113324.50320000001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>
        <v>0</v>
      </c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>
        <v>2020576.71</v>
      </c>
      <c r="H201" s="74"/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>
        <f t="shared" si="37"/>
        <v>35.66001443543059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0.15080000017769635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>
        <f t="shared" ref="G204" si="43">G203/G201</f>
        <v>7.4632157953407451E-8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G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G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>
        <v>784892.94</v>
      </c>
      <c r="H209" s="80"/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>
        <v>604161.1</v>
      </c>
      <c r="H210" s="240"/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>
        <v>239715.53</v>
      </c>
      <c r="H211" s="239"/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>
        <v>1628769.57</v>
      </c>
      <c r="H212" s="113"/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>
        <v>4936.6400000000003</v>
      </c>
      <c r="H213" s="82"/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>
        <v>4747.8900000000003</v>
      </c>
      <c r="H214" s="95"/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>
        <v>5286.77</v>
      </c>
      <c r="H215" s="95"/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>
        <v>5286.77</v>
      </c>
      <c r="H216" s="100"/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>
        <v>666905.91</v>
      </c>
      <c r="H217" s="89"/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>
        <v>497393.48</v>
      </c>
      <c r="H218" s="92"/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>
        <v>204008.35</v>
      </c>
      <c r="H219" s="86"/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>
        <v>0</v>
      </c>
      <c r="H220" s="495"/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>
        <v>66</v>
      </c>
      <c r="H221" s="27"/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>
        <v>31</v>
      </c>
      <c r="H222" s="380"/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1622.23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26800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53760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67300.582100000014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  <c r="G232" s="1">
        <v>0</v>
      </c>
    </row>
    <row r="233" spans="1:95" s="1" customFormat="1" x14ac:dyDescent="0.2">
      <c r="A233" s="549"/>
      <c r="B233" s="537" t="s">
        <v>164</v>
      </c>
      <c r="C233" s="525"/>
      <c r="G233" s="1">
        <v>0</v>
      </c>
    </row>
    <row r="234" spans="1:95" s="1" customFormat="1" x14ac:dyDescent="0.2">
      <c r="A234" s="549"/>
      <c r="B234" s="537" t="s">
        <v>166</v>
      </c>
      <c r="C234" s="525"/>
      <c r="G234" s="1">
        <v>0</v>
      </c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133667.26768200001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95286.923175000004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147113.22785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50328.979713000001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32575.3914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>
        <v>0</v>
      </c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>
        <f t="shared" si="56"/>
        <v>37.356714000986649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-0.18807999999262393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-3.0911088725692159E-7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G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>
        <v>4622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>
        <v>295592.64</v>
      </c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>
        <v>212155.87</v>
      </c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>
        <v>83793.37</v>
      </c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>
        <v>591541.88</v>
      </c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>
        <v>2367.09</v>
      </c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>
        <v>3566.77</v>
      </c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>
        <v>3549.73</v>
      </c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>
        <v>3566.77</v>
      </c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>
        <v>302180.19</v>
      </c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>
        <v>231805.41</v>
      </c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>
        <v>100966.51</v>
      </c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>
        <v>0</v>
      </c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>
        <v>62</v>
      </c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>
        <v>31</v>
      </c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v>52.33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1622.23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v>3.35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15483.7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v>6.72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31059.84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v>12.73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45404.982100000001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  <c r="G288" s="1">
        <v>0</v>
      </c>
    </row>
    <row r="289" spans="1:95" s="1" customFormat="1" x14ac:dyDescent="0.2">
      <c r="A289" s="558"/>
      <c r="B289" s="537" t="s">
        <v>164</v>
      </c>
      <c r="C289" s="525"/>
      <c r="G289" s="1">
        <v>0</v>
      </c>
    </row>
    <row r="290" spans="1:95" s="1" customFormat="1" x14ac:dyDescent="0.2">
      <c r="A290" s="558"/>
      <c r="B290" s="537" t="s">
        <v>166</v>
      </c>
      <c r="C290" s="525"/>
      <c r="G290" s="1">
        <v>0</v>
      </c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>
        <v>0.17030000000000001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>
        <f>G292*G265</f>
        <v>50339.426592000003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v>0.39750000000000002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33307.864575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v>0.24349999999999999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51659.954344999998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v>3.09E-2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18278.644091999999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v>0.02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11830.837600000001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>
        <v>0</v>
      </c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>
        <v>258987.44</v>
      </c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>
        <f t="shared" si="71"/>
        <v>43.781758951707694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>
        <f t="shared" si="72"/>
        <v>3.930400000535883E-2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>
        <f t="shared" ref="G316" si="77">G315/G313</f>
        <v>1.5176025526704628E-7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G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>
        <v>14854.97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>
        <v>1840888.08</v>
      </c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>
        <v>1484928.72</v>
      </c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>
        <v>632511.36</v>
      </c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>
        <v>3958328.16</v>
      </c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>
        <v>11377.11</v>
      </c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>
        <v>11371.85</v>
      </c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>
        <v>11271.99</v>
      </c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>
        <v>11377.11</v>
      </c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>
        <v>1106345.52</v>
      </c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>
        <v>810120.96</v>
      </c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>
        <v>369840.96</v>
      </c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>
        <v>0</v>
      </c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>
        <v>53</v>
      </c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>
        <v>31</v>
      </c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v>52.33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1622.23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v>3.35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49764.1495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v>6.72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99825.398399999991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v>12.73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144763.65050000002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  <c r="G344" s="1">
        <v>0</v>
      </c>
    </row>
    <row r="345" spans="1:95" s="1" customFormat="1" x14ac:dyDescent="0.2">
      <c r="A345" s="573"/>
      <c r="B345" s="537" t="s">
        <v>164</v>
      </c>
      <c r="C345" s="525"/>
      <c r="G345" s="1">
        <v>0</v>
      </c>
    </row>
    <row r="346" spans="1:95" s="1" customFormat="1" x14ac:dyDescent="0.2">
      <c r="A346" s="573"/>
      <c r="B346" s="537" t="s">
        <v>166</v>
      </c>
      <c r="C346" s="525"/>
      <c r="G346" s="1">
        <v>0</v>
      </c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>
        <v>0.17030000000000001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>
        <f>G348*G321</f>
        <v>313503.240024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v>0.39750000000000002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251423.26560000001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v>0.24349999999999999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361580.14331999997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v>3.09E-2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122312.340144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v>0.02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79166.563200000004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>
        <v>0</v>
      </c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>
        <v>1423961.02</v>
      </c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>
        <f t="shared" si="86"/>
        <v>35.97379910007259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>
        <f t="shared" si="87"/>
        <v>-3.9311999920755625E-2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>
        <f t="shared" ref="G372" si="92">G371/G369</f>
        <v>-2.7607497233846768E-8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G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>
        <v>6000</v>
      </c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>
        <v>153161.54</v>
      </c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>
        <v>138127.94</v>
      </c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>
        <v>55042.879999999997</v>
      </c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>
        <v>346332.36</v>
      </c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>
        <v>1173.53</v>
      </c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>
        <v>1312.73</v>
      </c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>
        <v>1424.11</v>
      </c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>
        <v>1424.11</v>
      </c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>
        <v>188396.07</v>
      </c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>
        <v>169035.96</v>
      </c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>
        <v>64709.22</v>
      </c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>
        <v>0</v>
      </c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>
        <v>46</v>
      </c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>
        <v>31</v>
      </c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v>52.33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1622.23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v>3.35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20100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v>6.72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40320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v>12.73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18128.920299999998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  <c r="G400" s="1">
        <v>0</v>
      </c>
    </row>
    <row r="401" spans="1:95" s="1" customFormat="1" x14ac:dyDescent="0.2">
      <c r="A401" s="576"/>
      <c r="B401" s="537" t="s">
        <v>164</v>
      </c>
      <c r="C401" s="525"/>
      <c r="G401" s="1">
        <v>0</v>
      </c>
    </row>
    <row r="402" spans="1:95" s="1" customFormat="1" x14ac:dyDescent="0.2">
      <c r="A402" s="576"/>
      <c r="B402" s="537" t="s">
        <v>166</v>
      </c>
      <c r="C402" s="525"/>
      <c r="G402" s="1">
        <v>0</v>
      </c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>
        <v>0.17030000000000001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>
        <f>G404*G377</f>
        <v>26083.410262000001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v>0.39750000000000002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21879.5448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v>0.24349999999999999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33634.153389999999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v>3.09E-2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10701.669924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v>0.02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6926.6471999999994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>
        <v>50800.63</v>
      </c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>
        <v>230197.33</v>
      </c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>
        <f t="shared" si="101"/>
        <v>66.467173324490957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>
        <f t="shared" si="102"/>
        <v>-0.12412399999448098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>
        <f t="shared" ref="G428" si="107">G427/G425</f>
        <v>-5.3920694907486974E-7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G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>
        <v>18000</v>
      </c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>
        <v>2026586.88</v>
      </c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>
        <v>1492779.24</v>
      </c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>
        <v>493704.36</v>
      </c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>
        <v>4013070.48</v>
      </c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>
        <v>14143.85</v>
      </c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>
        <v>11832.38</v>
      </c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>
        <v>10154.4</v>
      </c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>
        <v>14143.85</v>
      </c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>
        <v>2640739.3199999998</v>
      </c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>
        <v>1775582.64</v>
      </c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>
        <v>598878.36</v>
      </c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>
        <v>0</v>
      </c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>
        <v>46</v>
      </c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>
        <v>31</v>
      </c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v>52.33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1622.23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v>3.35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60300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v>6.72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120960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v>12.73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150626.1974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  <c r="G456" s="1">
        <v>0</v>
      </c>
    </row>
    <row r="457" spans="1:95" s="1" customFormat="1" x14ac:dyDescent="0.2">
      <c r="A457" s="555"/>
      <c r="B457" s="537" t="s">
        <v>164</v>
      </c>
      <c r="C457" s="525"/>
      <c r="G457" s="1">
        <v>0</v>
      </c>
    </row>
    <row r="458" spans="1:95" s="1" customFormat="1" x14ac:dyDescent="0.2">
      <c r="A458" s="555"/>
      <c r="B458" s="537" t="s">
        <v>166</v>
      </c>
      <c r="C458" s="525"/>
      <c r="G458" s="1">
        <v>0</v>
      </c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>
        <v>0.17030000000000001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>
        <f>G460*G433</f>
        <v>345127.74566399999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v>0.39750000000000002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196247.48310000001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v>0.24349999999999999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363491.74494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v>3.09E-2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124003.877832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v>0.02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80261.409599999999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>
        <v>0</v>
      </c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>
        <v>1442640.61</v>
      </c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>
        <f t="shared" si="116"/>
        <v>35.948549052146227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>
        <f t="shared" si="117"/>
        <v>7.853599963709712E-2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>
        <f t="shared" ref="G484" si="122">G483/G481</f>
        <v>5.4439060631391152E-8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G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>
        <v>10000</v>
      </c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>
        <v>1196095.68</v>
      </c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>
        <v>905000.04</v>
      </c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>
        <v>325428.12</v>
      </c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>
        <v>2426523.84</v>
      </c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>
        <v>5426.3</v>
      </c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>
        <v>5759.29</v>
      </c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>
        <v>5808.24</v>
      </c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>
        <v>5808.24</v>
      </c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>
        <v>831114.36</v>
      </c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>
        <v>646408.43999999994</v>
      </c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>
        <v>237055.68</v>
      </c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>
        <v>0</v>
      </c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>
        <v>68</v>
      </c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>
        <v>31</v>
      </c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v>52.33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1622.23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v>3.35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33500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v>6.72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67200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v>12.73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73938.895199999999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  <c r="G512" s="1">
        <v>0</v>
      </c>
    </row>
    <row r="513" spans="1:95" s="1" customFormat="1" x14ac:dyDescent="0.2">
      <c r="A513" s="570"/>
      <c r="B513" s="537" t="s">
        <v>164</v>
      </c>
      <c r="C513" s="525"/>
      <c r="G513" s="1">
        <v>0</v>
      </c>
    </row>
    <row r="514" spans="1:95" s="1" customFormat="1" x14ac:dyDescent="0.2">
      <c r="A514" s="570"/>
      <c r="B514" s="537" t="s">
        <v>166</v>
      </c>
      <c r="C514" s="525"/>
      <c r="G514" s="1">
        <v>0</v>
      </c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>
        <v>0.17030000000000001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>
        <f>G516*G489</f>
        <v>203695.094304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v>0.39750000000000002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129357.6777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v>0.24349999999999999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220367.50974000001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v>3.09E-2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74979.586655999999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v>0.02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48530.476799999997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>
        <v>0</v>
      </c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>
        <v>853191.48</v>
      </c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>
        <f t="shared" si="131"/>
        <v>35.161059039914484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>
        <f t="shared" si="132"/>
        <v>-9.5999999903142452E-3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>
        <f t="shared" ref="G540" si="137">G539/G537</f>
        <v>-1.1251870436299065E-8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G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>
        <v>16827.39</v>
      </c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>
        <v>3246883.08</v>
      </c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>
        <v>2036498.4</v>
      </c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>
        <v>768579.6</v>
      </c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>
        <v>6051961.0800000001</v>
      </c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>
        <v>10580.09</v>
      </c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>
        <v>10580.39</v>
      </c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>
        <v>10660.05</v>
      </c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>
        <v>10660.05</v>
      </c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>
        <v>676417.68</v>
      </c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>
        <v>440982.12</v>
      </c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>
        <v>174909.24</v>
      </c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>
        <v>0</v>
      </c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>
        <v>77</v>
      </c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>
        <v>31</v>
      </c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v>52.33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1622.23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v>3.35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56371.756500000003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v>6.72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113080.06079999999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>
        <v>12.73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>
        <f t="shared" si="143"/>
        <v>135702.43649999998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  <c r="G568" s="1">
        <v>0</v>
      </c>
    </row>
    <row r="569" spans="1:95" s="1" customFormat="1" x14ac:dyDescent="0.2">
      <c r="A569" s="579"/>
      <c r="B569" s="537" t="s">
        <v>164</v>
      </c>
      <c r="C569" s="525"/>
      <c r="G569" s="1">
        <v>0</v>
      </c>
    </row>
    <row r="570" spans="1:95" s="1" customFormat="1" x14ac:dyDescent="0.2">
      <c r="A570" s="579"/>
      <c r="B570" s="537" t="s">
        <v>166</v>
      </c>
      <c r="C570" s="525"/>
      <c r="G570" s="1">
        <v>0</v>
      </c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v>0.17030000000000001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552944.188524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v>0.39750000000000002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305510.391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v>0.24349999999999999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495887.36039999995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v>3.09E-2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187005.59737200002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v>0.02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121039.2216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>
        <v>0</v>
      </c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>
        <v>1969163.4</v>
      </c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>
        <f t="shared" si="146"/>
        <v>32.537608454018674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>
        <f t="shared" si="147"/>
        <v>-0.15730399987660348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>
        <f t="shared" ref="G596" si="152">G595/G593</f>
        <v>-7.9883670332590726E-8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G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>
        <v>12888.59</v>
      </c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>
        <v>2698165.53</v>
      </c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>
        <v>1812532.42</v>
      </c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>
        <v>724478.2</v>
      </c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>
        <v>5235176.1500000004</v>
      </c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>
        <v>10136.14</v>
      </c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>
        <v>9891.93</v>
      </c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>
        <v>9967.7900000000009</v>
      </c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>
        <v>10136.14</v>
      </c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>
        <v>216806.89</v>
      </c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>
        <v>150222.54999999999</v>
      </c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>
        <v>58225.56</v>
      </c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>
        <v>0</v>
      </c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>
        <v>69</v>
      </c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>
        <v>31</v>
      </c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v>52.33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1622.23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v>3.35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43176.7765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v>6.72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86611.324800000002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v>12.73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126889.96670000002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  <c r="G624" s="1">
        <v>0</v>
      </c>
    </row>
    <row r="625" spans="1:95" s="1" customFormat="1" x14ac:dyDescent="0.2">
      <c r="A625" s="564"/>
      <c r="B625" s="537" t="s">
        <v>164</v>
      </c>
      <c r="C625" s="525"/>
      <c r="G625" s="1">
        <v>0</v>
      </c>
    </row>
    <row r="626" spans="1:95" s="1" customFormat="1" x14ac:dyDescent="0.2">
      <c r="A626" s="564"/>
      <c r="B626" s="537" t="s">
        <v>166</v>
      </c>
      <c r="C626" s="525"/>
      <c r="G626" s="1">
        <v>10.07</v>
      </c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>
        <v>0.17030000000000001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>
        <f>G628*G601</f>
        <v>459497.58975899999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v>0.39750000000000002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287980.0845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v>0.24349999999999999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441351.64426999999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v>3.09E-2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161766.943035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v>0.02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104703.52300000002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>
        <v>0</v>
      </c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>
        <v>1744932.5</v>
      </c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>
        <f t="shared" si="161"/>
        <v>33.330922398857581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>
        <f t="shared" si="162"/>
        <v>-31332.41743599996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>
        <f t="shared" ref="G652" si="167">G651/G649</f>
        <v>-1.7956234660079951E-2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G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>
        <v>2800</v>
      </c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>
        <v>9225</v>
      </c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>
        <v>22160.16</v>
      </c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>
        <v>14218.2</v>
      </c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>
        <v>45603.360000000001</v>
      </c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>
        <v>94.26</v>
      </c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>
        <v>1472.95</v>
      </c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>
        <v>1217.4000000000001</v>
      </c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>
        <v>1472.95</v>
      </c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>
        <v>24006.240000000002</v>
      </c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>
        <v>35669.879999999997</v>
      </c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>
        <v>21708.36</v>
      </c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>
        <v>0</v>
      </c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>
        <v>5</v>
      </c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>
        <v>31</v>
      </c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v>52.33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1622.23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v>3.35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9380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v>6.72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18816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v>12.73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18750.6535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  <c r="G680" s="1">
        <v>0</v>
      </c>
    </row>
    <row r="681" spans="1:95" s="1" customFormat="1" x14ac:dyDescent="0.2">
      <c r="A681" s="567"/>
      <c r="B681" s="537" t="s">
        <v>164</v>
      </c>
      <c r="C681" s="525"/>
      <c r="G681" s="1">
        <v>0</v>
      </c>
    </row>
    <row r="682" spans="1:95" s="1" customFormat="1" x14ac:dyDescent="0.2">
      <c r="A682" s="567"/>
      <c r="B682" s="537" t="s">
        <v>166</v>
      </c>
      <c r="C682" s="525"/>
      <c r="G682" s="1">
        <v>0</v>
      </c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>
        <v>0.17030000000000001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>
        <f>G684*G657</f>
        <v>1571.0175000000002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v>0.39750000000000002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5651.7345000000005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v>0.24349999999999999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5395.9989599999999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v>3.09E-2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1409.143824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v>0.02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912.06720000000007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>
        <v>0</v>
      </c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>
        <v>63508.84</v>
      </c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>
        <f t="shared" si="176"/>
        <v>139.26351040800503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>
        <f t="shared" si="177"/>
        <v>5.483999993884936E-3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>
        <f t="shared" ref="G708" si="182">G707/G705</f>
        <v>8.6350183594676532E-8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G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>
        <v>12671</v>
      </c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>
        <v>1614656.52</v>
      </c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>
        <v>1443097.44</v>
      </c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>
        <v>533104.19999999995</v>
      </c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>
        <v>3590858.16</v>
      </c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>
        <v>8828.2800000000007</v>
      </c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>
        <v>9289.19</v>
      </c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>
        <v>9059.14</v>
      </c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>
        <v>9289.19</v>
      </c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>
        <v>997780.68</v>
      </c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>
        <v>760281.12</v>
      </c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>
        <v>309447</v>
      </c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>
        <v>0</v>
      </c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>
        <v>56</v>
      </c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>
        <v>31</v>
      </c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v>52.33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1622.23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3.35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42447.85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6.72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85149.119999999995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12.73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118251.38870000001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  <c r="G736" s="1">
        <v>0</v>
      </c>
    </row>
    <row r="737" spans="1:95" s="1" customFormat="1" x14ac:dyDescent="0.2">
      <c r="A737" s="561"/>
      <c r="B737" s="537" t="s">
        <v>164</v>
      </c>
      <c r="C737" s="525"/>
      <c r="G737" s="1">
        <v>0</v>
      </c>
    </row>
    <row r="738" spans="1:95" s="1" customFormat="1" x14ac:dyDescent="0.2">
      <c r="A738" s="561"/>
      <c r="B738" s="537" t="s">
        <v>166</v>
      </c>
      <c r="C738" s="525"/>
      <c r="G738" s="1">
        <v>0</v>
      </c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>
        <v>0.17030000000000001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>
        <f>G740*G713</f>
        <v>274976.00535600004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v>0.39750000000000002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211908.91949999999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v>0.24349999999999999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351394.22663999995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v>3.09E-2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110957.51714400001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v>0.02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71817.16320000001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>
        <v>0</v>
      </c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>
        <v>1268524.44</v>
      </c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>
        <f t="shared" si="191"/>
        <v>35.326498109298747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>
        <f t="shared" si="192"/>
        <v>-1.9459999864920974E-2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>
        <f t="shared" ref="G764" si="197">G763/G761</f>
        <v>-1.5340658209881217E-8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A738B999-6358-40BA-AC69-53027B385678}" scale="70">
      <pane xSplit="2" ySplit="1" topLeftCell="C86" activePane="bottomRight" state="frozen"/>
      <selection pane="bottomRight" activeCell="B124" sqref="A124:XFD124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133667.26768200001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147113.22785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95286.923175000004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664478.27935099998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267991.23640000005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1622.23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A738B999-6358-40BA-AC69-53027B385678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8000</v>
      </c>
      <c r="G2" s="107">
        <f>Eskom!H207</f>
        <v>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8000</v>
      </c>
      <c r="G3" s="61">
        <f>Eskom!H208</f>
        <v>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4936.6400000000003</v>
      </c>
      <c r="G4" s="16">
        <f>Eskom!H213</f>
        <v>0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4747.8900000000003</v>
      </c>
      <c r="G5" s="7">
        <f>Eskom!H214</f>
        <v>0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5286.77</v>
      </c>
      <c r="G6" s="7">
        <f>Eskom!H215</f>
        <v>0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5286.77</v>
      </c>
      <c r="G7" s="132">
        <f>Eskom!H216</f>
        <v>0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784892.94</v>
      </c>
      <c r="G8" s="6">
        <f>Eskom!H209</f>
        <v>0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604161.1</v>
      </c>
      <c r="G9" s="6">
        <f>Eskom!H210</f>
        <v>0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239715.53</v>
      </c>
      <c r="G10" s="6">
        <f>Eskom!H211</f>
        <v>0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1628769.57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666905.91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497393.48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204008.35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0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0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0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0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0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0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0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 t="e">
        <f>G35/G8</f>
        <v>#DIV/0!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 t="e">
        <f>G36/G9</f>
        <v>#DIV/0!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 t="e">
        <f>G37/G10</f>
        <v>#DIV/0!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 t="e">
        <f>G38/G11</f>
        <v>#DIV/0!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0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0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0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19688</v>
      </c>
      <c r="G49" s="134">
        <f>Eskom!H151</f>
        <v>0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21605.33</v>
      </c>
      <c r="G50" s="227">
        <f>Eskom!H152</f>
        <v>0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17190.96</v>
      </c>
      <c r="G51" s="16">
        <f>Eskom!H157</f>
        <v>0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15366.33</v>
      </c>
      <c r="G52" s="7">
        <f>Eskom!H158</f>
        <v>0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14790.16</v>
      </c>
      <c r="G53" s="7">
        <f>Eskom!H159</f>
        <v>0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17190.96</v>
      </c>
      <c r="G54" s="132">
        <f>Eskom!H160</f>
        <v>0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2671415.52</v>
      </c>
      <c r="G55" s="6">
        <f>Eskom!H153</f>
        <v>0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2129962.2000000002</v>
      </c>
      <c r="G56" s="6">
        <f>Eskom!H154</f>
        <v>0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864847.44</v>
      </c>
      <c r="G57" s="6">
        <f>Eskom!H155</f>
        <v>0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5666225.1600000001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1802943.48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1351951.8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548337.12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0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0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0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0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0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0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0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 t="e">
        <f>G82/G55</f>
        <v>#DIV/0!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 t="e">
        <f>G83/G56</f>
        <v>#DIV/0!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 t="e">
        <f>G84/G57</f>
        <v>#DIV/0!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 t="e">
        <f>G85/G58</f>
        <v>#DIV/0!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0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0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0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0</v>
      </c>
    </row>
  </sheetData>
  <customSheetViews>
    <customSheetView guid="{A738B999-6358-40BA-AC69-53027B385678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8000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8000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784892.94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604161.1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239715.53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1628769.57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4936.6400000000003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4747.8900000000003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5286.77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5286.77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666905.91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497393.48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204008.35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19688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21605.33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2671415.52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2129962.2000000002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864847.44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5666225.1600000001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17190.96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15366.33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14790.16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17190.96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1802943.48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1351951.8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548337.12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A738B999-6358-40BA-AC69-53027B385678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4500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2375.29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2436.35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2458.16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2458.16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3037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2237.9299999999998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3035.22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3020.96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3035.22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19688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17190.96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15366.33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14790.16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17190.96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1824.6299999999992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23227.539899999989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123761.56920000004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8000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4936.6400000000003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4747.8900000000003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5286.77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5286.77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A738B999-6358-40BA-AC69-53027B385678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2010-09-24T08:01:07Z</dcterms:modified>
</cp:coreProperties>
</file>