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Eskom" sheetId="1" r:id="rId1"/>
  </sheets>
  <calcPr calcId="144525"/>
</workbook>
</file>

<file path=xl/calcChain.xml><?xml version="1.0" encoding="utf-8"?>
<calcChain xmlns="http://schemas.openxmlformats.org/spreadsheetml/2006/main">
  <c r="Z12" i="1" l="1"/>
  <c r="AX829" i="1" l="1"/>
  <c r="AH829" i="1"/>
  <c r="R829" i="1"/>
  <c r="BL828" i="1"/>
  <c r="BL829" i="1" s="1"/>
  <c r="AU828" i="1"/>
  <c r="AU829" i="1" s="1"/>
  <c r="AE828" i="1"/>
  <c r="AE829" i="1" s="1"/>
  <c r="O828" i="1"/>
  <c r="O829" i="1" s="1"/>
  <c r="BL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BL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L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M823" i="1"/>
  <c r="L823" i="1"/>
  <c r="K823" i="1"/>
  <c r="J823" i="1"/>
  <c r="I823" i="1"/>
  <c r="H823" i="1"/>
  <c r="G823" i="1"/>
  <c r="F823" i="1"/>
  <c r="E823" i="1"/>
  <c r="D823" i="1"/>
  <c r="C823" i="1"/>
  <c r="BL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M821" i="1"/>
  <c r="L821" i="1"/>
  <c r="K821" i="1"/>
  <c r="J821" i="1"/>
  <c r="I821" i="1"/>
  <c r="H821" i="1"/>
  <c r="G821" i="1"/>
  <c r="F821" i="1"/>
  <c r="E821" i="1"/>
  <c r="D821" i="1"/>
  <c r="C821" i="1"/>
  <c r="BF819" i="1"/>
  <c r="BE819" i="1"/>
  <c r="BD819" i="1"/>
  <c r="AT819" i="1"/>
  <c r="AS819" i="1"/>
  <c r="AR819" i="1"/>
  <c r="AH819" i="1"/>
  <c r="AG819" i="1"/>
  <c r="AF819" i="1"/>
  <c r="V819" i="1"/>
  <c r="U819" i="1"/>
  <c r="T819" i="1"/>
  <c r="J819" i="1"/>
  <c r="I819" i="1"/>
  <c r="H819" i="1"/>
  <c r="BF816" i="1"/>
  <c r="BE816" i="1"/>
  <c r="BD816" i="1"/>
  <c r="AT816" i="1"/>
  <c r="AS816" i="1"/>
  <c r="AR816" i="1"/>
  <c r="AH816" i="1"/>
  <c r="AG816" i="1"/>
  <c r="AF816" i="1"/>
  <c r="V816" i="1"/>
  <c r="U816" i="1"/>
  <c r="T816" i="1"/>
  <c r="J816" i="1"/>
  <c r="I816" i="1"/>
  <c r="H816" i="1"/>
  <c r="BL814" i="1"/>
  <c r="BJ814" i="1"/>
  <c r="BI814" i="1"/>
  <c r="BH814" i="1"/>
  <c r="BG814" i="1"/>
  <c r="BC814" i="1"/>
  <c r="BB814" i="1"/>
  <c r="BA814" i="1"/>
  <c r="AZ814" i="1"/>
  <c r="AY814" i="1"/>
  <c r="AX814" i="1"/>
  <c r="AW814" i="1"/>
  <c r="AV814" i="1"/>
  <c r="AU814" i="1"/>
  <c r="AQ814" i="1"/>
  <c r="AP814" i="1"/>
  <c r="AO814" i="1"/>
  <c r="AN814" i="1"/>
  <c r="AM814" i="1"/>
  <c r="AL814" i="1"/>
  <c r="AK814" i="1"/>
  <c r="AJ814" i="1"/>
  <c r="AI814" i="1"/>
  <c r="AE814" i="1"/>
  <c r="AD814" i="1"/>
  <c r="AC814" i="1"/>
  <c r="AB814" i="1"/>
  <c r="AA814" i="1"/>
  <c r="Z814" i="1"/>
  <c r="Y814" i="1"/>
  <c r="X814" i="1"/>
  <c r="W814" i="1"/>
  <c r="S814" i="1"/>
  <c r="R814" i="1"/>
  <c r="Q814" i="1"/>
  <c r="P814" i="1"/>
  <c r="O814" i="1"/>
  <c r="N814" i="1"/>
  <c r="M814" i="1"/>
  <c r="L814" i="1"/>
  <c r="K814" i="1"/>
  <c r="G814" i="1"/>
  <c r="F814" i="1"/>
  <c r="E814" i="1"/>
  <c r="D814" i="1"/>
  <c r="C814" i="1"/>
  <c r="BF812" i="1"/>
  <c r="BE812" i="1"/>
  <c r="BD812" i="1"/>
  <c r="AT812" i="1"/>
  <c r="AS812" i="1"/>
  <c r="AR812" i="1"/>
  <c r="AH812" i="1"/>
  <c r="AG812" i="1"/>
  <c r="AF812" i="1"/>
  <c r="V812" i="1"/>
  <c r="U812" i="1"/>
  <c r="T812" i="1"/>
  <c r="J812" i="1"/>
  <c r="I812" i="1"/>
  <c r="H812" i="1"/>
  <c r="BL810" i="1"/>
  <c r="BJ810" i="1"/>
  <c r="BI810" i="1"/>
  <c r="BH810" i="1"/>
  <c r="BG810" i="1"/>
  <c r="BC810" i="1"/>
  <c r="BB810" i="1"/>
  <c r="BA810" i="1"/>
  <c r="AZ810" i="1"/>
  <c r="AY810" i="1"/>
  <c r="AX810" i="1"/>
  <c r="AW810" i="1"/>
  <c r="AV810" i="1"/>
  <c r="AU810" i="1"/>
  <c r="AQ810" i="1"/>
  <c r="AP810" i="1"/>
  <c r="AO810" i="1"/>
  <c r="AN810" i="1"/>
  <c r="AM810" i="1"/>
  <c r="AL810" i="1"/>
  <c r="AK810" i="1"/>
  <c r="AJ810" i="1"/>
  <c r="AI810" i="1"/>
  <c r="AE810" i="1"/>
  <c r="AD810" i="1"/>
  <c r="AC810" i="1"/>
  <c r="AB810" i="1"/>
  <c r="AA810" i="1"/>
  <c r="Z810" i="1"/>
  <c r="Y810" i="1"/>
  <c r="X810" i="1"/>
  <c r="W810" i="1"/>
  <c r="S810" i="1"/>
  <c r="R810" i="1"/>
  <c r="Q810" i="1"/>
  <c r="P810" i="1"/>
  <c r="O810" i="1"/>
  <c r="N810" i="1"/>
  <c r="M810" i="1"/>
  <c r="L810" i="1"/>
  <c r="K810" i="1"/>
  <c r="G810" i="1"/>
  <c r="F810" i="1"/>
  <c r="E810" i="1"/>
  <c r="D810" i="1"/>
  <c r="C810" i="1"/>
  <c r="BF808" i="1"/>
  <c r="BE808" i="1"/>
  <c r="BD808" i="1"/>
  <c r="AT808" i="1"/>
  <c r="AS808" i="1"/>
  <c r="AR808" i="1"/>
  <c r="AH808" i="1"/>
  <c r="AG808" i="1"/>
  <c r="AF808" i="1"/>
  <c r="V808" i="1"/>
  <c r="U808" i="1"/>
  <c r="T808" i="1"/>
  <c r="J808" i="1"/>
  <c r="I808" i="1"/>
  <c r="H808" i="1"/>
  <c r="BL806" i="1"/>
  <c r="BJ806" i="1"/>
  <c r="BI806" i="1"/>
  <c r="BH806" i="1"/>
  <c r="BG806" i="1"/>
  <c r="BC806" i="1"/>
  <c r="BB806" i="1"/>
  <c r="BA806" i="1"/>
  <c r="AZ806" i="1"/>
  <c r="AY806" i="1"/>
  <c r="AX806" i="1"/>
  <c r="AW806" i="1"/>
  <c r="AV806" i="1"/>
  <c r="AU806" i="1"/>
  <c r="AQ806" i="1"/>
  <c r="AP806" i="1"/>
  <c r="AO806" i="1"/>
  <c r="AN806" i="1"/>
  <c r="AM806" i="1"/>
  <c r="AL806" i="1"/>
  <c r="AK806" i="1"/>
  <c r="AJ806" i="1"/>
  <c r="AI806" i="1"/>
  <c r="AE806" i="1"/>
  <c r="AD806" i="1"/>
  <c r="AC806" i="1"/>
  <c r="AB806" i="1"/>
  <c r="AA806" i="1"/>
  <c r="Z806" i="1"/>
  <c r="Y806" i="1"/>
  <c r="X806" i="1"/>
  <c r="W806" i="1"/>
  <c r="S806" i="1"/>
  <c r="R806" i="1"/>
  <c r="Q806" i="1"/>
  <c r="P806" i="1"/>
  <c r="O806" i="1"/>
  <c r="N806" i="1"/>
  <c r="M806" i="1"/>
  <c r="L806" i="1"/>
  <c r="K806" i="1"/>
  <c r="G806" i="1"/>
  <c r="F806" i="1"/>
  <c r="E806" i="1"/>
  <c r="D806" i="1"/>
  <c r="C806" i="1"/>
  <c r="BL800" i="1"/>
  <c r="BJ800" i="1"/>
  <c r="BI800" i="1"/>
  <c r="BH800" i="1"/>
  <c r="BG800" i="1"/>
  <c r="BF800" i="1"/>
  <c r="BE800" i="1"/>
  <c r="BD800" i="1"/>
  <c r="BC800" i="1"/>
  <c r="BC828" i="1" s="1"/>
  <c r="BC829" i="1" s="1"/>
  <c r="BB800" i="1"/>
  <c r="BA800" i="1"/>
  <c r="AZ800" i="1"/>
  <c r="AY800" i="1"/>
  <c r="AX800" i="1"/>
  <c r="AW800" i="1"/>
  <c r="AV800" i="1"/>
  <c r="AU800" i="1"/>
  <c r="AT800" i="1"/>
  <c r="AS800" i="1"/>
  <c r="AR800" i="1"/>
  <c r="AQ800" i="1"/>
  <c r="AP800" i="1"/>
  <c r="AO800" i="1"/>
  <c r="AN800" i="1"/>
  <c r="AM800" i="1"/>
  <c r="AM828" i="1" s="1"/>
  <c r="AM829" i="1" s="1"/>
  <c r="AL800" i="1"/>
  <c r="AK800" i="1"/>
  <c r="AJ800" i="1"/>
  <c r="AI800" i="1"/>
  <c r="AH800" i="1"/>
  <c r="AG800" i="1"/>
  <c r="AF800" i="1"/>
  <c r="AE800" i="1"/>
  <c r="AD800" i="1"/>
  <c r="AC800" i="1"/>
  <c r="AB800" i="1"/>
  <c r="AA800" i="1"/>
  <c r="Z800" i="1"/>
  <c r="Y800" i="1"/>
  <c r="X800" i="1"/>
  <c r="W800" i="1"/>
  <c r="W828" i="1" s="1"/>
  <c r="W829" i="1" s="1"/>
  <c r="V800" i="1"/>
  <c r="U800" i="1"/>
  <c r="T800" i="1"/>
  <c r="S800" i="1"/>
  <c r="R800" i="1"/>
  <c r="Q800" i="1"/>
  <c r="P800" i="1"/>
  <c r="O800" i="1"/>
  <c r="N800" i="1"/>
  <c r="M800" i="1"/>
  <c r="L800" i="1"/>
  <c r="K800" i="1"/>
  <c r="J800" i="1"/>
  <c r="I800" i="1"/>
  <c r="H800" i="1"/>
  <c r="G800" i="1"/>
  <c r="G828" i="1" s="1"/>
  <c r="G829" i="1" s="1"/>
  <c r="F800" i="1"/>
  <c r="E800" i="1"/>
  <c r="D800" i="1"/>
  <c r="C800" i="1"/>
  <c r="BL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L798" i="1"/>
  <c r="K798" i="1"/>
  <c r="J798" i="1"/>
  <c r="I798" i="1"/>
  <c r="H798" i="1"/>
  <c r="G798" i="1"/>
  <c r="F798" i="1"/>
  <c r="E798" i="1"/>
  <c r="D798" i="1"/>
  <c r="C798" i="1"/>
  <c r="BL796" i="1"/>
  <c r="BJ796" i="1"/>
  <c r="BI796" i="1"/>
  <c r="BI828" i="1" s="1"/>
  <c r="BI829" i="1" s="1"/>
  <c r="BH796" i="1"/>
  <c r="BG796" i="1"/>
  <c r="BF796" i="1"/>
  <c r="BE796" i="1"/>
  <c r="BE828" i="1" s="1"/>
  <c r="BE829" i="1" s="1"/>
  <c r="BD796" i="1"/>
  <c r="BC796" i="1"/>
  <c r="BB796" i="1"/>
  <c r="BA796" i="1"/>
  <c r="BA828" i="1" s="1"/>
  <c r="BA829" i="1" s="1"/>
  <c r="AZ796" i="1"/>
  <c r="AY796" i="1"/>
  <c r="AX796" i="1"/>
  <c r="AW796" i="1"/>
  <c r="AW828" i="1" s="1"/>
  <c r="AW829" i="1" s="1"/>
  <c r="AV796" i="1"/>
  <c r="AU796" i="1"/>
  <c r="AT796" i="1"/>
  <c r="AS796" i="1"/>
  <c r="AS828" i="1" s="1"/>
  <c r="AS829" i="1" s="1"/>
  <c r="AR796" i="1"/>
  <c r="AQ796" i="1"/>
  <c r="AP796" i="1"/>
  <c r="AO796" i="1"/>
  <c r="AO828" i="1" s="1"/>
  <c r="AO829" i="1" s="1"/>
  <c r="AN796" i="1"/>
  <c r="AM796" i="1"/>
  <c r="AL796" i="1"/>
  <c r="AK796" i="1"/>
  <c r="AK828" i="1" s="1"/>
  <c r="AK829" i="1" s="1"/>
  <c r="AJ796" i="1"/>
  <c r="AI796" i="1"/>
  <c r="AH796" i="1"/>
  <c r="AG796" i="1"/>
  <c r="AG828" i="1" s="1"/>
  <c r="AG829" i="1" s="1"/>
  <c r="AF796" i="1"/>
  <c r="AE796" i="1"/>
  <c r="AD796" i="1"/>
  <c r="AC796" i="1"/>
  <c r="AC828" i="1" s="1"/>
  <c r="AC829" i="1" s="1"/>
  <c r="AB796" i="1"/>
  <c r="AA796" i="1"/>
  <c r="Z796" i="1"/>
  <c r="Y796" i="1"/>
  <c r="Y828" i="1" s="1"/>
  <c r="Y829" i="1" s="1"/>
  <c r="X796" i="1"/>
  <c r="W796" i="1"/>
  <c r="V796" i="1"/>
  <c r="U796" i="1"/>
  <c r="U828" i="1" s="1"/>
  <c r="U829" i="1" s="1"/>
  <c r="T796" i="1"/>
  <c r="S796" i="1"/>
  <c r="R796" i="1"/>
  <c r="Q796" i="1"/>
  <c r="Q828" i="1" s="1"/>
  <c r="Q829" i="1" s="1"/>
  <c r="P796" i="1"/>
  <c r="O796" i="1"/>
  <c r="N796" i="1"/>
  <c r="M796" i="1"/>
  <c r="M828" i="1" s="1"/>
  <c r="M829" i="1" s="1"/>
  <c r="L796" i="1"/>
  <c r="K796" i="1"/>
  <c r="J796" i="1"/>
  <c r="I796" i="1"/>
  <c r="I828" i="1" s="1"/>
  <c r="I829" i="1" s="1"/>
  <c r="H796" i="1"/>
  <c r="G796" i="1"/>
  <c r="F796" i="1"/>
  <c r="E796" i="1"/>
  <c r="E828" i="1" s="1"/>
  <c r="E829" i="1" s="1"/>
  <c r="D796" i="1"/>
  <c r="C796" i="1"/>
  <c r="BL794" i="1"/>
  <c r="BJ794" i="1"/>
  <c r="BJ828" i="1" s="1"/>
  <c r="BJ829" i="1" s="1"/>
  <c r="BI794" i="1"/>
  <c r="BH794" i="1"/>
  <c r="BG794" i="1"/>
  <c r="BF794" i="1"/>
  <c r="BF828" i="1" s="1"/>
  <c r="BF829" i="1" s="1"/>
  <c r="BE794" i="1"/>
  <c r="BD794" i="1"/>
  <c r="BC794" i="1"/>
  <c r="BB794" i="1"/>
  <c r="BB828" i="1" s="1"/>
  <c r="BB829" i="1" s="1"/>
  <c r="BA794" i="1"/>
  <c r="AZ794" i="1"/>
  <c r="AY794" i="1"/>
  <c r="AX794" i="1"/>
  <c r="AX828" i="1" s="1"/>
  <c r="AW794" i="1"/>
  <c r="AV794" i="1"/>
  <c r="AU794" i="1"/>
  <c r="AT794" i="1"/>
  <c r="AT828" i="1" s="1"/>
  <c r="AT829" i="1" s="1"/>
  <c r="AS794" i="1"/>
  <c r="AR794" i="1"/>
  <c r="AQ794" i="1"/>
  <c r="AP794" i="1"/>
  <c r="AP828" i="1" s="1"/>
  <c r="AP829" i="1" s="1"/>
  <c r="AO794" i="1"/>
  <c r="AN794" i="1"/>
  <c r="AM794" i="1"/>
  <c r="AL794" i="1"/>
  <c r="AL828" i="1" s="1"/>
  <c r="AL829" i="1" s="1"/>
  <c r="AK794" i="1"/>
  <c r="AJ794" i="1"/>
  <c r="AI794" i="1"/>
  <c r="AH794" i="1"/>
  <c r="AH828" i="1" s="1"/>
  <c r="AG794" i="1"/>
  <c r="AF794" i="1"/>
  <c r="AE794" i="1"/>
  <c r="AD794" i="1"/>
  <c r="AD828" i="1" s="1"/>
  <c r="AD829" i="1" s="1"/>
  <c r="AC794" i="1"/>
  <c r="AB794" i="1"/>
  <c r="AA794" i="1"/>
  <c r="Z794" i="1"/>
  <c r="Z828" i="1" s="1"/>
  <c r="Z829" i="1" s="1"/>
  <c r="Y794" i="1"/>
  <c r="X794" i="1"/>
  <c r="W794" i="1"/>
  <c r="V794" i="1"/>
  <c r="V828" i="1" s="1"/>
  <c r="V829" i="1" s="1"/>
  <c r="U794" i="1"/>
  <c r="T794" i="1"/>
  <c r="S794" i="1"/>
  <c r="R794" i="1"/>
  <c r="R828" i="1" s="1"/>
  <c r="Q794" i="1"/>
  <c r="P794" i="1"/>
  <c r="O794" i="1"/>
  <c r="N794" i="1"/>
  <c r="N828" i="1" s="1"/>
  <c r="N829" i="1" s="1"/>
  <c r="M794" i="1"/>
  <c r="L794" i="1"/>
  <c r="K794" i="1"/>
  <c r="J794" i="1"/>
  <c r="J828" i="1" s="1"/>
  <c r="J829" i="1" s="1"/>
  <c r="I794" i="1"/>
  <c r="H794" i="1"/>
  <c r="G794" i="1"/>
  <c r="F794" i="1"/>
  <c r="F828" i="1" s="1"/>
  <c r="F829" i="1" s="1"/>
  <c r="E794" i="1"/>
  <c r="D794" i="1"/>
  <c r="C794"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L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BL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c r="L765" i="1"/>
  <c r="K765" i="1"/>
  <c r="J765" i="1"/>
  <c r="I765" i="1"/>
  <c r="H765" i="1"/>
  <c r="G765" i="1"/>
  <c r="F765" i="1"/>
  <c r="E765" i="1"/>
  <c r="D765" i="1"/>
  <c r="C765" i="1"/>
  <c r="BF763" i="1"/>
  <c r="BE763" i="1"/>
  <c r="BD763" i="1"/>
  <c r="AT763" i="1"/>
  <c r="AS763" i="1"/>
  <c r="AR763" i="1"/>
  <c r="AH763" i="1"/>
  <c r="AG763" i="1"/>
  <c r="AF763" i="1"/>
  <c r="V763" i="1"/>
  <c r="U763" i="1"/>
  <c r="T763" i="1"/>
  <c r="J763" i="1"/>
  <c r="I763" i="1"/>
  <c r="H763" i="1"/>
  <c r="BF760" i="1"/>
  <c r="BE760" i="1"/>
  <c r="BD760" i="1"/>
  <c r="AT760" i="1"/>
  <c r="AS760" i="1"/>
  <c r="AR760" i="1"/>
  <c r="AH760" i="1"/>
  <c r="AG760" i="1"/>
  <c r="AF760" i="1"/>
  <c r="V760" i="1"/>
  <c r="U760" i="1"/>
  <c r="T760" i="1"/>
  <c r="J760" i="1"/>
  <c r="I760" i="1"/>
  <c r="H760" i="1"/>
  <c r="BL758" i="1"/>
  <c r="BJ758" i="1"/>
  <c r="BI758" i="1"/>
  <c r="BH758" i="1"/>
  <c r="BG758" i="1"/>
  <c r="BC758" i="1"/>
  <c r="BB758" i="1"/>
  <c r="BA758" i="1"/>
  <c r="AZ758" i="1"/>
  <c r="AY758" i="1"/>
  <c r="AX758" i="1"/>
  <c r="AW758" i="1"/>
  <c r="AV758" i="1"/>
  <c r="AU758" i="1"/>
  <c r="AQ758" i="1"/>
  <c r="AP758" i="1"/>
  <c r="AO758" i="1"/>
  <c r="AN758" i="1"/>
  <c r="AM758" i="1"/>
  <c r="AL758" i="1"/>
  <c r="AK758" i="1"/>
  <c r="AJ758" i="1"/>
  <c r="AI758" i="1"/>
  <c r="AE758" i="1"/>
  <c r="AD758" i="1"/>
  <c r="AC758" i="1"/>
  <c r="AB758" i="1"/>
  <c r="AA758" i="1"/>
  <c r="Z758" i="1"/>
  <c r="Y758" i="1"/>
  <c r="X758" i="1"/>
  <c r="W758" i="1"/>
  <c r="S758" i="1"/>
  <c r="R758" i="1"/>
  <c r="Q758" i="1"/>
  <c r="P758" i="1"/>
  <c r="O758" i="1"/>
  <c r="N758" i="1"/>
  <c r="M758" i="1"/>
  <c r="L758" i="1"/>
  <c r="K758" i="1"/>
  <c r="G758" i="1"/>
  <c r="F758" i="1"/>
  <c r="E758" i="1"/>
  <c r="D758" i="1"/>
  <c r="C758" i="1"/>
  <c r="BF756" i="1"/>
  <c r="BE756" i="1"/>
  <c r="BD756" i="1"/>
  <c r="AT756" i="1"/>
  <c r="AS756" i="1"/>
  <c r="AR756" i="1"/>
  <c r="AH756" i="1"/>
  <c r="AG756" i="1"/>
  <c r="AF756" i="1"/>
  <c r="V756" i="1"/>
  <c r="U756" i="1"/>
  <c r="T756" i="1"/>
  <c r="J756" i="1"/>
  <c r="I756" i="1"/>
  <c r="H756" i="1"/>
  <c r="BL754" i="1"/>
  <c r="BJ754" i="1"/>
  <c r="BI754" i="1"/>
  <c r="BH754" i="1"/>
  <c r="BG754" i="1"/>
  <c r="BC754" i="1"/>
  <c r="BB754" i="1"/>
  <c r="BA754" i="1"/>
  <c r="AZ754" i="1"/>
  <c r="AY754" i="1"/>
  <c r="AX754" i="1"/>
  <c r="AW754" i="1"/>
  <c r="AV754" i="1"/>
  <c r="AU754" i="1"/>
  <c r="AQ754" i="1"/>
  <c r="AP754" i="1"/>
  <c r="AO754" i="1"/>
  <c r="AN754" i="1"/>
  <c r="AM754" i="1"/>
  <c r="AL754" i="1"/>
  <c r="AK754" i="1"/>
  <c r="AJ754" i="1"/>
  <c r="AI754" i="1"/>
  <c r="AE754" i="1"/>
  <c r="AD754" i="1"/>
  <c r="AC754" i="1"/>
  <c r="AB754" i="1"/>
  <c r="AA754" i="1"/>
  <c r="Z754" i="1"/>
  <c r="Y754" i="1"/>
  <c r="X754" i="1"/>
  <c r="W754" i="1"/>
  <c r="S754" i="1"/>
  <c r="R754" i="1"/>
  <c r="Q754" i="1"/>
  <c r="P754" i="1"/>
  <c r="O754" i="1"/>
  <c r="N754" i="1"/>
  <c r="M754" i="1"/>
  <c r="L754" i="1"/>
  <c r="K754" i="1"/>
  <c r="G754" i="1"/>
  <c r="F754" i="1"/>
  <c r="E754" i="1"/>
  <c r="D754" i="1"/>
  <c r="C754" i="1"/>
  <c r="BF752" i="1"/>
  <c r="BE752" i="1"/>
  <c r="BD752" i="1"/>
  <c r="AT752" i="1"/>
  <c r="AS752" i="1"/>
  <c r="AR752" i="1"/>
  <c r="AH752" i="1"/>
  <c r="AG752" i="1"/>
  <c r="AF752" i="1"/>
  <c r="V752" i="1"/>
  <c r="U752" i="1"/>
  <c r="T752" i="1"/>
  <c r="J752" i="1"/>
  <c r="I752" i="1"/>
  <c r="H752" i="1"/>
  <c r="BL750" i="1"/>
  <c r="BJ750" i="1"/>
  <c r="BI750" i="1"/>
  <c r="BH750" i="1"/>
  <c r="BG750" i="1"/>
  <c r="BC750" i="1"/>
  <c r="BB750" i="1"/>
  <c r="BA750" i="1"/>
  <c r="AZ750" i="1"/>
  <c r="AY750" i="1"/>
  <c r="AX750" i="1"/>
  <c r="AW750" i="1"/>
  <c r="AV750" i="1"/>
  <c r="AU750" i="1"/>
  <c r="AQ750" i="1"/>
  <c r="AP750" i="1"/>
  <c r="AO750" i="1"/>
  <c r="AN750" i="1"/>
  <c r="AM750" i="1"/>
  <c r="AL750" i="1"/>
  <c r="AK750" i="1"/>
  <c r="AJ750" i="1"/>
  <c r="AI750" i="1"/>
  <c r="AE750" i="1"/>
  <c r="AD750" i="1"/>
  <c r="AC750" i="1"/>
  <c r="AB750" i="1"/>
  <c r="AA750" i="1"/>
  <c r="Z750" i="1"/>
  <c r="Y750" i="1"/>
  <c r="X750" i="1"/>
  <c r="W750" i="1"/>
  <c r="S750" i="1"/>
  <c r="R750" i="1"/>
  <c r="Q750" i="1"/>
  <c r="P750" i="1"/>
  <c r="O750" i="1"/>
  <c r="N750" i="1"/>
  <c r="M750" i="1"/>
  <c r="L750" i="1"/>
  <c r="K750" i="1"/>
  <c r="G750" i="1"/>
  <c r="F750" i="1"/>
  <c r="E750" i="1"/>
  <c r="D750" i="1"/>
  <c r="C750" i="1"/>
  <c r="BL744" i="1"/>
  <c r="BJ744" i="1"/>
  <c r="BI744" i="1"/>
  <c r="BH744" i="1"/>
  <c r="BH772" i="1" s="1"/>
  <c r="BH773" i="1" s="1"/>
  <c r="BG744" i="1"/>
  <c r="BF744" i="1"/>
  <c r="BE744" i="1"/>
  <c r="BD744" i="1"/>
  <c r="BD772" i="1" s="1"/>
  <c r="BD773" i="1" s="1"/>
  <c r="BC744" i="1"/>
  <c r="BB744" i="1"/>
  <c r="BA744" i="1"/>
  <c r="AZ744" i="1"/>
  <c r="AZ772" i="1" s="1"/>
  <c r="AZ773" i="1" s="1"/>
  <c r="AY744" i="1"/>
  <c r="AX744" i="1"/>
  <c r="AW744" i="1"/>
  <c r="AV744" i="1"/>
  <c r="AV772" i="1" s="1"/>
  <c r="AV773" i="1" s="1"/>
  <c r="AU744" i="1"/>
  <c r="AT744" i="1"/>
  <c r="AS744" i="1"/>
  <c r="AR744" i="1"/>
  <c r="AR772" i="1" s="1"/>
  <c r="AR773" i="1" s="1"/>
  <c r="AQ744" i="1"/>
  <c r="AP744" i="1"/>
  <c r="AO744" i="1"/>
  <c r="AN744" i="1"/>
  <c r="AN772" i="1" s="1"/>
  <c r="AN773" i="1" s="1"/>
  <c r="AM744" i="1"/>
  <c r="AL744" i="1"/>
  <c r="AK744" i="1"/>
  <c r="AJ744" i="1"/>
  <c r="AJ772" i="1" s="1"/>
  <c r="AJ773" i="1" s="1"/>
  <c r="AI744" i="1"/>
  <c r="AH744" i="1"/>
  <c r="AG744" i="1"/>
  <c r="AF744" i="1"/>
  <c r="AF772" i="1" s="1"/>
  <c r="AF773" i="1" s="1"/>
  <c r="AE744" i="1"/>
  <c r="AD744" i="1"/>
  <c r="AC744" i="1"/>
  <c r="AB744" i="1"/>
  <c r="AB772" i="1" s="1"/>
  <c r="AB773" i="1" s="1"/>
  <c r="AA744" i="1"/>
  <c r="Z744" i="1"/>
  <c r="Y744" i="1"/>
  <c r="X744" i="1"/>
  <c r="X772" i="1" s="1"/>
  <c r="X773" i="1" s="1"/>
  <c r="W744" i="1"/>
  <c r="V744" i="1"/>
  <c r="U744" i="1"/>
  <c r="T744" i="1"/>
  <c r="T772" i="1" s="1"/>
  <c r="T773" i="1" s="1"/>
  <c r="S744" i="1"/>
  <c r="R744" i="1"/>
  <c r="Q744" i="1"/>
  <c r="P744" i="1"/>
  <c r="P772" i="1" s="1"/>
  <c r="P773" i="1" s="1"/>
  <c r="O744" i="1"/>
  <c r="N744" i="1"/>
  <c r="M744" i="1"/>
  <c r="L744" i="1"/>
  <c r="L772" i="1" s="1"/>
  <c r="L773" i="1" s="1"/>
  <c r="K744" i="1"/>
  <c r="J744" i="1"/>
  <c r="I744" i="1"/>
  <c r="H744" i="1"/>
  <c r="H772" i="1" s="1"/>
  <c r="H773" i="1" s="1"/>
  <c r="G744" i="1"/>
  <c r="F744" i="1"/>
  <c r="E744" i="1"/>
  <c r="D744" i="1"/>
  <c r="D772" i="1" s="1"/>
  <c r="D773" i="1" s="1"/>
  <c r="C744" i="1"/>
  <c r="BL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L742" i="1"/>
  <c r="K742" i="1"/>
  <c r="J742" i="1"/>
  <c r="I742" i="1"/>
  <c r="H742" i="1"/>
  <c r="G742" i="1"/>
  <c r="F742" i="1"/>
  <c r="E742" i="1"/>
  <c r="D742" i="1"/>
  <c r="C742" i="1"/>
  <c r="BL740" i="1"/>
  <c r="BJ740" i="1"/>
  <c r="BJ772" i="1" s="1"/>
  <c r="BJ773" i="1" s="1"/>
  <c r="BI740" i="1"/>
  <c r="BH740" i="1"/>
  <c r="BG740" i="1"/>
  <c r="BF740" i="1"/>
  <c r="BF772" i="1" s="1"/>
  <c r="BF773" i="1" s="1"/>
  <c r="BE740" i="1"/>
  <c r="BD740" i="1"/>
  <c r="BC740" i="1"/>
  <c r="BB740" i="1"/>
  <c r="BB772" i="1" s="1"/>
  <c r="BB773" i="1" s="1"/>
  <c r="BA740" i="1"/>
  <c r="AZ740" i="1"/>
  <c r="AY740" i="1"/>
  <c r="AX740" i="1"/>
  <c r="AX772" i="1" s="1"/>
  <c r="AX773" i="1" s="1"/>
  <c r="AW740" i="1"/>
  <c r="AV740" i="1"/>
  <c r="AU740" i="1"/>
  <c r="AT740" i="1"/>
  <c r="AT772" i="1" s="1"/>
  <c r="AT773" i="1" s="1"/>
  <c r="AS740" i="1"/>
  <c r="AR740" i="1"/>
  <c r="AQ740" i="1"/>
  <c r="AP740" i="1"/>
  <c r="AP772" i="1" s="1"/>
  <c r="AP773" i="1" s="1"/>
  <c r="AO740" i="1"/>
  <c r="AN740" i="1"/>
  <c r="AM740" i="1"/>
  <c r="AL740" i="1"/>
  <c r="AL772" i="1" s="1"/>
  <c r="AL773" i="1" s="1"/>
  <c r="AK740" i="1"/>
  <c r="AJ740" i="1"/>
  <c r="AI740" i="1"/>
  <c r="AH740" i="1"/>
  <c r="AH772" i="1" s="1"/>
  <c r="AH773" i="1" s="1"/>
  <c r="AG740" i="1"/>
  <c r="AF740" i="1"/>
  <c r="AE740" i="1"/>
  <c r="AD740" i="1"/>
  <c r="AD772" i="1" s="1"/>
  <c r="AD773" i="1" s="1"/>
  <c r="AC740" i="1"/>
  <c r="AB740" i="1"/>
  <c r="AA740" i="1"/>
  <c r="Z740" i="1"/>
  <c r="Z772" i="1" s="1"/>
  <c r="Z773" i="1" s="1"/>
  <c r="Y740" i="1"/>
  <c r="X740" i="1"/>
  <c r="W740" i="1"/>
  <c r="V740" i="1"/>
  <c r="V772" i="1" s="1"/>
  <c r="V773" i="1" s="1"/>
  <c r="U740" i="1"/>
  <c r="T740" i="1"/>
  <c r="S740" i="1"/>
  <c r="R740" i="1"/>
  <c r="R772" i="1" s="1"/>
  <c r="R773" i="1" s="1"/>
  <c r="Q740" i="1"/>
  <c r="P740" i="1"/>
  <c r="O740" i="1"/>
  <c r="N740" i="1"/>
  <c r="N772" i="1" s="1"/>
  <c r="N773" i="1" s="1"/>
  <c r="M740" i="1"/>
  <c r="L740" i="1"/>
  <c r="K740" i="1"/>
  <c r="J740" i="1"/>
  <c r="J772" i="1" s="1"/>
  <c r="J773" i="1" s="1"/>
  <c r="I740" i="1"/>
  <c r="H740" i="1"/>
  <c r="G740" i="1"/>
  <c r="F740" i="1"/>
  <c r="E740" i="1"/>
  <c r="D740" i="1"/>
  <c r="C740" i="1"/>
  <c r="BL738" i="1"/>
  <c r="BL772" i="1" s="1"/>
  <c r="BL773" i="1" s="1"/>
  <c r="BJ738" i="1"/>
  <c r="BI738" i="1"/>
  <c r="BH738" i="1"/>
  <c r="BG738" i="1"/>
  <c r="BG772" i="1" s="1"/>
  <c r="BG773" i="1" s="1"/>
  <c r="BF738" i="1"/>
  <c r="BE738" i="1"/>
  <c r="BD738" i="1"/>
  <c r="BC738" i="1"/>
  <c r="BC772" i="1" s="1"/>
  <c r="BC773" i="1" s="1"/>
  <c r="BB738" i="1"/>
  <c r="BA738" i="1"/>
  <c r="AZ738" i="1"/>
  <c r="AY738" i="1"/>
  <c r="AY772" i="1" s="1"/>
  <c r="AY773" i="1" s="1"/>
  <c r="AX738" i="1"/>
  <c r="AW738" i="1"/>
  <c r="AV738" i="1"/>
  <c r="AU738" i="1"/>
  <c r="AU772" i="1" s="1"/>
  <c r="AU773" i="1" s="1"/>
  <c r="AT738" i="1"/>
  <c r="AS738" i="1"/>
  <c r="AR738" i="1"/>
  <c r="AQ738" i="1"/>
  <c r="AQ772" i="1" s="1"/>
  <c r="AQ773" i="1" s="1"/>
  <c r="AP738" i="1"/>
  <c r="AO738" i="1"/>
  <c r="AN738" i="1"/>
  <c r="AM738" i="1"/>
  <c r="AM772" i="1" s="1"/>
  <c r="AM773" i="1" s="1"/>
  <c r="AL738" i="1"/>
  <c r="AK738" i="1"/>
  <c r="AJ738" i="1"/>
  <c r="AI738" i="1"/>
  <c r="AI772" i="1" s="1"/>
  <c r="AI773" i="1" s="1"/>
  <c r="AH738" i="1"/>
  <c r="AG738" i="1"/>
  <c r="AF738" i="1"/>
  <c r="AE738" i="1"/>
  <c r="AE772" i="1" s="1"/>
  <c r="AE773" i="1" s="1"/>
  <c r="AD738" i="1"/>
  <c r="AC738" i="1"/>
  <c r="AB738" i="1"/>
  <c r="AA738" i="1"/>
  <c r="AA772" i="1" s="1"/>
  <c r="AA773" i="1" s="1"/>
  <c r="Z738" i="1"/>
  <c r="Y738" i="1"/>
  <c r="X738" i="1"/>
  <c r="W738" i="1"/>
  <c r="W772" i="1" s="1"/>
  <c r="W773" i="1" s="1"/>
  <c r="V738" i="1"/>
  <c r="U738" i="1"/>
  <c r="T738" i="1"/>
  <c r="S738" i="1"/>
  <c r="S772" i="1" s="1"/>
  <c r="S773" i="1" s="1"/>
  <c r="R738" i="1"/>
  <c r="Q738" i="1"/>
  <c r="P738" i="1"/>
  <c r="O738" i="1"/>
  <c r="O772" i="1" s="1"/>
  <c r="O773" i="1" s="1"/>
  <c r="N738" i="1"/>
  <c r="M738" i="1"/>
  <c r="L738" i="1"/>
  <c r="K738" i="1"/>
  <c r="K772" i="1" s="1"/>
  <c r="K773" i="1" s="1"/>
  <c r="J738" i="1"/>
  <c r="I738" i="1"/>
  <c r="H738" i="1"/>
  <c r="G738" i="1"/>
  <c r="G772" i="1" s="1"/>
  <c r="G773" i="1" s="1"/>
  <c r="F738" i="1"/>
  <c r="E738" i="1"/>
  <c r="D738" i="1"/>
  <c r="C738" i="1"/>
  <c r="C772" i="1" s="1"/>
  <c r="C773" i="1" s="1"/>
  <c r="AF717" i="1"/>
  <c r="BI716" i="1"/>
  <c r="BI717" i="1" s="1"/>
  <c r="AD716" i="1"/>
  <c r="AD717" i="1" s="1"/>
  <c r="N716" i="1"/>
  <c r="N717" i="1" s="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c r="L715" i="1"/>
  <c r="K715" i="1"/>
  <c r="J715" i="1"/>
  <c r="I715" i="1"/>
  <c r="H715" i="1"/>
  <c r="G715" i="1"/>
  <c r="F715" i="1"/>
  <c r="E715" i="1"/>
  <c r="D715" i="1"/>
  <c r="C715" i="1"/>
  <c r="BL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L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M709" i="1"/>
  <c r="L709" i="1"/>
  <c r="K709" i="1"/>
  <c r="J709" i="1"/>
  <c r="I709" i="1"/>
  <c r="H709" i="1"/>
  <c r="G709" i="1"/>
  <c r="F709" i="1"/>
  <c r="E709" i="1"/>
  <c r="D709" i="1"/>
  <c r="C709" i="1"/>
  <c r="BF707" i="1"/>
  <c r="BE707" i="1"/>
  <c r="BD707" i="1"/>
  <c r="AT707" i="1"/>
  <c r="AS707" i="1"/>
  <c r="AR707" i="1"/>
  <c r="AH707" i="1"/>
  <c r="AG707" i="1"/>
  <c r="AF707" i="1"/>
  <c r="V707" i="1"/>
  <c r="U707" i="1"/>
  <c r="T707" i="1"/>
  <c r="J707" i="1"/>
  <c r="I707" i="1"/>
  <c r="H707" i="1"/>
  <c r="BF704" i="1"/>
  <c r="BE704" i="1"/>
  <c r="BD704" i="1"/>
  <c r="AT704" i="1"/>
  <c r="AS704" i="1"/>
  <c r="AR704" i="1"/>
  <c r="AH704" i="1"/>
  <c r="AG704" i="1"/>
  <c r="AF704" i="1"/>
  <c r="V704" i="1"/>
  <c r="U704" i="1"/>
  <c r="T704" i="1"/>
  <c r="J704" i="1"/>
  <c r="I704" i="1"/>
  <c r="H704" i="1"/>
  <c r="BL702" i="1"/>
  <c r="BJ702" i="1"/>
  <c r="BI702" i="1"/>
  <c r="BH702" i="1"/>
  <c r="BG702" i="1"/>
  <c r="BC702" i="1"/>
  <c r="BB702" i="1"/>
  <c r="BA702" i="1"/>
  <c r="AZ702" i="1"/>
  <c r="AY702" i="1"/>
  <c r="AX702" i="1"/>
  <c r="AW702" i="1"/>
  <c r="AV702" i="1"/>
  <c r="AU702" i="1"/>
  <c r="AQ702" i="1"/>
  <c r="AP702" i="1"/>
  <c r="AO702" i="1"/>
  <c r="AN702" i="1"/>
  <c r="AM702" i="1"/>
  <c r="AL702" i="1"/>
  <c r="AK702" i="1"/>
  <c r="AJ702" i="1"/>
  <c r="AI702" i="1"/>
  <c r="AE702" i="1"/>
  <c r="AD702" i="1"/>
  <c r="AC702" i="1"/>
  <c r="AB702" i="1"/>
  <c r="AA702" i="1"/>
  <c r="Z702" i="1"/>
  <c r="Y702" i="1"/>
  <c r="X702" i="1"/>
  <c r="W702" i="1"/>
  <c r="S702" i="1"/>
  <c r="R702" i="1"/>
  <c r="Q702" i="1"/>
  <c r="P702" i="1"/>
  <c r="O702" i="1"/>
  <c r="N702" i="1"/>
  <c r="M702" i="1"/>
  <c r="L702" i="1"/>
  <c r="K702" i="1"/>
  <c r="G702" i="1"/>
  <c r="F702" i="1"/>
  <c r="E702" i="1"/>
  <c r="D702" i="1"/>
  <c r="C702" i="1"/>
  <c r="BF700" i="1"/>
  <c r="BE700" i="1"/>
  <c r="BD700" i="1"/>
  <c r="AT700" i="1"/>
  <c r="AS700" i="1"/>
  <c r="AR700" i="1"/>
  <c r="AH700" i="1"/>
  <c r="AG700" i="1"/>
  <c r="AF700" i="1"/>
  <c r="V700" i="1"/>
  <c r="U700" i="1"/>
  <c r="T700" i="1"/>
  <c r="J700" i="1"/>
  <c r="I700" i="1"/>
  <c r="H700" i="1"/>
  <c r="BL698" i="1"/>
  <c r="BJ698" i="1"/>
  <c r="BI698" i="1"/>
  <c r="BH698" i="1"/>
  <c r="BG698" i="1"/>
  <c r="BC698" i="1"/>
  <c r="BB698" i="1"/>
  <c r="BA698" i="1"/>
  <c r="AZ698" i="1"/>
  <c r="AY698" i="1"/>
  <c r="AX698" i="1"/>
  <c r="AW698" i="1"/>
  <c r="AV698" i="1"/>
  <c r="AU698" i="1"/>
  <c r="AQ698" i="1"/>
  <c r="AP698" i="1"/>
  <c r="AO698" i="1"/>
  <c r="AN698" i="1"/>
  <c r="AM698" i="1"/>
  <c r="AL698" i="1"/>
  <c r="AK698" i="1"/>
  <c r="AJ698" i="1"/>
  <c r="AI698" i="1"/>
  <c r="AE698" i="1"/>
  <c r="AD698" i="1"/>
  <c r="AC698" i="1"/>
  <c r="AB698" i="1"/>
  <c r="AA698" i="1"/>
  <c r="Z698" i="1"/>
  <c r="Y698" i="1"/>
  <c r="X698" i="1"/>
  <c r="W698" i="1"/>
  <c r="S698" i="1"/>
  <c r="R698" i="1"/>
  <c r="Q698" i="1"/>
  <c r="P698" i="1"/>
  <c r="O698" i="1"/>
  <c r="N698" i="1"/>
  <c r="M698" i="1"/>
  <c r="L698" i="1"/>
  <c r="K698" i="1"/>
  <c r="G698" i="1"/>
  <c r="F698" i="1"/>
  <c r="E698" i="1"/>
  <c r="D698" i="1"/>
  <c r="C698" i="1"/>
  <c r="BF696" i="1"/>
  <c r="BE696" i="1"/>
  <c r="BD696" i="1"/>
  <c r="AT696" i="1"/>
  <c r="AS696" i="1"/>
  <c r="AR696" i="1"/>
  <c r="AH696" i="1"/>
  <c r="AG696" i="1"/>
  <c r="AF696" i="1"/>
  <c r="V696" i="1"/>
  <c r="U696" i="1"/>
  <c r="T696" i="1"/>
  <c r="J696" i="1"/>
  <c r="I696" i="1"/>
  <c r="H696" i="1"/>
  <c r="BL694" i="1"/>
  <c r="BJ694" i="1"/>
  <c r="BI694" i="1"/>
  <c r="BH694" i="1"/>
  <c r="BG694" i="1"/>
  <c r="BC694" i="1"/>
  <c r="BB694" i="1"/>
  <c r="BA694" i="1"/>
  <c r="AZ694" i="1"/>
  <c r="AY694" i="1"/>
  <c r="AX694" i="1"/>
  <c r="AW694" i="1"/>
  <c r="AV694" i="1"/>
  <c r="AU694" i="1"/>
  <c r="AQ694" i="1"/>
  <c r="AP694" i="1"/>
  <c r="AO694" i="1"/>
  <c r="AN694" i="1"/>
  <c r="AM694" i="1"/>
  <c r="AL694" i="1"/>
  <c r="AK694" i="1"/>
  <c r="AJ694" i="1"/>
  <c r="AI694" i="1"/>
  <c r="AE694" i="1"/>
  <c r="AD694" i="1"/>
  <c r="AC694" i="1"/>
  <c r="AB694" i="1"/>
  <c r="AA694" i="1"/>
  <c r="Z694" i="1"/>
  <c r="Y694" i="1"/>
  <c r="X694" i="1"/>
  <c r="W694" i="1"/>
  <c r="S694" i="1"/>
  <c r="R694" i="1"/>
  <c r="Q694" i="1"/>
  <c r="P694" i="1"/>
  <c r="O694" i="1"/>
  <c r="N694" i="1"/>
  <c r="M694" i="1"/>
  <c r="L694" i="1"/>
  <c r="K694" i="1"/>
  <c r="G694" i="1"/>
  <c r="F694" i="1"/>
  <c r="E694" i="1"/>
  <c r="D694" i="1"/>
  <c r="C694" i="1"/>
  <c r="BL688" i="1"/>
  <c r="BJ688" i="1"/>
  <c r="BI688" i="1"/>
  <c r="BH688" i="1"/>
  <c r="BG688" i="1"/>
  <c r="BF688" i="1"/>
  <c r="BE688" i="1"/>
  <c r="BD688" i="1"/>
  <c r="BC688" i="1"/>
  <c r="BB688" i="1"/>
  <c r="BA688" i="1"/>
  <c r="BA716" i="1" s="1"/>
  <c r="BA717" i="1" s="1"/>
  <c r="AZ688" i="1"/>
  <c r="AY688" i="1"/>
  <c r="AX688" i="1"/>
  <c r="AW688" i="1"/>
  <c r="AV688" i="1"/>
  <c r="AU688" i="1"/>
  <c r="AT688" i="1"/>
  <c r="AS688" i="1"/>
  <c r="AS716" i="1" s="1"/>
  <c r="AS717" i="1" s="1"/>
  <c r="AR688" i="1"/>
  <c r="AQ688" i="1"/>
  <c r="AP688" i="1"/>
  <c r="AO688" i="1"/>
  <c r="AN688" i="1"/>
  <c r="AM688" i="1"/>
  <c r="AL688" i="1"/>
  <c r="AK688" i="1"/>
  <c r="AK716" i="1" s="1"/>
  <c r="AK717" i="1" s="1"/>
  <c r="AJ688" i="1"/>
  <c r="AI688" i="1"/>
  <c r="AH688" i="1"/>
  <c r="AG688" i="1"/>
  <c r="AF688" i="1"/>
  <c r="AE688" i="1"/>
  <c r="AD688" i="1"/>
  <c r="AC688" i="1"/>
  <c r="AB688" i="1"/>
  <c r="AA688" i="1"/>
  <c r="Z688" i="1"/>
  <c r="Y688" i="1"/>
  <c r="X688" i="1"/>
  <c r="W688" i="1"/>
  <c r="V688" i="1"/>
  <c r="U688" i="1"/>
  <c r="T688" i="1"/>
  <c r="S688" i="1"/>
  <c r="R688" i="1"/>
  <c r="Q688" i="1"/>
  <c r="P688" i="1"/>
  <c r="O688" i="1"/>
  <c r="N688" i="1"/>
  <c r="M688" i="1"/>
  <c r="L688" i="1"/>
  <c r="K688" i="1"/>
  <c r="J688" i="1"/>
  <c r="I688" i="1"/>
  <c r="H688" i="1"/>
  <c r="G688" i="1"/>
  <c r="F688" i="1"/>
  <c r="E688" i="1"/>
  <c r="D688" i="1"/>
  <c r="C688" i="1"/>
  <c r="BL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AA686" i="1"/>
  <c r="Z686" i="1"/>
  <c r="Y686" i="1"/>
  <c r="X686" i="1"/>
  <c r="W686" i="1"/>
  <c r="V686" i="1"/>
  <c r="V716" i="1" s="1"/>
  <c r="V717" i="1" s="1"/>
  <c r="U686" i="1"/>
  <c r="T686" i="1"/>
  <c r="S686" i="1"/>
  <c r="R686" i="1"/>
  <c r="Q686" i="1"/>
  <c r="P686" i="1"/>
  <c r="O686" i="1"/>
  <c r="N686" i="1"/>
  <c r="M686" i="1"/>
  <c r="L686" i="1"/>
  <c r="K686" i="1"/>
  <c r="J686" i="1"/>
  <c r="I686" i="1"/>
  <c r="H686" i="1"/>
  <c r="G686" i="1"/>
  <c r="F686" i="1"/>
  <c r="E686" i="1"/>
  <c r="D686" i="1"/>
  <c r="C686" i="1"/>
  <c r="BL684" i="1"/>
  <c r="BJ684" i="1"/>
  <c r="BI684" i="1"/>
  <c r="BH684" i="1"/>
  <c r="BG684" i="1"/>
  <c r="BF684" i="1"/>
  <c r="BE684" i="1"/>
  <c r="BD684" i="1"/>
  <c r="BC684" i="1"/>
  <c r="BC716" i="1" s="1"/>
  <c r="BC717" i="1" s="1"/>
  <c r="BB684" i="1"/>
  <c r="BA684" i="1"/>
  <c r="AZ684" i="1"/>
  <c r="AY684" i="1"/>
  <c r="AX684" i="1"/>
  <c r="AW684" i="1"/>
  <c r="AV684" i="1"/>
  <c r="AU684" i="1"/>
  <c r="AT684" i="1"/>
  <c r="AS684" i="1"/>
  <c r="AR684" i="1"/>
  <c r="AQ684" i="1"/>
  <c r="AP684" i="1"/>
  <c r="AO684" i="1"/>
  <c r="AN684" i="1"/>
  <c r="AM684" i="1"/>
  <c r="AM716" i="1" s="1"/>
  <c r="AM717" i="1" s="1"/>
  <c r="AL684" i="1"/>
  <c r="AK684" i="1"/>
  <c r="AJ684" i="1"/>
  <c r="AI684" i="1"/>
  <c r="AH684" i="1"/>
  <c r="AG684" i="1"/>
  <c r="AF684" i="1"/>
  <c r="AE684" i="1"/>
  <c r="AD684" i="1"/>
  <c r="AC684" i="1"/>
  <c r="AB684" i="1"/>
  <c r="AA684" i="1"/>
  <c r="AA716" i="1" s="1"/>
  <c r="AA717" i="1" s="1"/>
  <c r="Z684" i="1"/>
  <c r="Z716" i="1" s="1"/>
  <c r="Z717" i="1" s="1"/>
  <c r="Y684" i="1"/>
  <c r="X684" i="1"/>
  <c r="W684" i="1"/>
  <c r="V684" i="1"/>
  <c r="U684" i="1"/>
  <c r="T684" i="1"/>
  <c r="S684" i="1"/>
  <c r="S716" i="1" s="1"/>
  <c r="S717" i="1" s="1"/>
  <c r="R684" i="1"/>
  <c r="R716" i="1" s="1"/>
  <c r="R717" i="1" s="1"/>
  <c r="Q684" i="1"/>
  <c r="P684" i="1"/>
  <c r="O684" i="1"/>
  <c r="N684" i="1"/>
  <c r="M684" i="1"/>
  <c r="L684" i="1"/>
  <c r="K684" i="1"/>
  <c r="K716" i="1" s="1"/>
  <c r="K717" i="1" s="1"/>
  <c r="J684" i="1"/>
  <c r="J716" i="1" s="1"/>
  <c r="J717" i="1" s="1"/>
  <c r="I684" i="1"/>
  <c r="H684" i="1"/>
  <c r="G684" i="1"/>
  <c r="F684" i="1"/>
  <c r="E684" i="1"/>
  <c r="D684" i="1"/>
  <c r="C684" i="1"/>
  <c r="C716" i="1" s="1"/>
  <c r="C717" i="1" s="1"/>
  <c r="BL682" i="1"/>
  <c r="BL716" i="1" s="1"/>
  <c r="BL717" i="1" s="1"/>
  <c r="BJ682" i="1"/>
  <c r="BI682" i="1"/>
  <c r="BH682" i="1"/>
  <c r="BH716" i="1" s="1"/>
  <c r="BH717" i="1" s="1"/>
  <c r="BG682" i="1"/>
  <c r="BF682" i="1"/>
  <c r="BE682" i="1"/>
  <c r="BE716" i="1" s="1"/>
  <c r="BE717" i="1" s="1"/>
  <c r="BD682" i="1"/>
  <c r="BD716" i="1" s="1"/>
  <c r="BD717" i="1" s="1"/>
  <c r="BC682" i="1"/>
  <c r="BB682" i="1"/>
  <c r="BA682" i="1"/>
  <c r="AZ682" i="1"/>
  <c r="AZ716" i="1" s="1"/>
  <c r="AZ717" i="1" s="1"/>
  <c r="AY682" i="1"/>
  <c r="AX682" i="1"/>
  <c r="AW682" i="1"/>
  <c r="AW716" i="1" s="1"/>
  <c r="AW717" i="1" s="1"/>
  <c r="AV682" i="1"/>
  <c r="AV716" i="1" s="1"/>
  <c r="AV717" i="1" s="1"/>
  <c r="AU682" i="1"/>
  <c r="AU716" i="1" s="1"/>
  <c r="AU717" i="1" s="1"/>
  <c r="AT682" i="1"/>
  <c r="AS682" i="1"/>
  <c r="AR682" i="1"/>
  <c r="AR716" i="1" s="1"/>
  <c r="AR717" i="1" s="1"/>
  <c r="AQ682" i="1"/>
  <c r="AP682" i="1"/>
  <c r="AO682" i="1"/>
  <c r="AO716" i="1" s="1"/>
  <c r="AO717" i="1" s="1"/>
  <c r="AN682" i="1"/>
  <c r="AN716" i="1" s="1"/>
  <c r="AN717" i="1" s="1"/>
  <c r="AM682" i="1"/>
  <c r="AL682" i="1"/>
  <c r="AK682" i="1"/>
  <c r="AJ682" i="1"/>
  <c r="AJ716" i="1" s="1"/>
  <c r="AJ717" i="1" s="1"/>
  <c r="AI682" i="1"/>
  <c r="AH682" i="1"/>
  <c r="AG682" i="1"/>
  <c r="AG716" i="1" s="1"/>
  <c r="AG717" i="1" s="1"/>
  <c r="AF682" i="1"/>
  <c r="AF716" i="1" s="1"/>
  <c r="AE682" i="1"/>
  <c r="AE716" i="1" s="1"/>
  <c r="AE717" i="1" s="1"/>
  <c r="AD682" i="1"/>
  <c r="AC682" i="1"/>
  <c r="AC716" i="1" s="1"/>
  <c r="AC717" i="1" s="1"/>
  <c r="AB682" i="1"/>
  <c r="AB716" i="1" s="1"/>
  <c r="AB717" i="1" s="1"/>
  <c r="AA682" i="1"/>
  <c r="Z682" i="1"/>
  <c r="Y682" i="1"/>
  <c r="Y716" i="1" s="1"/>
  <c r="Y717" i="1" s="1"/>
  <c r="X682" i="1"/>
  <c r="X716" i="1" s="1"/>
  <c r="X717" i="1" s="1"/>
  <c r="W682" i="1"/>
  <c r="W716" i="1" s="1"/>
  <c r="W717" i="1" s="1"/>
  <c r="V682" i="1"/>
  <c r="U682" i="1"/>
  <c r="U716" i="1" s="1"/>
  <c r="U717" i="1" s="1"/>
  <c r="T682" i="1"/>
  <c r="T716" i="1" s="1"/>
  <c r="T717" i="1" s="1"/>
  <c r="S682" i="1"/>
  <c r="R682" i="1"/>
  <c r="Q682" i="1"/>
  <c r="Q716" i="1" s="1"/>
  <c r="Q717" i="1" s="1"/>
  <c r="P682" i="1"/>
  <c r="P716" i="1" s="1"/>
  <c r="P717" i="1" s="1"/>
  <c r="O682" i="1"/>
  <c r="O716" i="1" s="1"/>
  <c r="O717" i="1" s="1"/>
  <c r="N682" i="1"/>
  <c r="M682" i="1"/>
  <c r="M716" i="1" s="1"/>
  <c r="M717" i="1" s="1"/>
  <c r="L682" i="1"/>
  <c r="L716" i="1" s="1"/>
  <c r="L717" i="1" s="1"/>
  <c r="K682" i="1"/>
  <c r="J682" i="1"/>
  <c r="I682" i="1"/>
  <c r="I716" i="1" s="1"/>
  <c r="I717" i="1" s="1"/>
  <c r="H682" i="1"/>
  <c r="H716" i="1" s="1"/>
  <c r="H717" i="1" s="1"/>
  <c r="G682" i="1"/>
  <c r="G716" i="1" s="1"/>
  <c r="G717" i="1" s="1"/>
  <c r="F682" i="1"/>
  <c r="E682" i="1"/>
  <c r="E716" i="1" s="1"/>
  <c r="E717" i="1" s="1"/>
  <c r="D682" i="1"/>
  <c r="D716" i="1" s="1"/>
  <c r="D717" i="1" s="1"/>
  <c r="C682" i="1"/>
  <c r="AO661" i="1"/>
  <c r="I661" i="1"/>
  <c r="AO660" i="1"/>
  <c r="Y660" i="1"/>
  <c r="Y661" i="1" s="1"/>
  <c r="I660"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c r="L659" i="1"/>
  <c r="K659" i="1"/>
  <c r="J659" i="1"/>
  <c r="I659" i="1"/>
  <c r="H659" i="1"/>
  <c r="G659" i="1"/>
  <c r="F659" i="1"/>
  <c r="E659" i="1"/>
  <c r="D659" i="1"/>
  <c r="C659" i="1"/>
  <c r="BL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M655" i="1"/>
  <c r="L655" i="1"/>
  <c r="K655" i="1"/>
  <c r="J655" i="1"/>
  <c r="I655" i="1"/>
  <c r="H655" i="1"/>
  <c r="G655" i="1"/>
  <c r="F655" i="1"/>
  <c r="E655" i="1"/>
  <c r="D655" i="1"/>
  <c r="C655" i="1"/>
  <c r="BL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c r="L653" i="1"/>
  <c r="K653" i="1"/>
  <c r="J653" i="1"/>
  <c r="I653" i="1"/>
  <c r="H653" i="1"/>
  <c r="G653" i="1"/>
  <c r="F653" i="1"/>
  <c r="E653" i="1"/>
  <c r="D653" i="1"/>
  <c r="C653" i="1"/>
  <c r="BF651" i="1"/>
  <c r="BE651" i="1"/>
  <c r="BD651" i="1"/>
  <c r="AT651" i="1"/>
  <c r="AS651" i="1"/>
  <c r="AR651" i="1"/>
  <c r="AH651" i="1"/>
  <c r="AG651" i="1"/>
  <c r="AF651" i="1"/>
  <c r="V651" i="1"/>
  <c r="U651" i="1"/>
  <c r="T651" i="1"/>
  <c r="J651" i="1"/>
  <c r="I651" i="1"/>
  <c r="H651" i="1"/>
  <c r="BF648" i="1"/>
  <c r="BE648" i="1"/>
  <c r="BD648" i="1"/>
  <c r="AT648" i="1"/>
  <c r="AS648" i="1"/>
  <c r="AR648" i="1"/>
  <c r="AH648" i="1"/>
  <c r="AG648" i="1"/>
  <c r="AF648" i="1"/>
  <c r="V648" i="1"/>
  <c r="U648" i="1"/>
  <c r="T648" i="1"/>
  <c r="J648" i="1"/>
  <c r="I648" i="1"/>
  <c r="H648" i="1"/>
  <c r="BL646" i="1"/>
  <c r="BJ646" i="1"/>
  <c r="BI646" i="1"/>
  <c r="BH646" i="1"/>
  <c r="BG646" i="1"/>
  <c r="BC646" i="1"/>
  <c r="BB646" i="1"/>
  <c r="BA646" i="1"/>
  <c r="AZ646" i="1"/>
  <c r="AY646" i="1"/>
  <c r="AX646" i="1"/>
  <c r="AW646" i="1"/>
  <c r="AV646" i="1"/>
  <c r="AU646" i="1"/>
  <c r="AQ646" i="1"/>
  <c r="AP646" i="1"/>
  <c r="AO646" i="1"/>
  <c r="AN646" i="1"/>
  <c r="AM646" i="1"/>
  <c r="AL646" i="1"/>
  <c r="AK646" i="1"/>
  <c r="AJ646" i="1"/>
  <c r="AI646" i="1"/>
  <c r="AE646" i="1"/>
  <c r="AD646" i="1"/>
  <c r="AC646" i="1"/>
  <c r="AB646" i="1"/>
  <c r="AA646" i="1"/>
  <c r="Z646" i="1"/>
  <c r="Y646" i="1"/>
  <c r="X646" i="1"/>
  <c r="W646" i="1"/>
  <c r="S646" i="1"/>
  <c r="R646" i="1"/>
  <c r="Q646" i="1"/>
  <c r="P646" i="1"/>
  <c r="O646" i="1"/>
  <c r="N646" i="1"/>
  <c r="M646" i="1"/>
  <c r="L646" i="1"/>
  <c r="K646" i="1"/>
  <c r="G646" i="1"/>
  <c r="F646" i="1"/>
  <c r="E646" i="1"/>
  <c r="D646" i="1"/>
  <c r="C646" i="1"/>
  <c r="BF644" i="1"/>
  <c r="BE644" i="1"/>
  <c r="BD644" i="1"/>
  <c r="AT644" i="1"/>
  <c r="AS644" i="1"/>
  <c r="AR644" i="1"/>
  <c r="AH644" i="1"/>
  <c r="AG644" i="1"/>
  <c r="AF644" i="1"/>
  <c r="V644" i="1"/>
  <c r="U644" i="1"/>
  <c r="T644" i="1"/>
  <c r="J644" i="1"/>
  <c r="I644" i="1"/>
  <c r="H644" i="1"/>
  <c r="BL642" i="1"/>
  <c r="BJ642" i="1"/>
  <c r="BI642" i="1"/>
  <c r="BH642" i="1"/>
  <c r="BG642" i="1"/>
  <c r="BC642" i="1"/>
  <c r="BB642" i="1"/>
  <c r="BA642" i="1"/>
  <c r="AZ642" i="1"/>
  <c r="AY642" i="1"/>
  <c r="AX642" i="1"/>
  <c r="AW642" i="1"/>
  <c r="AV642" i="1"/>
  <c r="AU642" i="1"/>
  <c r="AQ642" i="1"/>
  <c r="AP642" i="1"/>
  <c r="AO642" i="1"/>
  <c r="AN642" i="1"/>
  <c r="AM642" i="1"/>
  <c r="AL642" i="1"/>
  <c r="AK642" i="1"/>
  <c r="AJ642" i="1"/>
  <c r="AI642" i="1"/>
  <c r="AE642" i="1"/>
  <c r="AD642" i="1"/>
  <c r="AC642" i="1"/>
  <c r="AB642" i="1"/>
  <c r="AA642" i="1"/>
  <c r="Z642" i="1"/>
  <c r="Y642" i="1"/>
  <c r="X642" i="1"/>
  <c r="W642" i="1"/>
  <c r="S642" i="1"/>
  <c r="R642" i="1"/>
  <c r="Q642" i="1"/>
  <c r="P642" i="1"/>
  <c r="O642" i="1"/>
  <c r="N642" i="1"/>
  <c r="M642" i="1"/>
  <c r="L642" i="1"/>
  <c r="K642" i="1"/>
  <c r="G642" i="1"/>
  <c r="F642" i="1"/>
  <c r="E642" i="1"/>
  <c r="D642" i="1"/>
  <c r="C642" i="1"/>
  <c r="BF640" i="1"/>
  <c r="BE640" i="1"/>
  <c r="BD640" i="1"/>
  <c r="AT640" i="1"/>
  <c r="AS640" i="1"/>
  <c r="AR640" i="1"/>
  <c r="AH640" i="1"/>
  <c r="AG640" i="1"/>
  <c r="AF640" i="1"/>
  <c r="V640" i="1"/>
  <c r="U640" i="1"/>
  <c r="T640" i="1"/>
  <c r="J640" i="1"/>
  <c r="I640" i="1"/>
  <c r="H640" i="1"/>
  <c r="BL638" i="1"/>
  <c r="BJ638" i="1"/>
  <c r="BI638" i="1"/>
  <c r="BH638" i="1"/>
  <c r="BG638" i="1"/>
  <c r="BC638" i="1"/>
  <c r="BB638" i="1"/>
  <c r="BA638" i="1"/>
  <c r="AZ638" i="1"/>
  <c r="AY638" i="1"/>
  <c r="AX638" i="1"/>
  <c r="AW638" i="1"/>
  <c r="AV638" i="1"/>
  <c r="AU638" i="1"/>
  <c r="AQ638" i="1"/>
  <c r="AP638" i="1"/>
  <c r="AO638" i="1"/>
  <c r="AN638" i="1"/>
  <c r="AM638" i="1"/>
  <c r="AL638" i="1"/>
  <c r="AK638" i="1"/>
  <c r="AJ638" i="1"/>
  <c r="AI638" i="1"/>
  <c r="AE638" i="1"/>
  <c r="AD638" i="1"/>
  <c r="AC638" i="1"/>
  <c r="AB638" i="1"/>
  <c r="AA638" i="1"/>
  <c r="Z638" i="1"/>
  <c r="Y638" i="1"/>
  <c r="X638" i="1"/>
  <c r="W638" i="1"/>
  <c r="S638" i="1"/>
  <c r="R638" i="1"/>
  <c r="Q638" i="1"/>
  <c r="P638" i="1"/>
  <c r="O638" i="1"/>
  <c r="N638" i="1"/>
  <c r="M638" i="1"/>
  <c r="L638" i="1"/>
  <c r="K638" i="1"/>
  <c r="G638" i="1"/>
  <c r="F638" i="1"/>
  <c r="E638" i="1"/>
  <c r="D638" i="1"/>
  <c r="C638" i="1"/>
  <c r="Z636" i="1"/>
  <c r="BL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c r="L632" i="1"/>
  <c r="K632" i="1"/>
  <c r="J632" i="1"/>
  <c r="I632" i="1"/>
  <c r="H632" i="1"/>
  <c r="G632" i="1"/>
  <c r="F632" i="1"/>
  <c r="E632" i="1"/>
  <c r="D632" i="1"/>
  <c r="C632" i="1"/>
  <c r="BL630" i="1"/>
  <c r="BJ630" i="1"/>
  <c r="BI630" i="1"/>
  <c r="BH630" i="1"/>
  <c r="BG630" i="1"/>
  <c r="BF630" i="1"/>
  <c r="BE630" i="1"/>
  <c r="BD630" i="1"/>
  <c r="BC630" i="1"/>
  <c r="BB630" i="1"/>
  <c r="BA630" i="1"/>
  <c r="AZ630" i="1"/>
  <c r="AY630" i="1"/>
  <c r="AX630" i="1"/>
  <c r="AW630" i="1"/>
  <c r="AW660" i="1" s="1"/>
  <c r="AW661" i="1" s="1"/>
  <c r="AV630" i="1"/>
  <c r="AU630" i="1"/>
  <c r="AT630" i="1"/>
  <c r="AS630" i="1"/>
  <c r="AR630" i="1"/>
  <c r="AQ630" i="1"/>
  <c r="AP630" i="1"/>
  <c r="AO630" i="1"/>
  <c r="AN630" i="1"/>
  <c r="AM630" i="1"/>
  <c r="AL630" i="1"/>
  <c r="AK630" i="1"/>
  <c r="AK660" i="1" s="1"/>
  <c r="AK661" i="1" s="1"/>
  <c r="AJ630" i="1"/>
  <c r="AI630" i="1"/>
  <c r="AH630" i="1"/>
  <c r="AG630" i="1"/>
  <c r="AG660" i="1" s="1"/>
  <c r="AG661" i="1" s="1"/>
  <c r="AF630" i="1"/>
  <c r="AE630" i="1"/>
  <c r="AD630" i="1"/>
  <c r="AC630" i="1"/>
  <c r="AC660" i="1" s="1"/>
  <c r="AC661" i="1" s="1"/>
  <c r="AB630" i="1"/>
  <c r="AA630" i="1"/>
  <c r="Z630" i="1"/>
  <c r="Y630" i="1"/>
  <c r="X630" i="1"/>
  <c r="W630" i="1"/>
  <c r="V630" i="1"/>
  <c r="U630" i="1"/>
  <c r="U660" i="1" s="1"/>
  <c r="U661" i="1" s="1"/>
  <c r="T630" i="1"/>
  <c r="S630" i="1"/>
  <c r="R630" i="1"/>
  <c r="Q630" i="1"/>
  <c r="Q660" i="1" s="1"/>
  <c r="Q661" i="1" s="1"/>
  <c r="P630" i="1"/>
  <c r="O630" i="1"/>
  <c r="N630" i="1"/>
  <c r="M630" i="1"/>
  <c r="M660" i="1" s="1"/>
  <c r="M661" i="1" s="1"/>
  <c r="L630" i="1"/>
  <c r="K630" i="1"/>
  <c r="J630" i="1"/>
  <c r="I630" i="1"/>
  <c r="H630" i="1"/>
  <c r="G630" i="1"/>
  <c r="F630" i="1"/>
  <c r="E630" i="1"/>
  <c r="E660" i="1" s="1"/>
  <c r="E661" i="1" s="1"/>
  <c r="D630" i="1"/>
  <c r="C630" i="1"/>
  <c r="BL628" i="1"/>
  <c r="BJ628" i="1"/>
  <c r="BJ660" i="1" s="1"/>
  <c r="BJ661" i="1" s="1"/>
  <c r="BI628" i="1"/>
  <c r="BH628" i="1"/>
  <c r="BG628" i="1"/>
  <c r="BF628" i="1"/>
  <c r="BE628" i="1"/>
  <c r="BD628" i="1"/>
  <c r="BC628" i="1"/>
  <c r="BB628" i="1"/>
  <c r="BB660" i="1" s="1"/>
  <c r="BB661" i="1" s="1"/>
  <c r="BA628" i="1"/>
  <c r="AZ628" i="1"/>
  <c r="AY628" i="1"/>
  <c r="AX628" i="1"/>
  <c r="AW628" i="1"/>
  <c r="AV628" i="1"/>
  <c r="AU628" i="1"/>
  <c r="AT628" i="1"/>
  <c r="AT660" i="1" s="1"/>
  <c r="AT661" i="1" s="1"/>
  <c r="AS628" i="1"/>
  <c r="AR628" i="1"/>
  <c r="AQ628" i="1"/>
  <c r="AP628" i="1"/>
  <c r="AP660" i="1" s="1"/>
  <c r="AP661" i="1" s="1"/>
  <c r="AO628" i="1"/>
  <c r="AN628" i="1"/>
  <c r="AM628" i="1"/>
  <c r="AL628" i="1"/>
  <c r="AL660" i="1" s="1"/>
  <c r="AL661" i="1" s="1"/>
  <c r="AK628" i="1"/>
  <c r="AJ628" i="1"/>
  <c r="AI628" i="1"/>
  <c r="AH628" i="1"/>
  <c r="AH660" i="1" s="1"/>
  <c r="AH661" i="1" s="1"/>
  <c r="AG628" i="1"/>
  <c r="AF628" i="1"/>
  <c r="AE628" i="1"/>
  <c r="AD628" i="1"/>
  <c r="AD660" i="1" s="1"/>
  <c r="AD661" i="1" s="1"/>
  <c r="AC628" i="1"/>
  <c r="AB628" i="1"/>
  <c r="AA628" i="1"/>
  <c r="Z628" i="1"/>
  <c r="Z660" i="1" s="1"/>
  <c r="Z661" i="1" s="1"/>
  <c r="Y628" i="1"/>
  <c r="X628" i="1"/>
  <c r="W628" i="1"/>
  <c r="V628" i="1"/>
  <c r="V660" i="1" s="1"/>
  <c r="V661" i="1" s="1"/>
  <c r="U628" i="1"/>
  <c r="T628" i="1"/>
  <c r="S628" i="1"/>
  <c r="R628" i="1"/>
  <c r="R660" i="1" s="1"/>
  <c r="R661" i="1" s="1"/>
  <c r="Q628" i="1"/>
  <c r="P628" i="1"/>
  <c r="O628" i="1"/>
  <c r="N628" i="1"/>
  <c r="N660" i="1" s="1"/>
  <c r="N661" i="1" s="1"/>
  <c r="M628" i="1"/>
  <c r="L628" i="1"/>
  <c r="K628" i="1"/>
  <c r="J628" i="1"/>
  <c r="J660" i="1" s="1"/>
  <c r="J661" i="1" s="1"/>
  <c r="I628" i="1"/>
  <c r="H628" i="1"/>
  <c r="G628" i="1"/>
  <c r="F628" i="1"/>
  <c r="E628" i="1"/>
  <c r="D628" i="1"/>
  <c r="C628" i="1"/>
  <c r="BL626" i="1"/>
  <c r="BL660" i="1" s="1"/>
  <c r="BL661" i="1" s="1"/>
  <c r="BJ626" i="1"/>
  <c r="BI626" i="1"/>
  <c r="BH626" i="1"/>
  <c r="BG626" i="1"/>
  <c r="BG660" i="1" s="1"/>
  <c r="BG661" i="1" s="1"/>
  <c r="BF626" i="1"/>
  <c r="BE626" i="1"/>
  <c r="BD626" i="1"/>
  <c r="BC626" i="1"/>
  <c r="BC660" i="1" s="1"/>
  <c r="BC661" i="1" s="1"/>
  <c r="BB626" i="1"/>
  <c r="BA626" i="1"/>
  <c r="AZ626" i="1"/>
  <c r="AY626" i="1"/>
  <c r="AY660" i="1" s="1"/>
  <c r="AY661" i="1" s="1"/>
  <c r="AX626" i="1"/>
  <c r="AW626" i="1"/>
  <c r="AV626" i="1"/>
  <c r="AU626" i="1"/>
  <c r="AU660" i="1" s="1"/>
  <c r="AU661" i="1" s="1"/>
  <c r="AT626" i="1"/>
  <c r="AS626" i="1"/>
  <c r="AR626" i="1"/>
  <c r="AQ626" i="1"/>
  <c r="AQ660" i="1" s="1"/>
  <c r="AQ661" i="1" s="1"/>
  <c r="AP626" i="1"/>
  <c r="AO626" i="1"/>
  <c r="AN626" i="1"/>
  <c r="AM626" i="1"/>
  <c r="AM660" i="1" s="1"/>
  <c r="AM661" i="1" s="1"/>
  <c r="AL626" i="1"/>
  <c r="AK626" i="1"/>
  <c r="AJ626" i="1"/>
  <c r="AI626" i="1"/>
  <c r="AI660" i="1" s="1"/>
  <c r="AI661" i="1" s="1"/>
  <c r="AH626" i="1"/>
  <c r="AG626" i="1"/>
  <c r="AF626" i="1"/>
  <c r="AE626" i="1"/>
  <c r="AE660" i="1" s="1"/>
  <c r="AE661" i="1" s="1"/>
  <c r="AD626" i="1"/>
  <c r="AC626" i="1"/>
  <c r="AB626" i="1"/>
  <c r="AA626" i="1"/>
  <c r="AA660" i="1" s="1"/>
  <c r="AA661" i="1" s="1"/>
  <c r="Z626" i="1"/>
  <c r="Y626" i="1"/>
  <c r="X626" i="1"/>
  <c r="W626" i="1"/>
  <c r="W660" i="1" s="1"/>
  <c r="W661" i="1" s="1"/>
  <c r="V626" i="1"/>
  <c r="U626" i="1"/>
  <c r="T626" i="1"/>
  <c r="S626" i="1"/>
  <c r="S660" i="1" s="1"/>
  <c r="S661" i="1" s="1"/>
  <c r="R626" i="1"/>
  <c r="Q626" i="1"/>
  <c r="P626" i="1"/>
  <c r="O626" i="1"/>
  <c r="O660" i="1" s="1"/>
  <c r="O661" i="1" s="1"/>
  <c r="N626" i="1"/>
  <c r="M626" i="1"/>
  <c r="L626" i="1"/>
  <c r="K626" i="1"/>
  <c r="K660" i="1" s="1"/>
  <c r="K661" i="1" s="1"/>
  <c r="J626" i="1"/>
  <c r="I626" i="1"/>
  <c r="H626" i="1"/>
  <c r="G626" i="1"/>
  <c r="G660" i="1" s="1"/>
  <c r="G661" i="1" s="1"/>
  <c r="F626" i="1"/>
  <c r="E626" i="1"/>
  <c r="D626" i="1"/>
  <c r="C626" i="1"/>
  <c r="C660" i="1" s="1"/>
  <c r="C661" i="1" s="1"/>
  <c r="BI605" i="1"/>
  <c r="AN605" i="1"/>
  <c r="AC605" i="1"/>
  <c r="BI604" i="1"/>
  <c r="BF604" i="1"/>
  <c r="BF605" i="1" s="1"/>
  <c r="AX604" i="1"/>
  <c r="AX605" i="1" s="1"/>
  <c r="AW604" i="1"/>
  <c r="AW605" i="1" s="1"/>
  <c r="AO604" i="1"/>
  <c r="AO605" i="1" s="1"/>
  <c r="AK604" i="1"/>
  <c r="AK605" i="1" s="1"/>
  <c r="AC604" i="1"/>
  <c r="Z604" i="1"/>
  <c r="Z605" i="1" s="1"/>
  <c r="R604" i="1"/>
  <c r="R605" i="1" s="1"/>
  <c r="Q604" i="1"/>
  <c r="Q605" i="1" s="1"/>
  <c r="I604" i="1"/>
  <c r="I605" i="1" s="1"/>
  <c r="E604" i="1"/>
  <c r="E605" i="1" s="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S603" i="1"/>
  <c r="R603" i="1"/>
  <c r="Q603" i="1"/>
  <c r="P603" i="1"/>
  <c r="O603" i="1"/>
  <c r="N603" i="1"/>
  <c r="M603" i="1"/>
  <c r="L603" i="1"/>
  <c r="K603" i="1"/>
  <c r="J603" i="1"/>
  <c r="I603" i="1"/>
  <c r="H603" i="1"/>
  <c r="G603" i="1"/>
  <c r="F603" i="1"/>
  <c r="E603" i="1"/>
  <c r="D603" i="1"/>
  <c r="C603" i="1"/>
  <c r="BL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M599" i="1"/>
  <c r="L599" i="1"/>
  <c r="K599" i="1"/>
  <c r="J599" i="1"/>
  <c r="I599" i="1"/>
  <c r="H599" i="1"/>
  <c r="G599" i="1"/>
  <c r="F599" i="1"/>
  <c r="E599" i="1"/>
  <c r="D599" i="1"/>
  <c r="C599" i="1"/>
  <c r="BL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M597" i="1"/>
  <c r="L597" i="1"/>
  <c r="K597" i="1"/>
  <c r="J597" i="1"/>
  <c r="I597" i="1"/>
  <c r="H597" i="1"/>
  <c r="G597" i="1"/>
  <c r="F597" i="1"/>
  <c r="E597" i="1"/>
  <c r="D597" i="1"/>
  <c r="C597" i="1"/>
  <c r="BF595" i="1"/>
  <c r="BE595" i="1"/>
  <c r="BD595" i="1"/>
  <c r="AT595" i="1"/>
  <c r="AS595" i="1"/>
  <c r="AR595" i="1"/>
  <c r="AH595" i="1"/>
  <c r="AG595" i="1"/>
  <c r="AF595" i="1"/>
  <c r="V595" i="1"/>
  <c r="U595" i="1"/>
  <c r="T595" i="1"/>
  <c r="J595" i="1"/>
  <c r="I595" i="1"/>
  <c r="H595" i="1"/>
  <c r="BF592" i="1"/>
  <c r="BE592" i="1"/>
  <c r="BD592" i="1"/>
  <c r="AT592" i="1"/>
  <c r="AS592" i="1"/>
  <c r="AR592" i="1"/>
  <c r="AH592" i="1"/>
  <c r="AG592" i="1"/>
  <c r="AF592" i="1"/>
  <c r="V592" i="1"/>
  <c r="U592" i="1"/>
  <c r="T592" i="1"/>
  <c r="J592" i="1"/>
  <c r="I592" i="1"/>
  <c r="H592" i="1"/>
  <c r="BL590" i="1"/>
  <c r="BJ590" i="1"/>
  <c r="BI590" i="1"/>
  <c r="BH590" i="1"/>
  <c r="BG590" i="1"/>
  <c r="BC590" i="1"/>
  <c r="BB590" i="1"/>
  <c r="BA590" i="1"/>
  <c r="AZ590" i="1"/>
  <c r="AY590" i="1"/>
  <c r="AX590" i="1"/>
  <c r="AW590" i="1"/>
  <c r="AV590" i="1"/>
  <c r="AU590" i="1"/>
  <c r="AQ590" i="1"/>
  <c r="AP590" i="1"/>
  <c r="AO590" i="1"/>
  <c r="AN590" i="1"/>
  <c r="AM590" i="1"/>
  <c r="AL590" i="1"/>
  <c r="AK590" i="1"/>
  <c r="AJ590" i="1"/>
  <c r="AI590" i="1"/>
  <c r="AE590" i="1"/>
  <c r="AD590" i="1"/>
  <c r="AC590" i="1"/>
  <c r="AB590" i="1"/>
  <c r="AA590" i="1"/>
  <c r="Z590" i="1"/>
  <c r="Y590" i="1"/>
  <c r="X590" i="1"/>
  <c r="W590" i="1"/>
  <c r="S590" i="1"/>
  <c r="R590" i="1"/>
  <c r="Q590" i="1"/>
  <c r="P590" i="1"/>
  <c r="O590" i="1"/>
  <c r="N590" i="1"/>
  <c r="M590" i="1"/>
  <c r="L590" i="1"/>
  <c r="K590" i="1"/>
  <c r="G590" i="1"/>
  <c r="F590" i="1"/>
  <c r="E590" i="1"/>
  <c r="D590" i="1"/>
  <c r="C590" i="1"/>
  <c r="BF588" i="1"/>
  <c r="BE588" i="1"/>
  <c r="BD588" i="1"/>
  <c r="AT588" i="1"/>
  <c r="AS588" i="1"/>
  <c r="AR588" i="1"/>
  <c r="AH588" i="1"/>
  <c r="AG588" i="1"/>
  <c r="AF588" i="1"/>
  <c r="V588" i="1"/>
  <c r="U588" i="1"/>
  <c r="T588" i="1"/>
  <c r="J588" i="1"/>
  <c r="I588" i="1"/>
  <c r="H588" i="1"/>
  <c r="BL586" i="1"/>
  <c r="BJ586" i="1"/>
  <c r="BI586" i="1"/>
  <c r="BH586" i="1"/>
  <c r="BG586" i="1"/>
  <c r="BC586" i="1"/>
  <c r="BB586" i="1"/>
  <c r="BA586" i="1"/>
  <c r="AZ586" i="1"/>
  <c r="AY586" i="1"/>
  <c r="AX586" i="1"/>
  <c r="AW586" i="1"/>
  <c r="AV586" i="1"/>
  <c r="AU586" i="1"/>
  <c r="AQ586" i="1"/>
  <c r="AP586" i="1"/>
  <c r="AO586" i="1"/>
  <c r="AN586" i="1"/>
  <c r="AM586" i="1"/>
  <c r="AL586" i="1"/>
  <c r="AK586" i="1"/>
  <c r="AJ586" i="1"/>
  <c r="AI586" i="1"/>
  <c r="AE586" i="1"/>
  <c r="AD586" i="1"/>
  <c r="AC586" i="1"/>
  <c r="AB586" i="1"/>
  <c r="AA586" i="1"/>
  <c r="Z586" i="1"/>
  <c r="Y586" i="1"/>
  <c r="X586" i="1"/>
  <c r="W586" i="1"/>
  <c r="S586" i="1"/>
  <c r="R586" i="1"/>
  <c r="Q586" i="1"/>
  <c r="P586" i="1"/>
  <c r="O586" i="1"/>
  <c r="N586" i="1"/>
  <c r="M586" i="1"/>
  <c r="L586" i="1"/>
  <c r="K586" i="1"/>
  <c r="G586" i="1"/>
  <c r="F586" i="1"/>
  <c r="E586" i="1"/>
  <c r="D586" i="1"/>
  <c r="C586" i="1"/>
  <c r="BF584" i="1"/>
  <c r="BE584" i="1"/>
  <c r="BD584" i="1"/>
  <c r="AT584" i="1"/>
  <c r="AS584" i="1"/>
  <c r="AR584" i="1"/>
  <c r="AH584" i="1"/>
  <c r="AG584" i="1"/>
  <c r="AF584" i="1"/>
  <c r="V584" i="1"/>
  <c r="U584" i="1"/>
  <c r="T584" i="1"/>
  <c r="J584" i="1"/>
  <c r="I584" i="1"/>
  <c r="H584" i="1"/>
  <c r="BL582" i="1"/>
  <c r="BJ582" i="1"/>
  <c r="BI582" i="1"/>
  <c r="BH582" i="1"/>
  <c r="BG582" i="1"/>
  <c r="BC582" i="1"/>
  <c r="BB582" i="1"/>
  <c r="BA582" i="1"/>
  <c r="AZ582" i="1"/>
  <c r="AY582" i="1"/>
  <c r="AX582" i="1"/>
  <c r="AW582" i="1"/>
  <c r="AV582" i="1"/>
  <c r="AU582" i="1"/>
  <c r="AQ582" i="1"/>
  <c r="AP582" i="1"/>
  <c r="AO582" i="1"/>
  <c r="AN582" i="1"/>
  <c r="AM582" i="1"/>
  <c r="AL582" i="1"/>
  <c r="AK582" i="1"/>
  <c r="AJ582" i="1"/>
  <c r="AI582" i="1"/>
  <c r="AE582" i="1"/>
  <c r="AD582" i="1"/>
  <c r="AC582" i="1"/>
  <c r="AB582" i="1"/>
  <c r="AA582" i="1"/>
  <c r="Z582" i="1"/>
  <c r="Y582" i="1"/>
  <c r="X582" i="1"/>
  <c r="W582" i="1"/>
  <c r="S582" i="1"/>
  <c r="R582" i="1"/>
  <c r="Q582" i="1"/>
  <c r="P582" i="1"/>
  <c r="O582" i="1"/>
  <c r="N582" i="1"/>
  <c r="M582" i="1"/>
  <c r="L582" i="1"/>
  <c r="K582" i="1"/>
  <c r="G582" i="1"/>
  <c r="F582" i="1"/>
  <c r="E582" i="1"/>
  <c r="D582" i="1"/>
  <c r="C582" i="1"/>
  <c r="BL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M576" i="1"/>
  <c r="L576" i="1"/>
  <c r="K576" i="1"/>
  <c r="J576" i="1"/>
  <c r="I576" i="1"/>
  <c r="H576" i="1"/>
  <c r="G576" i="1"/>
  <c r="F576" i="1"/>
  <c r="E576" i="1"/>
  <c r="D576" i="1"/>
  <c r="C576" i="1"/>
  <c r="BL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M574" i="1"/>
  <c r="L574" i="1"/>
  <c r="K574" i="1"/>
  <c r="J574" i="1"/>
  <c r="I574" i="1"/>
  <c r="H574" i="1"/>
  <c r="G574" i="1"/>
  <c r="F574" i="1"/>
  <c r="E574" i="1"/>
  <c r="D574" i="1"/>
  <c r="C574" i="1"/>
  <c r="BL572" i="1"/>
  <c r="BJ572" i="1"/>
  <c r="BI572" i="1"/>
  <c r="BH572" i="1"/>
  <c r="BG572" i="1"/>
  <c r="BF572" i="1"/>
  <c r="BE572" i="1"/>
  <c r="BE604" i="1" s="1"/>
  <c r="BE605" i="1" s="1"/>
  <c r="BD572" i="1"/>
  <c r="BC572" i="1"/>
  <c r="BB572" i="1"/>
  <c r="BA572" i="1"/>
  <c r="BA604" i="1" s="1"/>
  <c r="BA605" i="1" s="1"/>
  <c r="AZ572" i="1"/>
  <c r="AY572" i="1"/>
  <c r="AX572" i="1"/>
  <c r="AW572" i="1"/>
  <c r="AV572" i="1"/>
  <c r="AU572" i="1"/>
  <c r="AT572" i="1"/>
  <c r="AS572" i="1"/>
  <c r="AS604" i="1" s="1"/>
  <c r="AS605" i="1" s="1"/>
  <c r="AR572" i="1"/>
  <c r="AQ572" i="1"/>
  <c r="AP572" i="1"/>
  <c r="AO572" i="1"/>
  <c r="AN572" i="1"/>
  <c r="AM572" i="1"/>
  <c r="AL572" i="1"/>
  <c r="AK572" i="1"/>
  <c r="AJ572" i="1"/>
  <c r="AI572" i="1"/>
  <c r="AH572" i="1"/>
  <c r="AG572" i="1"/>
  <c r="AG604" i="1" s="1"/>
  <c r="AG605" i="1" s="1"/>
  <c r="AF572" i="1"/>
  <c r="AE572" i="1"/>
  <c r="AD572" i="1"/>
  <c r="AC572" i="1"/>
  <c r="AB572" i="1"/>
  <c r="AA572" i="1"/>
  <c r="Z572" i="1"/>
  <c r="Y572" i="1"/>
  <c r="Y604" i="1" s="1"/>
  <c r="Y605" i="1" s="1"/>
  <c r="X572" i="1"/>
  <c r="W572" i="1"/>
  <c r="V572" i="1"/>
  <c r="U572" i="1"/>
  <c r="U604" i="1" s="1"/>
  <c r="U605" i="1" s="1"/>
  <c r="T572" i="1"/>
  <c r="S572" i="1"/>
  <c r="R572" i="1"/>
  <c r="Q572" i="1"/>
  <c r="P572" i="1"/>
  <c r="O572" i="1"/>
  <c r="N572" i="1"/>
  <c r="M572" i="1"/>
  <c r="M604" i="1" s="1"/>
  <c r="M605" i="1" s="1"/>
  <c r="L572" i="1"/>
  <c r="K572" i="1"/>
  <c r="J572" i="1"/>
  <c r="I572" i="1"/>
  <c r="H572" i="1"/>
  <c r="G572" i="1"/>
  <c r="F572" i="1"/>
  <c r="E572" i="1"/>
  <c r="D572" i="1"/>
  <c r="C572" i="1"/>
  <c r="BL570" i="1"/>
  <c r="BL604" i="1" s="1"/>
  <c r="BL605" i="1" s="1"/>
  <c r="BJ570" i="1"/>
  <c r="BI570" i="1"/>
  <c r="BH570" i="1"/>
  <c r="BH604" i="1" s="1"/>
  <c r="BH605" i="1" s="1"/>
  <c r="BG570" i="1"/>
  <c r="BG604" i="1" s="1"/>
  <c r="BG605" i="1" s="1"/>
  <c r="BF570" i="1"/>
  <c r="BE570" i="1"/>
  <c r="BD570" i="1"/>
  <c r="BD604" i="1" s="1"/>
  <c r="BD605" i="1" s="1"/>
  <c r="BC570" i="1"/>
  <c r="BC604" i="1" s="1"/>
  <c r="BC605" i="1" s="1"/>
  <c r="BB570" i="1"/>
  <c r="BA570" i="1"/>
  <c r="AZ570" i="1"/>
  <c r="AZ604" i="1" s="1"/>
  <c r="AZ605" i="1" s="1"/>
  <c r="AY570" i="1"/>
  <c r="AY604" i="1" s="1"/>
  <c r="AY605" i="1" s="1"/>
  <c r="AX570" i="1"/>
  <c r="AW570" i="1"/>
  <c r="AV570" i="1"/>
  <c r="AV604" i="1" s="1"/>
  <c r="AV605" i="1" s="1"/>
  <c r="AU570" i="1"/>
  <c r="AU604" i="1" s="1"/>
  <c r="AU605" i="1" s="1"/>
  <c r="AT570" i="1"/>
  <c r="AS570" i="1"/>
  <c r="AR570" i="1"/>
  <c r="AR604" i="1" s="1"/>
  <c r="AR605" i="1" s="1"/>
  <c r="AQ570" i="1"/>
  <c r="AQ604" i="1" s="1"/>
  <c r="AQ605" i="1" s="1"/>
  <c r="AP570" i="1"/>
  <c r="AP604" i="1" s="1"/>
  <c r="AP605" i="1" s="1"/>
  <c r="AO570" i="1"/>
  <c r="AN570" i="1"/>
  <c r="AN604" i="1" s="1"/>
  <c r="AM570" i="1"/>
  <c r="AM604" i="1" s="1"/>
  <c r="AM605" i="1" s="1"/>
  <c r="AL570" i="1"/>
  <c r="AK570" i="1"/>
  <c r="AJ570" i="1"/>
  <c r="AJ604" i="1" s="1"/>
  <c r="AJ605" i="1" s="1"/>
  <c r="AI570" i="1"/>
  <c r="AI604" i="1" s="1"/>
  <c r="AI605" i="1" s="1"/>
  <c r="AH570" i="1"/>
  <c r="AH604" i="1" s="1"/>
  <c r="AH605" i="1" s="1"/>
  <c r="AG570" i="1"/>
  <c r="AF570" i="1"/>
  <c r="AF604" i="1" s="1"/>
  <c r="AF605" i="1" s="1"/>
  <c r="AE570" i="1"/>
  <c r="AE604" i="1" s="1"/>
  <c r="AE605" i="1" s="1"/>
  <c r="AD570" i="1"/>
  <c r="AC570" i="1"/>
  <c r="AB570" i="1"/>
  <c r="AB604" i="1" s="1"/>
  <c r="AB605" i="1" s="1"/>
  <c r="AA570" i="1"/>
  <c r="AA604" i="1" s="1"/>
  <c r="AA605" i="1" s="1"/>
  <c r="Z570" i="1"/>
  <c r="Y570" i="1"/>
  <c r="X570" i="1"/>
  <c r="X604" i="1" s="1"/>
  <c r="X605" i="1" s="1"/>
  <c r="W570" i="1"/>
  <c r="W604" i="1" s="1"/>
  <c r="W605" i="1" s="1"/>
  <c r="V570" i="1"/>
  <c r="U570" i="1"/>
  <c r="T570" i="1"/>
  <c r="T604" i="1" s="1"/>
  <c r="T605" i="1" s="1"/>
  <c r="S570" i="1"/>
  <c r="S604" i="1" s="1"/>
  <c r="S605" i="1" s="1"/>
  <c r="R570" i="1"/>
  <c r="Q570" i="1"/>
  <c r="P570" i="1"/>
  <c r="P604" i="1" s="1"/>
  <c r="P605" i="1" s="1"/>
  <c r="O570" i="1"/>
  <c r="O604" i="1" s="1"/>
  <c r="O605" i="1" s="1"/>
  <c r="N570" i="1"/>
  <c r="M570" i="1"/>
  <c r="L570" i="1"/>
  <c r="L604" i="1" s="1"/>
  <c r="L605" i="1" s="1"/>
  <c r="K570" i="1"/>
  <c r="K604" i="1" s="1"/>
  <c r="K605" i="1" s="1"/>
  <c r="J570" i="1"/>
  <c r="J604" i="1" s="1"/>
  <c r="J605" i="1" s="1"/>
  <c r="I570" i="1"/>
  <c r="H570" i="1"/>
  <c r="H604" i="1" s="1"/>
  <c r="H605" i="1" s="1"/>
  <c r="G570" i="1"/>
  <c r="G604" i="1" s="1"/>
  <c r="G605" i="1" s="1"/>
  <c r="F570" i="1"/>
  <c r="E570" i="1"/>
  <c r="D570" i="1"/>
  <c r="D604" i="1" s="1"/>
  <c r="D605" i="1" s="1"/>
  <c r="C570" i="1"/>
  <c r="C604" i="1" s="1"/>
  <c r="C605" i="1" s="1"/>
  <c r="BD549" i="1"/>
  <c r="X549" i="1"/>
  <c r="BD548" i="1"/>
  <c r="BA548" i="1"/>
  <c r="BA549" i="1" s="1"/>
  <c r="AS548" i="1"/>
  <c r="AS549" i="1" s="1"/>
  <c r="AR548" i="1"/>
  <c r="AR549" i="1" s="1"/>
  <c r="AJ548" i="1"/>
  <c r="AJ549" i="1" s="1"/>
  <c r="AF548" i="1"/>
  <c r="AF549" i="1" s="1"/>
  <c r="X548" i="1"/>
  <c r="U548" i="1"/>
  <c r="U549" i="1" s="1"/>
  <c r="M548" i="1"/>
  <c r="M549" i="1" s="1"/>
  <c r="L548" i="1"/>
  <c r="L549" i="1" s="1"/>
  <c r="D548" i="1"/>
  <c r="D549" i="1" s="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M547" i="1"/>
  <c r="L547" i="1"/>
  <c r="K547" i="1"/>
  <c r="J547" i="1"/>
  <c r="I547" i="1"/>
  <c r="H547" i="1"/>
  <c r="G547" i="1"/>
  <c r="F547" i="1"/>
  <c r="E547" i="1"/>
  <c r="D547" i="1"/>
  <c r="C547" i="1"/>
  <c r="BL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S543" i="1"/>
  <c r="R543" i="1"/>
  <c r="Q543" i="1"/>
  <c r="P543" i="1"/>
  <c r="O543" i="1"/>
  <c r="N543" i="1"/>
  <c r="M543" i="1"/>
  <c r="L543" i="1"/>
  <c r="K543" i="1"/>
  <c r="J543" i="1"/>
  <c r="I543" i="1"/>
  <c r="H543" i="1"/>
  <c r="G543" i="1"/>
  <c r="F543" i="1"/>
  <c r="E543" i="1"/>
  <c r="D543" i="1"/>
  <c r="C543" i="1"/>
  <c r="BL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c r="L541" i="1"/>
  <c r="K541" i="1"/>
  <c r="J541" i="1"/>
  <c r="I541" i="1"/>
  <c r="H541" i="1"/>
  <c r="G541" i="1"/>
  <c r="F541" i="1"/>
  <c r="E541" i="1"/>
  <c r="D541" i="1"/>
  <c r="C541" i="1"/>
  <c r="BF539" i="1"/>
  <c r="BE539" i="1"/>
  <c r="BD539" i="1"/>
  <c r="AT539" i="1"/>
  <c r="AS539" i="1"/>
  <c r="AR539" i="1"/>
  <c r="AH539" i="1"/>
  <c r="AG539" i="1"/>
  <c r="AF539" i="1"/>
  <c r="V539" i="1"/>
  <c r="U539" i="1"/>
  <c r="T539" i="1"/>
  <c r="J539" i="1"/>
  <c r="I539" i="1"/>
  <c r="H539" i="1"/>
  <c r="BF536" i="1"/>
  <c r="BE536" i="1"/>
  <c r="BD536" i="1"/>
  <c r="AT536" i="1"/>
  <c r="AS536" i="1"/>
  <c r="AR536" i="1"/>
  <c r="AH536" i="1"/>
  <c r="AG536" i="1"/>
  <c r="AF536" i="1"/>
  <c r="V536" i="1"/>
  <c r="U536" i="1"/>
  <c r="T536" i="1"/>
  <c r="J536" i="1"/>
  <c r="I536" i="1"/>
  <c r="H536" i="1"/>
  <c r="BL534" i="1"/>
  <c r="BJ534" i="1"/>
  <c r="BI534" i="1"/>
  <c r="BH534" i="1"/>
  <c r="BG534" i="1"/>
  <c r="BC534" i="1"/>
  <c r="BB534" i="1"/>
  <c r="BA534" i="1"/>
  <c r="AZ534" i="1"/>
  <c r="AY534" i="1"/>
  <c r="AX534" i="1"/>
  <c r="AW534" i="1"/>
  <c r="AV534" i="1"/>
  <c r="AU534" i="1"/>
  <c r="AQ534" i="1"/>
  <c r="AP534" i="1"/>
  <c r="AO534" i="1"/>
  <c r="AN534" i="1"/>
  <c r="AM534" i="1"/>
  <c r="AL534" i="1"/>
  <c r="AK534" i="1"/>
  <c r="AJ534" i="1"/>
  <c r="AI534" i="1"/>
  <c r="AE534" i="1"/>
  <c r="AD534" i="1"/>
  <c r="AC534" i="1"/>
  <c r="AB534" i="1"/>
  <c r="AA534" i="1"/>
  <c r="Z534" i="1"/>
  <c r="Y534" i="1"/>
  <c r="X534" i="1"/>
  <c r="W534" i="1"/>
  <c r="S534" i="1"/>
  <c r="R534" i="1"/>
  <c r="Q534" i="1"/>
  <c r="P534" i="1"/>
  <c r="O534" i="1"/>
  <c r="N534" i="1"/>
  <c r="M534" i="1"/>
  <c r="L534" i="1"/>
  <c r="K534" i="1"/>
  <c r="G534" i="1"/>
  <c r="F534" i="1"/>
  <c r="E534" i="1"/>
  <c r="D534" i="1"/>
  <c r="C534" i="1"/>
  <c r="BF532" i="1"/>
  <c r="BE532" i="1"/>
  <c r="BD532" i="1"/>
  <c r="AT532" i="1"/>
  <c r="AS532" i="1"/>
  <c r="AR532" i="1"/>
  <c r="AH532" i="1"/>
  <c r="AG532" i="1"/>
  <c r="AF532" i="1"/>
  <c r="V532" i="1"/>
  <c r="U532" i="1"/>
  <c r="T532" i="1"/>
  <c r="J532" i="1"/>
  <c r="I532" i="1"/>
  <c r="H532" i="1"/>
  <c r="BL530" i="1"/>
  <c r="BJ530" i="1"/>
  <c r="BI530" i="1"/>
  <c r="BH530" i="1"/>
  <c r="BG530" i="1"/>
  <c r="BC530" i="1"/>
  <c r="BB530" i="1"/>
  <c r="BA530" i="1"/>
  <c r="AZ530" i="1"/>
  <c r="AY530" i="1"/>
  <c r="AX530" i="1"/>
  <c r="AW530" i="1"/>
  <c r="AV530" i="1"/>
  <c r="AU530" i="1"/>
  <c r="AQ530" i="1"/>
  <c r="AP530" i="1"/>
  <c r="AO530" i="1"/>
  <c r="AN530" i="1"/>
  <c r="AM530" i="1"/>
  <c r="AL530" i="1"/>
  <c r="AK530" i="1"/>
  <c r="AJ530" i="1"/>
  <c r="AI530" i="1"/>
  <c r="AE530" i="1"/>
  <c r="AD530" i="1"/>
  <c r="AC530" i="1"/>
  <c r="AB530" i="1"/>
  <c r="AA530" i="1"/>
  <c r="Z530" i="1"/>
  <c r="Y530" i="1"/>
  <c r="X530" i="1"/>
  <c r="W530" i="1"/>
  <c r="S530" i="1"/>
  <c r="R530" i="1"/>
  <c r="Q530" i="1"/>
  <c r="P530" i="1"/>
  <c r="O530" i="1"/>
  <c r="N530" i="1"/>
  <c r="M530" i="1"/>
  <c r="L530" i="1"/>
  <c r="K530" i="1"/>
  <c r="G530" i="1"/>
  <c r="F530" i="1"/>
  <c r="E530" i="1"/>
  <c r="D530" i="1"/>
  <c r="C530" i="1"/>
  <c r="BF528" i="1"/>
  <c r="BE528" i="1"/>
  <c r="BD528" i="1"/>
  <c r="AT528" i="1"/>
  <c r="AS528" i="1"/>
  <c r="AR528" i="1"/>
  <c r="AH528" i="1"/>
  <c r="AG528" i="1"/>
  <c r="AF528" i="1"/>
  <c r="V528" i="1"/>
  <c r="U528" i="1"/>
  <c r="T528" i="1"/>
  <c r="J528" i="1"/>
  <c r="I528" i="1"/>
  <c r="H528" i="1"/>
  <c r="BL526" i="1"/>
  <c r="BJ526" i="1"/>
  <c r="BI526" i="1"/>
  <c r="BH526" i="1"/>
  <c r="BG526" i="1"/>
  <c r="BC526" i="1"/>
  <c r="BB526" i="1"/>
  <c r="BA526" i="1"/>
  <c r="AZ526" i="1"/>
  <c r="AY526" i="1"/>
  <c r="AX526" i="1"/>
  <c r="AW526" i="1"/>
  <c r="AV526" i="1"/>
  <c r="AU526" i="1"/>
  <c r="AQ526" i="1"/>
  <c r="AP526" i="1"/>
  <c r="AO526" i="1"/>
  <c r="AN526" i="1"/>
  <c r="AM526" i="1"/>
  <c r="AL526" i="1"/>
  <c r="AK526" i="1"/>
  <c r="AJ526" i="1"/>
  <c r="AI526" i="1"/>
  <c r="AE526" i="1"/>
  <c r="AD526" i="1"/>
  <c r="AC526" i="1"/>
  <c r="AB526" i="1"/>
  <c r="AA526" i="1"/>
  <c r="Z526" i="1"/>
  <c r="Y526" i="1"/>
  <c r="X526" i="1"/>
  <c r="W526" i="1"/>
  <c r="S526" i="1"/>
  <c r="R526" i="1"/>
  <c r="Q526" i="1"/>
  <c r="P526" i="1"/>
  <c r="O526" i="1"/>
  <c r="N526" i="1"/>
  <c r="M526" i="1"/>
  <c r="L526" i="1"/>
  <c r="K526" i="1"/>
  <c r="G526" i="1"/>
  <c r="F526" i="1"/>
  <c r="E526" i="1"/>
  <c r="D526" i="1"/>
  <c r="C526" i="1"/>
  <c r="BL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L520" i="1"/>
  <c r="K520" i="1"/>
  <c r="J520" i="1"/>
  <c r="I520" i="1"/>
  <c r="H520" i="1"/>
  <c r="G520" i="1"/>
  <c r="F520" i="1"/>
  <c r="E520" i="1"/>
  <c r="D520" i="1"/>
  <c r="C520" i="1"/>
  <c r="BL518" i="1"/>
  <c r="BJ518" i="1"/>
  <c r="BI518" i="1"/>
  <c r="BH518" i="1"/>
  <c r="BG518" i="1"/>
  <c r="BF518" i="1"/>
  <c r="BE518" i="1"/>
  <c r="BD518" i="1"/>
  <c r="BC518" i="1"/>
  <c r="BB518" i="1"/>
  <c r="BA518" i="1"/>
  <c r="AZ518" i="1"/>
  <c r="AZ548" i="1" s="1"/>
  <c r="AZ549" i="1" s="1"/>
  <c r="AY518" i="1"/>
  <c r="AX518" i="1"/>
  <c r="AW518" i="1"/>
  <c r="AV518" i="1"/>
  <c r="AU518" i="1"/>
  <c r="AT518" i="1"/>
  <c r="AS518" i="1"/>
  <c r="AR518" i="1"/>
  <c r="AQ518" i="1"/>
  <c r="AP518" i="1"/>
  <c r="AO518" i="1"/>
  <c r="AN518" i="1"/>
  <c r="AN548" i="1" s="1"/>
  <c r="AN549" i="1" s="1"/>
  <c r="AM518" i="1"/>
  <c r="AL518" i="1"/>
  <c r="AK518" i="1"/>
  <c r="AJ518" i="1"/>
  <c r="AI518" i="1"/>
  <c r="AH518" i="1"/>
  <c r="AG518" i="1"/>
  <c r="AF518" i="1"/>
  <c r="AE518" i="1"/>
  <c r="AD518" i="1"/>
  <c r="AC518" i="1"/>
  <c r="AB518" i="1"/>
  <c r="AA518" i="1"/>
  <c r="Z518" i="1"/>
  <c r="Y518" i="1"/>
  <c r="X518" i="1"/>
  <c r="W518" i="1"/>
  <c r="V518" i="1"/>
  <c r="U518" i="1"/>
  <c r="T518" i="1"/>
  <c r="T548" i="1" s="1"/>
  <c r="T549" i="1" s="1"/>
  <c r="S518" i="1"/>
  <c r="R518" i="1"/>
  <c r="Q518" i="1"/>
  <c r="P518" i="1"/>
  <c r="O518" i="1"/>
  <c r="N518" i="1"/>
  <c r="M518" i="1"/>
  <c r="L518" i="1"/>
  <c r="K518" i="1"/>
  <c r="J518" i="1"/>
  <c r="I518" i="1"/>
  <c r="H518" i="1"/>
  <c r="H548" i="1" s="1"/>
  <c r="H549" i="1" s="1"/>
  <c r="G518" i="1"/>
  <c r="F518" i="1"/>
  <c r="E518" i="1"/>
  <c r="D518" i="1"/>
  <c r="C518" i="1"/>
  <c r="BL516" i="1"/>
  <c r="BJ516" i="1"/>
  <c r="BI516" i="1"/>
  <c r="BH516" i="1"/>
  <c r="BH548" i="1" s="1"/>
  <c r="BH549" i="1" s="1"/>
  <c r="BG516" i="1"/>
  <c r="BF516" i="1"/>
  <c r="BE516" i="1"/>
  <c r="BD516" i="1"/>
  <c r="BC516" i="1"/>
  <c r="BB516" i="1"/>
  <c r="BA516" i="1"/>
  <c r="AZ516" i="1"/>
  <c r="AY516" i="1"/>
  <c r="AX516" i="1"/>
  <c r="AW516" i="1"/>
  <c r="AV516" i="1"/>
  <c r="AV548" i="1" s="1"/>
  <c r="AV549" i="1" s="1"/>
  <c r="AU516" i="1"/>
  <c r="AT516" i="1"/>
  <c r="AS516" i="1"/>
  <c r="AR516" i="1"/>
  <c r="AQ516" i="1"/>
  <c r="AP516" i="1"/>
  <c r="AO516" i="1"/>
  <c r="AN516" i="1"/>
  <c r="AM516" i="1"/>
  <c r="AL516" i="1"/>
  <c r="AK516" i="1"/>
  <c r="AJ516" i="1"/>
  <c r="AI516" i="1"/>
  <c r="AH516" i="1"/>
  <c r="AG516" i="1"/>
  <c r="AF516" i="1"/>
  <c r="AE516" i="1"/>
  <c r="AD516" i="1"/>
  <c r="AC516" i="1"/>
  <c r="AB516" i="1"/>
  <c r="AB548" i="1" s="1"/>
  <c r="AB549" i="1" s="1"/>
  <c r="AA516" i="1"/>
  <c r="Z516" i="1"/>
  <c r="Y516" i="1"/>
  <c r="X516" i="1"/>
  <c r="W516" i="1"/>
  <c r="V516" i="1"/>
  <c r="U516" i="1"/>
  <c r="T516" i="1"/>
  <c r="S516" i="1"/>
  <c r="R516" i="1"/>
  <c r="Q516" i="1"/>
  <c r="P516" i="1"/>
  <c r="P548" i="1" s="1"/>
  <c r="P549" i="1" s="1"/>
  <c r="O516" i="1"/>
  <c r="N516" i="1"/>
  <c r="M516" i="1"/>
  <c r="L516" i="1"/>
  <c r="K516" i="1"/>
  <c r="J516" i="1"/>
  <c r="I516" i="1"/>
  <c r="H516" i="1"/>
  <c r="G516" i="1"/>
  <c r="F516" i="1"/>
  <c r="E516" i="1"/>
  <c r="D516" i="1"/>
  <c r="C516" i="1"/>
  <c r="BL514" i="1"/>
  <c r="BJ514" i="1"/>
  <c r="BJ548" i="1" s="1"/>
  <c r="BJ549" i="1" s="1"/>
  <c r="BI514" i="1"/>
  <c r="BI548" i="1" s="1"/>
  <c r="BI549" i="1" s="1"/>
  <c r="BH514" i="1"/>
  <c r="BG514" i="1"/>
  <c r="BF514" i="1"/>
  <c r="BF548" i="1" s="1"/>
  <c r="BF549" i="1" s="1"/>
  <c r="BE514" i="1"/>
  <c r="BD514" i="1"/>
  <c r="BC514" i="1"/>
  <c r="BB514" i="1"/>
  <c r="BB548" i="1" s="1"/>
  <c r="BB549" i="1" s="1"/>
  <c r="BA514" i="1"/>
  <c r="AZ514" i="1"/>
  <c r="AY514" i="1"/>
  <c r="AX514" i="1"/>
  <c r="AX548" i="1" s="1"/>
  <c r="AX549" i="1" s="1"/>
  <c r="AW514" i="1"/>
  <c r="AV514" i="1"/>
  <c r="AU514" i="1"/>
  <c r="AT514" i="1"/>
  <c r="AT548" i="1" s="1"/>
  <c r="AT549" i="1" s="1"/>
  <c r="AS514" i="1"/>
  <c r="AR514" i="1"/>
  <c r="AQ514" i="1"/>
  <c r="AP514" i="1"/>
  <c r="AP548" i="1" s="1"/>
  <c r="AP549" i="1" s="1"/>
  <c r="AO514" i="1"/>
  <c r="AN514" i="1"/>
  <c r="AM514" i="1"/>
  <c r="AL514" i="1"/>
  <c r="AL548" i="1" s="1"/>
  <c r="AL549" i="1" s="1"/>
  <c r="AK514" i="1"/>
  <c r="AK548" i="1" s="1"/>
  <c r="AK549" i="1" s="1"/>
  <c r="AJ514" i="1"/>
  <c r="AI514" i="1"/>
  <c r="AH514" i="1"/>
  <c r="AH548" i="1" s="1"/>
  <c r="AH549" i="1" s="1"/>
  <c r="AG514" i="1"/>
  <c r="AF514" i="1"/>
  <c r="AE514" i="1"/>
  <c r="AD514" i="1"/>
  <c r="AD548" i="1" s="1"/>
  <c r="AD549" i="1" s="1"/>
  <c r="AC514" i="1"/>
  <c r="AC548" i="1" s="1"/>
  <c r="AC549" i="1" s="1"/>
  <c r="AB514" i="1"/>
  <c r="AA514" i="1"/>
  <c r="Z514" i="1"/>
  <c r="Z548" i="1" s="1"/>
  <c r="Z549" i="1" s="1"/>
  <c r="Y514" i="1"/>
  <c r="X514" i="1"/>
  <c r="W514" i="1"/>
  <c r="V514" i="1"/>
  <c r="V548" i="1" s="1"/>
  <c r="V549" i="1" s="1"/>
  <c r="U514" i="1"/>
  <c r="T514" i="1"/>
  <c r="S514" i="1"/>
  <c r="R514" i="1"/>
  <c r="R548" i="1" s="1"/>
  <c r="R549" i="1" s="1"/>
  <c r="Q514" i="1"/>
  <c r="P514" i="1"/>
  <c r="O514" i="1"/>
  <c r="N514" i="1"/>
  <c r="N548" i="1" s="1"/>
  <c r="N549" i="1" s="1"/>
  <c r="M514" i="1"/>
  <c r="L514" i="1"/>
  <c r="K514" i="1"/>
  <c r="J514" i="1"/>
  <c r="J548" i="1" s="1"/>
  <c r="J549" i="1" s="1"/>
  <c r="I514" i="1"/>
  <c r="H514" i="1"/>
  <c r="G514" i="1"/>
  <c r="F514" i="1"/>
  <c r="E514" i="1"/>
  <c r="E548" i="1" s="1"/>
  <c r="E549" i="1" s="1"/>
  <c r="D514" i="1"/>
  <c r="C514"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L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M487" i="1"/>
  <c r="L487" i="1"/>
  <c r="K487" i="1"/>
  <c r="J487" i="1"/>
  <c r="I487" i="1"/>
  <c r="H487" i="1"/>
  <c r="G487" i="1"/>
  <c r="F487" i="1"/>
  <c r="E487" i="1"/>
  <c r="D487" i="1"/>
  <c r="C487" i="1"/>
  <c r="BL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c r="L485" i="1"/>
  <c r="K485" i="1"/>
  <c r="J485" i="1"/>
  <c r="I485" i="1"/>
  <c r="H485" i="1"/>
  <c r="G485" i="1"/>
  <c r="F485" i="1"/>
  <c r="E485" i="1"/>
  <c r="D485" i="1"/>
  <c r="C485" i="1"/>
  <c r="BF483" i="1"/>
  <c r="BE483" i="1"/>
  <c r="BD483" i="1"/>
  <c r="AT483" i="1"/>
  <c r="AS483" i="1"/>
  <c r="AR483" i="1"/>
  <c r="AH483" i="1"/>
  <c r="AG483" i="1"/>
  <c r="AF483" i="1"/>
  <c r="V483" i="1"/>
  <c r="U483" i="1"/>
  <c r="T483" i="1"/>
  <c r="J483" i="1"/>
  <c r="I483" i="1"/>
  <c r="H483" i="1"/>
  <c r="BF480" i="1"/>
  <c r="BE480" i="1"/>
  <c r="BD480" i="1"/>
  <c r="AT480" i="1"/>
  <c r="AS480" i="1"/>
  <c r="AR480" i="1"/>
  <c r="AH480" i="1"/>
  <c r="AG480" i="1"/>
  <c r="AF480" i="1"/>
  <c r="V480" i="1"/>
  <c r="U480" i="1"/>
  <c r="T480" i="1"/>
  <c r="J480" i="1"/>
  <c r="I480" i="1"/>
  <c r="H480" i="1"/>
  <c r="BL478" i="1"/>
  <c r="BJ478" i="1"/>
  <c r="BI478" i="1"/>
  <c r="BH478" i="1"/>
  <c r="BG478" i="1"/>
  <c r="BC478" i="1"/>
  <c r="BB478" i="1"/>
  <c r="BA478" i="1"/>
  <c r="AZ478" i="1"/>
  <c r="AY478" i="1"/>
  <c r="AX478" i="1"/>
  <c r="AW478" i="1"/>
  <c r="AV478" i="1"/>
  <c r="AU478" i="1"/>
  <c r="AQ478" i="1"/>
  <c r="AP478" i="1"/>
  <c r="AO478" i="1"/>
  <c r="AN478" i="1"/>
  <c r="AM478" i="1"/>
  <c r="AL478" i="1"/>
  <c r="AK478" i="1"/>
  <c r="AJ478" i="1"/>
  <c r="AI478" i="1"/>
  <c r="AE478" i="1"/>
  <c r="AD478" i="1"/>
  <c r="AC478" i="1"/>
  <c r="AB478" i="1"/>
  <c r="AA478" i="1"/>
  <c r="Z478" i="1"/>
  <c r="Y478" i="1"/>
  <c r="X478" i="1"/>
  <c r="W478" i="1"/>
  <c r="S478" i="1"/>
  <c r="R478" i="1"/>
  <c r="Q478" i="1"/>
  <c r="P478" i="1"/>
  <c r="O478" i="1"/>
  <c r="N478" i="1"/>
  <c r="M478" i="1"/>
  <c r="L478" i="1"/>
  <c r="K478" i="1"/>
  <c r="G478" i="1"/>
  <c r="F478" i="1"/>
  <c r="E478" i="1"/>
  <c r="D478" i="1"/>
  <c r="C478" i="1"/>
  <c r="BF476" i="1"/>
  <c r="BE476" i="1"/>
  <c r="BD476" i="1"/>
  <c r="AT476" i="1"/>
  <c r="AS476" i="1"/>
  <c r="AR476" i="1"/>
  <c r="AH476" i="1"/>
  <c r="AG476" i="1"/>
  <c r="AF476" i="1"/>
  <c r="V476" i="1"/>
  <c r="U476" i="1"/>
  <c r="T476" i="1"/>
  <c r="J476" i="1"/>
  <c r="I476" i="1"/>
  <c r="H476" i="1"/>
  <c r="BL474" i="1"/>
  <c r="BJ474" i="1"/>
  <c r="BI474" i="1"/>
  <c r="BH474" i="1"/>
  <c r="BG474" i="1"/>
  <c r="BC474" i="1"/>
  <c r="BB474" i="1"/>
  <c r="BA474" i="1"/>
  <c r="AZ474" i="1"/>
  <c r="AY474" i="1"/>
  <c r="AX474" i="1"/>
  <c r="AW474" i="1"/>
  <c r="AV474" i="1"/>
  <c r="AU474" i="1"/>
  <c r="AQ474" i="1"/>
  <c r="AP474" i="1"/>
  <c r="AO474" i="1"/>
  <c r="AN474" i="1"/>
  <c r="AM474" i="1"/>
  <c r="AL474" i="1"/>
  <c r="AK474" i="1"/>
  <c r="AJ474" i="1"/>
  <c r="AI474" i="1"/>
  <c r="AE474" i="1"/>
  <c r="AD474" i="1"/>
  <c r="AC474" i="1"/>
  <c r="AB474" i="1"/>
  <c r="AA474" i="1"/>
  <c r="Z474" i="1"/>
  <c r="Y474" i="1"/>
  <c r="X474" i="1"/>
  <c r="W474" i="1"/>
  <c r="S474" i="1"/>
  <c r="R474" i="1"/>
  <c r="Q474" i="1"/>
  <c r="P474" i="1"/>
  <c r="O474" i="1"/>
  <c r="N474" i="1"/>
  <c r="M474" i="1"/>
  <c r="L474" i="1"/>
  <c r="K474" i="1"/>
  <c r="G474" i="1"/>
  <c r="F474" i="1"/>
  <c r="E474" i="1"/>
  <c r="D474" i="1"/>
  <c r="C474" i="1"/>
  <c r="BF472" i="1"/>
  <c r="BE472" i="1"/>
  <c r="BD472" i="1"/>
  <c r="AT472" i="1"/>
  <c r="AS472" i="1"/>
  <c r="AR472" i="1"/>
  <c r="AH472" i="1"/>
  <c r="AG472" i="1"/>
  <c r="AF472" i="1"/>
  <c r="V472" i="1"/>
  <c r="U472" i="1"/>
  <c r="T472" i="1"/>
  <c r="J472" i="1"/>
  <c r="I472" i="1"/>
  <c r="H472" i="1"/>
  <c r="BL470" i="1"/>
  <c r="BJ470" i="1"/>
  <c r="BI470" i="1"/>
  <c r="BH470" i="1"/>
  <c r="BG470" i="1"/>
  <c r="BC470" i="1"/>
  <c r="BB470" i="1"/>
  <c r="BA470" i="1"/>
  <c r="AZ470" i="1"/>
  <c r="AY470" i="1"/>
  <c r="AX470" i="1"/>
  <c r="AW470" i="1"/>
  <c r="AV470" i="1"/>
  <c r="AU470" i="1"/>
  <c r="AQ470" i="1"/>
  <c r="AP470" i="1"/>
  <c r="AO470" i="1"/>
  <c r="AN470" i="1"/>
  <c r="AM470" i="1"/>
  <c r="AL470" i="1"/>
  <c r="AK470" i="1"/>
  <c r="AJ470" i="1"/>
  <c r="AI470" i="1"/>
  <c r="AE470" i="1"/>
  <c r="AD470" i="1"/>
  <c r="AC470" i="1"/>
  <c r="AB470" i="1"/>
  <c r="AA470" i="1"/>
  <c r="Z470" i="1"/>
  <c r="Y470" i="1"/>
  <c r="X470" i="1"/>
  <c r="W470" i="1"/>
  <c r="S470" i="1"/>
  <c r="R470" i="1"/>
  <c r="Q470" i="1"/>
  <c r="P470" i="1"/>
  <c r="O470" i="1"/>
  <c r="N470" i="1"/>
  <c r="M470" i="1"/>
  <c r="L470" i="1"/>
  <c r="K470" i="1"/>
  <c r="G470" i="1"/>
  <c r="F470" i="1"/>
  <c r="E470" i="1"/>
  <c r="D470" i="1"/>
  <c r="C470" i="1"/>
  <c r="BL464" i="1"/>
  <c r="BL492" i="1" s="1"/>
  <c r="BL493" i="1" s="1"/>
  <c r="BJ464" i="1"/>
  <c r="BI464" i="1"/>
  <c r="BH464" i="1"/>
  <c r="BG464" i="1"/>
  <c r="BG492" i="1" s="1"/>
  <c r="BG493" i="1" s="1"/>
  <c r="BF464" i="1"/>
  <c r="BE464" i="1"/>
  <c r="BD464" i="1"/>
  <c r="BC464" i="1"/>
  <c r="BC492" i="1" s="1"/>
  <c r="BC493" i="1" s="1"/>
  <c r="BB464" i="1"/>
  <c r="BA464" i="1"/>
  <c r="AZ464" i="1"/>
  <c r="AY464" i="1"/>
  <c r="AX464" i="1"/>
  <c r="AW464" i="1"/>
  <c r="AV464" i="1"/>
  <c r="AU464" i="1"/>
  <c r="AU492" i="1" s="1"/>
  <c r="AU493" i="1" s="1"/>
  <c r="AT464" i="1"/>
  <c r="AS464" i="1"/>
  <c r="AR464" i="1"/>
  <c r="AQ464" i="1"/>
  <c r="AQ492" i="1" s="1"/>
  <c r="AQ493" i="1" s="1"/>
  <c r="AP464" i="1"/>
  <c r="AO464" i="1"/>
  <c r="AN464" i="1"/>
  <c r="AM464" i="1"/>
  <c r="AM492" i="1" s="1"/>
  <c r="AM493" i="1" s="1"/>
  <c r="AL464" i="1"/>
  <c r="AK464" i="1"/>
  <c r="AJ464" i="1"/>
  <c r="AI464" i="1"/>
  <c r="AH464" i="1"/>
  <c r="AG464" i="1"/>
  <c r="AF464" i="1"/>
  <c r="AE464" i="1"/>
  <c r="AE492" i="1" s="1"/>
  <c r="AE493" i="1" s="1"/>
  <c r="AD464" i="1"/>
  <c r="AC464" i="1"/>
  <c r="AB464" i="1"/>
  <c r="AA464" i="1"/>
  <c r="AA492" i="1" s="1"/>
  <c r="AA493" i="1" s="1"/>
  <c r="Z464" i="1"/>
  <c r="Y464" i="1"/>
  <c r="X464" i="1"/>
  <c r="W464" i="1"/>
  <c r="W492" i="1" s="1"/>
  <c r="W493" i="1" s="1"/>
  <c r="V464" i="1"/>
  <c r="U464" i="1"/>
  <c r="T464" i="1"/>
  <c r="S464" i="1"/>
  <c r="R464" i="1"/>
  <c r="Q464" i="1"/>
  <c r="P464" i="1"/>
  <c r="O464" i="1"/>
  <c r="O492" i="1" s="1"/>
  <c r="O493" i="1" s="1"/>
  <c r="N464" i="1"/>
  <c r="M464" i="1"/>
  <c r="L464" i="1"/>
  <c r="K464" i="1"/>
  <c r="K492" i="1" s="1"/>
  <c r="K493" i="1" s="1"/>
  <c r="J464" i="1"/>
  <c r="I464" i="1"/>
  <c r="H464" i="1"/>
  <c r="G464" i="1"/>
  <c r="G492" i="1" s="1"/>
  <c r="G493" i="1" s="1"/>
  <c r="F464" i="1"/>
  <c r="E464" i="1"/>
  <c r="D464" i="1"/>
  <c r="C464" i="1"/>
  <c r="BL462" i="1"/>
  <c r="BJ462" i="1"/>
  <c r="BI462" i="1"/>
  <c r="BH462" i="1"/>
  <c r="BH492" i="1" s="1"/>
  <c r="BH493" i="1" s="1"/>
  <c r="BG462" i="1"/>
  <c r="BF462" i="1"/>
  <c r="BE462" i="1"/>
  <c r="BD462" i="1"/>
  <c r="BC462" i="1"/>
  <c r="BB462" i="1"/>
  <c r="BA462" i="1"/>
  <c r="AZ462" i="1"/>
  <c r="AY462" i="1"/>
  <c r="AX462" i="1"/>
  <c r="AW462" i="1"/>
  <c r="AV462" i="1"/>
  <c r="AV492" i="1" s="1"/>
  <c r="AV493" i="1" s="1"/>
  <c r="AU462" i="1"/>
  <c r="AT462" i="1"/>
  <c r="AS462" i="1"/>
  <c r="AR462" i="1"/>
  <c r="AR492" i="1" s="1"/>
  <c r="AR493" i="1" s="1"/>
  <c r="AQ462" i="1"/>
  <c r="AP462" i="1"/>
  <c r="AO462" i="1"/>
  <c r="AN462" i="1"/>
  <c r="AM462" i="1"/>
  <c r="AL462" i="1"/>
  <c r="AK462" i="1"/>
  <c r="AJ462" i="1"/>
  <c r="AI462" i="1"/>
  <c r="AH462" i="1"/>
  <c r="AG462" i="1"/>
  <c r="AF462" i="1"/>
  <c r="AF492" i="1" s="1"/>
  <c r="AF493" i="1" s="1"/>
  <c r="AE462" i="1"/>
  <c r="AD462" i="1"/>
  <c r="AC462" i="1"/>
  <c r="AB462" i="1"/>
  <c r="AB492" i="1" s="1"/>
  <c r="AB493" i="1" s="1"/>
  <c r="AA462" i="1"/>
  <c r="Z462" i="1"/>
  <c r="Y462" i="1"/>
  <c r="X462" i="1"/>
  <c r="W462" i="1"/>
  <c r="V462" i="1"/>
  <c r="U462" i="1"/>
  <c r="T462" i="1"/>
  <c r="S462" i="1"/>
  <c r="R462" i="1"/>
  <c r="Q462" i="1"/>
  <c r="P462" i="1"/>
  <c r="P492" i="1" s="1"/>
  <c r="P493" i="1" s="1"/>
  <c r="O462" i="1"/>
  <c r="N462" i="1"/>
  <c r="M462" i="1"/>
  <c r="L462" i="1"/>
  <c r="L492" i="1" s="1"/>
  <c r="L493" i="1" s="1"/>
  <c r="K462" i="1"/>
  <c r="J462" i="1"/>
  <c r="I462" i="1"/>
  <c r="H462" i="1"/>
  <c r="G462" i="1"/>
  <c r="F462" i="1"/>
  <c r="E462" i="1"/>
  <c r="D462" i="1"/>
  <c r="C462" i="1"/>
  <c r="BL460" i="1"/>
  <c r="BJ460" i="1"/>
  <c r="BI460" i="1"/>
  <c r="BH460" i="1"/>
  <c r="BG460" i="1"/>
  <c r="BF460" i="1"/>
  <c r="BE460" i="1"/>
  <c r="BD460" i="1"/>
  <c r="BC460" i="1"/>
  <c r="BB460" i="1"/>
  <c r="BA460" i="1"/>
  <c r="BA492" i="1" s="1"/>
  <c r="BA493" i="1" s="1"/>
  <c r="AZ460" i="1"/>
  <c r="AY460" i="1"/>
  <c r="AX460" i="1"/>
  <c r="AW460" i="1"/>
  <c r="AW492" i="1" s="1"/>
  <c r="AW493" i="1" s="1"/>
  <c r="AV460" i="1"/>
  <c r="AU460" i="1"/>
  <c r="AT460" i="1"/>
  <c r="AS460" i="1"/>
  <c r="AR460" i="1"/>
  <c r="AQ460" i="1"/>
  <c r="AP460" i="1"/>
  <c r="AO460" i="1"/>
  <c r="AN460" i="1"/>
  <c r="AM460" i="1"/>
  <c r="AL460" i="1"/>
  <c r="AK460" i="1"/>
  <c r="AK492" i="1" s="1"/>
  <c r="AK493" i="1" s="1"/>
  <c r="AJ460" i="1"/>
  <c r="AI460" i="1"/>
  <c r="AH460" i="1"/>
  <c r="AG460" i="1"/>
  <c r="AG492" i="1" s="1"/>
  <c r="AG493" i="1" s="1"/>
  <c r="AF460" i="1"/>
  <c r="AE460" i="1"/>
  <c r="AD460" i="1"/>
  <c r="AC460" i="1"/>
  <c r="AB460" i="1"/>
  <c r="AA460" i="1"/>
  <c r="Z460" i="1"/>
  <c r="Y460" i="1"/>
  <c r="X460" i="1"/>
  <c r="W460" i="1"/>
  <c r="V460" i="1"/>
  <c r="U460" i="1"/>
  <c r="U492" i="1" s="1"/>
  <c r="U493" i="1" s="1"/>
  <c r="T460" i="1"/>
  <c r="S460" i="1"/>
  <c r="R460" i="1"/>
  <c r="Q460" i="1"/>
  <c r="Q492" i="1" s="1"/>
  <c r="Q493" i="1" s="1"/>
  <c r="P460" i="1"/>
  <c r="O460" i="1"/>
  <c r="N460" i="1"/>
  <c r="M460" i="1"/>
  <c r="L460" i="1"/>
  <c r="K460" i="1"/>
  <c r="J460" i="1"/>
  <c r="I460" i="1"/>
  <c r="H460" i="1"/>
  <c r="G460" i="1"/>
  <c r="F460" i="1"/>
  <c r="E460" i="1"/>
  <c r="E492" i="1" s="1"/>
  <c r="E493" i="1" s="1"/>
  <c r="D460" i="1"/>
  <c r="C460" i="1"/>
  <c r="BL458" i="1"/>
  <c r="BJ458" i="1"/>
  <c r="BJ492" i="1" s="1"/>
  <c r="BJ493" i="1" s="1"/>
  <c r="BI458" i="1"/>
  <c r="BH458" i="1"/>
  <c r="BG458" i="1"/>
  <c r="BF458" i="1"/>
  <c r="BF492" i="1" s="1"/>
  <c r="BF493" i="1" s="1"/>
  <c r="BE458" i="1"/>
  <c r="BD458" i="1"/>
  <c r="BC458" i="1"/>
  <c r="BB458" i="1"/>
  <c r="BB492" i="1" s="1"/>
  <c r="BB493" i="1" s="1"/>
  <c r="BA458" i="1"/>
  <c r="AZ458" i="1"/>
  <c r="AY458" i="1"/>
  <c r="AX458" i="1"/>
  <c r="AX492" i="1" s="1"/>
  <c r="AX493" i="1" s="1"/>
  <c r="AW458" i="1"/>
  <c r="AV458" i="1"/>
  <c r="AU458" i="1"/>
  <c r="AT458" i="1"/>
  <c r="AT492" i="1" s="1"/>
  <c r="AT493" i="1" s="1"/>
  <c r="AS458" i="1"/>
  <c r="AR458" i="1"/>
  <c r="AQ458" i="1"/>
  <c r="AP458" i="1"/>
  <c r="AP492" i="1" s="1"/>
  <c r="AP493" i="1" s="1"/>
  <c r="AO458" i="1"/>
  <c r="AN458" i="1"/>
  <c r="AM458" i="1"/>
  <c r="AL458" i="1"/>
  <c r="AL492" i="1" s="1"/>
  <c r="AL493" i="1" s="1"/>
  <c r="AK458" i="1"/>
  <c r="AJ458" i="1"/>
  <c r="AI458" i="1"/>
  <c r="AH458" i="1"/>
  <c r="AH492" i="1" s="1"/>
  <c r="AH493" i="1" s="1"/>
  <c r="AG458" i="1"/>
  <c r="AF458" i="1"/>
  <c r="AE458" i="1"/>
  <c r="AD458" i="1"/>
  <c r="AD492" i="1" s="1"/>
  <c r="AD493" i="1" s="1"/>
  <c r="AC458" i="1"/>
  <c r="AB458" i="1"/>
  <c r="AA458" i="1"/>
  <c r="Z458" i="1"/>
  <c r="Z492" i="1" s="1"/>
  <c r="Z493" i="1" s="1"/>
  <c r="Y458" i="1"/>
  <c r="X458" i="1"/>
  <c r="W458" i="1"/>
  <c r="V458" i="1"/>
  <c r="V492" i="1" s="1"/>
  <c r="V493" i="1" s="1"/>
  <c r="U458" i="1"/>
  <c r="T458" i="1"/>
  <c r="S458" i="1"/>
  <c r="R458" i="1"/>
  <c r="R492" i="1" s="1"/>
  <c r="R493" i="1" s="1"/>
  <c r="Q458" i="1"/>
  <c r="P458" i="1"/>
  <c r="O458" i="1"/>
  <c r="N458" i="1"/>
  <c r="N492" i="1" s="1"/>
  <c r="N493" i="1" s="1"/>
  <c r="M458" i="1"/>
  <c r="L458" i="1"/>
  <c r="K458" i="1"/>
  <c r="J458" i="1"/>
  <c r="J492" i="1" s="1"/>
  <c r="J493" i="1" s="1"/>
  <c r="I458" i="1"/>
  <c r="H458" i="1"/>
  <c r="G458" i="1"/>
  <c r="F458" i="1"/>
  <c r="E458" i="1"/>
  <c r="D458" i="1"/>
  <c r="C458" i="1"/>
  <c r="BH436" i="1"/>
  <c r="BH437" i="1" s="1"/>
  <c r="AM436" i="1"/>
  <c r="AM437" i="1" s="1"/>
  <c r="R436" i="1"/>
  <c r="R437" i="1" s="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BL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N431" i="1"/>
  <c r="M431" i="1"/>
  <c r="L431" i="1"/>
  <c r="K431" i="1"/>
  <c r="J431" i="1"/>
  <c r="I431" i="1"/>
  <c r="H431" i="1"/>
  <c r="G431" i="1"/>
  <c r="F431" i="1"/>
  <c r="E431" i="1"/>
  <c r="D431" i="1"/>
  <c r="C431" i="1"/>
  <c r="BL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M429" i="1"/>
  <c r="L429" i="1"/>
  <c r="K429" i="1"/>
  <c r="J429" i="1"/>
  <c r="I429" i="1"/>
  <c r="H429" i="1"/>
  <c r="G429" i="1"/>
  <c r="F429" i="1"/>
  <c r="E429" i="1"/>
  <c r="D429" i="1"/>
  <c r="C429" i="1"/>
  <c r="BF427" i="1"/>
  <c r="BE427" i="1"/>
  <c r="BD427" i="1"/>
  <c r="AT427" i="1"/>
  <c r="AS427" i="1"/>
  <c r="AR427" i="1"/>
  <c r="AH427" i="1"/>
  <c r="AG427" i="1"/>
  <c r="AF427" i="1"/>
  <c r="V427" i="1"/>
  <c r="U427" i="1"/>
  <c r="T427" i="1"/>
  <c r="J427" i="1"/>
  <c r="I427" i="1"/>
  <c r="H427" i="1"/>
  <c r="BF424" i="1"/>
  <c r="BE424" i="1"/>
  <c r="BD424" i="1"/>
  <c r="AT424" i="1"/>
  <c r="AS424" i="1"/>
  <c r="AR424" i="1"/>
  <c r="AH424" i="1"/>
  <c r="AG424" i="1"/>
  <c r="AF424" i="1"/>
  <c r="V424" i="1"/>
  <c r="U424" i="1"/>
  <c r="T424" i="1"/>
  <c r="J424" i="1"/>
  <c r="I424" i="1"/>
  <c r="H424" i="1"/>
  <c r="BL422" i="1"/>
  <c r="BJ422" i="1"/>
  <c r="BI422" i="1"/>
  <c r="BH422" i="1"/>
  <c r="BG422" i="1"/>
  <c r="BC422" i="1"/>
  <c r="BB422" i="1"/>
  <c r="BA422" i="1"/>
  <c r="AZ422" i="1"/>
  <c r="AY422" i="1"/>
  <c r="AX422" i="1"/>
  <c r="AW422" i="1"/>
  <c r="AV422" i="1"/>
  <c r="AU422" i="1"/>
  <c r="AQ422" i="1"/>
  <c r="AP422" i="1"/>
  <c r="AO422" i="1"/>
  <c r="AN422" i="1"/>
  <c r="AM422" i="1"/>
  <c r="AL422" i="1"/>
  <c r="AK422" i="1"/>
  <c r="AJ422" i="1"/>
  <c r="AI422" i="1"/>
  <c r="AE422" i="1"/>
  <c r="AD422" i="1"/>
  <c r="AC422" i="1"/>
  <c r="AB422" i="1"/>
  <c r="AA422" i="1"/>
  <c r="Z422" i="1"/>
  <c r="Y422" i="1"/>
  <c r="X422" i="1"/>
  <c r="W422" i="1"/>
  <c r="S422" i="1"/>
  <c r="R422" i="1"/>
  <c r="Q422" i="1"/>
  <c r="P422" i="1"/>
  <c r="O422" i="1"/>
  <c r="N422" i="1"/>
  <c r="M422" i="1"/>
  <c r="L422" i="1"/>
  <c r="K422" i="1"/>
  <c r="G422" i="1"/>
  <c r="F422" i="1"/>
  <c r="E422" i="1"/>
  <c r="D422" i="1"/>
  <c r="C422" i="1"/>
  <c r="BF420" i="1"/>
  <c r="BE420" i="1"/>
  <c r="BD420" i="1"/>
  <c r="AT420" i="1"/>
  <c r="AS420" i="1"/>
  <c r="AR420" i="1"/>
  <c r="AH420" i="1"/>
  <c r="AG420" i="1"/>
  <c r="AF420" i="1"/>
  <c r="V420" i="1"/>
  <c r="U420" i="1"/>
  <c r="T420" i="1"/>
  <c r="J420" i="1"/>
  <c r="I420" i="1"/>
  <c r="H420" i="1"/>
  <c r="BL418" i="1"/>
  <c r="BJ418" i="1"/>
  <c r="BI418" i="1"/>
  <c r="BH418" i="1"/>
  <c r="BG418" i="1"/>
  <c r="BC418" i="1"/>
  <c r="BB418" i="1"/>
  <c r="BA418" i="1"/>
  <c r="AZ418" i="1"/>
  <c r="AY418" i="1"/>
  <c r="AX418" i="1"/>
  <c r="AW418" i="1"/>
  <c r="AV418" i="1"/>
  <c r="AU418" i="1"/>
  <c r="AQ418" i="1"/>
  <c r="AP418" i="1"/>
  <c r="AO418" i="1"/>
  <c r="AN418" i="1"/>
  <c r="AM418" i="1"/>
  <c r="AL418" i="1"/>
  <c r="AK418" i="1"/>
  <c r="AJ418" i="1"/>
  <c r="AI418" i="1"/>
  <c r="AE418" i="1"/>
  <c r="AD418" i="1"/>
  <c r="AC418" i="1"/>
  <c r="AB418" i="1"/>
  <c r="AA418" i="1"/>
  <c r="Z418" i="1"/>
  <c r="Y418" i="1"/>
  <c r="X418" i="1"/>
  <c r="W418" i="1"/>
  <c r="S418" i="1"/>
  <c r="R418" i="1"/>
  <c r="Q418" i="1"/>
  <c r="P418" i="1"/>
  <c r="O418" i="1"/>
  <c r="N418" i="1"/>
  <c r="M418" i="1"/>
  <c r="L418" i="1"/>
  <c r="K418" i="1"/>
  <c r="G418" i="1"/>
  <c r="F418" i="1"/>
  <c r="E418" i="1"/>
  <c r="D418" i="1"/>
  <c r="C418" i="1"/>
  <c r="BF416" i="1"/>
  <c r="BE416" i="1"/>
  <c r="BD416" i="1"/>
  <c r="AT416" i="1"/>
  <c r="AS416" i="1"/>
  <c r="AR416" i="1"/>
  <c r="AH416" i="1"/>
  <c r="AG416" i="1"/>
  <c r="AF416" i="1"/>
  <c r="V416" i="1"/>
  <c r="U416" i="1"/>
  <c r="T416" i="1"/>
  <c r="J416" i="1"/>
  <c r="I416" i="1"/>
  <c r="H416" i="1"/>
  <c r="BL414" i="1"/>
  <c r="BJ414" i="1"/>
  <c r="BI414" i="1"/>
  <c r="BH414" i="1"/>
  <c r="BG414" i="1"/>
  <c r="BC414" i="1"/>
  <c r="BB414" i="1"/>
  <c r="BA414" i="1"/>
  <c r="AZ414" i="1"/>
  <c r="AY414" i="1"/>
  <c r="AX414" i="1"/>
  <c r="AW414" i="1"/>
  <c r="AV414" i="1"/>
  <c r="AU414" i="1"/>
  <c r="AQ414" i="1"/>
  <c r="AP414" i="1"/>
  <c r="AO414" i="1"/>
  <c r="AN414" i="1"/>
  <c r="AM414" i="1"/>
  <c r="AL414" i="1"/>
  <c r="AK414" i="1"/>
  <c r="AJ414" i="1"/>
  <c r="AI414" i="1"/>
  <c r="AE414" i="1"/>
  <c r="AD414" i="1"/>
  <c r="AC414" i="1"/>
  <c r="AB414" i="1"/>
  <c r="AA414" i="1"/>
  <c r="Z414" i="1"/>
  <c r="Y414" i="1"/>
  <c r="X414" i="1"/>
  <c r="W414" i="1"/>
  <c r="S414" i="1"/>
  <c r="R414" i="1"/>
  <c r="Q414" i="1"/>
  <c r="P414" i="1"/>
  <c r="O414" i="1"/>
  <c r="N414" i="1"/>
  <c r="M414" i="1"/>
  <c r="L414" i="1"/>
  <c r="K414" i="1"/>
  <c r="G414" i="1"/>
  <c r="F414" i="1"/>
  <c r="E414" i="1"/>
  <c r="D414" i="1"/>
  <c r="C414" i="1"/>
  <c r="BL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M408" i="1"/>
  <c r="L408" i="1"/>
  <c r="K408" i="1"/>
  <c r="J408" i="1"/>
  <c r="I408" i="1"/>
  <c r="H408" i="1"/>
  <c r="G408" i="1"/>
  <c r="F408" i="1"/>
  <c r="E408" i="1"/>
  <c r="D408" i="1"/>
  <c r="C408" i="1"/>
  <c r="BL406" i="1"/>
  <c r="BJ406" i="1"/>
  <c r="BI406" i="1"/>
  <c r="BH406" i="1"/>
  <c r="BG406" i="1"/>
  <c r="BF406" i="1"/>
  <c r="BE406" i="1"/>
  <c r="BD406" i="1"/>
  <c r="BC406" i="1"/>
  <c r="BB406" i="1"/>
  <c r="BA406" i="1"/>
  <c r="AZ406" i="1"/>
  <c r="AY406" i="1"/>
  <c r="AX406" i="1"/>
  <c r="AX436" i="1" s="1"/>
  <c r="AX437" i="1" s="1"/>
  <c r="AW406" i="1"/>
  <c r="AV406" i="1"/>
  <c r="AU406" i="1"/>
  <c r="AT406" i="1"/>
  <c r="AS406" i="1"/>
  <c r="AR406" i="1"/>
  <c r="AQ406" i="1"/>
  <c r="AP406" i="1"/>
  <c r="AO406" i="1"/>
  <c r="AN406" i="1"/>
  <c r="AM406" i="1"/>
  <c r="AL406" i="1"/>
  <c r="AK406" i="1"/>
  <c r="AJ406" i="1"/>
  <c r="AI406" i="1"/>
  <c r="AH406" i="1"/>
  <c r="AH436" i="1" s="1"/>
  <c r="AH437" i="1" s="1"/>
  <c r="AG406" i="1"/>
  <c r="AF406" i="1"/>
  <c r="AE406" i="1"/>
  <c r="AD406" i="1"/>
  <c r="AC406" i="1"/>
  <c r="AB406" i="1"/>
  <c r="AA406" i="1"/>
  <c r="Z406" i="1"/>
  <c r="Y406" i="1"/>
  <c r="X406" i="1"/>
  <c r="W406" i="1"/>
  <c r="V406" i="1"/>
  <c r="U406" i="1"/>
  <c r="T406" i="1"/>
  <c r="S406" i="1"/>
  <c r="R406" i="1"/>
  <c r="Q406" i="1"/>
  <c r="P406" i="1"/>
  <c r="O406" i="1"/>
  <c r="N406" i="1"/>
  <c r="M406" i="1"/>
  <c r="L406" i="1"/>
  <c r="K406" i="1"/>
  <c r="J406" i="1"/>
  <c r="I406" i="1"/>
  <c r="H406" i="1"/>
  <c r="G406" i="1"/>
  <c r="F406" i="1"/>
  <c r="E406" i="1"/>
  <c r="D406" i="1"/>
  <c r="C406" i="1"/>
  <c r="BL404" i="1"/>
  <c r="BJ404" i="1"/>
  <c r="BI404" i="1"/>
  <c r="BH404" i="1"/>
  <c r="BG404" i="1"/>
  <c r="BF404" i="1"/>
  <c r="BE404" i="1"/>
  <c r="BD404" i="1"/>
  <c r="BC404" i="1"/>
  <c r="BC436" i="1" s="1"/>
  <c r="BC437" i="1" s="1"/>
  <c r="BB404" i="1"/>
  <c r="BB436" i="1" s="1"/>
  <c r="BB437" i="1" s="1"/>
  <c r="BA404" i="1"/>
  <c r="AZ404" i="1"/>
  <c r="AY404" i="1"/>
  <c r="AY436" i="1" s="1"/>
  <c r="AY437" i="1" s="1"/>
  <c r="AX404" i="1"/>
  <c r="AW404" i="1"/>
  <c r="AV404" i="1"/>
  <c r="AU404" i="1"/>
  <c r="AT404" i="1"/>
  <c r="AS404" i="1"/>
  <c r="AR404" i="1"/>
  <c r="AQ404" i="1"/>
  <c r="AP404" i="1"/>
  <c r="AO404" i="1"/>
  <c r="AN404" i="1"/>
  <c r="AM404" i="1"/>
  <c r="AL404" i="1"/>
  <c r="AL436" i="1" s="1"/>
  <c r="AL437" i="1" s="1"/>
  <c r="AK404" i="1"/>
  <c r="AJ404" i="1"/>
  <c r="AI404" i="1"/>
  <c r="AI436" i="1" s="1"/>
  <c r="AI437" i="1" s="1"/>
  <c r="AH404" i="1"/>
  <c r="AG404" i="1"/>
  <c r="AF404" i="1"/>
  <c r="AE404" i="1"/>
  <c r="AD404" i="1"/>
  <c r="AC404" i="1"/>
  <c r="AB404" i="1"/>
  <c r="AA404" i="1"/>
  <c r="Z404" i="1"/>
  <c r="Y404" i="1"/>
  <c r="X404" i="1"/>
  <c r="W404" i="1"/>
  <c r="W436" i="1" s="1"/>
  <c r="W437" i="1" s="1"/>
  <c r="V404" i="1"/>
  <c r="V436" i="1" s="1"/>
  <c r="V437" i="1" s="1"/>
  <c r="U404" i="1"/>
  <c r="T404" i="1"/>
  <c r="S404" i="1"/>
  <c r="S436" i="1" s="1"/>
  <c r="S437" i="1" s="1"/>
  <c r="R404" i="1"/>
  <c r="Q404" i="1"/>
  <c r="P404" i="1"/>
  <c r="O404" i="1"/>
  <c r="N404" i="1"/>
  <c r="M404" i="1"/>
  <c r="L404" i="1"/>
  <c r="K404" i="1"/>
  <c r="J404" i="1"/>
  <c r="I404" i="1"/>
  <c r="H404" i="1"/>
  <c r="G404" i="1"/>
  <c r="G436" i="1" s="1"/>
  <c r="G437" i="1" s="1"/>
  <c r="F404" i="1"/>
  <c r="E404" i="1"/>
  <c r="D404" i="1"/>
  <c r="C404" i="1"/>
  <c r="C436" i="1" s="1"/>
  <c r="C437" i="1" s="1"/>
  <c r="BL402" i="1"/>
  <c r="BL436" i="1" s="1"/>
  <c r="BL437" i="1" s="1"/>
  <c r="BJ402" i="1"/>
  <c r="BI402" i="1"/>
  <c r="BH402" i="1"/>
  <c r="BG402" i="1"/>
  <c r="BG436" i="1" s="1"/>
  <c r="BG437" i="1" s="1"/>
  <c r="BF402" i="1"/>
  <c r="BE402" i="1"/>
  <c r="BD402" i="1"/>
  <c r="BD436" i="1" s="1"/>
  <c r="BD437" i="1" s="1"/>
  <c r="BC402" i="1"/>
  <c r="BB402" i="1"/>
  <c r="BA402" i="1"/>
  <c r="AZ402" i="1"/>
  <c r="AZ436" i="1" s="1"/>
  <c r="AZ437" i="1" s="1"/>
  <c r="AY402" i="1"/>
  <c r="AX402" i="1"/>
  <c r="AW402" i="1"/>
  <c r="AV402" i="1"/>
  <c r="AV436" i="1" s="1"/>
  <c r="AV437" i="1" s="1"/>
  <c r="AU402" i="1"/>
  <c r="AU436" i="1" s="1"/>
  <c r="AU437" i="1" s="1"/>
  <c r="AT402" i="1"/>
  <c r="AS402" i="1"/>
  <c r="AR402" i="1"/>
  <c r="AR436" i="1" s="1"/>
  <c r="AR437" i="1" s="1"/>
  <c r="AQ402" i="1"/>
  <c r="AQ436" i="1" s="1"/>
  <c r="AQ437" i="1" s="1"/>
  <c r="AP402" i="1"/>
  <c r="AO402" i="1"/>
  <c r="AN402" i="1"/>
  <c r="AN436" i="1" s="1"/>
  <c r="AN437" i="1" s="1"/>
  <c r="AM402" i="1"/>
  <c r="AL402" i="1"/>
  <c r="AK402" i="1"/>
  <c r="AJ402" i="1"/>
  <c r="AJ436" i="1" s="1"/>
  <c r="AJ437" i="1" s="1"/>
  <c r="AI402" i="1"/>
  <c r="AH402" i="1"/>
  <c r="AG402" i="1"/>
  <c r="AF402" i="1"/>
  <c r="AF436" i="1" s="1"/>
  <c r="AF437" i="1" s="1"/>
  <c r="AE402" i="1"/>
  <c r="AE436" i="1" s="1"/>
  <c r="AE437" i="1" s="1"/>
  <c r="AD402" i="1"/>
  <c r="AC402" i="1"/>
  <c r="AB402" i="1"/>
  <c r="AB436" i="1" s="1"/>
  <c r="AB437" i="1" s="1"/>
  <c r="AA402" i="1"/>
  <c r="AA436" i="1" s="1"/>
  <c r="AA437" i="1" s="1"/>
  <c r="Z402" i="1"/>
  <c r="Y402" i="1"/>
  <c r="X402" i="1"/>
  <c r="X436" i="1" s="1"/>
  <c r="X437" i="1" s="1"/>
  <c r="W402" i="1"/>
  <c r="V402" i="1"/>
  <c r="U402" i="1"/>
  <c r="T402" i="1"/>
  <c r="T436" i="1" s="1"/>
  <c r="T437" i="1" s="1"/>
  <c r="S402" i="1"/>
  <c r="R402" i="1"/>
  <c r="Q402" i="1"/>
  <c r="P402" i="1"/>
  <c r="P436" i="1" s="1"/>
  <c r="P437" i="1" s="1"/>
  <c r="O402" i="1"/>
  <c r="O436" i="1" s="1"/>
  <c r="O437" i="1" s="1"/>
  <c r="N402" i="1"/>
  <c r="M402" i="1"/>
  <c r="L402" i="1"/>
  <c r="L436" i="1" s="1"/>
  <c r="L437" i="1" s="1"/>
  <c r="K402" i="1"/>
  <c r="K436" i="1" s="1"/>
  <c r="K437" i="1" s="1"/>
  <c r="J402" i="1"/>
  <c r="I402" i="1"/>
  <c r="H402" i="1"/>
  <c r="H436" i="1" s="1"/>
  <c r="H437" i="1" s="1"/>
  <c r="G402" i="1"/>
  <c r="F402" i="1"/>
  <c r="E402" i="1"/>
  <c r="D402" i="1"/>
  <c r="D436" i="1" s="1"/>
  <c r="D437" i="1" s="1"/>
  <c r="C402" i="1"/>
  <c r="BJ380" i="1"/>
  <c r="BJ381" i="1" s="1"/>
  <c r="AT380" i="1"/>
  <c r="AT381" i="1" s="1"/>
  <c r="AD380" i="1"/>
  <c r="AD381" i="1" s="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M379" i="1"/>
  <c r="L379" i="1"/>
  <c r="K379" i="1"/>
  <c r="J379" i="1"/>
  <c r="I379" i="1"/>
  <c r="H379" i="1"/>
  <c r="G379" i="1"/>
  <c r="F379" i="1"/>
  <c r="E379" i="1"/>
  <c r="D379" i="1"/>
  <c r="C379" i="1"/>
  <c r="BL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L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M373" i="1"/>
  <c r="L373" i="1"/>
  <c r="K373" i="1"/>
  <c r="J373" i="1"/>
  <c r="I373" i="1"/>
  <c r="H373" i="1"/>
  <c r="G373" i="1"/>
  <c r="F373" i="1"/>
  <c r="E373" i="1"/>
  <c r="D373" i="1"/>
  <c r="C373" i="1"/>
  <c r="BF371" i="1"/>
  <c r="BE371" i="1"/>
  <c r="BD371" i="1"/>
  <c r="AT371" i="1"/>
  <c r="AS371" i="1"/>
  <c r="AR371" i="1"/>
  <c r="AH371" i="1"/>
  <c r="AG371" i="1"/>
  <c r="AF371" i="1"/>
  <c r="V371" i="1"/>
  <c r="U371" i="1"/>
  <c r="T371" i="1"/>
  <c r="J371" i="1"/>
  <c r="I371" i="1"/>
  <c r="H371" i="1"/>
  <c r="BF368" i="1"/>
  <c r="BE368" i="1"/>
  <c r="BD368" i="1"/>
  <c r="AT368" i="1"/>
  <c r="AS368" i="1"/>
  <c r="AR368" i="1"/>
  <c r="AH368" i="1"/>
  <c r="AG368" i="1"/>
  <c r="AF368" i="1"/>
  <c r="V368" i="1"/>
  <c r="U368" i="1"/>
  <c r="T368" i="1"/>
  <c r="J368" i="1"/>
  <c r="I368" i="1"/>
  <c r="H368" i="1"/>
  <c r="BL366" i="1"/>
  <c r="BJ366" i="1"/>
  <c r="BI366" i="1"/>
  <c r="BH366" i="1"/>
  <c r="BG366" i="1"/>
  <c r="BC366" i="1"/>
  <c r="BB366" i="1"/>
  <c r="BA366" i="1"/>
  <c r="AZ366" i="1"/>
  <c r="AY366" i="1"/>
  <c r="AX366" i="1"/>
  <c r="AW366" i="1"/>
  <c r="AV366" i="1"/>
  <c r="AU366" i="1"/>
  <c r="AQ366" i="1"/>
  <c r="AP366" i="1"/>
  <c r="AO366" i="1"/>
  <c r="AN366" i="1"/>
  <c r="AM366" i="1"/>
  <c r="AL366" i="1"/>
  <c r="AK366" i="1"/>
  <c r="AJ366" i="1"/>
  <c r="AI366" i="1"/>
  <c r="AE366" i="1"/>
  <c r="AD366" i="1"/>
  <c r="AC366" i="1"/>
  <c r="AB366" i="1"/>
  <c r="AA366" i="1"/>
  <c r="Z366" i="1"/>
  <c r="Y366" i="1"/>
  <c r="X366" i="1"/>
  <c r="W366" i="1"/>
  <c r="S366" i="1"/>
  <c r="R366" i="1"/>
  <c r="Q366" i="1"/>
  <c r="P366" i="1"/>
  <c r="O366" i="1"/>
  <c r="N366" i="1"/>
  <c r="M366" i="1"/>
  <c r="L366" i="1"/>
  <c r="K366" i="1"/>
  <c r="G366" i="1"/>
  <c r="F366" i="1"/>
  <c r="E366" i="1"/>
  <c r="D366" i="1"/>
  <c r="C366" i="1"/>
  <c r="BF364" i="1"/>
  <c r="BE364" i="1"/>
  <c r="BD364" i="1"/>
  <c r="AT364" i="1"/>
  <c r="AS364" i="1"/>
  <c r="AR364" i="1"/>
  <c r="AH364" i="1"/>
  <c r="AG364" i="1"/>
  <c r="AF364" i="1"/>
  <c r="V364" i="1"/>
  <c r="U364" i="1"/>
  <c r="T364" i="1"/>
  <c r="J364" i="1"/>
  <c r="I364" i="1"/>
  <c r="H364" i="1"/>
  <c r="BL362" i="1"/>
  <c r="BJ362" i="1"/>
  <c r="BI362" i="1"/>
  <c r="BH362" i="1"/>
  <c r="BG362" i="1"/>
  <c r="BC362" i="1"/>
  <c r="BB362" i="1"/>
  <c r="BA362" i="1"/>
  <c r="AZ362" i="1"/>
  <c r="AY362" i="1"/>
  <c r="AX362" i="1"/>
  <c r="AW362" i="1"/>
  <c r="AV362" i="1"/>
  <c r="AU362" i="1"/>
  <c r="AQ362" i="1"/>
  <c r="AP362" i="1"/>
  <c r="AO362" i="1"/>
  <c r="AN362" i="1"/>
  <c r="AM362" i="1"/>
  <c r="AL362" i="1"/>
  <c r="AK362" i="1"/>
  <c r="AJ362" i="1"/>
  <c r="AI362" i="1"/>
  <c r="AE362" i="1"/>
  <c r="AD362" i="1"/>
  <c r="AC362" i="1"/>
  <c r="AB362" i="1"/>
  <c r="AA362" i="1"/>
  <c r="Z362" i="1"/>
  <c r="Y362" i="1"/>
  <c r="X362" i="1"/>
  <c r="W362" i="1"/>
  <c r="S362" i="1"/>
  <c r="R362" i="1"/>
  <c r="Q362" i="1"/>
  <c r="P362" i="1"/>
  <c r="O362" i="1"/>
  <c r="N362" i="1"/>
  <c r="M362" i="1"/>
  <c r="L362" i="1"/>
  <c r="K362" i="1"/>
  <c r="G362" i="1"/>
  <c r="F362" i="1"/>
  <c r="E362" i="1"/>
  <c r="D362" i="1"/>
  <c r="C362" i="1"/>
  <c r="BF360" i="1"/>
  <c r="BE360" i="1"/>
  <c r="BD360" i="1"/>
  <c r="AT360" i="1"/>
  <c r="AS360" i="1"/>
  <c r="AR360" i="1"/>
  <c r="AH360" i="1"/>
  <c r="AG360" i="1"/>
  <c r="AF360" i="1"/>
  <c r="V360" i="1"/>
  <c r="U360" i="1"/>
  <c r="T360" i="1"/>
  <c r="J360" i="1"/>
  <c r="I360" i="1"/>
  <c r="H360" i="1"/>
  <c r="BL358" i="1"/>
  <c r="BJ358" i="1"/>
  <c r="BI358" i="1"/>
  <c r="BH358" i="1"/>
  <c r="BG358" i="1"/>
  <c r="BC358" i="1"/>
  <c r="BB358" i="1"/>
  <c r="BA358" i="1"/>
  <c r="AZ358" i="1"/>
  <c r="AY358" i="1"/>
  <c r="AX358" i="1"/>
  <c r="AW358" i="1"/>
  <c r="AV358" i="1"/>
  <c r="AU358" i="1"/>
  <c r="AQ358" i="1"/>
  <c r="AP358" i="1"/>
  <c r="AO358" i="1"/>
  <c r="AN358" i="1"/>
  <c r="AM358" i="1"/>
  <c r="AL358" i="1"/>
  <c r="AK358" i="1"/>
  <c r="AJ358" i="1"/>
  <c r="AI358" i="1"/>
  <c r="AE358" i="1"/>
  <c r="AD358" i="1"/>
  <c r="AC358" i="1"/>
  <c r="AB358" i="1"/>
  <c r="AA358" i="1"/>
  <c r="Z358" i="1"/>
  <c r="Y358" i="1"/>
  <c r="X358" i="1"/>
  <c r="W358" i="1"/>
  <c r="S358" i="1"/>
  <c r="R358" i="1"/>
  <c r="Q358" i="1"/>
  <c r="P358" i="1"/>
  <c r="O358" i="1"/>
  <c r="N358" i="1"/>
  <c r="M358" i="1"/>
  <c r="L358" i="1"/>
  <c r="K358" i="1"/>
  <c r="G358" i="1"/>
  <c r="F358" i="1"/>
  <c r="E358" i="1"/>
  <c r="D358" i="1"/>
  <c r="C358" i="1"/>
  <c r="BL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N352" i="1"/>
  <c r="M352" i="1"/>
  <c r="L352" i="1"/>
  <c r="K352" i="1"/>
  <c r="J352" i="1"/>
  <c r="I352" i="1"/>
  <c r="H352" i="1"/>
  <c r="G352" i="1"/>
  <c r="F352" i="1"/>
  <c r="E352" i="1"/>
  <c r="D352" i="1"/>
  <c r="C352" i="1"/>
  <c r="BL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L350" i="1"/>
  <c r="K350" i="1"/>
  <c r="J350" i="1"/>
  <c r="I350" i="1"/>
  <c r="H350" i="1"/>
  <c r="G350" i="1"/>
  <c r="F350" i="1"/>
  <c r="E350" i="1"/>
  <c r="D350" i="1"/>
  <c r="C350" i="1"/>
  <c r="BL348" i="1"/>
  <c r="BJ348" i="1"/>
  <c r="BI348" i="1"/>
  <c r="BH348" i="1"/>
  <c r="BG348" i="1"/>
  <c r="BF348" i="1"/>
  <c r="BF380" i="1" s="1"/>
  <c r="BF381" i="1" s="1"/>
  <c r="BE348" i="1"/>
  <c r="BD348" i="1"/>
  <c r="BC348" i="1"/>
  <c r="BB348" i="1"/>
  <c r="BB380" i="1" s="1"/>
  <c r="BB381" i="1" s="1"/>
  <c r="BA348" i="1"/>
  <c r="AZ348" i="1"/>
  <c r="AY348" i="1"/>
  <c r="AX348" i="1"/>
  <c r="AX380" i="1" s="1"/>
  <c r="AX381" i="1" s="1"/>
  <c r="AW348" i="1"/>
  <c r="AV348" i="1"/>
  <c r="AU348" i="1"/>
  <c r="AT348" i="1"/>
  <c r="AS348" i="1"/>
  <c r="AR348" i="1"/>
  <c r="AQ348" i="1"/>
  <c r="AP348" i="1"/>
  <c r="AP380" i="1" s="1"/>
  <c r="AP381" i="1" s="1"/>
  <c r="AO348" i="1"/>
  <c r="AN348" i="1"/>
  <c r="AM348" i="1"/>
  <c r="AL348" i="1"/>
  <c r="AL380" i="1" s="1"/>
  <c r="AL381" i="1" s="1"/>
  <c r="AK348" i="1"/>
  <c r="AJ348" i="1"/>
  <c r="AI348" i="1"/>
  <c r="AH348" i="1"/>
  <c r="AH380" i="1" s="1"/>
  <c r="AH381" i="1" s="1"/>
  <c r="AG348" i="1"/>
  <c r="AF348" i="1"/>
  <c r="AE348" i="1"/>
  <c r="AD348" i="1"/>
  <c r="AC348" i="1"/>
  <c r="AB348" i="1"/>
  <c r="AA348" i="1"/>
  <c r="Z348" i="1"/>
  <c r="Z380" i="1" s="1"/>
  <c r="Z381" i="1" s="1"/>
  <c r="Y348" i="1"/>
  <c r="X348" i="1"/>
  <c r="W348" i="1"/>
  <c r="V348" i="1"/>
  <c r="V380" i="1" s="1"/>
  <c r="V381" i="1" s="1"/>
  <c r="U348" i="1"/>
  <c r="T348" i="1"/>
  <c r="S348" i="1"/>
  <c r="R348" i="1"/>
  <c r="R380" i="1" s="1"/>
  <c r="R381" i="1" s="1"/>
  <c r="Q348" i="1"/>
  <c r="P348" i="1"/>
  <c r="O348" i="1"/>
  <c r="N348" i="1"/>
  <c r="M348" i="1"/>
  <c r="L348" i="1"/>
  <c r="K348" i="1"/>
  <c r="J348" i="1"/>
  <c r="J380" i="1" s="1"/>
  <c r="J381" i="1" s="1"/>
  <c r="I348" i="1"/>
  <c r="H348" i="1"/>
  <c r="G348" i="1"/>
  <c r="F348" i="1"/>
  <c r="E348" i="1"/>
  <c r="D348" i="1"/>
  <c r="C348" i="1"/>
  <c r="BL346" i="1"/>
  <c r="BL380" i="1" s="1"/>
  <c r="BL381" i="1" s="1"/>
  <c r="BJ346" i="1"/>
  <c r="BI346" i="1"/>
  <c r="BH346" i="1"/>
  <c r="BG346" i="1"/>
  <c r="BG380" i="1" s="1"/>
  <c r="BG381" i="1" s="1"/>
  <c r="BF346" i="1"/>
  <c r="BE346" i="1"/>
  <c r="BD346" i="1"/>
  <c r="BC346" i="1"/>
  <c r="BC380" i="1" s="1"/>
  <c r="BC381" i="1" s="1"/>
  <c r="BB346" i="1"/>
  <c r="BA346" i="1"/>
  <c r="AZ346" i="1"/>
  <c r="AY346" i="1"/>
  <c r="AY380" i="1" s="1"/>
  <c r="AY381" i="1" s="1"/>
  <c r="AX346" i="1"/>
  <c r="AW346" i="1"/>
  <c r="AV346" i="1"/>
  <c r="AU346" i="1"/>
  <c r="AU380" i="1" s="1"/>
  <c r="AU381" i="1" s="1"/>
  <c r="AT346" i="1"/>
  <c r="AS346" i="1"/>
  <c r="AR346" i="1"/>
  <c r="AQ346" i="1"/>
  <c r="AQ380" i="1" s="1"/>
  <c r="AQ381" i="1" s="1"/>
  <c r="AP346" i="1"/>
  <c r="AO346" i="1"/>
  <c r="AN346" i="1"/>
  <c r="AM346" i="1"/>
  <c r="AM380" i="1" s="1"/>
  <c r="AM381" i="1" s="1"/>
  <c r="AL346" i="1"/>
  <c r="AK346" i="1"/>
  <c r="AJ346" i="1"/>
  <c r="AI346" i="1"/>
  <c r="AI380" i="1" s="1"/>
  <c r="AI381" i="1" s="1"/>
  <c r="AH346" i="1"/>
  <c r="AG346" i="1"/>
  <c r="AF346" i="1"/>
  <c r="AE346" i="1"/>
  <c r="AE380" i="1" s="1"/>
  <c r="AE381" i="1" s="1"/>
  <c r="AD346" i="1"/>
  <c r="AC346" i="1"/>
  <c r="AB346" i="1"/>
  <c r="AA346" i="1"/>
  <c r="AA380" i="1" s="1"/>
  <c r="AA381" i="1" s="1"/>
  <c r="Z346" i="1"/>
  <c r="Y346" i="1"/>
  <c r="X346" i="1"/>
  <c r="W346" i="1"/>
  <c r="W380" i="1" s="1"/>
  <c r="W381" i="1" s="1"/>
  <c r="V346" i="1"/>
  <c r="U346" i="1"/>
  <c r="T346" i="1"/>
  <c r="S346" i="1"/>
  <c r="S380" i="1" s="1"/>
  <c r="S381" i="1" s="1"/>
  <c r="R346" i="1"/>
  <c r="Q346" i="1"/>
  <c r="P346" i="1"/>
  <c r="O346" i="1"/>
  <c r="O380" i="1" s="1"/>
  <c r="O381" i="1" s="1"/>
  <c r="N346" i="1"/>
  <c r="M346" i="1"/>
  <c r="L346" i="1"/>
  <c r="K346" i="1"/>
  <c r="K380" i="1" s="1"/>
  <c r="K381" i="1" s="1"/>
  <c r="J346" i="1"/>
  <c r="I346" i="1"/>
  <c r="H346" i="1"/>
  <c r="G346" i="1"/>
  <c r="G380" i="1" s="1"/>
  <c r="G381" i="1" s="1"/>
  <c r="F346" i="1"/>
  <c r="E346" i="1"/>
  <c r="D346" i="1"/>
  <c r="C346" i="1"/>
  <c r="C380" i="1" s="1"/>
  <c r="C381" i="1" s="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c r="L323" i="1"/>
  <c r="K323" i="1"/>
  <c r="J323" i="1"/>
  <c r="I323" i="1"/>
  <c r="H323" i="1"/>
  <c r="G323" i="1"/>
  <c r="F323" i="1"/>
  <c r="E323" i="1"/>
  <c r="D323" i="1"/>
  <c r="C323" i="1"/>
  <c r="BL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E319" i="1"/>
  <c r="D319" i="1"/>
  <c r="C319" i="1"/>
  <c r="BL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F315" i="1"/>
  <c r="BE315" i="1"/>
  <c r="BD315" i="1"/>
  <c r="AT315" i="1"/>
  <c r="AS315" i="1"/>
  <c r="AR315" i="1"/>
  <c r="AH315" i="1"/>
  <c r="AG315" i="1"/>
  <c r="AF315" i="1"/>
  <c r="V315" i="1"/>
  <c r="U315" i="1"/>
  <c r="T315" i="1"/>
  <c r="J315" i="1"/>
  <c r="I315" i="1"/>
  <c r="H315" i="1"/>
  <c r="BF312" i="1"/>
  <c r="BE312" i="1"/>
  <c r="BD312" i="1"/>
  <c r="AT312" i="1"/>
  <c r="AS312" i="1"/>
  <c r="AR312" i="1"/>
  <c r="AH312" i="1"/>
  <c r="AG312" i="1"/>
  <c r="AF312" i="1"/>
  <c r="V312" i="1"/>
  <c r="U312" i="1"/>
  <c r="T312" i="1"/>
  <c r="J312" i="1"/>
  <c r="I312" i="1"/>
  <c r="H312" i="1"/>
  <c r="BL310" i="1"/>
  <c r="BJ310" i="1"/>
  <c r="BI310" i="1"/>
  <c r="BH310" i="1"/>
  <c r="BG310" i="1"/>
  <c r="BC310" i="1"/>
  <c r="BB310" i="1"/>
  <c r="BA310" i="1"/>
  <c r="AZ310" i="1"/>
  <c r="AY310" i="1"/>
  <c r="AX310" i="1"/>
  <c r="AW310" i="1"/>
  <c r="AV310" i="1"/>
  <c r="AU310" i="1"/>
  <c r="AQ310" i="1"/>
  <c r="AP310" i="1"/>
  <c r="AO310" i="1"/>
  <c r="AN310" i="1"/>
  <c r="AM310" i="1"/>
  <c r="AL310" i="1"/>
  <c r="AK310" i="1"/>
  <c r="AJ310" i="1"/>
  <c r="AI310" i="1"/>
  <c r="AE310" i="1"/>
  <c r="AD310" i="1"/>
  <c r="AC310" i="1"/>
  <c r="AB310" i="1"/>
  <c r="AA310" i="1"/>
  <c r="Z310" i="1"/>
  <c r="Y310" i="1"/>
  <c r="X310" i="1"/>
  <c r="W310" i="1"/>
  <c r="S310" i="1"/>
  <c r="R310" i="1"/>
  <c r="Q310" i="1"/>
  <c r="P310" i="1"/>
  <c r="O310" i="1"/>
  <c r="N310" i="1"/>
  <c r="M310" i="1"/>
  <c r="L310" i="1"/>
  <c r="K310" i="1"/>
  <c r="G310" i="1"/>
  <c r="F310" i="1"/>
  <c r="E310" i="1"/>
  <c r="D310" i="1"/>
  <c r="C310" i="1"/>
  <c r="BF308" i="1"/>
  <c r="BE308" i="1"/>
  <c r="BD308" i="1"/>
  <c r="AT308" i="1"/>
  <c r="AS308" i="1"/>
  <c r="AR308" i="1"/>
  <c r="AH308" i="1"/>
  <c r="AG308" i="1"/>
  <c r="AF308" i="1"/>
  <c r="V308" i="1"/>
  <c r="U308" i="1"/>
  <c r="T308" i="1"/>
  <c r="J308" i="1"/>
  <c r="I308" i="1"/>
  <c r="H308" i="1"/>
  <c r="BL306" i="1"/>
  <c r="BJ306" i="1"/>
  <c r="BI306" i="1"/>
  <c r="BH306" i="1"/>
  <c r="BG306" i="1"/>
  <c r="BC306" i="1"/>
  <c r="BB306" i="1"/>
  <c r="BA306" i="1"/>
  <c r="AZ306" i="1"/>
  <c r="AY306" i="1"/>
  <c r="AX306" i="1"/>
  <c r="AW306" i="1"/>
  <c r="AV306" i="1"/>
  <c r="AU306" i="1"/>
  <c r="AQ306" i="1"/>
  <c r="AP306" i="1"/>
  <c r="AO306" i="1"/>
  <c r="AN306" i="1"/>
  <c r="AM306" i="1"/>
  <c r="AL306" i="1"/>
  <c r="AK306" i="1"/>
  <c r="AJ306" i="1"/>
  <c r="AI306" i="1"/>
  <c r="AE306" i="1"/>
  <c r="AD306" i="1"/>
  <c r="AC306" i="1"/>
  <c r="AB306" i="1"/>
  <c r="AA306" i="1"/>
  <c r="Z306" i="1"/>
  <c r="Y306" i="1"/>
  <c r="X306" i="1"/>
  <c r="W306" i="1"/>
  <c r="S306" i="1"/>
  <c r="R306" i="1"/>
  <c r="Q306" i="1"/>
  <c r="P306" i="1"/>
  <c r="O306" i="1"/>
  <c r="N306" i="1"/>
  <c r="M306" i="1"/>
  <c r="L306" i="1"/>
  <c r="K306" i="1"/>
  <c r="G306" i="1"/>
  <c r="F306" i="1"/>
  <c r="E306" i="1"/>
  <c r="D306" i="1"/>
  <c r="C306" i="1"/>
  <c r="BF304" i="1"/>
  <c r="BE304" i="1"/>
  <c r="BD304" i="1"/>
  <c r="AT304" i="1"/>
  <c r="AS304" i="1"/>
  <c r="AR304" i="1"/>
  <c r="AH304" i="1"/>
  <c r="AG304" i="1"/>
  <c r="AF304" i="1"/>
  <c r="V304" i="1"/>
  <c r="U304" i="1"/>
  <c r="T304" i="1"/>
  <c r="J304" i="1"/>
  <c r="I304" i="1"/>
  <c r="H304" i="1"/>
  <c r="BL302" i="1"/>
  <c r="BJ302" i="1"/>
  <c r="BI302" i="1"/>
  <c r="BH302" i="1"/>
  <c r="BG302" i="1"/>
  <c r="BC302" i="1"/>
  <c r="BB302" i="1"/>
  <c r="BA302" i="1"/>
  <c r="AZ302" i="1"/>
  <c r="AY302" i="1"/>
  <c r="AX302" i="1"/>
  <c r="AW302" i="1"/>
  <c r="AV302" i="1"/>
  <c r="AU302" i="1"/>
  <c r="AQ302" i="1"/>
  <c r="AP302" i="1"/>
  <c r="AO302" i="1"/>
  <c r="AN302" i="1"/>
  <c r="AM302" i="1"/>
  <c r="AL302" i="1"/>
  <c r="AK302" i="1"/>
  <c r="AJ302" i="1"/>
  <c r="AI302" i="1"/>
  <c r="AE302" i="1"/>
  <c r="AD302" i="1"/>
  <c r="AC302" i="1"/>
  <c r="AB302" i="1"/>
  <c r="AA302" i="1"/>
  <c r="Z302" i="1"/>
  <c r="Y302" i="1"/>
  <c r="X302" i="1"/>
  <c r="W302" i="1"/>
  <c r="S302" i="1"/>
  <c r="R302" i="1"/>
  <c r="Q302" i="1"/>
  <c r="P302" i="1"/>
  <c r="O302" i="1"/>
  <c r="N302" i="1"/>
  <c r="M302" i="1"/>
  <c r="L302" i="1"/>
  <c r="K302" i="1"/>
  <c r="G302" i="1"/>
  <c r="F302" i="1"/>
  <c r="E302" i="1"/>
  <c r="D302" i="1"/>
  <c r="C302" i="1"/>
  <c r="BL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Q296" i="1"/>
  <c r="P296" i="1"/>
  <c r="O296" i="1"/>
  <c r="N296" i="1"/>
  <c r="M296" i="1"/>
  <c r="L296" i="1"/>
  <c r="K296" i="1"/>
  <c r="J296" i="1"/>
  <c r="I296" i="1"/>
  <c r="H296" i="1"/>
  <c r="G296" i="1"/>
  <c r="F296" i="1"/>
  <c r="E296" i="1"/>
  <c r="D296" i="1"/>
  <c r="C296" i="1"/>
  <c r="BL294" i="1"/>
  <c r="BJ294" i="1"/>
  <c r="BI294" i="1"/>
  <c r="BI324" i="1" s="1"/>
  <c r="BI325" i="1" s="1"/>
  <c r="BH294" i="1"/>
  <c r="BG294" i="1"/>
  <c r="BF294" i="1"/>
  <c r="BE294" i="1"/>
  <c r="BD294" i="1"/>
  <c r="BC294" i="1"/>
  <c r="BB294" i="1"/>
  <c r="BA294" i="1"/>
  <c r="BA324" i="1" s="1"/>
  <c r="BA325" i="1" s="1"/>
  <c r="AZ294" i="1"/>
  <c r="AY294" i="1"/>
  <c r="AX294" i="1"/>
  <c r="AW294" i="1"/>
  <c r="AV294" i="1"/>
  <c r="AU294" i="1"/>
  <c r="AT294" i="1"/>
  <c r="AS294" i="1"/>
  <c r="AS324" i="1" s="1"/>
  <c r="AS325" i="1" s="1"/>
  <c r="AR294" i="1"/>
  <c r="AQ294" i="1"/>
  <c r="AP294" i="1"/>
  <c r="AO294" i="1"/>
  <c r="AN294" i="1"/>
  <c r="AM294" i="1"/>
  <c r="AL294" i="1"/>
  <c r="AK294" i="1"/>
  <c r="AK324" i="1" s="1"/>
  <c r="AK325" i="1" s="1"/>
  <c r="AJ294" i="1"/>
  <c r="AI294" i="1"/>
  <c r="AH294" i="1"/>
  <c r="AG294" i="1"/>
  <c r="AF294" i="1"/>
  <c r="AE294" i="1"/>
  <c r="AD294" i="1"/>
  <c r="AC294" i="1"/>
  <c r="AC324" i="1" s="1"/>
  <c r="AC325" i="1" s="1"/>
  <c r="AB294" i="1"/>
  <c r="AA294" i="1"/>
  <c r="Z294" i="1"/>
  <c r="Y294" i="1"/>
  <c r="X294" i="1"/>
  <c r="W294" i="1"/>
  <c r="V294" i="1"/>
  <c r="U294" i="1"/>
  <c r="U324" i="1" s="1"/>
  <c r="U325" i="1" s="1"/>
  <c r="T294" i="1"/>
  <c r="S294" i="1"/>
  <c r="R294" i="1"/>
  <c r="Q294" i="1"/>
  <c r="P294" i="1"/>
  <c r="O294" i="1"/>
  <c r="N294" i="1"/>
  <c r="M294" i="1"/>
  <c r="M324" i="1" s="1"/>
  <c r="M325" i="1" s="1"/>
  <c r="L294" i="1"/>
  <c r="K294" i="1"/>
  <c r="J294" i="1"/>
  <c r="I294" i="1"/>
  <c r="H294" i="1"/>
  <c r="G294" i="1"/>
  <c r="F294" i="1"/>
  <c r="E294" i="1"/>
  <c r="E324" i="1" s="1"/>
  <c r="E325" i="1" s="1"/>
  <c r="D294" i="1"/>
  <c r="C294" i="1"/>
  <c r="BL292" i="1"/>
  <c r="BJ292" i="1"/>
  <c r="BI292" i="1"/>
  <c r="BH292" i="1"/>
  <c r="BG292" i="1"/>
  <c r="BF292" i="1"/>
  <c r="BF324" i="1" s="1"/>
  <c r="BF325" i="1" s="1"/>
  <c r="BE292" i="1"/>
  <c r="BD292" i="1"/>
  <c r="BC292" i="1"/>
  <c r="BB292" i="1"/>
  <c r="BA292" i="1"/>
  <c r="AZ292" i="1"/>
  <c r="AY292" i="1"/>
  <c r="AX292" i="1"/>
  <c r="AX324" i="1" s="1"/>
  <c r="AX325" i="1" s="1"/>
  <c r="AW292" i="1"/>
  <c r="AV292" i="1"/>
  <c r="AU292" i="1"/>
  <c r="AT292" i="1"/>
  <c r="AS292" i="1"/>
  <c r="AR292" i="1"/>
  <c r="AQ292" i="1"/>
  <c r="AP292" i="1"/>
  <c r="AP324" i="1" s="1"/>
  <c r="AP325" i="1" s="1"/>
  <c r="AO292" i="1"/>
  <c r="AN292" i="1"/>
  <c r="AM292" i="1"/>
  <c r="AL292" i="1"/>
  <c r="AK292" i="1"/>
  <c r="AJ292" i="1"/>
  <c r="AI292" i="1"/>
  <c r="AH292" i="1"/>
  <c r="AH324" i="1" s="1"/>
  <c r="AH325" i="1" s="1"/>
  <c r="AG292" i="1"/>
  <c r="AF292" i="1"/>
  <c r="AE292" i="1"/>
  <c r="AD292" i="1"/>
  <c r="AC292" i="1"/>
  <c r="AB292" i="1"/>
  <c r="AA292" i="1"/>
  <c r="Z292" i="1"/>
  <c r="Z324" i="1" s="1"/>
  <c r="Z325" i="1" s="1"/>
  <c r="Y292" i="1"/>
  <c r="X292" i="1"/>
  <c r="W292" i="1"/>
  <c r="V292" i="1"/>
  <c r="U292" i="1"/>
  <c r="T292" i="1"/>
  <c r="S292" i="1"/>
  <c r="R292" i="1"/>
  <c r="R324" i="1" s="1"/>
  <c r="R325" i="1" s="1"/>
  <c r="Q292" i="1"/>
  <c r="P292" i="1"/>
  <c r="O292" i="1"/>
  <c r="N292" i="1"/>
  <c r="M292" i="1"/>
  <c r="L292" i="1"/>
  <c r="K292" i="1"/>
  <c r="J292" i="1"/>
  <c r="J324" i="1" s="1"/>
  <c r="J325" i="1" s="1"/>
  <c r="I292" i="1"/>
  <c r="H292" i="1"/>
  <c r="G292" i="1"/>
  <c r="F292" i="1"/>
  <c r="E292" i="1"/>
  <c r="D292" i="1"/>
  <c r="C292" i="1"/>
  <c r="BL290" i="1"/>
  <c r="BL324" i="1" s="1"/>
  <c r="BL325" i="1" s="1"/>
  <c r="BJ290" i="1"/>
  <c r="BI290" i="1"/>
  <c r="BH290" i="1"/>
  <c r="BG290" i="1"/>
  <c r="BG324" i="1" s="1"/>
  <c r="BG325" i="1" s="1"/>
  <c r="BF290" i="1"/>
  <c r="BE290" i="1"/>
  <c r="BD290" i="1"/>
  <c r="BC290" i="1"/>
  <c r="BC324" i="1" s="1"/>
  <c r="BC325" i="1" s="1"/>
  <c r="BB290" i="1"/>
  <c r="BA290" i="1"/>
  <c r="AZ290" i="1"/>
  <c r="AY290" i="1"/>
  <c r="AY324" i="1" s="1"/>
  <c r="AY325" i="1" s="1"/>
  <c r="AX290" i="1"/>
  <c r="AW290" i="1"/>
  <c r="AV290" i="1"/>
  <c r="AU290" i="1"/>
  <c r="AU324" i="1" s="1"/>
  <c r="AU325" i="1" s="1"/>
  <c r="AT290" i="1"/>
  <c r="AS290" i="1"/>
  <c r="AR290" i="1"/>
  <c r="AQ290" i="1"/>
  <c r="AQ324" i="1" s="1"/>
  <c r="AQ325" i="1" s="1"/>
  <c r="AP290" i="1"/>
  <c r="AO290" i="1"/>
  <c r="AN290" i="1"/>
  <c r="AM290" i="1"/>
  <c r="AM324" i="1" s="1"/>
  <c r="AM325" i="1" s="1"/>
  <c r="AL290" i="1"/>
  <c r="AK290" i="1"/>
  <c r="AJ290" i="1"/>
  <c r="AI290" i="1"/>
  <c r="AI324" i="1" s="1"/>
  <c r="AI325" i="1" s="1"/>
  <c r="AH290" i="1"/>
  <c r="AG290" i="1"/>
  <c r="AF290" i="1"/>
  <c r="AE290" i="1"/>
  <c r="AE324" i="1" s="1"/>
  <c r="AE325" i="1" s="1"/>
  <c r="AD290" i="1"/>
  <c r="AC290" i="1"/>
  <c r="AB290" i="1"/>
  <c r="AA290" i="1"/>
  <c r="AA324" i="1" s="1"/>
  <c r="AA325" i="1" s="1"/>
  <c r="Z290" i="1"/>
  <c r="Y290" i="1"/>
  <c r="X290" i="1"/>
  <c r="W290" i="1"/>
  <c r="W324" i="1" s="1"/>
  <c r="W325" i="1" s="1"/>
  <c r="V290" i="1"/>
  <c r="U290" i="1"/>
  <c r="T290" i="1"/>
  <c r="S290" i="1"/>
  <c r="S324" i="1" s="1"/>
  <c r="S325" i="1" s="1"/>
  <c r="R290" i="1"/>
  <c r="Q290" i="1"/>
  <c r="P290" i="1"/>
  <c r="O290" i="1"/>
  <c r="O324" i="1" s="1"/>
  <c r="O325" i="1" s="1"/>
  <c r="N290" i="1"/>
  <c r="M290" i="1"/>
  <c r="L290" i="1"/>
  <c r="K290" i="1"/>
  <c r="K324" i="1" s="1"/>
  <c r="K325" i="1" s="1"/>
  <c r="J290" i="1"/>
  <c r="I290" i="1"/>
  <c r="H290" i="1"/>
  <c r="G290" i="1"/>
  <c r="G324" i="1" s="1"/>
  <c r="G325" i="1" s="1"/>
  <c r="F290" i="1"/>
  <c r="E290" i="1"/>
  <c r="D290" i="1"/>
  <c r="C290" i="1"/>
  <c r="C324" i="1" s="1"/>
  <c r="C325" i="1" s="1"/>
  <c r="AV269" i="1"/>
  <c r="AN269" i="1"/>
  <c r="AF269" i="1"/>
  <c r="P269" i="1"/>
  <c r="H269" i="1"/>
  <c r="BI268" i="1"/>
  <c r="BI269" i="1" s="1"/>
  <c r="BA268" i="1"/>
  <c r="BA269" i="1" s="1"/>
  <c r="AT268" i="1"/>
  <c r="AT269" i="1" s="1"/>
  <c r="AO268" i="1"/>
  <c r="AO269" i="1" s="1"/>
  <c r="AJ268" i="1"/>
  <c r="AJ269" i="1" s="1"/>
  <c r="AD268" i="1"/>
  <c r="AD269" i="1" s="1"/>
  <c r="Y268" i="1"/>
  <c r="Y269" i="1" s="1"/>
  <c r="T268" i="1"/>
  <c r="T269" i="1" s="1"/>
  <c r="N268" i="1"/>
  <c r="N269" i="1" s="1"/>
  <c r="I268" i="1"/>
  <c r="I269" i="1" s="1"/>
  <c r="D268" i="1"/>
  <c r="D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BL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BL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BF259" i="1"/>
  <c r="BE259" i="1"/>
  <c r="BD259" i="1"/>
  <c r="AT259" i="1"/>
  <c r="AS259" i="1"/>
  <c r="AR259" i="1"/>
  <c r="AH259" i="1"/>
  <c r="AG259" i="1"/>
  <c r="AF259" i="1"/>
  <c r="V259" i="1"/>
  <c r="U259" i="1"/>
  <c r="T259" i="1"/>
  <c r="J259" i="1"/>
  <c r="I259" i="1"/>
  <c r="H259" i="1"/>
  <c r="BF256" i="1"/>
  <c r="BE256" i="1"/>
  <c r="BD256" i="1"/>
  <c r="AT256" i="1"/>
  <c r="AS256" i="1"/>
  <c r="AR256" i="1"/>
  <c r="AH256" i="1"/>
  <c r="AG256" i="1"/>
  <c r="AF256" i="1"/>
  <c r="V256" i="1"/>
  <c r="U256" i="1"/>
  <c r="T256" i="1"/>
  <c r="J256" i="1"/>
  <c r="I256" i="1"/>
  <c r="H256" i="1"/>
  <c r="BL254" i="1"/>
  <c r="BJ254" i="1"/>
  <c r="BI254" i="1"/>
  <c r="BH254" i="1"/>
  <c r="BG254" i="1"/>
  <c r="BC254" i="1"/>
  <c r="BB254" i="1"/>
  <c r="BA254" i="1"/>
  <c r="AZ254" i="1"/>
  <c r="AY254" i="1"/>
  <c r="AX254" i="1"/>
  <c r="AW254" i="1"/>
  <c r="AV254" i="1"/>
  <c r="AU254" i="1"/>
  <c r="AQ254" i="1"/>
  <c r="AP254" i="1"/>
  <c r="AO254" i="1"/>
  <c r="AN254" i="1"/>
  <c r="AM254" i="1"/>
  <c r="AL254" i="1"/>
  <c r="AK254" i="1"/>
  <c r="AJ254" i="1"/>
  <c r="AI254" i="1"/>
  <c r="AE254" i="1"/>
  <c r="AD254" i="1"/>
  <c r="AC254" i="1"/>
  <c r="AB254" i="1"/>
  <c r="AA254" i="1"/>
  <c r="Z254" i="1"/>
  <c r="Y254" i="1"/>
  <c r="X254" i="1"/>
  <c r="W254" i="1"/>
  <c r="S254" i="1"/>
  <c r="R254" i="1"/>
  <c r="Q254" i="1"/>
  <c r="P254" i="1"/>
  <c r="O254" i="1"/>
  <c r="N254" i="1"/>
  <c r="M254" i="1"/>
  <c r="L254" i="1"/>
  <c r="K254" i="1"/>
  <c r="G254" i="1"/>
  <c r="F254" i="1"/>
  <c r="E254" i="1"/>
  <c r="D254" i="1"/>
  <c r="C254" i="1"/>
  <c r="BF252" i="1"/>
  <c r="BE252" i="1"/>
  <c r="BD252" i="1"/>
  <c r="AT252" i="1"/>
  <c r="AS252" i="1"/>
  <c r="AR252" i="1"/>
  <c r="AH252" i="1"/>
  <c r="AG252" i="1"/>
  <c r="AF252" i="1"/>
  <c r="V252" i="1"/>
  <c r="U252" i="1"/>
  <c r="T252" i="1"/>
  <c r="J252" i="1"/>
  <c r="I252" i="1"/>
  <c r="H252" i="1"/>
  <c r="BL250" i="1"/>
  <c r="BJ250" i="1"/>
  <c r="BI250" i="1"/>
  <c r="BH250" i="1"/>
  <c r="BG250" i="1"/>
  <c r="BC250" i="1"/>
  <c r="BB250" i="1"/>
  <c r="BA250" i="1"/>
  <c r="AZ250" i="1"/>
  <c r="AY250" i="1"/>
  <c r="AX250" i="1"/>
  <c r="AW250" i="1"/>
  <c r="AV250" i="1"/>
  <c r="AU250" i="1"/>
  <c r="AQ250" i="1"/>
  <c r="AP250" i="1"/>
  <c r="AO250" i="1"/>
  <c r="AN250" i="1"/>
  <c r="AM250" i="1"/>
  <c r="AL250" i="1"/>
  <c r="AK250" i="1"/>
  <c r="AJ250" i="1"/>
  <c r="AI250" i="1"/>
  <c r="AE250" i="1"/>
  <c r="AD250" i="1"/>
  <c r="AC250" i="1"/>
  <c r="AB250" i="1"/>
  <c r="AA250" i="1"/>
  <c r="Z250" i="1"/>
  <c r="Y250" i="1"/>
  <c r="X250" i="1"/>
  <c r="W250" i="1"/>
  <c r="S250" i="1"/>
  <c r="R250" i="1"/>
  <c r="Q250" i="1"/>
  <c r="P250" i="1"/>
  <c r="O250" i="1"/>
  <c r="N250" i="1"/>
  <c r="M250" i="1"/>
  <c r="L250" i="1"/>
  <c r="K250" i="1"/>
  <c r="G250" i="1"/>
  <c r="F250" i="1"/>
  <c r="E250" i="1"/>
  <c r="D250" i="1"/>
  <c r="C250" i="1"/>
  <c r="BF248" i="1"/>
  <c r="BE248" i="1"/>
  <c r="BD248" i="1"/>
  <c r="AT248" i="1"/>
  <c r="AS248" i="1"/>
  <c r="AR248" i="1"/>
  <c r="AH248" i="1"/>
  <c r="AG248" i="1"/>
  <c r="AF248" i="1"/>
  <c r="V248" i="1"/>
  <c r="U248" i="1"/>
  <c r="T248" i="1"/>
  <c r="J248" i="1"/>
  <c r="I248" i="1"/>
  <c r="H248" i="1"/>
  <c r="BL246" i="1"/>
  <c r="BJ246" i="1"/>
  <c r="BI246" i="1"/>
  <c r="BH246" i="1"/>
  <c r="BG246" i="1"/>
  <c r="BC246" i="1"/>
  <c r="BB246" i="1"/>
  <c r="BA246" i="1"/>
  <c r="AZ246" i="1"/>
  <c r="AY246" i="1"/>
  <c r="AX246" i="1"/>
  <c r="AW246" i="1"/>
  <c r="AV246" i="1"/>
  <c r="AU246" i="1"/>
  <c r="AQ246" i="1"/>
  <c r="AP246" i="1"/>
  <c r="AO246" i="1"/>
  <c r="AN246" i="1"/>
  <c r="AM246" i="1"/>
  <c r="AL246" i="1"/>
  <c r="AK246" i="1"/>
  <c r="AJ246" i="1"/>
  <c r="AI246" i="1"/>
  <c r="AE246" i="1"/>
  <c r="AD246" i="1"/>
  <c r="AC246" i="1"/>
  <c r="AB246" i="1"/>
  <c r="AA246" i="1"/>
  <c r="Z246" i="1"/>
  <c r="Y246" i="1"/>
  <c r="X246" i="1"/>
  <c r="W246" i="1"/>
  <c r="S246" i="1"/>
  <c r="R246" i="1"/>
  <c r="Q246" i="1"/>
  <c r="P246" i="1"/>
  <c r="O246" i="1"/>
  <c r="N246" i="1"/>
  <c r="M246" i="1"/>
  <c r="L246" i="1"/>
  <c r="K246" i="1"/>
  <c r="G246" i="1"/>
  <c r="F246" i="1"/>
  <c r="E246" i="1"/>
  <c r="D246" i="1"/>
  <c r="C246" i="1"/>
  <c r="BL240" i="1"/>
  <c r="BJ240" i="1"/>
  <c r="BI240" i="1"/>
  <c r="BH240" i="1"/>
  <c r="BG240" i="1"/>
  <c r="BF240" i="1"/>
  <c r="BE240" i="1"/>
  <c r="BD240" i="1"/>
  <c r="BC240" i="1"/>
  <c r="BB240" i="1"/>
  <c r="BA240" i="1"/>
  <c r="AZ240" i="1"/>
  <c r="AY240" i="1"/>
  <c r="AX240" i="1"/>
  <c r="AW240" i="1"/>
  <c r="AV240" i="1"/>
  <c r="AU240" i="1"/>
  <c r="AT240" i="1"/>
  <c r="AS240" i="1"/>
  <c r="AR240" i="1"/>
  <c r="AQ240" i="1"/>
  <c r="AP240" i="1"/>
  <c r="AP268" i="1" s="1"/>
  <c r="AP269" i="1" s="1"/>
  <c r="AO240" i="1"/>
  <c r="AN240" i="1"/>
  <c r="AM240" i="1"/>
  <c r="AL240" i="1"/>
  <c r="AK240" i="1"/>
  <c r="AJ240" i="1"/>
  <c r="AI240" i="1"/>
  <c r="AH240" i="1"/>
  <c r="AG240" i="1"/>
  <c r="AF240" i="1"/>
  <c r="AE240" i="1"/>
  <c r="AD240" i="1"/>
  <c r="AC240" i="1"/>
  <c r="AB240" i="1"/>
  <c r="AA240" i="1"/>
  <c r="Z240" i="1"/>
  <c r="Z268" i="1" s="1"/>
  <c r="Z269" i="1" s="1"/>
  <c r="Y240" i="1"/>
  <c r="X240" i="1"/>
  <c r="W240" i="1"/>
  <c r="V240" i="1"/>
  <c r="U240" i="1"/>
  <c r="T240" i="1"/>
  <c r="S240" i="1"/>
  <c r="R240" i="1"/>
  <c r="Q240" i="1"/>
  <c r="P240" i="1"/>
  <c r="O240" i="1"/>
  <c r="N240" i="1"/>
  <c r="M240" i="1"/>
  <c r="L240" i="1"/>
  <c r="K240" i="1"/>
  <c r="J240" i="1"/>
  <c r="J268" i="1" s="1"/>
  <c r="J269" i="1" s="1"/>
  <c r="I240" i="1"/>
  <c r="H240" i="1"/>
  <c r="G240" i="1"/>
  <c r="F240" i="1"/>
  <c r="E240" i="1"/>
  <c r="D240" i="1"/>
  <c r="C240" i="1"/>
  <c r="BL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BL236" i="1"/>
  <c r="BJ236" i="1"/>
  <c r="BI236" i="1"/>
  <c r="BH236" i="1"/>
  <c r="BH268" i="1" s="1"/>
  <c r="BH269" i="1" s="1"/>
  <c r="BG236" i="1"/>
  <c r="BF236" i="1"/>
  <c r="BE236" i="1"/>
  <c r="BD236" i="1"/>
  <c r="BD268" i="1" s="1"/>
  <c r="BD269" i="1" s="1"/>
  <c r="BC236" i="1"/>
  <c r="BB236" i="1"/>
  <c r="BA236" i="1"/>
  <c r="AZ236" i="1"/>
  <c r="AZ268" i="1" s="1"/>
  <c r="AZ269" i="1" s="1"/>
  <c r="AY236" i="1"/>
  <c r="AX236" i="1"/>
  <c r="AW236" i="1"/>
  <c r="AV236" i="1"/>
  <c r="AV268" i="1" s="1"/>
  <c r="AU236" i="1"/>
  <c r="AT236" i="1"/>
  <c r="AS236" i="1"/>
  <c r="AR236" i="1"/>
  <c r="AR268" i="1" s="1"/>
  <c r="AR269" i="1" s="1"/>
  <c r="AQ236" i="1"/>
  <c r="AP236" i="1"/>
  <c r="AO236" i="1"/>
  <c r="AN236" i="1"/>
  <c r="AN268" i="1" s="1"/>
  <c r="AM236" i="1"/>
  <c r="AL236" i="1"/>
  <c r="AK236" i="1"/>
  <c r="AJ236" i="1"/>
  <c r="AI236" i="1"/>
  <c r="AH236" i="1"/>
  <c r="AH268" i="1" s="1"/>
  <c r="AH269" i="1" s="1"/>
  <c r="AG236" i="1"/>
  <c r="AF236" i="1"/>
  <c r="AF268" i="1" s="1"/>
  <c r="AE236" i="1"/>
  <c r="AD236" i="1"/>
  <c r="AC236" i="1"/>
  <c r="AB236" i="1"/>
  <c r="AB268" i="1" s="1"/>
  <c r="AB269" i="1" s="1"/>
  <c r="AA236" i="1"/>
  <c r="Z236" i="1"/>
  <c r="Y236" i="1"/>
  <c r="X236" i="1"/>
  <c r="X268" i="1" s="1"/>
  <c r="X269" i="1" s="1"/>
  <c r="W236" i="1"/>
  <c r="V236" i="1"/>
  <c r="U236" i="1"/>
  <c r="T236" i="1"/>
  <c r="S236" i="1"/>
  <c r="R236" i="1"/>
  <c r="R268" i="1" s="1"/>
  <c r="R269" i="1" s="1"/>
  <c r="Q236" i="1"/>
  <c r="P236" i="1"/>
  <c r="P268" i="1" s="1"/>
  <c r="O236" i="1"/>
  <c r="N236" i="1"/>
  <c r="M236" i="1"/>
  <c r="L236" i="1"/>
  <c r="L268" i="1" s="1"/>
  <c r="L269" i="1" s="1"/>
  <c r="K236" i="1"/>
  <c r="J236" i="1"/>
  <c r="I236" i="1"/>
  <c r="H236" i="1"/>
  <c r="H268" i="1" s="1"/>
  <c r="G236" i="1"/>
  <c r="F236" i="1"/>
  <c r="E236" i="1"/>
  <c r="D236" i="1"/>
  <c r="C236" i="1"/>
  <c r="BL234" i="1"/>
  <c r="BJ234" i="1"/>
  <c r="BI234" i="1"/>
  <c r="BH234" i="1"/>
  <c r="BG234" i="1"/>
  <c r="BF234" i="1"/>
  <c r="BE234" i="1"/>
  <c r="BE268" i="1" s="1"/>
  <c r="BE269" i="1" s="1"/>
  <c r="BD234" i="1"/>
  <c r="BC234" i="1"/>
  <c r="BB234" i="1"/>
  <c r="BA234" i="1"/>
  <c r="AZ234" i="1"/>
  <c r="AY234" i="1"/>
  <c r="AX234" i="1"/>
  <c r="AW234" i="1"/>
  <c r="AW268" i="1" s="1"/>
  <c r="AW269" i="1" s="1"/>
  <c r="AV234" i="1"/>
  <c r="AU234" i="1"/>
  <c r="AT234" i="1"/>
  <c r="AS234" i="1"/>
  <c r="AS268" i="1" s="1"/>
  <c r="AS269" i="1" s="1"/>
  <c r="AR234" i="1"/>
  <c r="AQ234" i="1"/>
  <c r="AP234" i="1"/>
  <c r="AO234" i="1"/>
  <c r="AN234" i="1"/>
  <c r="AM234" i="1"/>
  <c r="AL234" i="1"/>
  <c r="AL268" i="1" s="1"/>
  <c r="AL269" i="1" s="1"/>
  <c r="AK234" i="1"/>
  <c r="AK268" i="1" s="1"/>
  <c r="AK269" i="1" s="1"/>
  <c r="AJ234" i="1"/>
  <c r="AI234" i="1"/>
  <c r="AH234" i="1"/>
  <c r="AG234" i="1"/>
  <c r="AG268" i="1" s="1"/>
  <c r="AG269" i="1" s="1"/>
  <c r="AF234" i="1"/>
  <c r="AE234" i="1"/>
  <c r="AD234" i="1"/>
  <c r="AC234" i="1"/>
  <c r="AC268" i="1" s="1"/>
  <c r="AC269" i="1" s="1"/>
  <c r="AB234" i="1"/>
  <c r="AA234" i="1"/>
  <c r="Z234" i="1"/>
  <c r="Y234" i="1"/>
  <c r="X234" i="1"/>
  <c r="W234" i="1"/>
  <c r="V234" i="1"/>
  <c r="V268" i="1" s="1"/>
  <c r="V269" i="1" s="1"/>
  <c r="U234" i="1"/>
  <c r="U268" i="1" s="1"/>
  <c r="U269" i="1" s="1"/>
  <c r="T234" i="1"/>
  <c r="S234" i="1"/>
  <c r="R234" i="1"/>
  <c r="Q234" i="1"/>
  <c r="Q268" i="1" s="1"/>
  <c r="Q269" i="1" s="1"/>
  <c r="P234" i="1"/>
  <c r="O234" i="1"/>
  <c r="N234" i="1"/>
  <c r="M234" i="1"/>
  <c r="M268" i="1" s="1"/>
  <c r="M269" i="1" s="1"/>
  <c r="L234" i="1"/>
  <c r="K234" i="1"/>
  <c r="J234" i="1"/>
  <c r="I234" i="1"/>
  <c r="H234" i="1"/>
  <c r="G234" i="1"/>
  <c r="F234" i="1"/>
  <c r="E234" i="1"/>
  <c r="E268" i="1" s="1"/>
  <c r="E269" i="1" s="1"/>
  <c r="D234" i="1"/>
  <c r="C234" i="1"/>
  <c r="BH213" i="1"/>
  <c r="AM213" i="1"/>
  <c r="BE212" i="1"/>
  <c r="BE213" i="1" s="1"/>
  <c r="AU212" i="1"/>
  <c r="AU213" i="1" s="1"/>
  <c r="AJ212" i="1"/>
  <c r="AJ213" i="1" s="1"/>
  <c r="Y212" i="1"/>
  <c r="Y213" i="1" s="1"/>
  <c r="O212" i="1"/>
  <c r="O213" i="1" s="1"/>
  <c r="D212" i="1"/>
  <c r="D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c r="L211" i="1"/>
  <c r="K211" i="1"/>
  <c r="J211" i="1"/>
  <c r="I211" i="1"/>
  <c r="H211" i="1"/>
  <c r="G211" i="1"/>
  <c r="F211" i="1"/>
  <c r="E211" i="1"/>
  <c r="D211" i="1"/>
  <c r="C211" i="1"/>
  <c r="BL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M207" i="1"/>
  <c r="L207" i="1"/>
  <c r="K207" i="1"/>
  <c r="J207" i="1"/>
  <c r="I207" i="1"/>
  <c r="H207" i="1"/>
  <c r="G207" i="1"/>
  <c r="F207" i="1"/>
  <c r="E207" i="1"/>
  <c r="D207" i="1"/>
  <c r="C207" i="1"/>
  <c r="BL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M205" i="1"/>
  <c r="L205" i="1"/>
  <c r="K205" i="1"/>
  <c r="J205" i="1"/>
  <c r="I205" i="1"/>
  <c r="H205" i="1"/>
  <c r="G205" i="1"/>
  <c r="F205" i="1"/>
  <c r="E205" i="1"/>
  <c r="D205" i="1"/>
  <c r="C205" i="1"/>
  <c r="BF203" i="1"/>
  <c r="BE203" i="1"/>
  <c r="BD203" i="1"/>
  <c r="AT203" i="1"/>
  <c r="AS203" i="1"/>
  <c r="AR203" i="1"/>
  <c r="AH203" i="1"/>
  <c r="AG203" i="1"/>
  <c r="AF203" i="1"/>
  <c r="V203" i="1"/>
  <c r="U203" i="1"/>
  <c r="T203" i="1"/>
  <c r="J203" i="1"/>
  <c r="I203" i="1"/>
  <c r="H203" i="1"/>
  <c r="BF200" i="1"/>
  <c r="BE200" i="1"/>
  <c r="BD200" i="1"/>
  <c r="AT200" i="1"/>
  <c r="AS200" i="1"/>
  <c r="AR200" i="1"/>
  <c r="AH200" i="1"/>
  <c r="AG200" i="1"/>
  <c r="AF200" i="1"/>
  <c r="V200" i="1"/>
  <c r="U200" i="1"/>
  <c r="T200" i="1"/>
  <c r="J200" i="1"/>
  <c r="I200" i="1"/>
  <c r="H200" i="1"/>
  <c r="BL198" i="1"/>
  <c r="BJ198" i="1"/>
  <c r="BI198" i="1"/>
  <c r="BH198" i="1"/>
  <c r="BG198" i="1"/>
  <c r="BC198" i="1"/>
  <c r="BB198" i="1"/>
  <c r="BA198" i="1"/>
  <c r="AZ198" i="1"/>
  <c r="AY198" i="1"/>
  <c r="AX198" i="1"/>
  <c r="AW198" i="1"/>
  <c r="AV198" i="1"/>
  <c r="AU198" i="1"/>
  <c r="AQ198" i="1"/>
  <c r="AP198" i="1"/>
  <c r="AO198" i="1"/>
  <c r="AN198" i="1"/>
  <c r="AM198" i="1"/>
  <c r="AL198" i="1"/>
  <c r="AK198" i="1"/>
  <c r="AJ198" i="1"/>
  <c r="AI198" i="1"/>
  <c r="AE198" i="1"/>
  <c r="AD198" i="1"/>
  <c r="AC198" i="1"/>
  <c r="AB198" i="1"/>
  <c r="AA198" i="1"/>
  <c r="Z198" i="1"/>
  <c r="Y198" i="1"/>
  <c r="X198" i="1"/>
  <c r="W198" i="1"/>
  <c r="S198" i="1"/>
  <c r="R198" i="1"/>
  <c r="Q198" i="1"/>
  <c r="P198" i="1"/>
  <c r="O198" i="1"/>
  <c r="N198" i="1"/>
  <c r="M198" i="1"/>
  <c r="L198" i="1"/>
  <c r="K198" i="1"/>
  <c r="G198" i="1"/>
  <c r="F198" i="1"/>
  <c r="E198" i="1"/>
  <c r="D198" i="1"/>
  <c r="C198" i="1"/>
  <c r="BF196" i="1"/>
  <c r="BE196" i="1"/>
  <c r="BD196" i="1"/>
  <c r="AT196" i="1"/>
  <c r="AS196" i="1"/>
  <c r="AR196" i="1"/>
  <c r="AH196" i="1"/>
  <c r="AG196" i="1"/>
  <c r="AF196" i="1"/>
  <c r="V196" i="1"/>
  <c r="U196" i="1"/>
  <c r="T196" i="1"/>
  <c r="J196" i="1"/>
  <c r="I196" i="1"/>
  <c r="H196" i="1"/>
  <c r="BL194" i="1"/>
  <c r="BJ194" i="1"/>
  <c r="BI194" i="1"/>
  <c r="BH194" i="1"/>
  <c r="BG194" i="1"/>
  <c r="BC194" i="1"/>
  <c r="BB194" i="1"/>
  <c r="BA194" i="1"/>
  <c r="AZ194" i="1"/>
  <c r="AY194" i="1"/>
  <c r="AX194" i="1"/>
  <c r="AW194" i="1"/>
  <c r="AV194" i="1"/>
  <c r="AU194" i="1"/>
  <c r="AQ194" i="1"/>
  <c r="AP194" i="1"/>
  <c r="AO194" i="1"/>
  <c r="AN194" i="1"/>
  <c r="AM194" i="1"/>
  <c r="AL194" i="1"/>
  <c r="AK194" i="1"/>
  <c r="AJ194" i="1"/>
  <c r="AI194" i="1"/>
  <c r="AE194" i="1"/>
  <c r="AD194" i="1"/>
  <c r="AC194" i="1"/>
  <c r="AB194" i="1"/>
  <c r="AA194" i="1"/>
  <c r="Z194" i="1"/>
  <c r="Y194" i="1"/>
  <c r="X194" i="1"/>
  <c r="W194" i="1"/>
  <c r="S194" i="1"/>
  <c r="R194" i="1"/>
  <c r="Q194" i="1"/>
  <c r="P194" i="1"/>
  <c r="O194" i="1"/>
  <c r="N194" i="1"/>
  <c r="M194" i="1"/>
  <c r="L194" i="1"/>
  <c r="K194" i="1"/>
  <c r="G194" i="1"/>
  <c r="F194" i="1"/>
  <c r="E194" i="1"/>
  <c r="D194" i="1"/>
  <c r="C194" i="1"/>
  <c r="BF192" i="1"/>
  <c r="BE192" i="1"/>
  <c r="BD192" i="1"/>
  <c r="AT192" i="1"/>
  <c r="AS192" i="1"/>
  <c r="AR192" i="1"/>
  <c r="AH192" i="1"/>
  <c r="AG192" i="1"/>
  <c r="AF192" i="1"/>
  <c r="V192" i="1"/>
  <c r="U192" i="1"/>
  <c r="T192" i="1"/>
  <c r="J192" i="1"/>
  <c r="I192" i="1"/>
  <c r="H192" i="1"/>
  <c r="BL190" i="1"/>
  <c r="BJ190" i="1"/>
  <c r="BI190" i="1"/>
  <c r="BH190" i="1"/>
  <c r="BG190" i="1"/>
  <c r="BC190" i="1"/>
  <c r="BB190" i="1"/>
  <c r="BA190" i="1"/>
  <c r="AZ190" i="1"/>
  <c r="AY190" i="1"/>
  <c r="AX190" i="1"/>
  <c r="AW190" i="1"/>
  <c r="AV190" i="1"/>
  <c r="AU190" i="1"/>
  <c r="AQ190" i="1"/>
  <c r="AP190" i="1"/>
  <c r="AO190" i="1"/>
  <c r="AN190" i="1"/>
  <c r="AM190" i="1"/>
  <c r="AL190" i="1"/>
  <c r="AK190" i="1"/>
  <c r="AJ190" i="1"/>
  <c r="AI190" i="1"/>
  <c r="AE190" i="1"/>
  <c r="AD190" i="1"/>
  <c r="AC190" i="1"/>
  <c r="AB190" i="1"/>
  <c r="AA190" i="1"/>
  <c r="Z190" i="1"/>
  <c r="Y190" i="1"/>
  <c r="X190" i="1"/>
  <c r="W190" i="1"/>
  <c r="S190" i="1"/>
  <c r="R190" i="1"/>
  <c r="Q190" i="1"/>
  <c r="P190" i="1"/>
  <c r="O190" i="1"/>
  <c r="N190" i="1"/>
  <c r="M190" i="1"/>
  <c r="L190" i="1"/>
  <c r="K190" i="1"/>
  <c r="G190" i="1"/>
  <c r="F190" i="1"/>
  <c r="E190" i="1"/>
  <c r="D190" i="1"/>
  <c r="C190" i="1"/>
  <c r="BL184" i="1"/>
  <c r="BJ184" i="1"/>
  <c r="BI184" i="1"/>
  <c r="BH184" i="1"/>
  <c r="BG184" i="1"/>
  <c r="BG212" i="1" s="1"/>
  <c r="BG213" i="1" s="1"/>
  <c r="BF184" i="1"/>
  <c r="BE184" i="1"/>
  <c r="BD184" i="1"/>
  <c r="BC184" i="1"/>
  <c r="BB184" i="1"/>
  <c r="BA184" i="1"/>
  <c r="AZ184" i="1"/>
  <c r="AY184" i="1"/>
  <c r="AX184" i="1"/>
  <c r="AW184" i="1"/>
  <c r="AV184" i="1"/>
  <c r="AU184" i="1"/>
  <c r="AT184" i="1"/>
  <c r="AS184" i="1"/>
  <c r="AR184" i="1"/>
  <c r="AQ184" i="1"/>
  <c r="AQ212" i="1" s="1"/>
  <c r="AQ213" i="1" s="1"/>
  <c r="AP184" i="1"/>
  <c r="AO184" i="1"/>
  <c r="AN184" i="1"/>
  <c r="AM184" i="1"/>
  <c r="AL184" i="1"/>
  <c r="AK184" i="1"/>
  <c r="AJ184" i="1"/>
  <c r="AI184" i="1"/>
  <c r="AH184" i="1"/>
  <c r="AG184" i="1"/>
  <c r="AF184" i="1"/>
  <c r="AE184" i="1"/>
  <c r="AD184" i="1"/>
  <c r="AC184" i="1"/>
  <c r="AB184" i="1"/>
  <c r="AA184" i="1"/>
  <c r="AA212" i="1" s="1"/>
  <c r="AA213" i="1" s="1"/>
  <c r="Z184" i="1"/>
  <c r="Y184" i="1"/>
  <c r="X184" i="1"/>
  <c r="W184" i="1"/>
  <c r="V184" i="1"/>
  <c r="U184" i="1"/>
  <c r="T184" i="1"/>
  <c r="S184" i="1"/>
  <c r="R184" i="1"/>
  <c r="Q184" i="1"/>
  <c r="P184" i="1"/>
  <c r="O184" i="1"/>
  <c r="N184" i="1"/>
  <c r="M184" i="1"/>
  <c r="L184" i="1"/>
  <c r="K184" i="1"/>
  <c r="K212" i="1" s="1"/>
  <c r="K213" i="1" s="1"/>
  <c r="J184" i="1"/>
  <c r="I184" i="1"/>
  <c r="H184" i="1"/>
  <c r="G184" i="1"/>
  <c r="F184" i="1"/>
  <c r="E184" i="1"/>
  <c r="D184" i="1"/>
  <c r="C184" i="1"/>
  <c r="BL182" i="1"/>
  <c r="BL212" i="1" s="1"/>
  <c r="BL213" i="1" s="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E212" i="1" s="1"/>
  <c r="AE213" i="1" s="1"/>
  <c r="AD182" i="1"/>
  <c r="AC182" i="1"/>
  <c r="AB182" i="1"/>
  <c r="AA182" i="1"/>
  <c r="Z182" i="1"/>
  <c r="Y182" i="1"/>
  <c r="X182" i="1"/>
  <c r="W182" i="1"/>
  <c r="V182" i="1"/>
  <c r="U182" i="1"/>
  <c r="T182" i="1"/>
  <c r="S182" i="1"/>
  <c r="R182" i="1"/>
  <c r="Q182" i="1"/>
  <c r="P182" i="1"/>
  <c r="O182" i="1"/>
  <c r="N182" i="1"/>
  <c r="M182" i="1"/>
  <c r="L182" i="1"/>
  <c r="K182" i="1"/>
  <c r="J182" i="1"/>
  <c r="I182" i="1"/>
  <c r="H182" i="1"/>
  <c r="G182" i="1"/>
  <c r="F182" i="1"/>
  <c r="E182" i="1"/>
  <c r="D182" i="1"/>
  <c r="C182" i="1"/>
  <c r="BL180" i="1"/>
  <c r="BJ180" i="1"/>
  <c r="BI180" i="1"/>
  <c r="BH180" i="1"/>
  <c r="BG180" i="1"/>
  <c r="BF180" i="1"/>
  <c r="BE180" i="1"/>
  <c r="BD180" i="1"/>
  <c r="BC180" i="1"/>
  <c r="BC212" i="1" s="1"/>
  <c r="BC213" i="1" s="1"/>
  <c r="BB180" i="1"/>
  <c r="BA180" i="1"/>
  <c r="AZ180" i="1"/>
  <c r="AZ212" i="1" s="1"/>
  <c r="AZ213" i="1" s="1"/>
  <c r="AY180" i="1"/>
  <c r="AY212" i="1" s="1"/>
  <c r="AY213" i="1" s="1"/>
  <c r="AX180" i="1"/>
  <c r="AW180" i="1"/>
  <c r="AV180" i="1"/>
  <c r="AV212" i="1" s="1"/>
  <c r="AV213" i="1" s="1"/>
  <c r="AU180" i="1"/>
  <c r="AT180" i="1"/>
  <c r="AS180" i="1"/>
  <c r="AR180" i="1"/>
  <c r="AQ180" i="1"/>
  <c r="AP180" i="1"/>
  <c r="AO180" i="1"/>
  <c r="AN180" i="1"/>
  <c r="AM180" i="1"/>
  <c r="AM212" i="1" s="1"/>
  <c r="AL180" i="1"/>
  <c r="AK180" i="1"/>
  <c r="AJ180" i="1"/>
  <c r="AI180" i="1"/>
  <c r="AI212" i="1" s="1"/>
  <c r="AI213" i="1" s="1"/>
  <c r="AH180" i="1"/>
  <c r="AG180" i="1"/>
  <c r="AF180" i="1"/>
  <c r="AF212" i="1" s="1"/>
  <c r="AF213" i="1" s="1"/>
  <c r="AE180" i="1"/>
  <c r="AD180" i="1"/>
  <c r="AC180" i="1"/>
  <c r="AB180" i="1"/>
  <c r="AA180" i="1"/>
  <c r="Z180" i="1"/>
  <c r="Y180" i="1"/>
  <c r="X180" i="1"/>
  <c r="W180" i="1"/>
  <c r="W212" i="1" s="1"/>
  <c r="W213" i="1" s="1"/>
  <c r="V180" i="1"/>
  <c r="U180" i="1"/>
  <c r="T180" i="1"/>
  <c r="T212" i="1" s="1"/>
  <c r="T213" i="1" s="1"/>
  <c r="S180" i="1"/>
  <c r="S212" i="1" s="1"/>
  <c r="S213" i="1" s="1"/>
  <c r="R180" i="1"/>
  <c r="Q180" i="1"/>
  <c r="P180" i="1"/>
  <c r="P212" i="1" s="1"/>
  <c r="P213" i="1" s="1"/>
  <c r="O180" i="1"/>
  <c r="N180" i="1"/>
  <c r="M180" i="1"/>
  <c r="L180" i="1"/>
  <c r="K180" i="1"/>
  <c r="J180" i="1"/>
  <c r="I180" i="1"/>
  <c r="H180" i="1"/>
  <c r="G180" i="1"/>
  <c r="G212" i="1" s="1"/>
  <c r="G213" i="1" s="1"/>
  <c r="F180" i="1"/>
  <c r="E180" i="1"/>
  <c r="D180" i="1"/>
  <c r="C180" i="1"/>
  <c r="C212" i="1" s="1"/>
  <c r="C213" i="1" s="1"/>
  <c r="BL178" i="1"/>
  <c r="BJ178" i="1"/>
  <c r="BI178" i="1"/>
  <c r="BI212" i="1" s="1"/>
  <c r="BI213" i="1" s="1"/>
  <c r="BH178" i="1"/>
  <c r="BH212" i="1" s="1"/>
  <c r="BG178" i="1"/>
  <c r="BF178" i="1"/>
  <c r="BE178" i="1"/>
  <c r="BD178" i="1"/>
  <c r="BD212" i="1" s="1"/>
  <c r="BD213" i="1" s="1"/>
  <c r="BC178" i="1"/>
  <c r="BB178" i="1"/>
  <c r="BA178" i="1"/>
  <c r="BA212" i="1" s="1"/>
  <c r="BA213" i="1" s="1"/>
  <c r="AZ178" i="1"/>
  <c r="AY178" i="1"/>
  <c r="AX178" i="1"/>
  <c r="AW178" i="1"/>
  <c r="AW212" i="1" s="1"/>
  <c r="AW213" i="1" s="1"/>
  <c r="AV178" i="1"/>
  <c r="AU178" i="1"/>
  <c r="AT178" i="1"/>
  <c r="AS178" i="1"/>
  <c r="AS212" i="1" s="1"/>
  <c r="AS213" i="1" s="1"/>
  <c r="AR178" i="1"/>
  <c r="AR212" i="1" s="1"/>
  <c r="AR213" i="1" s="1"/>
  <c r="AQ178" i="1"/>
  <c r="AP178" i="1"/>
  <c r="AO178" i="1"/>
  <c r="AO212" i="1" s="1"/>
  <c r="AO213" i="1" s="1"/>
  <c r="AN178" i="1"/>
  <c r="AN212" i="1" s="1"/>
  <c r="AN213" i="1" s="1"/>
  <c r="AM178" i="1"/>
  <c r="AL178" i="1"/>
  <c r="AK178" i="1"/>
  <c r="AK212" i="1" s="1"/>
  <c r="AK213" i="1" s="1"/>
  <c r="AJ178" i="1"/>
  <c r="AI178" i="1"/>
  <c r="AH178" i="1"/>
  <c r="AG178" i="1"/>
  <c r="AG212" i="1" s="1"/>
  <c r="AG213" i="1" s="1"/>
  <c r="AF178" i="1"/>
  <c r="AE178" i="1"/>
  <c r="AD178" i="1"/>
  <c r="AC178" i="1"/>
  <c r="AC212" i="1" s="1"/>
  <c r="AC213" i="1" s="1"/>
  <c r="AB178" i="1"/>
  <c r="AB212" i="1" s="1"/>
  <c r="AB213" i="1" s="1"/>
  <c r="AA178" i="1"/>
  <c r="Z178" i="1"/>
  <c r="Y178" i="1"/>
  <c r="X178" i="1"/>
  <c r="X212" i="1" s="1"/>
  <c r="X213" i="1" s="1"/>
  <c r="W178" i="1"/>
  <c r="V178" i="1"/>
  <c r="U178" i="1"/>
  <c r="U212" i="1" s="1"/>
  <c r="U213" i="1" s="1"/>
  <c r="T178" i="1"/>
  <c r="S178" i="1"/>
  <c r="R178" i="1"/>
  <c r="Q178" i="1"/>
  <c r="Q212" i="1" s="1"/>
  <c r="Q213" i="1" s="1"/>
  <c r="P178" i="1"/>
  <c r="O178" i="1"/>
  <c r="N178" i="1"/>
  <c r="M178" i="1"/>
  <c r="M212" i="1" s="1"/>
  <c r="M213" i="1" s="1"/>
  <c r="L178" i="1"/>
  <c r="L212" i="1" s="1"/>
  <c r="L213" i="1" s="1"/>
  <c r="K178" i="1"/>
  <c r="J178" i="1"/>
  <c r="I178" i="1"/>
  <c r="I212" i="1" s="1"/>
  <c r="I213" i="1" s="1"/>
  <c r="H178" i="1"/>
  <c r="H212" i="1" s="1"/>
  <c r="H213" i="1" s="1"/>
  <c r="G178" i="1"/>
  <c r="F178" i="1"/>
  <c r="E178" i="1"/>
  <c r="E212" i="1" s="1"/>
  <c r="E213" i="1" s="1"/>
  <c r="D178" i="1"/>
  <c r="C178" i="1"/>
  <c r="AV156" i="1"/>
  <c r="AV157" i="1" s="1"/>
  <c r="AF156" i="1"/>
  <c r="AF157" i="1" s="1"/>
  <c r="P156" i="1"/>
  <c r="P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L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L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F147" i="1"/>
  <c r="BE147" i="1"/>
  <c r="BD147" i="1"/>
  <c r="AT147" i="1"/>
  <c r="AS147" i="1"/>
  <c r="AR147" i="1"/>
  <c r="AH147" i="1"/>
  <c r="AG147" i="1"/>
  <c r="AF147" i="1"/>
  <c r="V147" i="1"/>
  <c r="U147" i="1"/>
  <c r="T147" i="1"/>
  <c r="J147" i="1"/>
  <c r="I147" i="1"/>
  <c r="H147" i="1"/>
  <c r="BF144" i="1"/>
  <c r="BE144" i="1"/>
  <c r="BD144" i="1"/>
  <c r="AT144" i="1"/>
  <c r="AS144" i="1"/>
  <c r="AR144" i="1"/>
  <c r="AH144" i="1"/>
  <c r="AG144" i="1"/>
  <c r="AF144" i="1"/>
  <c r="V144" i="1"/>
  <c r="U144" i="1"/>
  <c r="T144" i="1"/>
  <c r="J144" i="1"/>
  <c r="I144" i="1"/>
  <c r="H144" i="1"/>
  <c r="BL142" i="1"/>
  <c r="BJ142" i="1"/>
  <c r="BI142" i="1"/>
  <c r="BH142" i="1"/>
  <c r="BG142" i="1"/>
  <c r="BC142" i="1"/>
  <c r="BB142" i="1"/>
  <c r="BA142" i="1"/>
  <c r="AZ142" i="1"/>
  <c r="AY142" i="1"/>
  <c r="AX142" i="1"/>
  <c r="AW142" i="1"/>
  <c r="AV142" i="1"/>
  <c r="AU142" i="1"/>
  <c r="AQ142" i="1"/>
  <c r="AP142" i="1"/>
  <c r="AO142" i="1"/>
  <c r="AN142" i="1"/>
  <c r="AM142" i="1"/>
  <c r="AL142" i="1"/>
  <c r="AK142" i="1"/>
  <c r="AJ142" i="1"/>
  <c r="AI142" i="1"/>
  <c r="AE142" i="1"/>
  <c r="AD142" i="1"/>
  <c r="AC142" i="1"/>
  <c r="AB142" i="1"/>
  <c r="AA142" i="1"/>
  <c r="Z142" i="1"/>
  <c r="Y142" i="1"/>
  <c r="X142" i="1"/>
  <c r="W142" i="1"/>
  <c r="S142" i="1"/>
  <c r="R142" i="1"/>
  <c r="Q142" i="1"/>
  <c r="P142" i="1"/>
  <c r="O142" i="1"/>
  <c r="N142" i="1"/>
  <c r="M142" i="1"/>
  <c r="L142" i="1"/>
  <c r="K142" i="1"/>
  <c r="G142" i="1"/>
  <c r="F142" i="1"/>
  <c r="E142" i="1"/>
  <c r="D142" i="1"/>
  <c r="C142" i="1"/>
  <c r="BF140" i="1"/>
  <c r="BE140" i="1"/>
  <c r="BD140" i="1"/>
  <c r="AT140" i="1"/>
  <c r="AS140" i="1"/>
  <c r="AR140" i="1"/>
  <c r="AH140" i="1"/>
  <c r="AG140" i="1"/>
  <c r="AF140" i="1"/>
  <c r="V140" i="1"/>
  <c r="U140" i="1"/>
  <c r="T140" i="1"/>
  <c r="J140" i="1"/>
  <c r="I140" i="1"/>
  <c r="H140" i="1"/>
  <c r="BL138" i="1"/>
  <c r="BJ138" i="1"/>
  <c r="BI138" i="1"/>
  <c r="BH138" i="1"/>
  <c r="BG138" i="1"/>
  <c r="BC138" i="1"/>
  <c r="BB138" i="1"/>
  <c r="BA138" i="1"/>
  <c r="AZ138" i="1"/>
  <c r="AY138" i="1"/>
  <c r="AX138" i="1"/>
  <c r="AW138" i="1"/>
  <c r="AV138" i="1"/>
  <c r="AU138" i="1"/>
  <c r="AQ138" i="1"/>
  <c r="AP138" i="1"/>
  <c r="AO138" i="1"/>
  <c r="AN138" i="1"/>
  <c r="AM138" i="1"/>
  <c r="AL138" i="1"/>
  <c r="AK138" i="1"/>
  <c r="AJ138" i="1"/>
  <c r="AI138" i="1"/>
  <c r="AE138" i="1"/>
  <c r="AD138" i="1"/>
  <c r="AC138" i="1"/>
  <c r="AB138" i="1"/>
  <c r="AA138" i="1"/>
  <c r="Z138" i="1"/>
  <c r="Y138" i="1"/>
  <c r="X138" i="1"/>
  <c r="W138" i="1"/>
  <c r="S138" i="1"/>
  <c r="R138" i="1"/>
  <c r="Q138" i="1"/>
  <c r="P138" i="1"/>
  <c r="O138" i="1"/>
  <c r="N138" i="1"/>
  <c r="M138" i="1"/>
  <c r="L138" i="1"/>
  <c r="K138" i="1"/>
  <c r="G138" i="1"/>
  <c r="F138" i="1"/>
  <c r="E138" i="1"/>
  <c r="D138" i="1"/>
  <c r="C138" i="1"/>
  <c r="BF136" i="1"/>
  <c r="BE136" i="1"/>
  <c r="BD136" i="1"/>
  <c r="AT136" i="1"/>
  <c r="AS136" i="1"/>
  <c r="AR136" i="1"/>
  <c r="AH136" i="1"/>
  <c r="AG136" i="1"/>
  <c r="AF136" i="1"/>
  <c r="V136" i="1"/>
  <c r="U136" i="1"/>
  <c r="T136" i="1"/>
  <c r="J136" i="1"/>
  <c r="I136" i="1"/>
  <c r="H136" i="1"/>
  <c r="BL134" i="1"/>
  <c r="BJ134" i="1"/>
  <c r="BI134" i="1"/>
  <c r="BH134" i="1"/>
  <c r="BG134" i="1"/>
  <c r="BC134" i="1"/>
  <c r="BB134" i="1"/>
  <c r="BA134" i="1"/>
  <c r="AZ134" i="1"/>
  <c r="AY134" i="1"/>
  <c r="AX134" i="1"/>
  <c r="AW134" i="1"/>
  <c r="AV134" i="1"/>
  <c r="AU134" i="1"/>
  <c r="AQ134" i="1"/>
  <c r="AP134" i="1"/>
  <c r="AO134" i="1"/>
  <c r="AN134" i="1"/>
  <c r="AM134" i="1"/>
  <c r="AL134" i="1"/>
  <c r="AK134" i="1"/>
  <c r="AJ134" i="1"/>
  <c r="AI134" i="1"/>
  <c r="AE134" i="1"/>
  <c r="AD134" i="1"/>
  <c r="AC134" i="1"/>
  <c r="AB134" i="1"/>
  <c r="AA134" i="1"/>
  <c r="Z134" i="1"/>
  <c r="Y134" i="1"/>
  <c r="X134" i="1"/>
  <c r="W134" i="1"/>
  <c r="S134" i="1"/>
  <c r="R134" i="1"/>
  <c r="Q134" i="1"/>
  <c r="P134" i="1"/>
  <c r="O134" i="1"/>
  <c r="N134" i="1"/>
  <c r="M134" i="1"/>
  <c r="L134" i="1"/>
  <c r="K134" i="1"/>
  <c r="G134" i="1"/>
  <c r="F134" i="1"/>
  <c r="E134" i="1"/>
  <c r="D134" i="1"/>
  <c r="C134" i="1"/>
  <c r="Z132" i="1"/>
  <c r="BL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L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L124" i="1"/>
  <c r="BJ124" i="1"/>
  <c r="BI124" i="1"/>
  <c r="BH124" i="1"/>
  <c r="BG124" i="1"/>
  <c r="BF124" i="1"/>
  <c r="BE124" i="1"/>
  <c r="BD124" i="1"/>
  <c r="BC124" i="1"/>
  <c r="BB124" i="1"/>
  <c r="BB156" i="1" s="1"/>
  <c r="BB157" i="1" s="1"/>
  <c r="BA124" i="1"/>
  <c r="AZ124" i="1"/>
  <c r="AY124" i="1"/>
  <c r="AX124" i="1"/>
  <c r="AX156" i="1" s="1"/>
  <c r="AX157" i="1" s="1"/>
  <c r="AW124" i="1"/>
  <c r="AV124" i="1"/>
  <c r="AU124" i="1"/>
  <c r="AT124" i="1"/>
  <c r="AS124" i="1"/>
  <c r="AR124" i="1"/>
  <c r="AQ124" i="1"/>
  <c r="AP124" i="1"/>
  <c r="AO124" i="1"/>
  <c r="AN124" i="1"/>
  <c r="AM124" i="1"/>
  <c r="AL124" i="1"/>
  <c r="AL156" i="1" s="1"/>
  <c r="AL157" i="1" s="1"/>
  <c r="AK124" i="1"/>
  <c r="AJ124" i="1"/>
  <c r="AI124" i="1"/>
  <c r="AH124" i="1"/>
  <c r="AH156" i="1" s="1"/>
  <c r="AH157" i="1" s="1"/>
  <c r="AG124" i="1"/>
  <c r="AF124" i="1"/>
  <c r="AE124" i="1"/>
  <c r="AD124" i="1"/>
  <c r="AC124" i="1"/>
  <c r="AB124" i="1"/>
  <c r="AA124" i="1"/>
  <c r="Z124" i="1"/>
  <c r="Y124" i="1"/>
  <c r="X124" i="1"/>
  <c r="W124" i="1"/>
  <c r="V124" i="1"/>
  <c r="V156" i="1" s="1"/>
  <c r="V157" i="1" s="1"/>
  <c r="U124" i="1"/>
  <c r="T124" i="1"/>
  <c r="S124" i="1"/>
  <c r="R124" i="1"/>
  <c r="R156" i="1" s="1"/>
  <c r="R157" i="1" s="1"/>
  <c r="Q124" i="1"/>
  <c r="P124" i="1"/>
  <c r="O124" i="1"/>
  <c r="N124" i="1"/>
  <c r="M124" i="1"/>
  <c r="L124" i="1"/>
  <c r="K124" i="1"/>
  <c r="J124" i="1"/>
  <c r="I124" i="1"/>
  <c r="H124" i="1"/>
  <c r="G124" i="1"/>
  <c r="F124" i="1"/>
  <c r="E124" i="1"/>
  <c r="D124" i="1"/>
  <c r="C124" i="1"/>
  <c r="BL122" i="1"/>
  <c r="BL156" i="1" s="1"/>
  <c r="BL157" i="1" s="1"/>
  <c r="BJ122" i="1"/>
  <c r="BI122" i="1"/>
  <c r="BH122" i="1"/>
  <c r="BH156" i="1" s="1"/>
  <c r="BH157" i="1" s="1"/>
  <c r="BG122" i="1"/>
  <c r="BG156" i="1" s="1"/>
  <c r="BG157" i="1" s="1"/>
  <c r="BF122" i="1"/>
  <c r="BE122" i="1"/>
  <c r="BD122" i="1"/>
  <c r="BD156" i="1" s="1"/>
  <c r="BD157" i="1" s="1"/>
  <c r="BC122" i="1"/>
  <c r="BC156" i="1" s="1"/>
  <c r="BC157" i="1" s="1"/>
  <c r="BB122" i="1"/>
  <c r="BA122" i="1"/>
  <c r="AZ122" i="1"/>
  <c r="AZ156" i="1" s="1"/>
  <c r="AZ157" i="1" s="1"/>
  <c r="AY122" i="1"/>
  <c r="AY156" i="1" s="1"/>
  <c r="AY157" i="1" s="1"/>
  <c r="AX122" i="1"/>
  <c r="AW122" i="1"/>
  <c r="AV122" i="1"/>
  <c r="AU122" i="1"/>
  <c r="AU156" i="1" s="1"/>
  <c r="AU157" i="1" s="1"/>
  <c r="AT122" i="1"/>
  <c r="AS122" i="1"/>
  <c r="AR122" i="1"/>
  <c r="AR156" i="1" s="1"/>
  <c r="AR157" i="1" s="1"/>
  <c r="AQ122" i="1"/>
  <c r="AQ156" i="1" s="1"/>
  <c r="AQ157" i="1" s="1"/>
  <c r="AP122" i="1"/>
  <c r="AO122" i="1"/>
  <c r="AN122" i="1"/>
  <c r="AN156" i="1" s="1"/>
  <c r="AN157" i="1" s="1"/>
  <c r="AM122" i="1"/>
  <c r="AM156" i="1" s="1"/>
  <c r="AM157" i="1" s="1"/>
  <c r="AL122" i="1"/>
  <c r="AK122" i="1"/>
  <c r="AJ122" i="1"/>
  <c r="AJ156" i="1" s="1"/>
  <c r="AJ157" i="1" s="1"/>
  <c r="AI122" i="1"/>
  <c r="AI156" i="1" s="1"/>
  <c r="AI157" i="1" s="1"/>
  <c r="AH122" i="1"/>
  <c r="AG122" i="1"/>
  <c r="AF122" i="1"/>
  <c r="AE122" i="1"/>
  <c r="AE156" i="1" s="1"/>
  <c r="AE157" i="1" s="1"/>
  <c r="AD122" i="1"/>
  <c r="AC122" i="1"/>
  <c r="AB122" i="1"/>
  <c r="AB156" i="1" s="1"/>
  <c r="AB157" i="1" s="1"/>
  <c r="AA122" i="1"/>
  <c r="AA156" i="1" s="1"/>
  <c r="AA157" i="1" s="1"/>
  <c r="Z122" i="1"/>
  <c r="Y122" i="1"/>
  <c r="X122" i="1"/>
  <c r="X156" i="1" s="1"/>
  <c r="X157" i="1" s="1"/>
  <c r="W122" i="1"/>
  <c r="W156" i="1" s="1"/>
  <c r="W157" i="1" s="1"/>
  <c r="V122" i="1"/>
  <c r="U122" i="1"/>
  <c r="T122" i="1"/>
  <c r="T156" i="1" s="1"/>
  <c r="T157" i="1" s="1"/>
  <c r="S122" i="1"/>
  <c r="S156" i="1" s="1"/>
  <c r="S157" i="1" s="1"/>
  <c r="R122" i="1"/>
  <c r="Q122" i="1"/>
  <c r="P122" i="1"/>
  <c r="O122" i="1"/>
  <c r="O156" i="1" s="1"/>
  <c r="O157" i="1" s="1"/>
  <c r="N122" i="1"/>
  <c r="M122" i="1"/>
  <c r="L122" i="1"/>
  <c r="L156" i="1" s="1"/>
  <c r="L157" i="1" s="1"/>
  <c r="K122" i="1"/>
  <c r="K156" i="1" s="1"/>
  <c r="K157" i="1" s="1"/>
  <c r="J122" i="1"/>
  <c r="I122" i="1"/>
  <c r="H122" i="1"/>
  <c r="H156" i="1" s="1"/>
  <c r="H157" i="1" s="1"/>
  <c r="G122" i="1"/>
  <c r="G156" i="1" s="1"/>
  <c r="G157" i="1" s="1"/>
  <c r="F122" i="1"/>
  <c r="E122" i="1"/>
  <c r="D122" i="1"/>
  <c r="D156" i="1" s="1"/>
  <c r="D157" i="1" s="1"/>
  <c r="C122" i="1"/>
  <c r="C156" i="1" s="1"/>
  <c r="C157" i="1" s="1"/>
  <c r="BL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L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L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F91" i="1"/>
  <c r="BE91" i="1"/>
  <c r="BD91" i="1"/>
  <c r="AT91" i="1"/>
  <c r="AS91" i="1"/>
  <c r="AR91" i="1"/>
  <c r="AH91" i="1"/>
  <c r="AG91" i="1"/>
  <c r="AF91" i="1"/>
  <c r="V91" i="1"/>
  <c r="U91" i="1"/>
  <c r="T91" i="1"/>
  <c r="J91" i="1"/>
  <c r="I91" i="1"/>
  <c r="H91" i="1"/>
  <c r="BF88" i="1"/>
  <c r="BE88" i="1"/>
  <c r="BD88" i="1"/>
  <c r="AT88" i="1"/>
  <c r="AS88" i="1"/>
  <c r="AR88" i="1"/>
  <c r="AH88" i="1"/>
  <c r="AG88" i="1"/>
  <c r="AF88" i="1"/>
  <c r="V88" i="1"/>
  <c r="U88" i="1"/>
  <c r="T88" i="1"/>
  <c r="J88" i="1"/>
  <c r="I88" i="1"/>
  <c r="H88" i="1"/>
  <c r="BL86" i="1"/>
  <c r="BJ86" i="1"/>
  <c r="BI86" i="1"/>
  <c r="BH86" i="1"/>
  <c r="BG86" i="1"/>
  <c r="BC86" i="1"/>
  <c r="BB86" i="1"/>
  <c r="BA86" i="1"/>
  <c r="AZ86" i="1"/>
  <c r="AY86" i="1"/>
  <c r="AX86" i="1"/>
  <c r="AW86" i="1"/>
  <c r="AV86" i="1"/>
  <c r="AU86" i="1"/>
  <c r="AQ86" i="1"/>
  <c r="AP86" i="1"/>
  <c r="AO86" i="1"/>
  <c r="AN86" i="1"/>
  <c r="AM86" i="1"/>
  <c r="AL86" i="1"/>
  <c r="AK86" i="1"/>
  <c r="AJ86" i="1"/>
  <c r="AI86" i="1"/>
  <c r="AE86" i="1"/>
  <c r="AD86" i="1"/>
  <c r="AC86" i="1"/>
  <c r="AB86" i="1"/>
  <c r="AA86" i="1"/>
  <c r="Z86" i="1"/>
  <c r="Y86" i="1"/>
  <c r="X86" i="1"/>
  <c r="W86" i="1"/>
  <c r="S86" i="1"/>
  <c r="R86" i="1"/>
  <c r="Q86" i="1"/>
  <c r="P86" i="1"/>
  <c r="O86" i="1"/>
  <c r="N86" i="1"/>
  <c r="M86" i="1"/>
  <c r="L86" i="1"/>
  <c r="K86" i="1"/>
  <c r="G86" i="1"/>
  <c r="F86" i="1"/>
  <c r="E86" i="1"/>
  <c r="D86" i="1"/>
  <c r="C86" i="1"/>
  <c r="BF84" i="1"/>
  <c r="BE84" i="1"/>
  <c r="BD84" i="1"/>
  <c r="AT84" i="1"/>
  <c r="AS84" i="1"/>
  <c r="AR84" i="1"/>
  <c r="AH84" i="1"/>
  <c r="AG84" i="1"/>
  <c r="AF84" i="1"/>
  <c r="V84" i="1"/>
  <c r="U84" i="1"/>
  <c r="T84" i="1"/>
  <c r="J84" i="1"/>
  <c r="I84" i="1"/>
  <c r="H84" i="1"/>
  <c r="BL82" i="1"/>
  <c r="BJ82" i="1"/>
  <c r="BI82" i="1"/>
  <c r="BH82" i="1"/>
  <c r="BG82" i="1"/>
  <c r="BC82" i="1"/>
  <c r="BB82" i="1"/>
  <c r="BA82" i="1"/>
  <c r="AZ82" i="1"/>
  <c r="AY82" i="1"/>
  <c r="AX82" i="1"/>
  <c r="AW82" i="1"/>
  <c r="AV82" i="1"/>
  <c r="AU82" i="1"/>
  <c r="AQ82" i="1"/>
  <c r="AP82" i="1"/>
  <c r="AO82" i="1"/>
  <c r="AN82" i="1"/>
  <c r="AM82" i="1"/>
  <c r="AL82" i="1"/>
  <c r="AK82" i="1"/>
  <c r="AJ82" i="1"/>
  <c r="AI82" i="1"/>
  <c r="AE82" i="1"/>
  <c r="AD82" i="1"/>
  <c r="AC82" i="1"/>
  <c r="AB82" i="1"/>
  <c r="AA82" i="1"/>
  <c r="Z82" i="1"/>
  <c r="Y82" i="1"/>
  <c r="X82" i="1"/>
  <c r="W82" i="1"/>
  <c r="S82" i="1"/>
  <c r="R82" i="1"/>
  <c r="Q82" i="1"/>
  <c r="P82" i="1"/>
  <c r="O82" i="1"/>
  <c r="N82" i="1"/>
  <c r="M82" i="1"/>
  <c r="L82" i="1"/>
  <c r="K82" i="1"/>
  <c r="G82" i="1"/>
  <c r="F82" i="1"/>
  <c r="E82" i="1"/>
  <c r="D82" i="1"/>
  <c r="C82" i="1"/>
  <c r="BF80" i="1"/>
  <c r="BE80" i="1"/>
  <c r="BD80" i="1"/>
  <c r="AT80" i="1"/>
  <c r="AS80" i="1"/>
  <c r="AR80" i="1"/>
  <c r="AH80" i="1"/>
  <c r="AG80" i="1"/>
  <c r="AF80" i="1"/>
  <c r="V80" i="1"/>
  <c r="U80" i="1"/>
  <c r="T80" i="1"/>
  <c r="J80" i="1"/>
  <c r="I80" i="1"/>
  <c r="H80" i="1"/>
  <c r="BL78" i="1"/>
  <c r="BJ78" i="1"/>
  <c r="BI78" i="1"/>
  <c r="BH78" i="1"/>
  <c r="BG78" i="1"/>
  <c r="BC78" i="1"/>
  <c r="BB78" i="1"/>
  <c r="BA78" i="1"/>
  <c r="AZ78" i="1"/>
  <c r="AY78" i="1"/>
  <c r="AX78" i="1"/>
  <c r="AW78" i="1"/>
  <c r="AV78" i="1"/>
  <c r="AU78" i="1"/>
  <c r="AQ78" i="1"/>
  <c r="AP78" i="1"/>
  <c r="AO78" i="1"/>
  <c r="AN78" i="1"/>
  <c r="AM78" i="1"/>
  <c r="AL78" i="1"/>
  <c r="AK78" i="1"/>
  <c r="AJ78" i="1"/>
  <c r="AI78" i="1"/>
  <c r="AE78" i="1"/>
  <c r="AD78" i="1"/>
  <c r="AC78" i="1"/>
  <c r="AB78" i="1"/>
  <c r="AA78" i="1"/>
  <c r="Z78" i="1"/>
  <c r="Y78" i="1"/>
  <c r="X78" i="1"/>
  <c r="W78" i="1"/>
  <c r="S78" i="1"/>
  <c r="R78" i="1"/>
  <c r="Q78" i="1"/>
  <c r="P78" i="1"/>
  <c r="O78" i="1"/>
  <c r="N78" i="1"/>
  <c r="M78" i="1"/>
  <c r="L78" i="1"/>
  <c r="K78" i="1"/>
  <c r="G78" i="1"/>
  <c r="F78" i="1"/>
  <c r="E78" i="1"/>
  <c r="D78" i="1"/>
  <c r="C78" i="1"/>
  <c r="BL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L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L68" i="1"/>
  <c r="BJ68" i="1"/>
  <c r="BI68" i="1"/>
  <c r="BI100" i="1" s="1"/>
  <c r="BI101" i="1" s="1"/>
  <c r="BH68" i="1"/>
  <c r="BG68" i="1"/>
  <c r="BF68" i="1"/>
  <c r="BE68" i="1"/>
  <c r="BE100" i="1" s="1"/>
  <c r="BE101" i="1" s="1"/>
  <c r="BD68" i="1"/>
  <c r="BC68" i="1"/>
  <c r="BB68" i="1"/>
  <c r="BA68" i="1"/>
  <c r="BA100" i="1" s="1"/>
  <c r="BA101" i="1" s="1"/>
  <c r="AZ68" i="1"/>
  <c r="AY68" i="1"/>
  <c r="AX68" i="1"/>
  <c r="AW68" i="1"/>
  <c r="AW100" i="1" s="1"/>
  <c r="AW101" i="1" s="1"/>
  <c r="AV68" i="1"/>
  <c r="AU68" i="1"/>
  <c r="AT68" i="1"/>
  <c r="AS68" i="1"/>
  <c r="AS100" i="1" s="1"/>
  <c r="AS101" i="1" s="1"/>
  <c r="AR68" i="1"/>
  <c r="AQ68" i="1"/>
  <c r="AP68" i="1"/>
  <c r="AO68" i="1"/>
  <c r="AO100" i="1" s="1"/>
  <c r="AO101" i="1" s="1"/>
  <c r="AN68" i="1"/>
  <c r="AM68" i="1"/>
  <c r="AL68" i="1"/>
  <c r="AK68" i="1"/>
  <c r="AK100" i="1" s="1"/>
  <c r="AK101" i="1" s="1"/>
  <c r="AJ68" i="1"/>
  <c r="AI68" i="1"/>
  <c r="AH68" i="1"/>
  <c r="AG68" i="1"/>
  <c r="AG100" i="1" s="1"/>
  <c r="AG101" i="1" s="1"/>
  <c r="AF68" i="1"/>
  <c r="AE68" i="1"/>
  <c r="AD68" i="1"/>
  <c r="AC68" i="1"/>
  <c r="AC100" i="1" s="1"/>
  <c r="AC101" i="1" s="1"/>
  <c r="AB68" i="1"/>
  <c r="AA68" i="1"/>
  <c r="Z68" i="1"/>
  <c r="Y68" i="1"/>
  <c r="Y100" i="1" s="1"/>
  <c r="Y101" i="1" s="1"/>
  <c r="X68" i="1"/>
  <c r="W68" i="1"/>
  <c r="V68" i="1"/>
  <c r="U68" i="1"/>
  <c r="U100" i="1" s="1"/>
  <c r="U101" i="1" s="1"/>
  <c r="T68" i="1"/>
  <c r="S68" i="1"/>
  <c r="R68" i="1"/>
  <c r="Q68" i="1"/>
  <c r="Q100" i="1" s="1"/>
  <c r="Q101" i="1" s="1"/>
  <c r="P68" i="1"/>
  <c r="O68" i="1"/>
  <c r="N68" i="1"/>
  <c r="M68" i="1"/>
  <c r="M100" i="1" s="1"/>
  <c r="M101" i="1" s="1"/>
  <c r="L68" i="1"/>
  <c r="K68" i="1"/>
  <c r="J68" i="1"/>
  <c r="I68" i="1"/>
  <c r="I100" i="1" s="1"/>
  <c r="I101" i="1" s="1"/>
  <c r="H68" i="1"/>
  <c r="G68" i="1"/>
  <c r="F68" i="1"/>
  <c r="E68" i="1"/>
  <c r="E100" i="1" s="1"/>
  <c r="E101" i="1" s="1"/>
  <c r="D68" i="1"/>
  <c r="C68" i="1"/>
  <c r="BL66" i="1"/>
  <c r="BJ66" i="1"/>
  <c r="BJ100" i="1" s="1"/>
  <c r="BJ101" i="1" s="1"/>
  <c r="BI66" i="1"/>
  <c r="BH66" i="1"/>
  <c r="BG66" i="1"/>
  <c r="BF66" i="1"/>
  <c r="BF100" i="1" s="1"/>
  <c r="BF101" i="1" s="1"/>
  <c r="BE66" i="1"/>
  <c r="BD66" i="1"/>
  <c r="BC66" i="1"/>
  <c r="BB66" i="1"/>
  <c r="BB100" i="1" s="1"/>
  <c r="BB101" i="1" s="1"/>
  <c r="BA66" i="1"/>
  <c r="AZ66" i="1"/>
  <c r="AY66" i="1"/>
  <c r="AX66" i="1"/>
  <c r="AX100" i="1" s="1"/>
  <c r="AX101" i="1" s="1"/>
  <c r="AW66" i="1"/>
  <c r="AV66" i="1"/>
  <c r="AU66" i="1"/>
  <c r="AT66" i="1"/>
  <c r="AT100" i="1" s="1"/>
  <c r="AT101" i="1" s="1"/>
  <c r="AS66" i="1"/>
  <c r="AR66" i="1"/>
  <c r="AQ66" i="1"/>
  <c r="AP66" i="1"/>
  <c r="AP100" i="1" s="1"/>
  <c r="AP101" i="1" s="1"/>
  <c r="AO66" i="1"/>
  <c r="AN66" i="1"/>
  <c r="AM66" i="1"/>
  <c r="AL66" i="1"/>
  <c r="AL100" i="1" s="1"/>
  <c r="AL101" i="1" s="1"/>
  <c r="AK66" i="1"/>
  <c r="AJ66" i="1"/>
  <c r="AI66" i="1"/>
  <c r="AH66" i="1"/>
  <c r="AH100" i="1" s="1"/>
  <c r="AH101" i="1" s="1"/>
  <c r="AG66" i="1"/>
  <c r="AF66" i="1"/>
  <c r="AE66" i="1"/>
  <c r="AD66" i="1"/>
  <c r="AD100" i="1" s="1"/>
  <c r="AD101" i="1" s="1"/>
  <c r="AC66" i="1"/>
  <c r="AB66" i="1"/>
  <c r="AA66" i="1"/>
  <c r="Z66" i="1"/>
  <c r="Z100" i="1" s="1"/>
  <c r="Z101" i="1" s="1"/>
  <c r="Y66" i="1"/>
  <c r="X66" i="1"/>
  <c r="W66" i="1"/>
  <c r="V66" i="1"/>
  <c r="V100" i="1" s="1"/>
  <c r="V101" i="1" s="1"/>
  <c r="U66" i="1"/>
  <c r="T66" i="1"/>
  <c r="S66" i="1"/>
  <c r="R66" i="1"/>
  <c r="R100" i="1" s="1"/>
  <c r="R101" i="1" s="1"/>
  <c r="Q66" i="1"/>
  <c r="P66" i="1"/>
  <c r="O66" i="1"/>
  <c r="N66" i="1"/>
  <c r="N100" i="1" s="1"/>
  <c r="N101" i="1" s="1"/>
  <c r="M66" i="1"/>
  <c r="L66" i="1"/>
  <c r="K66" i="1"/>
  <c r="J66" i="1"/>
  <c r="J100" i="1" s="1"/>
  <c r="J101" i="1" s="1"/>
  <c r="I66" i="1"/>
  <c r="H66" i="1"/>
  <c r="G66" i="1"/>
  <c r="F66" i="1"/>
  <c r="E66" i="1"/>
  <c r="D66" i="1"/>
  <c r="C66" i="1"/>
  <c r="Z45" i="1"/>
  <c r="Y45" i="1"/>
  <c r="X45" i="1"/>
  <c r="W45" i="1"/>
  <c r="V45" i="1"/>
  <c r="U45" i="1"/>
  <c r="T45" i="1"/>
  <c r="S45" i="1"/>
  <c r="R45" i="1"/>
  <c r="Q45" i="1"/>
  <c r="P45" i="1"/>
  <c r="O45" i="1"/>
  <c r="Z44" i="1"/>
  <c r="Y44" i="1"/>
  <c r="X44" i="1"/>
  <c r="W44" i="1"/>
  <c r="V44" i="1"/>
  <c r="U44" i="1"/>
  <c r="T44" i="1"/>
  <c r="S44" i="1"/>
  <c r="R44" i="1"/>
  <c r="Q44" i="1"/>
  <c r="P44" i="1"/>
  <c r="O44" i="1"/>
  <c r="Z43" i="1"/>
  <c r="Y43" i="1"/>
  <c r="X43" i="1"/>
  <c r="W43" i="1"/>
  <c r="V43" i="1"/>
  <c r="U43" i="1"/>
  <c r="T43" i="1"/>
  <c r="S43" i="1"/>
  <c r="R43" i="1"/>
  <c r="Q43" i="1"/>
  <c r="P43" i="1"/>
  <c r="O43" i="1"/>
  <c r="Z42" i="1"/>
  <c r="Y42" i="1"/>
  <c r="X42" i="1"/>
  <c r="W42" i="1"/>
  <c r="V42" i="1"/>
  <c r="U42" i="1"/>
  <c r="T42" i="1"/>
  <c r="S42" i="1"/>
  <c r="R42" i="1"/>
  <c r="Q42" i="1"/>
  <c r="P42" i="1"/>
  <c r="O42" i="1"/>
  <c r="Z41" i="1"/>
  <c r="Y41" i="1"/>
  <c r="X41" i="1"/>
  <c r="W41" i="1"/>
  <c r="V41" i="1"/>
  <c r="U41" i="1"/>
  <c r="T41" i="1"/>
  <c r="S41" i="1"/>
  <c r="R41" i="1"/>
  <c r="Q41" i="1"/>
  <c r="P41" i="1"/>
  <c r="O41" i="1"/>
  <c r="Z40" i="1"/>
  <c r="Y40" i="1"/>
  <c r="X40" i="1"/>
  <c r="W40" i="1"/>
  <c r="V40" i="1"/>
  <c r="U40" i="1"/>
  <c r="T40" i="1"/>
  <c r="S40" i="1"/>
  <c r="R40" i="1"/>
  <c r="Q40" i="1"/>
  <c r="P40" i="1"/>
  <c r="O40" i="1"/>
  <c r="Z39" i="1"/>
  <c r="Y39" i="1"/>
  <c r="X39" i="1"/>
  <c r="W39" i="1"/>
  <c r="V39" i="1"/>
  <c r="U39" i="1"/>
  <c r="T39" i="1"/>
  <c r="S39" i="1"/>
  <c r="R39" i="1"/>
  <c r="Q39" i="1"/>
  <c r="P39" i="1"/>
  <c r="O39" i="1"/>
  <c r="Z38" i="1"/>
  <c r="Y38" i="1"/>
  <c r="X38" i="1"/>
  <c r="W38" i="1"/>
  <c r="W12" i="1" s="1"/>
  <c r="W13" i="1" s="1"/>
  <c r="V38" i="1"/>
  <c r="V12" i="1" s="1"/>
  <c r="V13" i="1" s="1"/>
  <c r="U38" i="1"/>
  <c r="T38" i="1"/>
  <c r="S38" i="1"/>
  <c r="S12" i="1" s="1"/>
  <c r="S13" i="1" s="1"/>
  <c r="R38" i="1"/>
  <c r="R12" i="1" s="1"/>
  <c r="R13" i="1" s="1"/>
  <c r="Q38" i="1"/>
  <c r="P38" i="1"/>
  <c r="O38" i="1"/>
  <c r="O12" i="1" s="1"/>
  <c r="O13" i="1" s="1"/>
  <c r="Z37" i="1"/>
  <c r="Z9" i="1" s="1"/>
  <c r="Z10" i="1" s="1"/>
  <c r="Y37" i="1"/>
  <c r="X37" i="1"/>
  <c r="W37" i="1"/>
  <c r="W9" i="1" s="1"/>
  <c r="W10" i="1" s="1"/>
  <c r="V37" i="1"/>
  <c r="V9" i="1" s="1"/>
  <c r="V10" i="1" s="1"/>
  <c r="U37" i="1"/>
  <c r="T37" i="1"/>
  <c r="S37" i="1"/>
  <c r="S9" i="1" s="1"/>
  <c r="S10" i="1" s="1"/>
  <c r="R37" i="1"/>
  <c r="R9" i="1" s="1"/>
  <c r="R10" i="1" s="1"/>
  <c r="Q37" i="1"/>
  <c r="P37" i="1"/>
  <c r="O37" i="1"/>
  <c r="O9" i="1" s="1"/>
  <c r="O10" i="1" s="1"/>
  <c r="Z36" i="1"/>
  <c r="Y36" i="1"/>
  <c r="X36" i="1"/>
  <c r="W36" i="1"/>
  <c r="V36" i="1"/>
  <c r="U36" i="1"/>
  <c r="T36" i="1"/>
  <c r="S36" i="1"/>
  <c r="R36" i="1"/>
  <c r="Q36" i="1"/>
  <c r="P36" i="1"/>
  <c r="O36" i="1"/>
  <c r="Z35" i="1"/>
  <c r="Y35" i="1"/>
  <c r="Y7" i="1" s="1"/>
  <c r="X35" i="1"/>
  <c r="W35" i="1"/>
  <c r="W6" i="1" s="1"/>
  <c r="V35" i="1"/>
  <c r="U35" i="1"/>
  <c r="U7" i="1" s="1"/>
  <c r="T35" i="1"/>
  <c r="S35" i="1"/>
  <c r="S6" i="1" s="1"/>
  <c r="R35" i="1"/>
  <c r="Q35" i="1"/>
  <c r="Q7" i="1" s="1"/>
  <c r="P35" i="1"/>
  <c r="O35" i="1"/>
  <c r="O6" i="1" s="1"/>
  <c r="Z34" i="1"/>
  <c r="Y34" i="1"/>
  <c r="X34" i="1"/>
  <c r="W34" i="1"/>
  <c r="V34" i="1"/>
  <c r="U34" i="1"/>
  <c r="T34" i="1"/>
  <c r="S34" i="1"/>
  <c r="R34" i="1"/>
  <c r="Q34" i="1"/>
  <c r="P34" i="1"/>
  <c r="O34" i="1"/>
  <c r="BL31" i="1"/>
  <c r="BG31" i="1"/>
  <c r="BC31" i="1"/>
  <c r="AU31" i="1"/>
  <c r="AQ31" i="1"/>
  <c r="AM31" i="1"/>
  <c r="AE31" i="1"/>
  <c r="AA31" i="1"/>
  <c r="W31" i="1"/>
  <c r="O31" i="1"/>
  <c r="K31" i="1"/>
  <c r="G31" i="1"/>
  <c r="BL30" i="1"/>
  <c r="BJ30" i="1"/>
  <c r="BJ31" i="1" s="1"/>
  <c r="BI30" i="1"/>
  <c r="BI31" i="1" s="1"/>
  <c r="BH30" i="1"/>
  <c r="BH31" i="1" s="1"/>
  <c r="BG30" i="1"/>
  <c r="BF30" i="1"/>
  <c r="BF31" i="1" s="1"/>
  <c r="BE30" i="1"/>
  <c r="BE31" i="1" s="1"/>
  <c r="BD30" i="1"/>
  <c r="BD31" i="1" s="1"/>
  <c r="BC30" i="1"/>
  <c r="BB30" i="1"/>
  <c r="BB31" i="1" s="1"/>
  <c r="BA30" i="1"/>
  <c r="BA31" i="1" s="1"/>
  <c r="AZ30" i="1"/>
  <c r="AZ31" i="1" s="1"/>
  <c r="AY30" i="1"/>
  <c r="AY31" i="1" s="1"/>
  <c r="AX30" i="1"/>
  <c r="AX31" i="1" s="1"/>
  <c r="AW30" i="1"/>
  <c r="AW31" i="1" s="1"/>
  <c r="AV30" i="1"/>
  <c r="AV31" i="1" s="1"/>
  <c r="AU30" i="1"/>
  <c r="AT30" i="1"/>
  <c r="AT31" i="1" s="1"/>
  <c r="AS30" i="1"/>
  <c r="AS31" i="1" s="1"/>
  <c r="AR30" i="1"/>
  <c r="AR31" i="1" s="1"/>
  <c r="AQ30" i="1"/>
  <c r="AP30" i="1"/>
  <c r="AP31" i="1" s="1"/>
  <c r="AO30" i="1"/>
  <c r="AO31" i="1" s="1"/>
  <c r="AN30" i="1"/>
  <c r="AN31" i="1" s="1"/>
  <c r="AM30" i="1"/>
  <c r="AL30" i="1"/>
  <c r="AL31" i="1" s="1"/>
  <c r="AK30" i="1"/>
  <c r="AK31" i="1" s="1"/>
  <c r="AJ30" i="1"/>
  <c r="AJ31" i="1" s="1"/>
  <c r="AI30" i="1"/>
  <c r="AI31" i="1" s="1"/>
  <c r="AH30" i="1"/>
  <c r="AH31" i="1" s="1"/>
  <c r="AG30" i="1"/>
  <c r="AG31" i="1" s="1"/>
  <c r="AF30" i="1"/>
  <c r="AF31" i="1" s="1"/>
  <c r="AE30" i="1"/>
  <c r="AD30" i="1"/>
  <c r="AD31" i="1" s="1"/>
  <c r="AC30" i="1"/>
  <c r="AC31" i="1" s="1"/>
  <c r="AB30" i="1"/>
  <c r="AB31" i="1" s="1"/>
  <c r="AA30" i="1"/>
  <c r="Z30" i="1"/>
  <c r="Z31" i="1" s="1"/>
  <c r="Y30" i="1"/>
  <c r="Y31" i="1" s="1"/>
  <c r="X30" i="1"/>
  <c r="X31" i="1" s="1"/>
  <c r="W30" i="1"/>
  <c r="V30" i="1"/>
  <c r="V31" i="1" s="1"/>
  <c r="U30" i="1"/>
  <c r="U31" i="1" s="1"/>
  <c r="T30" i="1"/>
  <c r="T31" i="1" s="1"/>
  <c r="S30" i="1"/>
  <c r="S31" i="1" s="1"/>
  <c r="R30" i="1"/>
  <c r="R31" i="1" s="1"/>
  <c r="Q30" i="1"/>
  <c r="Q31" i="1" s="1"/>
  <c r="P30" i="1"/>
  <c r="P31" i="1" s="1"/>
  <c r="O30" i="1"/>
  <c r="N30" i="1"/>
  <c r="N31" i="1" s="1"/>
  <c r="M30" i="1"/>
  <c r="M31" i="1" s="1"/>
  <c r="L30" i="1"/>
  <c r="L31" i="1" s="1"/>
  <c r="K30" i="1"/>
  <c r="J30" i="1"/>
  <c r="J31" i="1" s="1"/>
  <c r="I30" i="1"/>
  <c r="I31" i="1" s="1"/>
  <c r="H30" i="1"/>
  <c r="H31" i="1" s="1"/>
  <c r="G30" i="1"/>
  <c r="F30" i="1"/>
  <c r="F31" i="1" s="1"/>
  <c r="E30" i="1"/>
  <c r="E31" i="1" s="1"/>
  <c r="D30" i="1"/>
  <c r="D31" i="1" s="1"/>
  <c r="C30" i="1"/>
  <c r="BH29" i="1"/>
  <c r="AR29" i="1"/>
  <c r="AB29" i="1"/>
  <c r="L29" i="1"/>
  <c r="BL20" i="1"/>
  <c r="BL29" i="1" s="1"/>
  <c r="BJ20" i="1"/>
  <c r="BJ29" i="1" s="1"/>
  <c r="BI20" i="1"/>
  <c r="BI29" i="1" s="1"/>
  <c r="BH20" i="1"/>
  <c r="BG20" i="1"/>
  <c r="BG29" i="1" s="1"/>
  <c r="BF20" i="1"/>
  <c r="BF29" i="1" s="1"/>
  <c r="BE20" i="1"/>
  <c r="BE29" i="1" s="1"/>
  <c r="BD20" i="1"/>
  <c r="BD29" i="1" s="1"/>
  <c r="BC20" i="1"/>
  <c r="BC29" i="1" s="1"/>
  <c r="BB20" i="1"/>
  <c r="BB29" i="1" s="1"/>
  <c r="BA20" i="1"/>
  <c r="BA29" i="1" s="1"/>
  <c r="AZ20" i="1"/>
  <c r="AZ29" i="1" s="1"/>
  <c r="AY20" i="1"/>
  <c r="AY29" i="1" s="1"/>
  <c r="AX20" i="1"/>
  <c r="AX29" i="1" s="1"/>
  <c r="AW20" i="1"/>
  <c r="AW29" i="1" s="1"/>
  <c r="AV20" i="1"/>
  <c r="AV29" i="1" s="1"/>
  <c r="AU20" i="1"/>
  <c r="AU29" i="1" s="1"/>
  <c r="AT20" i="1"/>
  <c r="AT29" i="1" s="1"/>
  <c r="AS20" i="1"/>
  <c r="AS29" i="1" s="1"/>
  <c r="AR20" i="1"/>
  <c r="AQ20" i="1"/>
  <c r="AQ29" i="1" s="1"/>
  <c r="AP20" i="1"/>
  <c r="AP29" i="1" s="1"/>
  <c r="AO20" i="1"/>
  <c r="AO29" i="1" s="1"/>
  <c r="AN20" i="1"/>
  <c r="AN29" i="1" s="1"/>
  <c r="AM20" i="1"/>
  <c r="AM29" i="1" s="1"/>
  <c r="AL20" i="1"/>
  <c r="AL29" i="1" s="1"/>
  <c r="AK20" i="1"/>
  <c r="AK29" i="1" s="1"/>
  <c r="AJ20" i="1"/>
  <c r="AJ29" i="1" s="1"/>
  <c r="AI20" i="1"/>
  <c r="AI29" i="1" s="1"/>
  <c r="AH20" i="1"/>
  <c r="AH29" i="1" s="1"/>
  <c r="AG20" i="1"/>
  <c r="AG29" i="1" s="1"/>
  <c r="AF20" i="1"/>
  <c r="AF29" i="1" s="1"/>
  <c r="AE20" i="1"/>
  <c r="AE29" i="1" s="1"/>
  <c r="AD20" i="1"/>
  <c r="AD29" i="1" s="1"/>
  <c r="AC20" i="1"/>
  <c r="AC29" i="1" s="1"/>
  <c r="AB20" i="1"/>
  <c r="AA20" i="1"/>
  <c r="AA29" i="1" s="1"/>
  <c r="Z20" i="1"/>
  <c r="Z29" i="1" s="1"/>
  <c r="Y20" i="1"/>
  <c r="Y29" i="1" s="1"/>
  <c r="X20" i="1"/>
  <c r="X29" i="1" s="1"/>
  <c r="W20" i="1"/>
  <c r="W29" i="1" s="1"/>
  <c r="V20" i="1"/>
  <c r="V29" i="1" s="1"/>
  <c r="U20" i="1"/>
  <c r="U29" i="1" s="1"/>
  <c r="T20" i="1"/>
  <c r="T29" i="1" s="1"/>
  <c r="S20" i="1"/>
  <c r="S29" i="1" s="1"/>
  <c r="R20" i="1"/>
  <c r="R29" i="1" s="1"/>
  <c r="Q20" i="1"/>
  <c r="Q29" i="1" s="1"/>
  <c r="P20" i="1"/>
  <c r="P29" i="1" s="1"/>
  <c r="O20" i="1"/>
  <c r="O29" i="1" s="1"/>
  <c r="N20" i="1"/>
  <c r="N29" i="1" s="1"/>
  <c r="M20" i="1"/>
  <c r="M29" i="1" s="1"/>
  <c r="L20" i="1"/>
  <c r="K20" i="1"/>
  <c r="K29" i="1" s="1"/>
  <c r="J20" i="1"/>
  <c r="J29" i="1" s="1"/>
  <c r="I20" i="1"/>
  <c r="I29" i="1" s="1"/>
  <c r="H20" i="1"/>
  <c r="H29" i="1" s="1"/>
  <c r="G20" i="1"/>
  <c r="G29" i="1" s="1"/>
  <c r="F20" i="1"/>
  <c r="F29" i="1" s="1"/>
  <c r="E20" i="1"/>
  <c r="E29" i="1" s="1"/>
  <c r="D20" i="1"/>
  <c r="D29" i="1" s="1"/>
  <c r="BL13" i="1"/>
  <c r="BH13" i="1"/>
  <c r="BG13" i="1"/>
  <c r="BD13" i="1"/>
  <c r="BC13" i="1"/>
  <c r="AZ13" i="1"/>
  <c r="AY13" i="1"/>
  <c r="AV13" i="1"/>
  <c r="AU13" i="1"/>
  <c r="AR13" i="1"/>
  <c r="AQ13" i="1"/>
  <c r="AN13" i="1"/>
  <c r="AM13" i="1"/>
  <c r="AJ13" i="1"/>
  <c r="AI13" i="1"/>
  <c r="AF13" i="1"/>
  <c r="AE13" i="1"/>
  <c r="AB13" i="1"/>
  <c r="AA13" i="1"/>
  <c r="Z13" i="1"/>
  <c r="T13" i="1"/>
  <c r="L13" i="1"/>
  <c r="D13" i="1"/>
  <c r="C13" i="1"/>
  <c r="BL12" i="1"/>
  <c r="BJ12" i="1"/>
  <c r="BJ13" i="1" s="1"/>
  <c r="BI12" i="1"/>
  <c r="BI13" i="1" s="1"/>
  <c r="BH12" i="1"/>
  <c r="BG12" i="1"/>
  <c r="BF12" i="1"/>
  <c r="BF13" i="1" s="1"/>
  <c r="BE12" i="1"/>
  <c r="BE13" i="1" s="1"/>
  <c r="BD12" i="1"/>
  <c r="BC12" i="1"/>
  <c r="BB12" i="1"/>
  <c r="BB13" i="1" s="1"/>
  <c r="BA12" i="1"/>
  <c r="BA13" i="1" s="1"/>
  <c r="AZ12" i="1"/>
  <c r="AY12" i="1"/>
  <c r="AX12" i="1"/>
  <c r="AX13" i="1" s="1"/>
  <c r="AW12" i="1"/>
  <c r="AW13" i="1" s="1"/>
  <c r="AV12" i="1"/>
  <c r="AU12" i="1"/>
  <c r="AT12" i="1"/>
  <c r="AT13" i="1" s="1"/>
  <c r="AS12" i="1"/>
  <c r="AS13" i="1" s="1"/>
  <c r="AR12" i="1"/>
  <c r="AQ12" i="1"/>
  <c r="AP12" i="1"/>
  <c r="AP13" i="1" s="1"/>
  <c r="AO12" i="1"/>
  <c r="AO13" i="1" s="1"/>
  <c r="AN12" i="1"/>
  <c r="AM12" i="1"/>
  <c r="AL12" i="1"/>
  <c r="AL13" i="1" s="1"/>
  <c r="AK12" i="1"/>
  <c r="AK13" i="1" s="1"/>
  <c r="AJ12" i="1"/>
  <c r="AI12" i="1"/>
  <c r="AH12" i="1"/>
  <c r="AH13" i="1" s="1"/>
  <c r="AG12" i="1"/>
  <c r="AG13" i="1" s="1"/>
  <c r="AF12" i="1"/>
  <c r="AE12" i="1"/>
  <c r="AD12" i="1"/>
  <c r="AD13" i="1" s="1"/>
  <c r="AC12" i="1"/>
  <c r="AC13" i="1" s="1"/>
  <c r="AB12" i="1"/>
  <c r="AA12" i="1"/>
  <c r="Y12" i="1"/>
  <c r="Y13" i="1" s="1"/>
  <c r="X12" i="1"/>
  <c r="X13" i="1" s="1"/>
  <c r="U12" i="1"/>
  <c r="U13" i="1" s="1"/>
  <c r="T12" i="1"/>
  <c r="Q12" i="1"/>
  <c r="Q13" i="1" s="1"/>
  <c r="P12" i="1"/>
  <c r="P13" i="1" s="1"/>
  <c r="N12" i="1"/>
  <c r="N13" i="1" s="1"/>
  <c r="M12" i="1"/>
  <c r="M13" i="1" s="1"/>
  <c r="L12" i="1"/>
  <c r="K12" i="1"/>
  <c r="K13" i="1" s="1"/>
  <c r="J12" i="1"/>
  <c r="J13" i="1" s="1"/>
  <c r="I12" i="1"/>
  <c r="I13" i="1" s="1"/>
  <c r="H12" i="1"/>
  <c r="H13" i="1" s="1"/>
  <c r="G12" i="1"/>
  <c r="G13" i="1" s="1"/>
  <c r="F12" i="1"/>
  <c r="F13" i="1" s="1"/>
  <c r="E12" i="1"/>
  <c r="E13" i="1" s="1"/>
  <c r="D12" i="1"/>
  <c r="BL10" i="1"/>
  <c r="BH10" i="1"/>
  <c r="BG10" i="1"/>
  <c r="BD10" i="1"/>
  <c r="BC10" i="1"/>
  <c r="AZ10" i="1"/>
  <c r="AY10" i="1"/>
  <c r="AV10" i="1"/>
  <c r="AU10" i="1"/>
  <c r="AR10" i="1"/>
  <c r="AQ10" i="1"/>
  <c r="AN10" i="1"/>
  <c r="AM10" i="1"/>
  <c r="AJ10" i="1"/>
  <c r="AI10" i="1"/>
  <c r="AF10" i="1"/>
  <c r="AE10" i="1"/>
  <c r="AB10" i="1"/>
  <c r="AA10" i="1"/>
  <c r="X10" i="1"/>
  <c r="T10" i="1"/>
  <c r="P10" i="1"/>
  <c r="L10" i="1"/>
  <c r="K10" i="1"/>
  <c r="H10" i="1"/>
  <c r="G10" i="1"/>
  <c r="D10" i="1"/>
  <c r="C10" i="1"/>
  <c r="BL9" i="1"/>
  <c r="BJ9" i="1"/>
  <c r="BJ10" i="1" s="1"/>
  <c r="BI9" i="1"/>
  <c r="BI10" i="1" s="1"/>
  <c r="BH9" i="1"/>
  <c r="BG9" i="1"/>
  <c r="BF9" i="1"/>
  <c r="BF10" i="1" s="1"/>
  <c r="BE9" i="1"/>
  <c r="BE10" i="1" s="1"/>
  <c r="BD9" i="1"/>
  <c r="BC9" i="1"/>
  <c r="BB9" i="1"/>
  <c r="BB10" i="1" s="1"/>
  <c r="BA9" i="1"/>
  <c r="BA10" i="1" s="1"/>
  <c r="AZ9" i="1"/>
  <c r="AY9" i="1"/>
  <c r="AX9" i="1"/>
  <c r="AX10" i="1" s="1"/>
  <c r="AW9" i="1"/>
  <c r="AW10" i="1" s="1"/>
  <c r="AV9" i="1"/>
  <c r="AU9" i="1"/>
  <c r="AT9" i="1"/>
  <c r="AT10" i="1" s="1"/>
  <c r="AS9" i="1"/>
  <c r="AS10" i="1" s="1"/>
  <c r="AR9" i="1"/>
  <c r="AQ9" i="1"/>
  <c r="AP9" i="1"/>
  <c r="AP10" i="1" s="1"/>
  <c r="AO9" i="1"/>
  <c r="AO10" i="1" s="1"/>
  <c r="AN9" i="1"/>
  <c r="AM9" i="1"/>
  <c r="AL9" i="1"/>
  <c r="AL10" i="1" s="1"/>
  <c r="AK9" i="1"/>
  <c r="AK10" i="1" s="1"/>
  <c r="AJ9" i="1"/>
  <c r="AI9" i="1"/>
  <c r="AH9" i="1"/>
  <c r="AH10" i="1" s="1"/>
  <c r="AG9" i="1"/>
  <c r="AG10" i="1" s="1"/>
  <c r="AF9" i="1"/>
  <c r="AE9" i="1"/>
  <c r="AD9" i="1"/>
  <c r="AD10" i="1" s="1"/>
  <c r="AC9" i="1"/>
  <c r="AC10" i="1" s="1"/>
  <c r="AB9" i="1"/>
  <c r="AA9" i="1"/>
  <c r="Y9" i="1"/>
  <c r="Y10" i="1" s="1"/>
  <c r="X9" i="1"/>
  <c r="U9" i="1"/>
  <c r="U10" i="1" s="1"/>
  <c r="T9" i="1"/>
  <c r="Q9" i="1"/>
  <c r="Q10" i="1" s="1"/>
  <c r="P9" i="1"/>
  <c r="N9" i="1"/>
  <c r="N10" i="1" s="1"/>
  <c r="M9" i="1"/>
  <c r="M10" i="1" s="1"/>
  <c r="L9" i="1"/>
  <c r="K9" i="1"/>
  <c r="J9" i="1"/>
  <c r="J10" i="1" s="1"/>
  <c r="I9" i="1"/>
  <c r="I10" i="1" s="1"/>
  <c r="H9" i="1"/>
  <c r="G9" i="1"/>
  <c r="F9" i="1"/>
  <c r="F10" i="1" s="1"/>
  <c r="E9" i="1"/>
  <c r="E10" i="1" s="1"/>
  <c r="D9" i="1"/>
  <c r="C9" i="1"/>
  <c r="BL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L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X7" i="1"/>
  <c r="W7" i="1"/>
  <c r="T7" i="1"/>
  <c r="S7" i="1"/>
  <c r="P7" i="1"/>
  <c r="O7" i="1"/>
  <c r="N7" i="1"/>
  <c r="M7" i="1"/>
  <c r="L7" i="1"/>
  <c r="K7" i="1"/>
  <c r="J7" i="1"/>
  <c r="I7" i="1"/>
  <c r="H7" i="1"/>
  <c r="G7" i="1"/>
  <c r="F7" i="1"/>
  <c r="E7" i="1"/>
  <c r="D7" i="1"/>
  <c r="C7" i="1"/>
  <c r="BL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Y6" i="1"/>
  <c r="X6" i="1"/>
  <c r="U6" i="1"/>
  <c r="T6" i="1"/>
  <c r="Q6" i="1"/>
  <c r="P6" i="1"/>
  <c r="N6" i="1"/>
  <c r="M6" i="1"/>
  <c r="L6" i="1"/>
  <c r="K6" i="1"/>
  <c r="J6" i="1"/>
  <c r="I6" i="1"/>
  <c r="H6" i="1"/>
  <c r="G6" i="1"/>
  <c r="F6" i="1"/>
  <c r="E6" i="1"/>
  <c r="D6" i="1"/>
  <c r="C6" i="1"/>
  <c r="F772" i="1" l="1"/>
  <c r="F773" i="1" s="1"/>
  <c r="F716" i="1"/>
  <c r="F717" i="1" s="1"/>
  <c r="F660" i="1"/>
  <c r="F661" i="1" s="1"/>
  <c r="F548" i="1"/>
  <c r="F549" i="1" s="1"/>
  <c r="F492" i="1"/>
  <c r="F493" i="1" s="1"/>
  <c r="F436" i="1"/>
  <c r="F437" i="1" s="1"/>
  <c r="F380" i="1"/>
  <c r="F381" i="1" s="1"/>
  <c r="F268" i="1"/>
  <c r="F269" i="1" s="1"/>
  <c r="F156" i="1"/>
  <c r="F157" i="1" s="1"/>
  <c r="F100" i="1"/>
  <c r="F101" i="1" s="1"/>
  <c r="D100" i="1"/>
  <c r="D101" i="1" s="1"/>
  <c r="H100" i="1"/>
  <c r="H101" i="1" s="1"/>
  <c r="L100" i="1"/>
  <c r="L101" i="1" s="1"/>
  <c r="P100" i="1"/>
  <c r="P101" i="1" s="1"/>
  <c r="T100" i="1"/>
  <c r="T101" i="1" s="1"/>
  <c r="X100" i="1"/>
  <c r="X101" i="1" s="1"/>
  <c r="AB100" i="1"/>
  <c r="AB101" i="1" s="1"/>
  <c r="AF100" i="1"/>
  <c r="AF101" i="1" s="1"/>
  <c r="AJ100" i="1"/>
  <c r="AJ101" i="1" s="1"/>
  <c r="AN100" i="1"/>
  <c r="AN101" i="1" s="1"/>
  <c r="AR100" i="1"/>
  <c r="AR101" i="1" s="1"/>
  <c r="AV100" i="1"/>
  <c r="AV101" i="1" s="1"/>
  <c r="AZ100" i="1"/>
  <c r="AZ101" i="1" s="1"/>
  <c r="BD100" i="1"/>
  <c r="BD101" i="1" s="1"/>
  <c r="BH100" i="1"/>
  <c r="BH101" i="1" s="1"/>
  <c r="J156" i="1"/>
  <c r="J157" i="1" s="1"/>
  <c r="N156" i="1"/>
  <c r="N157" i="1" s="1"/>
  <c r="Z156" i="1"/>
  <c r="Z157" i="1" s="1"/>
  <c r="AD156" i="1"/>
  <c r="AD157" i="1" s="1"/>
  <c r="AP156" i="1"/>
  <c r="AP157" i="1" s="1"/>
  <c r="AT156" i="1"/>
  <c r="AT157" i="1" s="1"/>
  <c r="BF156" i="1"/>
  <c r="BF157" i="1" s="1"/>
  <c r="BJ156" i="1"/>
  <c r="BJ157" i="1" s="1"/>
  <c r="F324" i="1"/>
  <c r="F325" i="1" s="1"/>
  <c r="N324" i="1"/>
  <c r="N325" i="1" s="1"/>
  <c r="V324" i="1"/>
  <c r="V325" i="1" s="1"/>
  <c r="AD324" i="1"/>
  <c r="AD325" i="1" s="1"/>
  <c r="AL324" i="1"/>
  <c r="AL325" i="1" s="1"/>
  <c r="AT324" i="1"/>
  <c r="AT325" i="1" s="1"/>
  <c r="BB324" i="1"/>
  <c r="BB325" i="1" s="1"/>
  <c r="BJ324" i="1"/>
  <c r="BJ325" i="1" s="1"/>
  <c r="I324" i="1"/>
  <c r="I325" i="1" s="1"/>
  <c r="Q324" i="1"/>
  <c r="Q325" i="1" s="1"/>
  <c r="Y324" i="1"/>
  <c r="Y325" i="1" s="1"/>
  <c r="AG324" i="1"/>
  <c r="AG325" i="1" s="1"/>
  <c r="AO324" i="1"/>
  <c r="AO325" i="1" s="1"/>
  <c r="AW324" i="1"/>
  <c r="AW325" i="1" s="1"/>
  <c r="BE324" i="1"/>
  <c r="BE325" i="1" s="1"/>
  <c r="R7" i="1"/>
  <c r="R6" i="1"/>
  <c r="V7" i="1"/>
  <c r="V6" i="1"/>
  <c r="Z7" i="1"/>
  <c r="Z6" i="1"/>
  <c r="C100" i="1"/>
  <c r="C101" i="1" s="1"/>
  <c r="G100" i="1"/>
  <c r="G101" i="1" s="1"/>
  <c r="K100" i="1"/>
  <c r="K101" i="1" s="1"/>
  <c r="O100" i="1"/>
  <c r="O101" i="1" s="1"/>
  <c r="S100" i="1"/>
  <c r="S101" i="1" s="1"/>
  <c r="W100" i="1"/>
  <c r="W101" i="1" s="1"/>
  <c r="AA100" i="1"/>
  <c r="AA101" i="1" s="1"/>
  <c r="AE100" i="1"/>
  <c r="AE101" i="1" s="1"/>
  <c r="AI100" i="1"/>
  <c r="AI101" i="1" s="1"/>
  <c r="AM100" i="1"/>
  <c r="AM101" i="1" s="1"/>
  <c r="AQ100" i="1"/>
  <c r="AQ101" i="1" s="1"/>
  <c r="AU100" i="1"/>
  <c r="AU101" i="1" s="1"/>
  <c r="AY100" i="1"/>
  <c r="AY101" i="1" s="1"/>
  <c r="BC100" i="1"/>
  <c r="BC101" i="1" s="1"/>
  <c r="BG100" i="1"/>
  <c r="BG101" i="1" s="1"/>
  <c r="BL100" i="1"/>
  <c r="BL101" i="1" s="1"/>
  <c r="F212" i="1"/>
  <c r="F213" i="1" s="1"/>
  <c r="N212" i="1"/>
  <c r="N213" i="1" s="1"/>
  <c r="V212" i="1"/>
  <c r="V213" i="1" s="1"/>
  <c r="AD212" i="1"/>
  <c r="AD213" i="1" s="1"/>
  <c r="AL212" i="1"/>
  <c r="AL213" i="1" s="1"/>
  <c r="AT212" i="1"/>
  <c r="AT213" i="1" s="1"/>
  <c r="BB212" i="1"/>
  <c r="BB213" i="1" s="1"/>
  <c r="BF212" i="1"/>
  <c r="BF213" i="1" s="1"/>
  <c r="H324" i="1"/>
  <c r="H325" i="1" s="1"/>
  <c r="P324" i="1"/>
  <c r="P325" i="1" s="1"/>
  <c r="X324" i="1"/>
  <c r="X325" i="1" s="1"/>
  <c r="AF324" i="1"/>
  <c r="AF325" i="1" s="1"/>
  <c r="AN324" i="1"/>
  <c r="AN325" i="1" s="1"/>
  <c r="AV324" i="1"/>
  <c r="AV325" i="1" s="1"/>
  <c r="BD324" i="1"/>
  <c r="BD325" i="1" s="1"/>
  <c r="E156" i="1"/>
  <c r="E157" i="1" s="1"/>
  <c r="I156" i="1"/>
  <c r="I157" i="1" s="1"/>
  <c r="M156" i="1"/>
  <c r="M157" i="1" s="1"/>
  <c r="Q156" i="1"/>
  <c r="Q157" i="1" s="1"/>
  <c r="U156" i="1"/>
  <c r="U157" i="1" s="1"/>
  <c r="Y156" i="1"/>
  <c r="Y157" i="1" s="1"/>
  <c r="AC156" i="1"/>
  <c r="AC157" i="1" s="1"/>
  <c r="AG156" i="1"/>
  <c r="AG157" i="1" s="1"/>
  <c r="AK156" i="1"/>
  <c r="AK157" i="1" s="1"/>
  <c r="AO156" i="1"/>
  <c r="AO157" i="1" s="1"/>
  <c r="AS156" i="1"/>
  <c r="AS157" i="1" s="1"/>
  <c r="AW156" i="1"/>
  <c r="AW157" i="1" s="1"/>
  <c r="BA156" i="1"/>
  <c r="BA157" i="1" s="1"/>
  <c r="BE156" i="1"/>
  <c r="BE157" i="1" s="1"/>
  <c r="BI156" i="1"/>
  <c r="BI157" i="1" s="1"/>
  <c r="AX268" i="1"/>
  <c r="AX269" i="1" s="1"/>
  <c r="BB268" i="1"/>
  <c r="BB269" i="1" s="1"/>
  <c r="BF268" i="1"/>
  <c r="BF269" i="1" s="1"/>
  <c r="BJ268" i="1"/>
  <c r="BJ269" i="1" s="1"/>
  <c r="D380" i="1"/>
  <c r="D381" i="1" s="1"/>
  <c r="H380" i="1"/>
  <c r="H381" i="1" s="1"/>
  <c r="L380" i="1"/>
  <c r="L381" i="1" s="1"/>
  <c r="P380" i="1"/>
  <c r="P381" i="1" s="1"/>
  <c r="T380" i="1"/>
  <c r="T381" i="1" s="1"/>
  <c r="X380" i="1"/>
  <c r="X381" i="1" s="1"/>
  <c r="AB380" i="1"/>
  <c r="AB381" i="1" s="1"/>
  <c r="AF380" i="1"/>
  <c r="AF381" i="1" s="1"/>
  <c r="AJ380" i="1"/>
  <c r="AJ381" i="1" s="1"/>
  <c r="AN380" i="1"/>
  <c r="AN381" i="1" s="1"/>
  <c r="AR380" i="1"/>
  <c r="AR381" i="1" s="1"/>
  <c r="AV380" i="1"/>
  <c r="AV381" i="1" s="1"/>
  <c r="AZ380" i="1"/>
  <c r="AZ381" i="1" s="1"/>
  <c r="BD380" i="1"/>
  <c r="BD381" i="1" s="1"/>
  <c r="BH380" i="1"/>
  <c r="BH381" i="1" s="1"/>
  <c r="E436" i="1"/>
  <c r="E437" i="1" s="1"/>
  <c r="N436" i="1"/>
  <c r="N437" i="1" s="1"/>
  <c r="AD436" i="1"/>
  <c r="AD437" i="1" s="1"/>
  <c r="AT436" i="1"/>
  <c r="AT437" i="1" s="1"/>
  <c r="BJ436" i="1"/>
  <c r="BJ437" i="1" s="1"/>
  <c r="H492" i="1"/>
  <c r="H493" i="1" s="1"/>
  <c r="X492" i="1"/>
  <c r="X493" i="1" s="1"/>
  <c r="AN492" i="1"/>
  <c r="AN493" i="1" s="1"/>
  <c r="BD492" i="1"/>
  <c r="BD493" i="1" s="1"/>
  <c r="C492" i="1"/>
  <c r="C493" i="1" s="1"/>
  <c r="S492" i="1"/>
  <c r="S493" i="1" s="1"/>
  <c r="AI492" i="1"/>
  <c r="AI493" i="1" s="1"/>
  <c r="AY492" i="1"/>
  <c r="AY493" i="1" s="1"/>
  <c r="J212" i="1"/>
  <c r="J213" i="1" s="1"/>
  <c r="R212" i="1"/>
  <c r="R213" i="1" s="1"/>
  <c r="Z212" i="1"/>
  <c r="Z213" i="1" s="1"/>
  <c r="AH212" i="1"/>
  <c r="AH213" i="1" s="1"/>
  <c r="AP212" i="1"/>
  <c r="AP213" i="1" s="1"/>
  <c r="AX212" i="1"/>
  <c r="AX213" i="1" s="1"/>
  <c r="BJ212" i="1"/>
  <c r="BJ213" i="1" s="1"/>
  <c r="D324" i="1"/>
  <c r="D325" i="1" s="1"/>
  <c r="L324" i="1"/>
  <c r="L325" i="1" s="1"/>
  <c r="T324" i="1"/>
  <c r="T325" i="1" s="1"/>
  <c r="AB324" i="1"/>
  <c r="AB325" i="1" s="1"/>
  <c r="AJ324" i="1"/>
  <c r="AJ325" i="1" s="1"/>
  <c r="AR324" i="1"/>
  <c r="AR325" i="1" s="1"/>
  <c r="AZ324" i="1"/>
  <c r="AZ325" i="1" s="1"/>
  <c r="BH324" i="1"/>
  <c r="BH325" i="1" s="1"/>
  <c r="C268" i="1"/>
  <c r="C269" i="1" s="1"/>
  <c r="G268" i="1"/>
  <c r="G269" i="1" s="1"/>
  <c r="K268" i="1"/>
  <c r="K269" i="1" s="1"/>
  <c r="O268" i="1"/>
  <c r="O269" i="1" s="1"/>
  <c r="S268" i="1"/>
  <c r="S269" i="1" s="1"/>
  <c r="W268" i="1"/>
  <c r="W269" i="1" s="1"/>
  <c r="AA268" i="1"/>
  <c r="AA269" i="1" s="1"/>
  <c r="AE268" i="1"/>
  <c r="AE269" i="1" s="1"/>
  <c r="AI268" i="1"/>
  <c r="AI269" i="1" s="1"/>
  <c r="AM268" i="1"/>
  <c r="AM269" i="1" s="1"/>
  <c r="AQ268" i="1"/>
  <c r="AQ269" i="1" s="1"/>
  <c r="AU268" i="1"/>
  <c r="AU269" i="1" s="1"/>
  <c r="AY268" i="1"/>
  <c r="AY269" i="1" s="1"/>
  <c r="BC268" i="1"/>
  <c r="BC269" i="1" s="1"/>
  <c r="BG268" i="1"/>
  <c r="BG269" i="1" s="1"/>
  <c r="BL268" i="1"/>
  <c r="BL269" i="1" s="1"/>
  <c r="E380" i="1"/>
  <c r="E381" i="1" s="1"/>
  <c r="I380" i="1"/>
  <c r="I381" i="1" s="1"/>
  <c r="M380" i="1"/>
  <c r="M381" i="1" s="1"/>
  <c r="Q380" i="1"/>
  <c r="Q381" i="1" s="1"/>
  <c r="U380" i="1"/>
  <c r="U381" i="1" s="1"/>
  <c r="Y380" i="1"/>
  <c r="Y381" i="1" s="1"/>
  <c r="AC380" i="1"/>
  <c r="AC381" i="1" s="1"/>
  <c r="AG380" i="1"/>
  <c r="AG381" i="1" s="1"/>
  <c r="AK380" i="1"/>
  <c r="AK381" i="1" s="1"/>
  <c r="AO380" i="1"/>
  <c r="AO381" i="1" s="1"/>
  <c r="AS380" i="1"/>
  <c r="AS381" i="1" s="1"/>
  <c r="AW380" i="1"/>
  <c r="AW381" i="1" s="1"/>
  <c r="BA380" i="1"/>
  <c r="BA381" i="1" s="1"/>
  <c r="BE380" i="1"/>
  <c r="BE381" i="1" s="1"/>
  <c r="BI380" i="1"/>
  <c r="BI381" i="1" s="1"/>
  <c r="J436" i="1"/>
  <c r="J437" i="1" s="1"/>
  <c r="Z436" i="1"/>
  <c r="Z437" i="1" s="1"/>
  <c r="AP436" i="1"/>
  <c r="AP437" i="1" s="1"/>
  <c r="BF436" i="1"/>
  <c r="BF437" i="1" s="1"/>
  <c r="I492" i="1"/>
  <c r="I493" i="1" s="1"/>
  <c r="M492" i="1"/>
  <c r="M493" i="1" s="1"/>
  <c r="Y492" i="1"/>
  <c r="Y493" i="1" s="1"/>
  <c r="AC492" i="1"/>
  <c r="AC493" i="1" s="1"/>
  <c r="AO492" i="1"/>
  <c r="AO493" i="1" s="1"/>
  <c r="AS492" i="1"/>
  <c r="AS493" i="1" s="1"/>
  <c r="BE492" i="1"/>
  <c r="BE493" i="1" s="1"/>
  <c r="BI492" i="1"/>
  <c r="BI493" i="1" s="1"/>
  <c r="D492" i="1"/>
  <c r="D493" i="1" s="1"/>
  <c r="T492" i="1"/>
  <c r="T493" i="1" s="1"/>
  <c r="AJ492" i="1"/>
  <c r="AJ493" i="1" s="1"/>
  <c r="AZ492" i="1"/>
  <c r="AZ493" i="1" s="1"/>
  <c r="I436" i="1"/>
  <c r="I437" i="1" s="1"/>
  <c r="M436" i="1"/>
  <c r="M437" i="1" s="1"/>
  <c r="Q436" i="1"/>
  <c r="Q437" i="1" s="1"/>
  <c r="U436" i="1"/>
  <c r="U437" i="1" s="1"/>
  <c r="Y436" i="1"/>
  <c r="Y437" i="1" s="1"/>
  <c r="AC436" i="1"/>
  <c r="AC437" i="1" s="1"/>
  <c r="AG436" i="1"/>
  <c r="AG437" i="1" s="1"/>
  <c r="AK436" i="1"/>
  <c r="AK437" i="1" s="1"/>
  <c r="AO436" i="1"/>
  <c r="AO437" i="1" s="1"/>
  <c r="AS436" i="1"/>
  <c r="AS437" i="1" s="1"/>
  <c r="AW436" i="1"/>
  <c r="AW437" i="1" s="1"/>
  <c r="BA436" i="1"/>
  <c r="BA437" i="1" s="1"/>
  <c r="BE436" i="1"/>
  <c r="BE437" i="1" s="1"/>
  <c r="BI436" i="1"/>
  <c r="BI437" i="1" s="1"/>
  <c r="I548" i="1"/>
  <c r="I549" i="1" s="1"/>
  <c r="Q548" i="1"/>
  <c r="Q549" i="1" s="1"/>
  <c r="Y548" i="1"/>
  <c r="Y549" i="1" s="1"/>
  <c r="AG548" i="1"/>
  <c r="AG549" i="1" s="1"/>
  <c r="AO548" i="1"/>
  <c r="AO549" i="1" s="1"/>
  <c r="AW548" i="1"/>
  <c r="AW549" i="1" s="1"/>
  <c r="BE548" i="1"/>
  <c r="BE549" i="1" s="1"/>
  <c r="F604" i="1"/>
  <c r="F605" i="1" s="1"/>
  <c r="N604" i="1"/>
  <c r="N605" i="1" s="1"/>
  <c r="V604" i="1"/>
  <c r="V605" i="1" s="1"/>
  <c r="AD604" i="1"/>
  <c r="AD605" i="1" s="1"/>
  <c r="AL604" i="1"/>
  <c r="AL605" i="1" s="1"/>
  <c r="AT604" i="1"/>
  <c r="AT605" i="1" s="1"/>
  <c r="BB604" i="1"/>
  <c r="BB605" i="1" s="1"/>
  <c r="BJ604" i="1"/>
  <c r="BJ605" i="1" s="1"/>
  <c r="BE660" i="1"/>
  <c r="BE661" i="1" s="1"/>
  <c r="AS660" i="1"/>
  <c r="AS661" i="1" s="1"/>
  <c r="BA660" i="1"/>
  <c r="BA661" i="1" s="1"/>
  <c r="BI660" i="1"/>
  <c r="BI661" i="1" s="1"/>
  <c r="C548" i="1"/>
  <c r="C549" i="1" s="1"/>
  <c r="G548" i="1"/>
  <c r="G549" i="1" s="1"/>
  <c r="K548" i="1"/>
  <c r="K549" i="1" s="1"/>
  <c r="O548" i="1"/>
  <c r="O549" i="1" s="1"/>
  <c r="S548" i="1"/>
  <c r="S549" i="1" s="1"/>
  <c r="W548" i="1"/>
  <c r="W549" i="1" s="1"/>
  <c r="AA548" i="1"/>
  <c r="AA549" i="1" s="1"/>
  <c r="AE548" i="1"/>
  <c r="AE549" i="1" s="1"/>
  <c r="AI548" i="1"/>
  <c r="AI549" i="1" s="1"/>
  <c r="AM548" i="1"/>
  <c r="AM549" i="1" s="1"/>
  <c r="AQ548" i="1"/>
  <c r="AQ549" i="1" s="1"/>
  <c r="AU548" i="1"/>
  <c r="AU549" i="1" s="1"/>
  <c r="AY548" i="1"/>
  <c r="AY549" i="1" s="1"/>
  <c r="BC548" i="1"/>
  <c r="BC549" i="1" s="1"/>
  <c r="BG548" i="1"/>
  <c r="BG549" i="1" s="1"/>
  <c r="BL548" i="1"/>
  <c r="BL549" i="1" s="1"/>
  <c r="D660" i="1"/>
  <c r="D661" i="1" s="1"/>
  <c r="H660" i="1"/>
  <c r="H661" i="1" s="1"/>
  <c r="L660" i="1"/>
  <c r="L661" i="1" s="1"/>
  <c r="P660" i="1"/>
  <c r="P661" i="1" s="1"/>
  <c r="T660" i="1"/>
  <c r="T661" i="1" s="1"/>
  <c r="X660" i="1"/>
  <c r="X661" i="1" s="1"/>
  <c r="AB660" i="1"/>
  <c r="AB661" i="1" s="1"/>
  <c r="AF660" i="1"/>
  <c r="AF661" i="1" s="1"/>
  <c r="AJ660" i="1"/>
  <c r="AJ661" i="1" s="1"/>
  <c r="AN660" i="1"/>
  <c r="AN661" i="1" s="1"/>
  <c r="AR660" i="1"/>
  <c r="AR661" i="1" s="1"/>
  <c r="AV660" i="1"/>
  <c r="AV661" i="1" s="1"/>
  <c r="AZ660" i="1"/>
  <c r="AZ661" i="1" s="1"/>
  <c r="BD660" i="1"/>
  <c r="BD661" i="1" s="1"/>
  <c r="BH660" i="1"/>
  <c r="BH661" i="1" s="1"/>
  <c r="AX660" i="1"/>
  <c r="AX661" i="1" s="1"/>
  <c r="BF660" i="1"/>
  <c r="BF661" i="1" s="1"/>
  <c r="C828" i="1"/>
  <c r="C829" i="1" s="1"/>
  <c r="K828" i="1"/>
  <c r="K829" i="1" s="1"/>
  <c r="S828" i="1"/>
  <c r="S829" i="1" s="1"/>
  <c r="AA828" i="1"/>
  <c r="AA829" i="1" s="1"/>
  <c r="AI828" i="1"/>
  <c r="AI829" i="1" s="1"/>
  <c r="AQ828" i="1"/>
  <c r="AQ829" i="1" s="1"/>
  <c r="AY828" i="1"/>
  <c r="AY829" i="1" s="1"/>
  <c r="BG828" i="1"/>
  <c r="BG829" i="1" s="1"/>
  <c r="AI716" i="1"/>
  <c r="AI717" i="1" s="1"/>
  <c r="AQ716" i="1"/>
  <c r="AQ717" i="1" s="1"/>
  <c r="AY716" i="1"/>
  <c r="AY717" i="1" s="1"/>
  <c r="BG716" i="1"/>
  <c r="BG717" i="1" s="1"/>
  <c r="E772" i="1"/>
  <c r="E773" i="1" s="1"/>
  <c r="I772" i="1"/>
  <c r="I773" i="1" s="1"/>
  <c r="M772" i="1"/>
  <c r="M773" i="1" s="1"/>
  <c r="Q772" i="1"/>
  <c r="Q773" i="1" s="1"/>
  <c r="U772" i="1"/>
  <c r="U773" i="1" s="1"/>
  <c r="Y772" i="1"/>
  <c r="Y773" i="1" s="1"/>
  <c r="AC772" i="1"/>
  <c r="AC773" i="1" s="1"/>
  <c r="AG772" i="1"/>
  <c r="AG773" i="1" s="1"/>
  <c r="AK772" i="1"/>
  <c r="AK773" i="1" s="1"/>
  <c r="AO772" i="1"/>
  <c r="AO773" i="1" s="1"/>
  <c r="AS772" i="1"/>
  <c r="AS773" i="1" s="1"/>
  <c r="AW772" i="1"/>
  <c r="AW773" i="1" s="1"/>
  <c r="BA772" i="1"/>
  <c r="BA773" i="1" s="1"/>
  <c r="BE772" i="1"/>
  <c r="BE773" i="1" s="1"/>
  <c r="BI772" i="1"/>
  <c r="BI773" i="1" s="1"/>
  <c r="AH716" i="1"/>
  <c r="AH717" i="1" s="1"/>
  <c r="AL716" i="1"/>
  <c r="AL717" i="1" s="1"/>
  <c r="AP716" i="1"/>
  <c r="AP717" i="1" s="1"/>
  <c r="AT716" i="1"/>
  <c r="AT717" i="1" s="1"/>
  <c r="AX716" i="1"/>
  <c r="AX717" i="1" s="1"/>
  <c r="BB716" i="1"/>
  <c r="BB717" i="1" s="1"/>
  <c r="BF716" i="1"/>
  <c r="BF717" i="1" s="1"/>
  <c r="BJ716" i="1"/>
  <c r="BJ717" i="1" s="1"/>
  <c r="D828" i="1"/>
  <c r="D829" i="1" s="1"/>
  <c r="H828" i="1"/>
  <c r="H829" i="1" s="1"/>
  <c r="L828" i="1"/>
  <c r="L829" i="1" s="1"/>
  <c r="P828" i="1"/>
  <c r="P829" i="1" s="1"/>
  <c r="T828" i="1"/>
  <c r="T829" i="1" s="1"/>
  <c r="X828" i="1"/>
  <c r="X829" i="1" s="1"/>
  <c r="AB828" i="1"/>
  <c r="AB829" i="1" s="1"/>
  <c r="AF828" i="1"/>
  <c r="AF829" i="1" s="1"/>
  <c r="AJ828" i="1"/>
  <c r="AJ829" i="1" s="1"/>
  <c r="AN828" i="1"/>
  <c r="AN829" i="1" s="1"/>
  <c r="AR828" i="1"/>
  <c r="AR829" i="1" s="1"/>
  <c r="AV828" i="1"/>
  <c r="AV829" i="1" s="1"/>
  <c r="AZ828" i="1"/>
  <c r="AZ829" i="1" s="1"/>
  <c r="BD828" i="1"/>
  <c r="BD829" i="1" s="1"/>
  <c r="BH828" i="1"/>
  <c r="BH829" i="1" s="1"/>
</calcChain>
</file>

<file path=xl/comments1.xml><?xml version="1.0" encoding="utf-8"?>
<comments xmlns="http://schemas.openxmlformats.org/spreadsheetml/2006/main">
  <authors>
    <author>DRA</author>
  </authors>
  <commentList>
    <comment ref="B23" authorId="0">
      <text>
        <r>
          <rPr>
            <b/>
            <sz val="8"/>
            <color indexed="81"/>
            <rFont val="Tahoma"/>
            <family val="2"/>
          </rPr>
          <t>DRA:</t>
        </r>
        <r>
          <rPr>
            <sz val="8"/>
            <color indexed="81"/>
            <rFont val="Tahoma"/>
            <family val="2"/>
          </rPr>
          <t xml:space="preserve">
Rate rebalance levy</t>
        </r>
      </text>
    </comment>
    <comment ref="B43" authorId="0">
      <text>
        <r>
          <rPr>
            <b/>
            <sz val="8"/>
            <color indexed="81"/>
            <rFont val="Tahoma"/>
            <family val="2"/>
          </rPr>
          <t>DRA:</t>
        </r>
        <r>
          <rPr>
            <sz val="8"/>
            <color indexed="81"/>
            <rFont val="Tahoma"/>
            <family val="2"/>
          </rPr>
          <t xml:space="preserve">
Rate rebalance levy
</t>
        </r>
      </text>
    </comment>
    <comment ref="B55" authorId="0">
      <text>
        <r>
          <rPr>
            <b/>
            <sz val="8"/>
            <color indexed="81"/>
            <rFont val="Tahoma"/>
            <family val="2"/>
          </rPr>
          <t>DRA:</t>
        </r>
        <r>
          <rPr>
            <sz val="8"/>
            <color indexed="81"/>
            <rFont val="Tahoma"/>
            <family val="2"/>
          </rPr>
          <t xml:space="preserve">
Network access kVa</t>
        </r>
      </text>
    </comment>
    <comment ref="B92" authorId="0">
      <text>
        <r>
          <rPr>
            <b/>
            <sz val="8"/>
            <color indexed="81"/>
            <rFont val="Tahoma"/>
            <family val="2"/>
          </rPr>
          <t>DRA:</t>
        </r>
        <r>
          <rPr>
            <sz val="8"/>
            <color indexed="81"/>
            <rFont val="Tahoma"/>
            <family val="2"/>
          </rPr>
          <t xml:space="preserve">
Rate rebalance levy</t>
        </r>
      </text>
    </comment>
    <comment ref="B93" authorId="0">
      <text>
        <r>
          <rPr>
            <b/>
            <sz val="8"/>
            <color indexed="81"/>
            <rFont val="Tahoma"/>
            <family val="2"/>
          </rPr>
          <t>DRA:</t>
        </r>
        <r>
          <rPr>
            <sz val="8"/>
            <color indexed="81"/>
            <rFont val="Tahoma"/>
            <family val="2"/>
          </rPr>
          <t xml:space="preserve">
Rate rebalance levy</t>
        </r>
      </text>
    </comment>
    <comment ref="B111" authorId="0">
      <text>
        <r>
          <rPr>
            <b/>
            <sz val="8"/>
            <color indexed="81"/>
            <rFont val="Tahoma"/>
            <family val="2"/>
          </rPr>
          <t>DRA:</t>
        </r>
        <r>
          <rPr>
            <sz val="8"/>
            <color indexed="81"/>
            <rFont val="Tahoma"/>
            <family val="2"/>
          </rPr>
          <t xml:space="preserve">
Network access kVa</t>
        </r>
      </text>
    </comment>
    <comment ref="B148" authorId="0">
      <text>
        <r>
          <rPr>
            <b/>
            <sz val="8"/>
            <color indexed="81"/>
            <rFont val="Tahoma"/>
            <family val="2"/>
          </rPr>
          <t>DRA:</t>
        </r>
        <r>
          <rPr>
            <sz val="8"/>
            <color indexed="81"/>
            <rFont val="Tahoma"/>
            <family val="2"/>
          </rPr>
          <t xml:space="preserve">
Rate rebalance levy</t>
        </r>
      </text>
    </comment>
    <comment ref="B149" authorId="0">
      <text>
        <r>
          <rPr>
            <b/>
            <sz val="8"/>
            <color indexed="81"/>
            <rFont val="Tahoma"/>
            <family val="2"/>
          </rPr>
          <t>DRA:</t>
        </r>
        <r>
          <rPr>
            <sz val="8"/>
            <color indexed="81"/>
            <rFont val="Tahoma"/>
            <family val="2"/>
          </rPr>
          <t xml:space="preserve">
Rate rebalance levy</t>
        </r>
      </text>
    </comment>
    <comment ref="B167" authorId="0">
      <text>
        <r>
          <rPr>
            <b/>
            <sz val="8"/>
            <color indexed="81"/>
            <rFont val="Tahoma"/>
            <family val="2"/>
          </rPr>
          <t>DRA:</t>
        </r>
        <r>
          <rPr>
            <sz val="8"/>
            <color indexed="81"/>
            <rFont val="Tahoma"/>
            <family val="2"/>
          </rPr>
          <t xml:space="preserve">
Network access kVa</t>
        </r>
      </text>
    </comment>
    <comment ref="B204" authorId="0">
      <text>
        <r>
          <rPr>
            <b/>
            <sz val="8"/>
            <color indexed="81"/>
            <rFont val="Tahoma"/>
            <family val="2"/>
          </rPr>
          <t>DRA:</t>
        </r>
        <r>
          <rPr>
            <sz val="8"/>
            <color indexed="81"/>
            <rFont val="Tahoma"/>
            <family val="2"/>
          </rPr>
          <t xml:space="preserve">
Rate rebalance levy</t>
        </r>
      </text>
    </comment>
    <comment ref="B205" authorId="0">
      <text>
        <r>
          <rPr>
            <b/>
            <sz val="8"/>
            <color indexed="81"/>
            <rFont val="Tahoma"/>
            <family val="2"/>
          </rPr>
          <t>DRA:</t>
        </r>
        <r>
          <rPr>
            <sz val="8"/>
            <color indexed="81"/>
            <rFont val="Tahoma"/>
            <family val="2"/>
          </rPr>
          <t xml:space="preserve">
Rate rebalance levy</t>
        </r>
      </text>
    </comment>
    <comment ref="B223" authorId="0">
      <text>
        <r>
          <rPr>
            <b/>
            <sz val="8"/>
            <color indexed="81"/>
            <rFont val="Tahoma"/>
            <family val="2"/>
          </rPr>
          <t>DRA:</t>
        </r>
        <r>
          <rPr>
            <sz val="8"/>
            <color indexed="81"/>
            <rFont val="Tahoma"/>
            <family val="2"/>
          </rPr>
          <t xml:space="preserve">
Network access kVa</t>
        </r>
      </text>
    </comment>
    <comment ref="B260" authorId="0">
      <text>
        <r>
          <rPr>
            <b/>
            <sz val="8"/>
            <color indexed="81"/>
            <rFont val="Tahoma"/>
            <family val="2"/>
          </rPr>
          <t>DRA:</t>
        </r>
        <r>
          <rPr>
            <sz val="8"/>
            <color indexed="81"/>
            <rFont val="Tahoma"/>
            <family val="2"/>
          </rPr>
          <t xml:space="preserve">
Rate rebalance levy</t>
        </r>
      </text>
    </comment>
    <comment ref="B261" authorId="0">
      <text>
        <r>
          <rPr>
            <b/>
            <sz val="8"/>
            <color indexed="81"/>
            <rFont val="Tahoma"/>
            <family val="2"/>
          </rPr>
          <t>DRA:</t>
        </r>
        <r>
          <rPr>
            <sz val="8"/>
            <color indexed="81"/>
            <rFont val="Tahoma"/>
            <family val="2"/>
          </rPr>
          <t xml:space="preserve">
Rate rebalance levy</t>
        </r>
      </text>
    </comment>
    <comment ref="B279" authorId="0">
      <text>
        <r>
          <rPr>
            <b/>
            <sz val="8"/>
            <color indexed="81"/>
            <rFont val="Tahoma"/>
            <family val="2"/>
          </rPr>
          <t>DRA:</t>
        </r>
        <r>
          <rPr>
            <sz val="8"/>
            <color indexed="81"/>
            <rFont val="Tahoma"/>
            <family val="2"/>
          </rPr>
          <t xml:space="preserve">
Network access kVa</t>
        </r>
      </text>
    </comment>
    <comment ref="B316" authorId="0">
      <text>
        <r>
          <rPr>
            <b/>
            <sz val="8"/>
            <color indexed="81"/>
            <rFont val="Tahoma"/>
            <family val="2"/>
          </rPr>
          <t>DRA:</t>
        </r>
        <r>
          <rPr>
            <sz val="8"/>
            <color indexed="81"/>
            <rFont val="Tahoma"/>
            <family val="2"/>
          </rPr>
          <t xml:space="preserve">
Rate rebalance levy</t>
        </r>
      </text>
    </comment>
    <comment ref="B317" authorId="0">
      <text>
        <r>
          <rPr>
            <b/>
            <sz val="8"/>
            <color indexed="81"/>
            <rFont val="Tahoma"/>
            <family val="2"/>
          </rPr>
          <t>DRA:</t>
        </r>
        <r>
          <rPr>
            <sz val="8"/>
            <color indexed="81"/>
            <rFont val="Tahoma"/>
            <family val="2"/>
          </rPr>
          <t xml:space="preserve">
Rate rebalance levy</t>
        </r>
      </text>
    </comment>
    <comment ref="B335" authorId="0">
      <text>
        <r>
          <rPr>
            <b/>
            <sz val="8"/>
            <color indexed="81"/>
            <rFont val="Tahoma"/>
            <family val="2"/>
          </rPr>
          <t>DRA:</t>
        </r>
        <r>
          <rPr>
            <sz val="8"/>
            <color indexed="81"/>
            <rFont val="Tahoma"/>
            <family val="2"/>
          </rPr>
          <t xml:space="preserve">
Network access kVa</t>
        </r>
      </text>
    </comment>
    <comment ref="B372" authorId="0">
      <text>
        <r>
          <rPr>
            <b/>
            <sz val="8"/>
            <color indexed="81"/>
            <rFont val="Tahoma"/>
            <family val="2"/>
          </rPr>
          <t>DRA:</t>
        </r>
        <r>
          <rPr>
            <sz val="8"/>
            <color indexed="81"/>
            <rFont val="Tahoma"/>
            <family val="2"/>
          </rPr>
          <t xml:space="preserve">
Rate rebalance levy</t>
        </r>
      </text>
    </comment>
    <comment ref="B373" authorId="0">
      <text>
        <r>
          <rPr>
            <b/>
            <sz val="8"/>
            <color indexed="81"/>
            <rFont val="Tahoma"/>
            <family val="2"/>
          </rPr>
          <t>DRA:</t>
        </r>
        <r>
          <rPr>
            <sz val="8"/>
            <color indexed="81"/>
            <rFont val="Tahoma"/>
            <family val="2"/>
          </rPr>
          <t xml:space="preserve">
Rate rebalance levy</t>
        </r>
      </text>
    </comment>
    <comment ref="B391" authorId="0">
      <text>
        <r>
          <rPr>
            <b/>
            <sz val="8"/>
            <color indexed="81"/>
            <rFont val="Tahoma"/>
            <family val="2"/>
          </rPr>
          <t>DRA:</t>
        </r>
        <r>
          <rPr>
            <sz val="8"/>
            <color indexed="81"/>
            <rFont val="Tahoma"/>
            <family val="2"/>
          </rPr>
          <t xml:space="preserve">
Network access kVa</t>
        </r>
      </text>
    </comment>
    <comment ref="B428" authorId="0">
      <text>
        <r>
          <rPr>
            <b/>
            <sz val="8"/>
            <color indexed="81"/>
            <rFont val="Tahoma"/>
            <family val="2"/>
          </rPr>
          <t>DRA:</t>
        </r>
        <r>
          <rPr>
            <sz val="8"/>
            <color indexed="81"/>
            <rFont val="Tahoma"/>
            <family val="2"/>
          </rPr>
          <t xml:space="preserve">
Rate rebalance levy</t>
        </r>
      </text>
    </comment>
    <comment ref="B429" authorId="0">
      <text>
        <r>
          <rPr>
            <b/>
            <sz val="8"/>
            <color indexed="81"/>
            <rFont val="Tahoma"/>
            <family val="2"/>
          </rPr>
          <t>DRA:</t>
        </r>
        <r>
          <rPr>
            <sz val="8"/>
            <color indexed="81"/>
            <rFont val="Tahoma"/>
            <family val="2"/>
          </rPr>
          <t xml:space="preserve">
Rate rebalance levy</t>
        </r>
      </text>
    </comment>
    <comment ref="B447" authorId="0">
      <text>
        <r>
          <rPr>
            <b/>
            <sz val="8"/>
            <color indexed="81"/>
            <rFont val="Tahoma"/>
            <family val="2"/>
          </rPr>
          <t>DRA:</t>
        </r>
        <r>
          <rPr>
            <sz val="8"/>
            <color indexed="81"/>
            <rFont val="Tahoma"/>
            <family val="2"/>
          </rPr>
          <t xml:space="preserve">
Network access kVa</t>
        </r>
      </text>
    </comment>
    <comment ref="B484" authorId="0">
      <text>
        <r>
          <rPr>
            <b/>
            <sz val="8"/>
            <color indexed="81"/>
            <rFont val="Tahoma"/>
            <family val="2"/>
          </rPr>
          <t>DRA:</t>
        </r>
        <r>
          <rPr>
            <sz val="8"/>
            <color indexed="81"/>
            <rFont val="Tahoma"/>
            <family val="2"/>
          </rPr>
          <t xml:space="preserve">
Rate rebalance levy</t>
        </r>
      </text>
    </comment>
    <comment ref="B485" authorId="0">
      <text>
        <r>
          <rPr>
            <b/>
            <sz val="8"/>
            <color indexed="81"/>
            <rFont val="Tahoma"/>
            <family val="2"/>
          </rPr>
          <t>DRA:</t>
        </r>
        <r>
          <rPr>
            <sz val="8"/>
            <color indexed="81"/>
            <rFont val="Tahoma"/>
            <family val="2"/>
          </rPr>
          <t xml:space="preserve">
Rate rebalance levy</t>
        </r>
      </text>
    </comment>
    <comment ref="B503" authorId="0">
      <text>
        <r>
          <rPr>
            <b/>
            <sz val="8"/>
            <color indexed="81"/>
            <rFont val="Tahoma"/>
            <family val="2"/>
          </rPr>
          <t>DRA:</t>
        </r>
        <r>
          <rPr>
            <sz val="8"/>
            <color indexed="81"/>
            <rFont val="Tahoma"/>
            <family val="2"/>
          </rPr>
          <t xml:space="preserve">
Network access kVa</t>
        </r>
      </text>
    </comment>
    <comment ref="B540" authorId="0">
      <text>
        <r>
          <rPr>
            <b/>
            <sz val="8"/>
            <color indexed="81"/>
            <rFont val="Tahoma"/>
            <family val="2"/>
          </rPr>
          <t>DRA:</t>
        </r>
        <r>
          <rPr>
            <sz val="8"/>
            <color indexed="81"/>
            <rFont val="Tahoma"/>
            <family val="2"/>
          </rPr>
          <t xml:space="preserve">
Rate rebalance levy</t>
        </r>
      </text>
    </comment>
    <comment ref="B541" authorId="0">
      <text>
        <r>
          <rPr>
            <b/>
            <sz val="8"/>
            <color indexed="81"/>
            <rFont val="Tahoma"/>
            <family val="2"/>
          </rPr>
          <t>DRA:</t>
        </r>
        <r>
          <rPr>
            <sz val="8"/>
            <color indexed="81"/>
            <rFont val="Tahoma"/>
            <family val="2"/>
          </rPr>
          <t xml:space="preserve">
Rate rebalance levy</t>
        </r>
      </text>
    </comment>
    <comment ref="B559" authorId="0">
      <text>
        <r>
          <rPr>
            <b/>
            <sz val="8"/>
            <color indexed="81"/>
            <rFont val="Tahoma"/>
            <family val="2"/>
          </rPr>
          <t>DRA:</t>
        </r>
        <r>
          <rPr>
            <sz val="8"/>
            <color indexed="81"/>
            <rFont val="Tahoma"/>
            <family val="2"/>
          </rPr>
          <t xml:space="preserve">
Network access kVa</t>
        </r>
      </text>
    </comment>
    <comment ref="B596" authorId="0">
      <text>
        <r>
          <rPr>
            <b/>
            <sz val="8"/>
            <color indexed="81"/>
            <rFont val="Tahoma"/>
            <family val="2"/>
          </rPr>
          <t>DRA:</t>
        </r>
        <r>
          <rPr>
            <sz val="8"/>
            <color indexed="81"/>
            <rFont val="Tahoma"/>
            <family val="2"/>
          </rPr>
          <t xml:space="preserve">
Rate rebalance levy</t>
        </r>
      </text>
    </comment>
    <comment ref="B597" authorId="0">
      <text>
        <r>
          <rPr>
            <b/>
            <sz val="8"/>
            <color indexed="81"/>
            <rFont val="Tahoma"/>
            <family val="2"/>
          </rPr>
          <t>DRA:</t>
        </r>
        <r>
          <rPr>
            <sz val="8"/>
            <color indexed="81"/>
            <rFont val="Tahoma"/>
            <family val="2"/>
          </rPr>
          <t xml:space="preserve">
Rate rebalance levy</t>
        </r>
      </text>
    </comment>
    <comment ref="B615" authorId="0">
      <text>
        <r>
          <rPr>
            <b/>
            <sz val="8"/>
            <color indexed="81"/>
            <rFont val="Tahoma"/>
            <family val="2"/>
          </rPr>
          <t>DRA:</t>
        </r>
        <r>
          <rPr>
            <sz val="8"/>
            <color indexed="81"/>
            <rFont val="Tahoma"/>
            <family val="2"/>
          </rPr>
          <t xml:space="preserve">
Network access kVa</t>
        </r>
      </text>
    </comment>
    <comment ref="B652" authorId="0">
      <text>
        <r>
          <rPr>
            <b/>
            <sz val="8"/>
            <color indexed="81"/>
            <rFont val="Tahoma"/>
            <family val="2"/>
          </rPr>
          <t>DRA:</t>
        </r>
        <r>
          <rPr>
            <sz val="8"/>
            <color indexed="81"/>
            <rFont val="Tahoma"/>
            <family val="2"/>
          </rPr>
          <t xml:space="preserve">
Rate rebalance levy</t>
        </r>
      </text>
    </comment>
    <comment ref="B653" authorId="0">
      <text>
        <r>
          <rPr>
            <b/>
            <sz val="8"/>
            <color indexed="81"/>
            <rFont val="Tahoma"/>
            <family val="2"/>
          </rPr>
          <t>DRA:</t>
        </r>
        <r>
          <rPr>
            <sz val="8"/>
            <color indexed="81"/>
            <rFont val="Tahoma"/>
            <family val="2"/>
          </rPr>
          <t xml:space="preserve">
Rate rebalance levy</t>
        </r>
      </text>
    </comment>
    <comment ref="B671" authorId="0">
      <text>
        <r>
          <rPr>
            <b/>
            <sz val="8"/>
            <color indexed="81"/>
            <rFont val="Tahoma"/>
            <family val="2"/>
          </rPr>
          <t>DRA:</t>
        </r>
        <r>
          <rPr>
            <sz val="8"/>
            <color indexed="81"/>
            <rFont val="Tahoma"/>
            <family val="2"/>
          </rPr>
          <t xml:space="preserve">
Network access kVa</t>
        </r>
      </text>
    </comment>
    <comment ref="B708" authorId="0">
      <text>
        <r>
          <rPr>
            <b/>
            <sz val="8"/>
            <color indexed="81"/>
            <rFont val="Tahoma"/>
            <family val="2"/>
          </rPr>
          <t>DRA:</t>
        </r>
        <r>
          <rPr>
            <sz val="8"/>
            <color indexed="81"/>
            <rFont val="Tahoma"/>
            <family val="2"/>
          </rPr>
          <t xml:space="preserve">
Rate rebalance levy</t>
        </r>
      </text>
    </comment>
    <comment ref="B709" authorId="0">
      <text>
        <r>
          <rPr>
            <b/>
            <sz val="8"/>
            <color indexed="81"/>
            <rFont val="Tahoma"/>
            <family val="2"/>
          </rPr>
          <t>DRA:</t>
        </r>
        <r>
          <rPr>
            <sz val="8"/>
            <color indexed="81"/>
            <rFont val="Tahoma"/>
            <family val="2"/>
          </rPr>
          <t xml:space="preserve">
Rate rebalance levy</t>
        </r>
      </text>
    </comment>
    <comment ref="B727" authorId="0">
      <text>
        <r>
          <rPr>
            <b/>
            <sz val="8"/>
            <color indexed="81"/>
            <rFont val="Tahoma"/>
            <family val="2"/>
          </rPr>
          <t>DRA:</t>
        </r>
        <r>
          <rPr>
            <sz val="8"/>
            <color indexed="81"/>
            <rFont val="Tahoma"/>
            <family val="2"/>
          </rPr>
          <t xml:space="preserve">
Network access kVa</t>
        </r>
      </text>
    </comment>
    <comment ref="B764" authorId="0">
      <text>
        <r>
          <rPr>
            <b/>
            <sz val="8"/>
            <color indexed="81"/>
            <rFont val="Tahoma"/>
            <family val="2"/>
          </rPr>
          <t>DRA:</t>
        </r>
        <r>
          <rPr>
            <sz val="8"/>
            <color indexed="81"/>
            <rFont val="Tahoma"/>
            <family val="2"/>
          </rPr>
          <t xml:space="preserve">
Rate rebalance levy</t>
        </r>
      </text>
    </comment>
    <comment ref="B765" authorId="0">
      <text>
        <r>
          <rPr>
            <b/>
            <sz val="8"/>
            <color indexed="81"/>
            <rFont val="Tahoma"/>
            <family val="2"/>
          </rPr>
          <t>DRA:</t>
        </r>
        <r>
          <rPr>
            <sz val="8"/>
            <color indexed="81"/>
            <rFont val="Tahoma"/>
            <family val="2"/>
          </rPr>
          <t xml:space="preserve">
Rate rebalance levy</t>
        </r>
      </text>
    </comment>
    <comment ref="B783" authorId="0">
      <text>
        <r>
          <rPr>
            <b/>
            <sz val="8"/>
            <color indexed="81"/>
            <rFont val="Tahoma"/>
            <family val="2"/>
          </rPr>
          <t>DRA:</t>
        </r>
        <r>
          <rPr>
            <sz val="8"/>
            <color indexed="81"/>
            <rFont val="Tahoma"/>
            <family val="2"/>
          </rPr>
          <t xml:space="preserve">
Network access kVa
</t>
        </r>
      </text>
    </comment>
    <comment ref="B820" authorId="0">
      <text>
        <r>
          <rPr>
            <b/>
            <sz val="8"/>
            <color indexed="81"/>
            <rFont val="Tahoma"/>
            <family val="2"/>
          </rPr>
          <t>DRA:</t>
        </r>
        <r>
          <rPr>
            <sz val="8"/>
            <color indexed="81"/>
            <rFont val="Tahoma"/>
            <family val="2"/>
          </rPr>
          <t xml:space="preserve">
Rate rebalance levy
</t>
        </r>
      </text>
    </comment>
    <comment ref="B821" authorId="0">
      <text>
        <r>
          <rPr>
            <b/>
            <sz val="8"/>
            <color indexed="81"/>
            <rFont val="Tahoma"/>
            <family val="2"/>
          </rPr>
          <t>DRA:</t>
        </r>
        <r>
          <rPr>
            <sz val="8"/>
            <color indexed="81"/>
            <rFont val="Tahoma"/>
            <family val="2"/>
          </rPr>
          <t xml:space="preserve">
Rate rebalance levy
</t>
        </r>
      </text>
    </comment>
  </commentList>
</comments>
</file>

<file path=xl/sharedStrings.xml><?xml version="1.0" encoding="utf-8"?>
<sst xmlns="http://schemas.openxmlformats.org/spreadsheetml/2006/main" count="815" uniqueCount="114">
  <si>
    <t>Copy Formulas per colmn before continuing</t>
  </si>
  <si>
    <t>Summary</t>
  </si>
  <si>
    <t>Administration Charge</t>
  </si>
  <si>
    <t>Transmission Nework Charge</t>
  </si>
  <si>
    <t>Dist. Network Access Charge</t>
  </si>
  <si>
    <t>Network Charge Demand</t>
  </si>
  <si>
    <t>TX Network Access Charge @ rate</t>
  </si>
  <si>
    <t>Utilized Capacity</t>
  </si>
  <si>
    <t>Network Access Charge @ rate</t>
  </si>
  <si>
    <t>Network Demand Charge @ rate</t>
  </si>
  <si>
    <t>Maximum Demand kVA</t>
  </si>
  <si>
    <t>DX Excess Network Access Charge</t>
  </si>
  <si>
    <t>DX Excess Network Access Charge @</t>
  </si>
  <si>
    <t>DX Excess Network Access kVA</t>
  </si>
  <si>
    <t>Energy Charge (Std) kWh</t>
  </si>
  <si>
    <t>Energy Charge (Std) R</t>
  </si>
  <si>
    <t>Energy Charge (Peak) kWh</t>
  </si>
  <si>
    <t>Energy Charge (Peak) R</t>
  </si>
  <si>
    <t>Energy Charge (Off) kWh</t>
  </si>
  <si>
    <t>Energy Charge (Off) R</t>
  </si>
  <si>
    <t>Energy Consumption All kWh</t>
  </si>
  <si>
    <t>Reactive Energy kVArh</t>
  </si>
  <si>
    <t>Reactive Energy R</t>
  </si>
  <si>
    <t>Electrification and rural subs (All) @</t>
  </si>
  <si>
    <t>Electrification and rural subs (All)</t>
  </si>
  <si>
    <t>Environmental Levy  @</t>
  </si>
  <si>
    <t>Environmental Levy</t>
  </si>
  <si>
    <t>Service Charge</t>
  </si>
  <si>
    <t>Total Costs</t>
  </si>
  <si>
    <t>Energy Cost: c/kWh</t>
  </si>
  <si>
    <t>Diffs from Calculated Bill</t>
  </si>
  <si>
    <t>% Diff Eskom / Calculated</t>
  </si>
  <si>
    <t>Rates</t>
  </si>
  <si>
    <t>Administration Charge @ rate</t>
  </si>
  <si>
    <t>Energy Charge (Off) @</t>
  </si>
  <si>
    <t>Energy Charge (Peak) @</t>
  </si>
  <si>
    <t>Energy Charge (Std) @</t>
  </si>
  <si>
    <t>Reactive Energy (Excess) @</t>
  </si>
  <si>
    <t>Electrification and rural subs @</t>
  </si>
  <si>
    <t>5245810025</t>
  </si>
  <si>
    <t>Hartebeest Vent -3#</t>
  </si>
  <si>
    <t>Notified Max Demand</t>
  </si>
  <si>
    <t>Utilised Capacity</t>
  </si>
  <si>
    <t>Energy Consumption Off peak kWh</t>
  </si>
  <si>
    <t>Energy Consumption Standard kWh</t>
  </si>
  <si>
    <t>Energy Consumption Peak kWh</t>
  </si>
  <si>
    <t>Off-Peak Demand Consumption</t>
  </si>
  <si>
    <t>Std Demand Consumption</t>
  </si>
  <si>
    <t>Peak Demand Consumption</t>
  </si>
  <si>
    <t>Demand Reading kW/kVA</t>
  </si>
  <si>
    <t>Reactive Energy Off Peak</t>
  </si>
  <si>
    <t>Reactive Energy Standard</t>
  </si>
  <si>
    <t>Reactive Energy Peak</t>
  </si>
  <si>
    <t>Excess Reactive Energy</t>
  </si>
  <si>
    <t>Load Factor</t>
  </si>
  <si>
    <t>Days</t>
  </si>
  <si>
    <t>Admin Charge @ rate</t>
  </si>
  <si>
    <t>Admin Costs</t>
  </si>
  <si>
    <t>TX Network Access Cost</t>
  </si>
  <si>
    <t>Network Access Charge @ Rate</t>
  </si>
  <si>
    <t>Network Access cost</t>
  </si>
  <si>
    <t>Network Demand cost</t>
  </si>
  <si>
    <t>Number of Events</t>
  </si>
  <si>
    <t>NMD exceeded by</t>
  </si>
  <si>
    <t>Excess NAC charge @</t>
  </si>
  <si>
    <t>Excess NAC charge</t>
  </si>
  <si>
    <t>Low Season Off-peak Energy Charge @</t>
  </si>
  <si>
    <t>Low Season Off-peak Energy cost</t>
  </si>
  <si>
    <t>High Season Off-peak Energy Charge @</t>
  </si>
  <si>
    <t>High Season Off-peak Energy cost</t>
  </si>
  <si>
    <t>Low Season Peak Energy Charge @</t>
  </si>
  <si>
    <t>Low Season Peak Energy cost</t>
  </si>
  <si>
    <t>High Season Peak Energy Charge @</t>
  </si>
  <si>
    <t>High Season Peak Energy cost</t>
  </si>
  <si>
    <t>Low Season Standard Energy Charge @</t>
  </si>
  <si>
    <t>Low Season Standard Energy cost</t>
  </si>
  <si>
    <t>High Season Standard Energy Charge @</t>
  </si>
  <si>
    <t>High Season Standard Energy cost</t>
  </si>
  <si>
    <t>High season Exsess Reactive Energy</t>
  </si>
  <si>
    <t>High season Exsess Reactive Energy @</t>
  </si>
  <si>
    <t>High season Exsess Reactive Cost</t>
  </si>
  <si>
    <t>Electrification &amp; Rural Sub @</t>
  </si>
  <si>
    <t>Electrification &amp; Rural cost</t>
  </si>
  <si>
    <t>Retail Environmental Levy Charge @</t>
  </si>
  <si>
    <t>Retail Environmental Levy Charge</t>
  </si>
  <si>
    <t>Service</t>
  </si>
  <si>
    <t>Rebilled Adjustments</t>
  </si>
  <si>
    <t>Calculated Bill</t>
  </si>
  <si>
    <t>5245810087</t>
  </si>
  <si>
    <t>Hartebeest Shaft - 4#</t>
  </si>
  <si>
    <t>5245810313</t>
  </si>
  <si>
    <t>Zandpan Shaft - 6#</t>
  </si>
  <si>
    <t>5245810368</t>
  </si>
  <si>
    <t>Hartebeest Five - 5#</t>
  </si>
  <si>
    <t>5245810557</t>
  </si>
  <si>
    <t>Hartebeest Eight - 8#</t>
  </si>
  <si>
    <t>5245810580</t>
  </si>
  <si>
    <t>Hartebeest Mill - 2#</t>
  </si>
  <si>
    <t>5245810807</t>
  </si>
  <si>
    <t>Hartebeest Plant - LGGP</t>
  </si>
  <si>
    <t>5245810911</t>
  </si>
  <si>
    <t>Zandpan - 7#</t>
  </si>
  <si>
    <t>9588117005</t>
  </si>
  <si>
    <t>Buffels Orangia - 12#</t>
  </si>
  <si>
    <t>9588117135</t>
  </si>
  <si>
    <t>Buffels Mill - SGP</t>
  </si>
  <si>
    <t>9588117157</t>
  </si>
  <si>
    <t>Buffels East - 10#</t>
  </si>
  <si>
    <t>9588117783</t>
  </si>
  <si>
    <t>Buffels Four - 11#</t>
  </si>
  <si>
    <t>9588117812</t>
  </si>
  <si>
    <t>Buffels Pioneer - 9#</t>
  </si>
  <si>
    <t>9761864793</t>
  </si>
  <si>
    <t>Vaal Reefs  Ten -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</si>
</sst>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 &quot;R&quot;\ * #,##0_ ;_ &quot;R&quot;\ * \-#,##0_ ;_ &quot;R&quot;\ * &quot;-&quot;??_ ;_ @_ "/>
    <numFmt numFmtId="165" formatCode="_ * #,##0_ ;_ * \-#,##0_ ;_ * &quot;-&quot;??_ ;_ @_ "/>
    <numFmt numFmtId="166" formatCode="0.0000"/>
    <numFmt numFmtId="167" formatCode="_ &quot;R&quot;\ * #,##0_ ;_ &quot;R&quot;\ * \-#,##0_ ;_ * &quot;-&quot;_ ;_ @_ "/>
    <numFmt numFmtId="168" formatCode="0.0%"/>
    <numFmt numFmtId="169" formatCode="mmm/yyyy"/>
    <numFmt numFmtId="170" formatCode="_ * #,##0.0000_ ;_ * \-#,##0.0000_ ;_ * &quot;-&quot;??_ ;_ @_ "/>
    <numFmt numFmtId="171" formatCode="_ &quot;R&quot;\ * #,##0_ ;_ &quot;R&quot;\ * \-#,##0_ ;_ * &quot;-&quot;??_ ;_ @_ "/>
    <numFmt numFmtId="172" formatCode="_ &quot;R&quot;\ * #,##0.0000_ ;_ &quot;R&quot;\ * \-#,##0.0000_ ;_ &quot;R&quot;\ * &quot;-&quot;??_ ;_ @_ "/>
    <numFmt numFmtId="173" formatCode="_(* #,##0.00_);_(* \(#,##0.00\);_(* &quot;-&quot;??_);_(@_)"/>
    <numFmt numFmtId="174" formatCode="_(&quot;R&quot;* #,##0.00_);_(&quot;R&quot;* \(#,##0.00\);_(&quot;R&quot;* &quot;-&quot;??_);_(@_)"/>
  </numFmts>
  <fonts count="9" x14ac:knownFonts="1">
    <font>
      <sz val="10"/>
      <name val="Arial"/>
      <family val="2"/>
    </font>
    <font>
      <sz val="11"/>
      <color theme="1"/>
      <name val="Calibri"/>
      <family val="2"/>
      <scheme val="minor"/>
    </font>
    <font>
      <sz val="10"/>
      <name val="Arial"/>
      <family val="2"/>
    </font>
    <font>
      <b/>
      <sz val="10"/>
      <name val="Arial"/>
      <family val="2"/>
    </font>
    <font>
      <b/>
      <sz val="22"/>
      <name val="Arial"/>
      <family val="2"/>
    </font>
    <font>
      <b/>
      <sz val="48"/>
      <name val="Arial"/>
      <family val="2"/>
    </font>
    <font>
      <b/>
      <sz val="44"/>
      <name val="Arial"/>
      <family val="2"/>
    </font>
    <font>
      <b/>
      <sz val="8"/>
      <color indexed="81"/>
      <name val="Tahoma"/>
      <family val="2"/>
    </font>
    <font>
      <sz val="8"/>
      <color indexed="81"/>
      <name val="Tahoma"/>
      <family val="2"/>
    </font>
  </fonts>
  <fills count="33">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rgb="FFFFCCFF"/>
        <bgColor indexed="64"/>
      </patternFill>
    </fill>
    <fill>
      <patternFill patternType="solid">
        <fgColor indexed="41"/>
        <bgColor indexed="64"/>
      </patternFill>
    </fill>
    <fill>
      <patternFill patternType="solid">
        <fgColor indexed="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3" fontId="1" fillId="0" borderId="0" applyFont="0" applyFill="0" applyBorder="0" applyAlignment="0" applyProtection="0"/>
    <xf numFmtId="44" fontId="2" fillId="0" borderId="0" applyFont="0" applyFill="0" applyBorder="0" applyAlignment="0" applyProtection="0"/>
    <xf numFmtId="174" fontId="1"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17" fontId="0" fillId="0" borderId="1" xfId="0" applyNumberFormat="1" applyBorder="1" applyAlignment="1">
      <alignment horizontal="center"/>
    </xf>
    <xf numFmtId="49" fontId="0" fillId="0" borderId="2" xfId="0" applyNumberFormat="1" applyBorder="1" applyAlignment="1">
      <alignment horizontal="center"/>
    </xf>
    <xf numFmtId="17" fontId="3" fillId="0" borderId="2" xfId="0" applyNumberFormat="1" applyFont="1" applyFill="1" applyBorder="1" applyAlignment="1">
      <alignment horizontal="center"/>
    </xf>
    <xf numFmtId="17" fontId="3"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4" xfId="0" applyNumberFormat="1" applyBorder="1" applyAlignment="1">
      <alignment horizontal="center"/>
    </xf>
    <xf numFmtId="17" fontId="0" fillId="0" borderId="2" xfId="0" applyNumberFormat="1" applyBorder="1" applyAlignment="1">
      <alignment horizontal="center"/>
    </xf>
    <xf numFmtId="49" fontId="0" fillId="3" borderId="6" xfId="2" applyNumberFormat="1" applyFont="1" applyFill="1" applyBorder="1"/>
    <xf numFmtId="164" fontId="0" fillId="3" borderId="7" xfId="2" applyNumberFormat="1" applyFont="1" applyFill="1" applyBorder="1"/>
    <xf numFmtId="0" fontId="0" fillId="0" borderId="0" xfId="0" applyFill="1" applyBorder="1" applyAlignment="1">
      <alignment horizontal="center"/>
    </xf>
    <xf numFmtId="0" fontId="0" fillId="0" borderId="0" xfId="0" applyBorder="1" applyAlignment="1">
      <alignment horizontal="center"/>
    </xf>
    <xf numFmtId="49" fontId="0" fillId="4" borderId="9" xfId="0" applyNumberFormat="1" applyFill="1" applyBorder="1"/>
    <xf numFmtId="164" fontId="0" fillId="4" borderId="10" xfId="0" applyNumberFormat="1" applyFill="1" applyBorder="1"/>
    <xf numFmtId="49" fontId="0" fillId="4" borderId="11" xfId="0" applyNumberFormat="1" applyFill="1" applyBorder="1"/>
    <xf numFmtId="164" fontId="0" fillId="4" borderId="12" xfId="0" applyNumberFormat="1" applyFill="1" applyBorder="1"/>
    <xf numFmtId="49" fontId="0" fillId="4" borderId="13" xfId="0" applyNumberFormat="1" applyFill="1" applyBorder="1"/>
    <xf numFmtId="164" fontId="0" fillId="4" borderId="7" xfId="0" applyNumberFormat="1" applyFill="1" applyBorder="1"/>
    <xf numFmtId="43" fontId="0" fillId="0" borderId="13" xfId="0" applyNumberFormat="1" applyFill="1" applyBorder="1"/>
    <xf numFmtId="43" fontId="0" fillId="0" borderId="7" xfId="0" applyNumberFormat="1" applyFill="1" applyBorder="1"/>
    <xf numFmtId="43" fontId="0" fillId="0" borderId="0" xfId="0" applyNumberFormat="1" applyFill="1" applyBorder="1"/>
    <xf numFmtId="49" fontId="2" fillId="4" borderId="14" xfId="0" applyNumberFormat="1" applyFont="1" applyFill="1" applyBorder="1"/>
    <xf numFmtId="165" fontId="0" fillId="4" borderId="15" xfId="1" applyNumberFormat="1" applyFont="1" applyFill="1" applyBorder="1"/>
    <xf numFmtId="164" fontId="0" fillId="0" borderId="0" xfId="0" applyNumberFormat="1" applyFill="1" applyBorder="1"/>
    <xf numFmtId="164" fontId="0" fillId="4" borderId="0" xfId="0" applyNumberFormat="1" applyFill="1" applyBorder="1"/>
    <xf numFmtId="43" fontId="0" fillId="0" borderId="14" xfId="0" applyNumberFormat="1" applyFill="1" applyBorder="1"/>
    <xf numFmtId="43" fontId="0" fillId="0" borderId="15" xfId="0" applyNumberFormat="1" applyFill="1" applyBorder="1"/>
    <xf numFmtId="49" fontId="3" fillId="4" borderId="14" xfId="0" applyNumberFormat="1" applyFont="1" applyFill="1" applyBorder="1"/>
    <xf numFmtId="165" fontId="3" fillId="4" borderId="10" xfId="1" applyNumberFormat="1" applyFont="1" applyFill="1" applyBorder="1"/>
    <xf numFmtId="164" fontId="3" fillId="0" borderId="0" xfId="0" applyNumberFormat="1" applyFont="1" applyFill="1" applyBorder="1"/>
    <xf numFmtId="164" fontId="3" fillId="4" borderId="0" xfId="0" applyNumberFormat="1" applyFont="1" applyFill="1" applyBorder="1"/>
    <xf numFmtId="49" fontId="0" fillId="4" borderId="13" xfId="2" applyNumberFormat="1" applyFont="1" applyFill="1" applyBorder="1"/>
    <xf numFmtId="164" fontId="0" fillId="4" borderId="15" xfId="2" applyNumberFormat="1" applyFont="1" applyFill="1" applyBorder="1"/>
    <xf numFmtId="49" fontId="2" fillId="0" borderId="11" xfId="1" applyNumberFormat="1" applyFont="1" applyFill="1" applyBorder="1"/>
    <xf numFmtId="43" fontId="0" fillId="0" borderId="12" xfId="1" applyNumberFormat="1" applyFont="1" applyFill="1" applyBorder="1"/>
    <xf numFmtId="43" fontId="0" fillId="0" borderId="0" xfId="1" applyNumberFormat="1" applyFont="1" applyFill="1" applyBorder="1" applyAlignment="1">
      <alignment horizontal="center"/>
    </xf>
    <xf numFmtId="49" fontId="3" fillId="4" borderId="16" xfId="1" applyNumberFormat="1" applyFont="1" applyFill="1" applyBorder="1"/>
    <xf numFmtId="165" fontId="3" fillId="4" borderId="17" xfId="1" applyNumberFormat="1" applyFont="1" applyFill="1" applyBorder="1"/>
    <xf numFmtId="165" fontId="3" fillId="0" borderId="0" xfId="1" applyNumberFormat="1" applyFont="1" applyFill="1" applyBorder="1"/>
    <xf numFmtId="0" fontId="3" fillId="0" borderId="0" xfId="0" applyFont="1" applyFill="1" applyBorder="1" applyAlignment="1">
      <alignment horizontal="center"/>
    </xf>
    <xf numFmtId="49" fontId="2" fillId="5" borderId="5" xfId="1" applyNumberFormat="1" applyFont="1" applyFill="1" applyBorder="1"/>
    <xf numFmtId="165" fontId="0" fillId="5" borderId="18" xfId="1" applyNumberFormat="1" applyFont="1" applyFill="1" applyBorder="1"/>
    <xf numFmtId="0" fontId="0" fillId="0" borderId="3" xfId="0" applyBorder="1" applyAlignment="1">
      <alignment horizontal="center"/>
    </xf>
    <xf numFmtId="49" fontId="2" fillId="5" borderId="19" xfId="1" applyNumberFormat="1" applyFont="1" applyFill="1" applyBorder="1"/>
    <xf numFmtId="165" fontId="2" fillId="5" borderId="15" xfId="1" applyNumberFormat="1" applyFont="1" applyFill="1" applyBorder="1"/>
    <xf numFmtId="0" fontId="0" fillId="0" borderId="0" xfId="0" applyFill="1" applyBorder="1"/>
    <xf numFmtId="0" fontId="0" fillId="6" borderId="20" xfId="0" applyFill="1" applyBorder="1"/>
    <xf numFmtId="49" fontId="2" fillId="5" borderId="8" xfId="1" applyNumberFormat="1" applyFont="1" applyFill="1" applyBorder="1"/>
    <xf numFmtId="165" fontId="0" fillId="5" borderId="12" xfId="1" applyNumberFormat="1" applyFont="1" applyFill="1" applyBorder="1"/>
    <xf numFmtId="165" fontId="0" fillId="5" borderId="10" xfId="1" applyNumberFormat="1" applyFont="1" applyFill="1" applyBorder="1"/>
    <xf numFmtId="0" fontId="0" fillId="0" borderId="21" xfId="0" applyBorder="1" applyAlignment="1">
      <alignment horizontal="center"/>
    </xf>
    <xf numFmtId="49" fontId="2" fillId="5" borderId="22" xfId="1" applyNumberFormat="1" applyFont="1" applyFill="1" applyBorder="1"/>
    <xf numFmtId="165" fontId="2" fillId="5" borderId="10" xfId="1" applyNumberFormat="1" applyFont="1" applyFill="1" applyBorder="1"/>
    <xf numFmtId="0" fontId="0" fillId="6" borderId="0" xfId="0" applyFill="1" applyBorder="1"/>
    <xf numFmtId="49" fontId="2" fillId="7" borderId="8" xfId="1" applyNumberFormat="1" applyFont="1" applyFill="1" applyBorder="1"/>
    <xf numFmtId="165" fontId="2" fillId="7" borderId="10" xfId="1" applyNumberFormat="1" applyFont="1" applyFill="1" applyBorder="1"/>
    <xf numFmtId="165" fontId="2" fillId="0" borderId="0" xfId="1" applyNumberFormat="1" applyFont="1" applyFill="1" applyBorder="1"/>
    <xf numFmtId="165" fontId="2" fillId="7" borderId="0" xfId="1" applyNumberFormat="1" applyFont="1" applyFill="1" applyBorder="1"/>
    <xf numFmtId="49" fontId="2" fillId="8" borderId="23" xfId="1" applyNumberFormat="1" applyFont="1" applyFill="1" applyBorder="1"/>
    <xf numFmtId="165" fontId="2" fillId="0" borderId="15" xfId="1" applyNumberFormat="1" applyFont="1" applyFill="1" applyBorder="1"/>
    <xf numFmtId="165" fontId="2" fillId="8" borderId="15" xfId="1" applyNumberFormat="1" applyFont="1" applyFill="1" applyBorder="1"/>
    <xf numFmtId="165" fontId="2" fillId="9" borderId="24" xfId="1" applyNumberFormat="1" applyFont="1" applyFill="1" applyBorder="1"/>
    <xf numFmtId="165" fontId="2" fillId="9" borderId="12" xfId="1" applyNumberFormat="1" applyFont="1" applyFill="1" applyBorder="1"/>
    <xf numFmtId="49" fontId="2" fillId="10" borderId="25" xfId="0" applyNumberFormat="1" applyFont="1" applyFill="1" applyBorder="1"/>
    <xf numFmtId="41" fontId="0" fillId="0" borderId="17" xfId="0" applyNumberFormat="1" applyFill="1" applyBorder="1"/>
    <xf numFmtId="164" fontId="2" fillId="10" borderId="17" xfId="2" applyNumberFormat="1" applyFont="1" applyFill="1" applyBorder="1"/>
    <xf numFmtId="0" fontId="0" fillId="5" borderId="26" xfId="0" applyFill="1" applyBorder="1"/>
    <xf numFmtId="0" fontId="0" fillId="5" borderId="27" xfId="0" applyFill="1" applyBorder="1"/>
    <xf numFmtId="49" fontId="2" fillId="0" borderId="28" xfId="0" applyNumberFormat="1" applyFont="1" applyFill="1" applyBorder="1"/>
    <xf numFmtId="0" fontId="0" fillId="0" borderId="7" xfId="0" applyFill="1" applyBorder="1"/>
    <xf numFmtId="49" fontId="0" fillId="3" borderId="11" xfId="0" applyNumberFormat="1" applyFill="1" applyBorder="1"/>
    <xf numFmtId="165" fontId="0" fillId="3" borderId="12" xfId="0" applyNumberFormat="1" applyFill="1" applyBorder="1"/>
    <xf numFmtId="49" fontId="2" fillId="0" borderId="14" xfId="0" applyNumberFormat="1" applyFont="1" applyFill="1" applyBorder="1"/>
    <xf numFmtId="166" fontId="0" fillId="0" borderId="15" xfId="0" applyNumberFormat="1" applyFill="1" applyBorder="1"/>
    <xf numFmtId="49" fontId="0" fillId="3" borderId="13" xfId="0" applyNumberFormat="1" applyFill="1" applyBorder="1"/>
    <xf numFmtId="165" fontId="0" fillId="3" borderId="7" xfId="0" applyNumberFormat="1" applyFill="1" applyBorder="1"/>
    <xf numFmtId="0" fontId="0" fillId="0" borderId="29" xfId="0" applyBorder="1" applyAlignment="1">
      <alignment horizontal="center"/>
    </xf>
    <xf numFmtId="49" fontId="0" fillId="3" borderId="30" xfId="0" applyNumberFormat="1" applyFill="1" applyBorder="1"/>
    <xf numFmtId="165" fontId="0" fillId="3" borderId="15" xfId="0" applyNumberFormat="1" applyFill="1" applyBorder="1"/>
    <xf numFmtId="0" fontId="0" fillId="0" borderId="20" xfId="0" applyBorder="1" applyAlignment="1">
      <alignment horizontal="center"/>
    </xf>
    <xf numFmtId="49" fontId="0" fillId="11" borderId="11" xfId="2" applyNumberFormat="1" applyFont="1" applyFill="1" applyBorder="1"/>
    <xf numFmtId="164" fontId="0" fillId="11" borderId="12" xfId="2" applyNumberFormat="1" applyFont="1" applyFill="1" applyBorder="1"/>
    <xf numFmtId="164" fontId="0" fillId="0" borderId="0" xfId="2" applyNumberFormat="1" applyFont="1" applyFill="1" applyBorder="1"/>
    <xf numFmtId="164" fontId="0" fillId="11" borderId="0" xfId="2" applyNumberFormat="1" applyFont="1" applyFill="1" applyBorder="1"/>
    <xf numFmtId="49" fontId="0" fillId="12" borderId="31" xfId="0" applyNumberFormat="1" applyFill="1" applyBorder="1"/>
    <xf numFmtId="43" fontId="2" fillId="12" borderId="4" xfId="1" applyFont="1" applyFill="1" applyBorder="1"/>
    <xf numFmtId="0" fontId="0" fillId="12" borderId="32" xfId="0" applyFill="1" applyBorder="1"/>
    <xf numFmtId="167" fontId="0" fillId="13" borderId="33" xfId="0" applyNumberFormat="1" applyFill="1" applyBorder="1"/>
    <xf numFmtId="167" fontId="2" fillId="13" borderId="34" xfId="2" applyNumberFormat="1" applyFont="1" applyFill="1" applyBorder="1" applyAlignment="1">
      <alignment horizontal="center"/>
    </xf>
    <xf numFmtId="167" fontId="0" fillId="0" borderId="0" xfId="0" applyNumberFormat="1" applyFill="1" applyBorder="1"/>
    <xf numFmtId="167" fontId="0" fillId="13" borderId="35" xfId="0" applyNumberFormat="1" applyFill="1" applyBorder="1"/>
    <xf numFmtId="49" fontId="2" fillId="13" borderId="36" xfId="3" applyNumberFormat="1" applyFont="1" applyFill="1" applyBorder="1"/>
    <xf numFmtId="9" fontId="2" fillId="13" borderId="37" xfId="3" applyFont="1" applyFill="1" applyBorder="1"/>
    <xf numFmtId="168" fontId="2" fillId="0" borderId="0" xfId="3" applyNumberFormat="1" applyFont="1" applyFill="1" applyBorder="1"/>
    <xf numFmtId="168" fontId="2" fillId="13" borderId="38" xfId="3" applyNumberFormat="1" applyFont="1" applyFill="1" applyBorder="1"/>
    <xf numFmtId="49" fontId="0" fillId="0" borderId="0" xfId="0" applyNumberFormat="1" applyFill="1" applyBorder="1" applyAlignment="1">
      <alignment horizontal="center"/>
    </xf>
    <xf numFmtId="169"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2" fillId="3" borderId="39" xfId="0" applyNumberFormat="1" applyFont="1" applyFill="1" applyBorder="1"/>
    <xf numFmtId="42" fontId="0" fillId="3" borderId="40" xfId="0" applyNumberFormat="1" applyFill="1" applyBorder="1"/>
    <xf numFmtId="43" fontId="0" fillId="3" borderId="40" xfId="1" applyFont="1" applyFill="1" applyBorder="1"/>
    <xf numFmtId="0" fontId="0" fillId="3" borderId="41" xfId="0" applyFill="1" applyBorder="1"/>
    <xf numFmtId="43" fontId="0" fillId="4" borderId="22" xfId="1" applyNumberFormat="1" applyFont="1" applyFill="1" applyBorder="1"/>
    <xf numFmtId="43" fontId="0" fillId="4" borderId="7" xfId="1" applyNumberFormat="1" applyFont="1" applyFill="1" applyBorder="1"/>
    <xf numFmtId="43" fontId="0" fillId="0" borderId="0" xfId="1" applyNumberFormat="1" applyFont="1" applyFill="1" applyBorder="1"/>
    <xf numFmtId="43" fontId="0" fillId="4" borderId="42" xfId="1" applyNumberFormat="1" applyFont="1" applyFill="1" applyBorder="1"/>
    <xf numFmtId="43" fontId="0" fillId="4" borderId="19" xfId="1" applyNumberFormat="1" applyFont="1" applyFill="1" applyBorder="1"/>
    <xf numFmtId="43" fontId="0" fillId="4" borderId="15" xfId="1" applyNumberFormat="1" applyFont="1" applyFill="1" applyBorder="1"/>
    <xf numFmtId="43" fontId="0" fillId="4" borderId="43" xfId="1" applyNumberFormat="1" applyFont="1" applyFill="1" applyBorder="1"/>
    <xf numFmtId="170" fontId="0" fillId="5" borderId="23" xfId="1" applyNumberFormat="1" applyFont="1" applyFill="1" applyBorder="1"/>
    <xf numFmtId="170" fontId="0" fillId="5" borderId="44" xfId="1" applyNumberFormat="1" applyFont="1" applyFill="1" applyBorder="1"/>
    <xf numFmtId="170" fontId="0" fillId="0" borderId="0" xfId="1" applyNumberFormat="1" applyFont="1" applyFill="1" applyBorder="1"/>
    <xf numFmtId="170" fontId="0" fillId="5" borderId="10" xfId="1" applyNumberFormat="1" applyFont="1" applyFill="1" applyBorder="1"/>
    <xf numFmtId="170" fontId="2" fillId="5" borderId="23" xfId="1" applyNumberFormat="1" applyFont="1" applyFill="1" applyBorder="1"/>
    <xf numFmtId="170" fontId="2" fillId="0" borderId="19" xfId="1" applyNumberFormat="1" applyFont="1" applyFill="1" applyBorder="1"/>
    <xf numFmtId="170" fontId="0" fillId="0" borderId="43" xfId="1" applyNumberFormat="1" applyFont="1" applyFill="1" applyBorder="1"/>
    <xf numFmtId="170" fontId="0" fillId="15" borderId="43" xfId="1" applyNumberFormat="1" applyFont="1" applyFill="1" applyBorder="1"/>
    <xf numFmtId="170" fontId="0" fillId="0" borderId="15" xfId="1" applyNumberFormat="1" applyFont="1" applyFill="1" applyBorder="1"/>
    <xf numFmtId="170" fontId="2" fillId="3" borderId="22" xfId="0" applyNumberFormat="1" applyFont="1" applyFill="1" applyBorder="1"/>
    <xf numFmtId="170" fontId="0" fillId="3" borderId="42" xfId="0" applyNumberFormat="1" applyFill="1" applyBorder="1"/>
    <xf numFmtId="170" fontId="0" fillId="0" borderId="0" xfId="0" applyNumberFormat="1" applyFill="1" applyBorder="1"/>
    <xf numFmtId="170" fontId="0" fillId="3" borderId="7" xfId="0" applyNumberFormat="1" applyFill="1" applyBorder="1"/>
    <xf numFmtId="170" fontId="0" fillId="3" borderId="22" xfId="0" applyNumberFormat="1" applyFill="1" applyBorder="1"/>
    <xf numFmtId="165" fontId="0" fillId="3" borderId="25" xfId="0" applyNumberFormat="1" applyFill="1" applyBorder="1"/>
    <xf numFmtId="165" fontId="0" fillId="3" borderId="26" xfId="0" applyNumberFormat="1" applyFill="1" applyBorder="1"/>
    <xf numFmtId="171" fontId="0" fillId="3" borderId="26" xfId="2" applyNumberFormat="1" applyFont="1" applyFill="1" applyBorder="1"/>
    <xf numFmtId="165" fontId="0" fillId="0" borderId="0" xfId="0" applyNumberFormat="1" applyFill="1" applyBorder="1"/>
    <xf numFmtId="165" fontId="0" fillId="3" borderId="27" xfId="0" applyNumberFormat="1" applyFill="1" applyBorder="1"/>
    <xf numFmtId="0" fontId="0" fillId="0" borderId="45" xfId="0" applyFill="1" applyBorder="1" applyAlignment="1">
      <alignment horizontal="center"/>
    </xf>
    <xf numFmtId="49" fontId="0" fillId="0" borderId="45" xfId="0" applyNumberFormat="1" applyFill="1" applyBorder="1" applyAlignment="1">
      <alignment horizontal="center"/>
    </xf>
    <xf numFmtId="169" fontId="3" fillId="0" borderId="45" xfId="0" applyNumberFormat="1" applyFont="1" applyFill="1" applyBorder="1" applyAlignment="1">
      <alignment horizontal="center"/>
    </xf>
    <xf numFmtId="49" fontId="0" fillId="17" borderId="13" xfId="1" applyNumberFormat="1" applyFont="1" applyFill="1" applyBorder="1"/>
    <xf numFmtId="165" fontId="0" fillId="17" borderId="7" xfId="1" applyNumberFormat="1" applyFont="1" applyFill="1" applyBorder="1"/>
    <xf numFmtId="165" fontId="0" fillId="0" borderId="0" xfId="1" applyNumberFormat="1" applyFont="1" applyFill="1" applyBorder="1"/>
    <xf numFmtId="165" fontId="0" fillId="17" borderId="42" xfId="1" applyNumberFormat="1" applyFont="1" applyFill="1" applyBorder="1"/>
    <xf numFmtId="49" fontId="0" fillId="17" borderId="46" xfId="1" applyNumberFormat="1" applyFont="1" applyFill="1" applyBorder="1"/>
    <xf numFmtId="165" fontId="0" fillId="17" borderId="15" xfId="1" applyNumberFormat="1" applyFont="1" applyFill="1" applyBorder="1"/>
    <xf numFmtId="165" fontId="0" fillId="17" borderId="44" xfId="1" applyNumberFormat="1" applyFont="1" applyFill="1" applyBorder="1"/>
    <xf numFmtId="165" fontId="0" fillId="17" borderId="10" xfId="1" applyNumberFormat="1" applyFont="1" applyFill="1" applyBorder="1"/>
    <xf numFmtId="49" fontId="0" fillId="5" borderId="46" xfId="1" applyNumberFormat="1" applyFont="1" applyFill="1" applyBorder="1"/>
    <xf numFmtId="165" fontId="0" fillId="5" borderId="21" xfId="1" applyNumberFormat="1" applyFont="1" applyFill="1" applyBorder="1"/>
    <xf numFmtId="49" fontId="0" fillId="5" borderId="11" xfId="1" applyNumberFormat="1" applyFont="1" applyFill="1" applyBorder="1"/>
    <xf numFmtId="165" fontId="0" fillId="5" borderId="0" xfId="1" applyNumberFormat="1" applyFont="1" applyFill="1" applyBorder="1"/>
    <xf numFmtId="49" fontId="0" fillId="5" borderId="13" xfId="1" applyNumberFormat="1" applyFont="1" applyFill="1" applyBorder="1"/>
    <xf numFmtId="165" fontId="0" fillId="5" borderId="7" xfId="1" applyNumberFormat="1" applyFont="1" applyFill="1" applyBorder="1"/>
    <xf numFmtId="165" fontId="0" fillId="5" borderId="29" xfId="1" applyNumberFormat="1" applyFont="1" applyFill="1" applyBorder="1"/>
    <xf numFmtId="49" fontId="2" fillId="7" borderId="11" xfId="1" applyNumberFormat="1" applyFont="1" applyFill="1" applyBorder="1"/>
    <xf numFmtId="165" fontId="2" fillId="7" borderId="12" xfId="1" applyNumberFormat="1" applyFont="1" applyFill="1" applyBorder="1"/>
    <xf numFmtId="49" fontId="0" fillId="6" borderId="46" xfId="1" applyNumberFormat="1" applyFont="1" applyFill="1" applyBorder="1"/>
    <xf numFmtId="165" fontId="0" fillId="6" borderId="10" xfId="1" applyNumberFormat="1" applyFont="1" applyFill="1" applyBorder="1"/>
    <xf numFmtId="165" fontId="0" fillId="6" borderId="21" xfId="1" applyNumberFormat="1" applyFont="1" applyFill="1" applyBorder="1"/>
    <xf numFmtId="49" fontId="0" fillId="6" borderId="11" xfId="1" applyNumberFormat="1" applyFont="1" applyFill="1" applyBorder="1"/>
    <xf numFmtId="165" fontId="0" fillId="6" borderId="12" xfId="1" applyNumberFormat="1" applyFont="1" applyFill="1" applyBorder="1"/>
    <xf numFmtId="165" fontId="0" fillId="6" borderId="0" xfId="1" applyNumberFormat="1" applyFont="1" applyFill="1" applyBorder="1"/>
    <xf numFmtId="49" fontId="0" fillId="6" borderId="13" xfId="1" applyNumberFormat="1" applyFont="1" applyFill="1" applyBorder="1"/>
    <xf numFmtId="49" fontId="0" fillId="13" borderId="14" xfId="0" applyNumberFormat="1" applyFill="1" applyBorder="1"/>
    <xf numFmtId="165" fontId="2" fillId="13" borderId="15" xfId="1" applyNumberFormat="1" applyFont="1" applyFill="1" applyBorder="1"/>
    <xf numFmtId="0" fontId="0" fillId="13" borderId="0" xfId="0" applyFill="1" applyBorder="1"/>
    <xf numFmtId="49" fontId="0" fillId="10" borderId="9" xfId="1" applyNumberFormat="1" applyFont="1" applyFill="1" applyBorder="1"/>
    <xf numFmtId="165" fontId="0" fillId="10" borderId="18" xfId="1" applyNumberFormat="1" applyFont="1" applyFill="1" applyBorder="1"/>
    <xf numFmtId="165" fontId="0" fillId="10" borderId="3" xfId="1" applyNumberFormat="1" applyFont="1" applyFill="1" applyBorder="1"/>
    <xf numFmtId="49" fontId="0" fillId="10" borderId="11" xfId="1" applyNumberFormat="1" applyFont="1" applyFill="1" applyBorder="1"/>
    <xf numFmtId="165" fontId="0" fillId="10" borderId="12" xfId="1" applyNumberFormat="1" applyFont="1" applyFill="1" applyBorder="1"/>
    <xf numFmtId="165" fontId="0" fillId="10" borderId="0" xfId="1" applyNumberFormat="1" applyFont="1" applyFill="1" applyBorder="1"/>
    <xf numFmtId="49" fontId="0" fillId="10" borderId="13" xfId="1" applyNumberFormat="1" applyFont="1" applyFill="1" applyBorder="1"/>
    <xf numFmtId="165" fontId="0" fillId="10" borderId="7" xfId="1" applyNumberFormat="1" applyFont="1" applyFill="1" applyBorder="1"/>
    <xf numFmtId="49" fontId="2" fillId="8" borderId="30" xfId="1" applyNumberFormat="1" applyFont="1" applyFill="1" applyBorder="1"/>
    <xf numFmtId="165" fontId="2" fillId="8" borderId="27" xfId="1" applyNumberFormat="1" applyFont="1" applyFill="1" applyBorder="1"/>
    <xf numFmtId="165" fontId="2" fillId="9" borderId="45" xfId="1" applyNumberFormat="1" applyFont="1" applyFill="1" applyBorder="1"/>
    <xf numFmtId="49" fontId="2" fillId="3" borderId="39" xfId="1" applyNumberFormat="1" applyFont="1" applyFill="1" applyBorder="1"/>
    <xf numFmtId="165" fontId="0" fillId="3" borderId="12" xfId="1" applyNumberFormat="1" applyFont="1" applyFill="1" applyBorder="1"/>
    <xf numFmtId="165" fontId="0" fillId="3" borderId="0" xfId="1" applyNumberFormat="1" applyFont="1" applyFill="1"/>
    <xf numFmtId="49" fontId="2" fillId="3" borderId="23" xfId="0" applyNumberFormat="1" applyFont="1" applyFill="1" applyBorder="1"/>
    <xf numFmtId="165" fontId="0" fillId="3" borderId="10" xfId="1" applyNumberFormat="1" applyFont="1" applyFill="1" applyBorder="1"/>
    <xf numFmtId="0" fontId="0" fillId="3" borderId="0" xfId="0" applyFill="1"/>
    <xf numFmtId="49" fontId="2" fillId="18" borderId="23" xfId="0" applyNumberFormat="1" applyFont="1" applyFill="1" applyBorder="1"/>
    <xf numFmtId="42" fontId="0" fillId="18" borderId="10" xfId="0" applyNumberFormat="1" applyFill="1" applyBorder="1"/>
    <xf numFmtId="0" fontId="0" fillId="18" borderId="0" xfId="0" applyFill="1"/>
    <xf numFmtId="49" fontId="2" fillId="19" borderId="23" xfId="1" applyNumberFormat="1" applyFont="1" applyFill="1" applyBorder="1"/>
    <xf numFmtId="43" fontId="2" fillId="19" borderId="10" xfId="1" applyFont="1" applyFill="1" applyBorder="1"/>
    <xf numFmtId="43" fontId="2" fillId="0" borderId="0" xfId="1" applyFont="1" applyFill="1" applyBorder="1"/>
    <xf numFmtId="43" fontId="2" fillId="19" borderId="0" xfId="1" applyFont="1" applyFill="1"/>
    <xf numFmtId="49" fontId="2" fillId="3" borderId="19" xfId="0" applyNumberFormat="1" applyFont="1" applyFill="1" applyBorder="1"/>
    <xf numFmtId="42" fontId="0" fillId="3" borderId="15" xfId="0" applyNumberFormat="1" applyFill="1" applyBorder="1"/>
    <xf numFmtId="0" fontId="0" fillId="3" borderId="29" xfId="0" applyFill="1" applyBorder="1"/>
    <xf numFmtId="49" fontId="0" fillId="0" borderId="22" xfId="0" applyNumberFormat="1" applyFill="1" applyBorder="1" applyAlignment="1"/>
    <xf numFmtId="2" fontId="0" fillId="0" borderId="7" xfId="0" applyNumberFormat="1" applyFill="1" applyBorder="1"/>
    <xf numFmtId="49" fontId="2" fillId="4" borderId="19" xfId="0" applyNumberFormat="1" applyFont="1" applyFill="1" applyBorder="1" applyAlignment="1"/>
    <xf numFmtId="164" fontId="0" fillId="4" borderId="15" xfId="0" applyNumberFormat="1" applyFill="1" applyBorder="1"/>
    <xf numFmtId="49" fontId="0" fillId="0" borderId="19" xfId="0" applyNumberFormat="1" applyFill="1" applyBorder="1" applyAlignment="1"/>
    <xf numFmtId="2" fontId="0" fillId="0" borderId="15" xfId="0" applyNumberFormat="1" applyFill="1" applyBorder="1"/>
    <xf numFmtId="49" fontId="0" fillId="4" borderId="19" xfId="0" applyNumberFormat="1" applyFill="1" applyBorder="1" applyAlignment="1"/>
    <xf numFmtId="49" fontId="0" fillId="4" borderId="23" xfId="0" applyNumberFormat="1" applyFill="1" applyBorder="1" applyAlignment="1"/>
    <xf numFmtId="49" fontId="2" fillId="0" borderId="19" xfId="0" applyNumberFormat="1" applyFont="1" applyFill="1" applyBorder="1"/>
    <xf numFmtId="0" fontId="0" fillId="0" borderId="15" xfId="0" applyFill="1" applyBorder="1"/>
    <xf numFmtId="0" fontId="0" fillId="0" borderId="43" xfId="0" applyFill="1" applyBorder="1"/>
    <xf numFmtId="49" fontId="0" fillId="4" borderId="25" xfId="0" applyNumberFormat="1" applyFill="1" applyBorder="1"/>
    <xf numFmtId="164" fontId="0" fillId="4" borderId="27" xfId="0" applyNumberFormat="1" applyFill="1" applyBorder="1"/>
    <xf numFmtId="164" fontId="0" fillId="4" borderId="45" xfId="0" applyNumberFormat="1" applyFill="1" applyBorder="1"/>
    <xf numFmtId="49" fontId="0" fillId="0" borderId="13" xfId="0" applyNumberFormat="1" applyFill="1" applyBorder="1"/>
    <xf numFmtId="49" fontId="0" fillId="6" borderId="14" xfId="0" applyNumberFormat="1" applyFill="1" applyBorder="1"/>
    <xf numFmtId="42" fontId="0" fillId="6" borderId="15" xfId="0" applyNumberFormat="1" applyFill="1" applyBorder="1"/>
    <xf numFmtId="43" fontId="0" fillId="0" borderId="42" xfId="1" applyFont="1" applyFill="1" applyBorder="1"/>
    <xf numFmtId="49" fontId="0" fillId="0" borderId="14" xfId="0" applyNumberFormat="1" applyFill="1" applyBorder="1"/>
    <xf numFmtId="0" fontId="0" fillId="0" borderId="21" xfId="0" applyFill="1" applyBorder="1"/>
    <xf numFmtId="49" fontId="0" fillId="10" borderId="14" xfId="0" applyNumberFormat="1" applyFill="1" applyBorder="1"/>
    <xf numFmtId="0" fontId="0" fillId="0" borderId="29" xfId="0" applyFill="1" applyBorder="1"/>
    <xf numFmtId="42" fontId="0" fillId="10" borderId="10" xfId="0" applyNumberFormat="1" applyFill="1" applyBorder="1"/>
    <xf numFmtId="0" fontId="0" fillId="5" borderId="0" xfId="0" applyFill="1" applyBorder="1"/>
    <xf numFmtId="43" fontId="0" fillId="0" borderId="44" xfId="1" applyFont="1" applyFill="1" applyBorder="1"/>
    <xf numFmtId="42" fontId="0" fillId="10" borderId="12" xfId="0" applyNumberFormat="1" applyFill="1" applyBorder="1"/>
    <xf numFmtId="43" fontId="0" fillId="0" borderId="24" xfId="1" applyFont="1" applyFill="1" applyBorder="1"/>
    <xf numFmtId="49" fontId="0" fillId="0" borderId="46" xfId="0" applyNumberFormat="1" applyFill="1" applyBorder="1"/>
    <xf numFmtId="49" fontId="0" fillId="10" borderId="30" xfId="0" applyNumberFormat="1" applyFill="1" applyBorder="1"/>
    <xf numFmtId="0" fontId="0" fillId="0" borderId="45" xfId="0" applyFill="1" applyBorder="1"/>
    <xf numFmtId="42" fontId="0" fillId="10" borderId="27" xfId="0" applyNumberFormat="1" applyFill="1" applyBorder="1"/>
    <xf numFmtId="0" fontId="0" fillId="5" borderId="47" xfId="0" applyFill="1" applyBorder="1"/>
    <xf numFmtId="0" fontId="0" fillId="5" borderId="17" xfId="0" applyFill="1" applyBorder="1"/>
    <xf numFmtId="49" fontId="2" fillId="10" borderId="13" xfId="1" applyNumberFormat="1" applyFont="1" applyFill="1" applyBorder="1" applyAlignment="1">
      <alignment horizontal="left"/>
    </xf>
    <xf numFmtId="49" fontId="2" fillId="0" borderId="13" xfId="0" applyNumberFormat="1" applyFont="1" applyFill="1" applyBorder="1"/>
    <xf numFmtId="172" fontId="0" fillId="0" borderId="15" xfId="2" applyNumberFormat="1" applyFont="1" applyFill="1" applyBorder="1"/>
    <xf numFmtId="49" fontId="2" fillId="10" borderId="30" xfId="0" applyNumberFormat="1" applyFont="1" applyFill="1" applyBorder="1"/>
    <xf numFmtId="42" fontId="0" fillId="10" borderId="17" xfId="0" applyNumberFormat="1" applyFill="1" applyBorder="1"/>
    <xf numFmtId="49" fontId="0" fillId="3" borderId="14" xfId="0" applyNumberFormat="1" applyFill="1" applyBorder="1"/>
    <xf numFmtId="0" fontId="0" fillId="3" borderId="0" xfId="0" applyFill="1" applyBorder="1"/>
    <xf numFmtId="164" fontId="0" fillId="3" borderId="15" xfId="2" applyNumberFormat="1" applyFont="1" applyFill="1" applyBorder="1"/>
    <xf numFmtId="164" fontId="0" fillId="3" borderId="0" xfId="0" applyNumberFormat="1" applyFill="1" applyBorder="1"/>
    <xf numFmtId="0" fontId="0" fillId="3" borderId="12" xfId="0" applyFill="1" applyBorder="1"/>
    <xf numFmtId="49" fontId="2" fillId="3" borderId="30" xfId="0" applyNumberFormat="1" applyFont="1" applyFill="1" applyBorder="1"/>
    <xf numFmtId="2" fontId="0" fillId="3" borderId="27" xfId="0" applyNumberFormat="1" applyFill="1" applyBorder="1"/>
    <xf numFmtId="0" fontId="0" fillId="3" borderId="45" xfId="0" applyFill="1" applyBorder="1"/>
    <xf numFmtId="49" fontId="0" fillId="11" borderId="5" xfId="2" applyNumberFormat="1" applyFont="1" applyFill="1" applyBorder="1"/>
    <xf numFmtId="164" fontId="0" fillId="11" borderId="48" xfId="2" applyNumberFormat="1" applyFont="1" applyFill="1" applyBorder="1"/>
    <xf numFmtId="164" fontId="0" fillId="11" borderId="18" xfId="2" applyNumberFormat="1" applyFont="1" applyFill="1" applyBorder="1"/>
    <xf numFmtId="49" fontId="0" fillId="12" borderId="6" xfId="0" applyNumberFormat="1" applyFill="1" applyBorder="1"/>
    <xf numFmtId="43" fontId="2" fillId="12" borderId="32" xfId="1" applyFont="1" applyFill="1" applyBorder="1"/>
    <xf numFmtId="43" fontId="2" fillId="12" borderId="49" xfId="1" applyFont="1" applyFill="1" applyBorder="1"/>
    <xf numFmtId="49" fontId="0" fillId="13" borderId="5" xfId="0" applyNumberFormat="1" applyFill="1" applyBorder="1"/>
    <xf numFmtId="44" fontId="2" fillId="13" borderId="50" xfId="2" applyNumberFormat="1" applyFont="1" applyFill="1" applyBorder="1" applyAlignment="1">
      <alignment horizontal="center"/>
    </xf>
    <xf numFmtId="44" fontId="2" fillId="13" borderId="18" xfId="2" applyNumberFormat="1" applyFont="1" applyFill="1" applyBorder="1" applyAlignment="1">
      <alignment horizontal="center"/>
    </xf>
    <xf numFmtId="0" fontId="0" fillId="13" borderId="3" xfId="0" applyFill="1" applyBorder="1"/>
    <xf numFmtId="49" fontId="2" fillId="13" borderId="6" xfId="3" applyNumberFormat="1" applyFont="1" applyFill="1" applyBorder="1"/>
    <xf numFmtId="9" fontId="2" fillId="13" borderId="4" xfId="3" applyNumberFormat="1" applyFont="1" applyFill="1" applyBorder="1"/>
    <xf numFmtId="9" fontId="2" fillId="13" borderId="2" xfId="3" applyNumberFormat="1" applyFont="1" applyFill="1" applyBorder="1"/>
    <xf numFmtId="168" fontId="2" fillId="13" borderId="32" xfId="3" applyNumberFormat="1" applyFont="1" applyFill="1" applyBorder="1"/>
    <xf numFmtId="49" fontId="2" fillId="3" borderId="13" xfId="1" applyNumberFormat="1" applyFont="1" applyFill="1" applyBorder="1"/>
    <xf numFmtId="49" fontId="2" fillId="3" borderId="46" xfId="0" applyNumberFormat="1" applyFont="1" applyFill="1" applyBorder="1"/>
    <xf numFmtId="49" fontId="2" fillId="18" borderId="46" xfId="0" applyNumberFormat="1" applyFont="1" applyFill="1" applyBorder="1"/>
    <xf numFmtId="49" fontId="2" fillId="19" borderId="46" xfId="1" applyNumberFormat="1" applyFont="1" applyFill="1" applyBorder="1"/>
    <xf numFmtId="49" fontId="2" fillId="3" borderId="14" xfId="0" applyNumberFormat="1" applyFont="1" applyFill="1" applyBorder="1"/>
    <xf numFmtId="49" fontId="0" fillId="4" borderId="14" xfId="0" applyNumberFormat="1" applyFill="1" applyBorder="1"/>
    <xf numFmtId="0" fontId="0" fillId="0" borderId="0" xfId="0" applyBorder="1"/>
    <xf numFmtId="49" fontId="0" fillId="0" borderId="0" xfId="0" applyNumberFormat="1" applyBorder="1"/>
    <xf numFmtId="49" fontId="0" fillId="0" borderId="45" xfId="0" applyNumberFormat="1" applyBorder="1"/>
    <xf numFmtId="0" fontId="0" fillId="0" borderId="45" xfId="0" applyBorder="1"/>
    <xf numFmtId="49" fontId="2" fillId="13" borderId="46" xfId="1" applyNumberFormat="1" applyFont="1" applyFill="1" applyBorder="1"/>
    <xf numFmtId="165" fontId="0" fillId="3" borderId="21" xfId="1" applyNumberFormat="1" applyFont="1" applyFill="1" applyBorder="1"/>
    <xf numFmtId="49" fontId="0" fillId="10" borderId="46" xfId="1" applyNumberFormat="1" applyFont="1" applyFill="1" applyBorder="1"/>
    <xf numFmtId="165" fontId="0" fillId="10" borderId="21" xfId="1" applyNumberFormat="1" applyFont="1" applyFill="1" applyBorder="1"/>
    <xf numFmtId="165" fontId="0" fillId="10" borderId="29" xfId="1" applyNumberFormat="1" applyFont="1" applyFill="1" applyBorder="1"/>
    <xf numFmtId="49" fontId="2" fillId="8" borderId="51" xfId="1" applyNumberFormat="1" applyFont="1" applyFill="1" applyBorder="1"/>
    <xf numFmtId="165" fontId="2" fillId="8" borderId="45" xfId="1" applyNumberFormat="1" applyFont="1" applyFill="1" applyBorder="1"/>
    <xf numFmtId="49" fontId="0" fillId="4" borderId="30" xfId="0" applyNumberFormat="1" applyFill="1" applyBorder="1"/>
    <xf numFmtId="0" fontId="0" fillId="5" borderId="45" xfId="0" applyFill="1" applyBorder="1"/>
    <xf numFmtId="0" fontId="0" fillId="5" borderId="16" xfId="0" applyFill="1" applyBorder="1"/>
    <xf numFmtId="49" fontId="0" fillId="11" borderId="51" xfId="2" applyNumberFormat="1" applyFont="1" applyFill="1" applyBorder="1"/>
    <xf numFmtId="164" fontId="0" fillId="0" borderId="45" xfId="2" applyNumberFormat="1" applyFont="1" applyBorder="1"/>
    <xf numFmtId="49" fontId="0" fillId="30" borderId="25" xfId="0" applyNumberFormat="1" applyFill="1" applyBorder="1"/>
    <xf numFmtId="164" fontId="0" fillId="30" borderId="27" xfId="0" applyNumberFormat="1" applyFill="1" applyBorder="1"/>
    <xf numFmtId="0" fontId="2" fillId="0" borderId="45" xfId="0" applyFont="1" applyBorder="1"/>
    <xf numFmtId="49" fontId="2" fillId="0" borderId="45" xfId="0" applyNumberFormat="1" applyFont="1" applyBorder="1"/>
    <xf numFmtId="49" fontId="0" fillId="0" borderId="0" xfId="0" applyNumberFormat="1"/>
    <xf numFmtId="44" fontId="5" fillId="28" borderId="5" xfId="2" applyFont="1" applyFill="1" applyBorder="1" applyAlignment="1">
      <alignment horizontal="center" vertical="center" textRotation="90"/>
    </xf>
    <xf numFmtId="44" fontId="5" fillId="28" borderId="8" xfId="2" applyFont="1" applyFill="1" applyBorder="1" applyAlignment="1">
      <alignment horizontal="center" vertical="center" textRotation="90"/>
    </xf>
    <xf numFmtId="44" fontId="5" fillId="28" borderId="25" xfId="2" applyFont="1" applyFill="1" applyBorder="1" applyAlignment="1">
      <alignment horizontal="center" vertical="center" textRotation="90"/>
    </xf>
    <xf numFmtId="44" fontId="5" fillId="29" borderId="5" xfId="2" applyFont="1" applyFill="1" applyBorder="1" applyAlignment="1">
      <alignment horizontal="center" vertical="center" textRotation="90"/>
    </xf>
    <xf numFmtId="44" fontId="5" fillId="29" borderId="8" xfId="2" applyFont="1" applyFill="1" applyBorder="1" applyAlignment="1">
      <alignment horizontal="center" vertical="center" textRotation="90"/>
    </xf>
    <xf numFmtId="44" fontId="5" fillId="29" borderId="25" xfId="2" applyFont="1" applyFill="1" applyBorder="1" applyAlignment="1">
      <alignment horizontal="center" vertical="center" textRotation="90"/>
    </xf>
    <xf numFmtId="44" fontId="5" fillId="13" borderId="5" xfId="2" applyFont="1" applyFill="1" applyBorder="1" applyAlignment="1">
      <alignment horizontal="center" vertical="center" textRotation="90"/>
    </xf>
    <xf numFmtId="44" fontId="5" fillId="13" borderId="8" xfId="2" applyFont="1" applyFill="1" applyBorder="1" applyAlignment="1">
      <alignment horizontal="center" vertical="center" textRotation="90"/>
    </xf>
    <xf numFmtId="44" fontId="5" fillId="13" borderId="25" xfId="2" applyFont="1" applyFill="1" applyBorder="1" applyAlignment="1">
      <alignment horizontal="center" vertical="center" textRotation="90"/>
    </xf>
    <xf numFmtId="44" fontId="5" fillId="31" borderId="5" xfId="2" applyFont="1" applyFill="1" applyBorder="1" applyAlignment="1">
      <alignment horizontal="center" vertical="center" textRotation="90"/>
    </xf>
    <xf numFmtId="44" fontId="5" fillId="31" borderId="8" xfId="2" applyFont="1" applyFill="1" applyBorder="1" applyAlignment="1">
      <alignment horizontal="center" vertical="center" textRotation="90"/>
    </xf>
    <xf numFmtId="44" fontId="5" fillId="31" borderId="25" xfId="2" applyFont="1" applyFill="1" applyBorder="1" applyAlignment="1">
      <alignment horizontal="center" vertical="center" textRotation="90"/>
    </xf>
    <xf numFmtId="44" fontId="5" fillId="32" borderId="5" xfId="2" applyFont="1" applyFill="1" applyBorder="1" applyAlignment="1">
      <alignment horizontal="center" vertical="center" textRotation="90"/>
    </xf>
    <xf numFmtId="44" fontId="5" fillId="32" borderId="8" xfId="2" applyFont="1" applyFill="1" applyBorder="1" applyAlignment="1">
      <alignment horizontal="center" vertical="center" textRotation="90"/>
    </xf>
    <xf numFmtId="44" fontId="5" fillId="32" borderId="25" xfId="2" applyFont="1" applyFill="1" applyBorder="1" applyAlignment="1">
      <alignment horizontal="center" vertical="center" textRotation="90"/>
    </xf>
    <xf numFmtId="44" fontId="5" fillId="27" borderId="5" xfId="2" applyFont="1" applyFill="1" applyBorder="1" applyAlignment="1">
      <alignment horizontal="center" vertical="center" textRotation="90"/>
    </xf>
    <xf numFmtId="44" fontId="5" fillId="27" borderId="8" xfId="2" applyFont="1" applyFill="1" applyBorder="1" applyAlignment="1">
      <alignment horizontal="center" vertical="center" textRotation="90"/>
    </xf>
    <xf numFmtId="44" fontId="5" fillId="27" borderId="25" xfId="2" applyFont="1" applyFill="1" applyBorder="1" applyAlignment="1">
      <alignment horizontal="center" vertical="center" textRotation="90"/>
    </xf>
    <xf numFmtId="44" fontId="4" fillId="2" borderId="3" xfId="2" applyFont="1" applyFill="1" applyBorder="1" applyAlignment="1">
      <alignment horizontal="center" vertical="center" textRotation="90"/>
    </xf>
    <xf numFmtId="44" fontId="4" fillId="2" borderId="0" xfId="2" applyFont="1" applyFill="1" applyBorder="1" applyAlignment="1">
      <alignment horizontal="center" vertical="center" textRotation="90"/>
    </xf>
    <xf numFmtId="44" fontId="4" fillId="2" borderId="29" xfId="2" applyFont="1" applyFill="1" applyBorder="1" applyAlignment="1">
      <alignment horizontal="center" vertical="center" textRotation="90"/>
    </xf>
    <xf numFmtId="44" fontId="5" fillId="2" borderId="5" xfId="2" applyFont="1" applyFill="1" applyBorder="1" applyAlignment="1">
      <alignment horizontal="center" vertical="center" textRotation="90"/>
    </xf>
    <xf numFmtId="44" fontId="5" fillId="2" borderId="8" xfId="2" applyFont="1" applyFill="1" applyBorder="1" applyAlignment="1">
      <alignment horizontal="center" vertical="center" textRotation="90"/>
    </xf>
    <xf numFmtId="44" fontId="5" fillId="2" borderId="25" xfId="2" applyFont="1" applyFill="1" applyBorder="1" applyAlignment="1">
      <alignment horizontal="center" vertical="center" textRotation="90"/>
    </xf>
    <xf numFmtId="43" fontId="6" fillId="14" borderId="5" xfId="1" applyNumberFormat="1" applyFont="1" applyFill="1" applyBorder="1" applyAlignment="1">
      <alignment horizontal="center" textRotation="90"/>
    </xf>
    <xf numFmtId="43" fontId="6" fillId="14" borderId="8" xfId="1" applyNumberFormat="1" applyFont="1" applyFill="1" applyBorder="1" applyAlignment="1">
      <alignment horizontal="center" textRotation="90"/>
    </xf>
    <xf numFmtId="43" fontId="6" fillId="14" borderId="25" xfId="1" applyNumberFormat="1" applyFont="1" applyFill="1" applyBorder="1" applyAlignment="1">
      <alignment horizontal="center" textRotation="90"/>
    </xf>
    <xf numFmtId="44" fontId="5" fillId="16" borderId="5" xfId="2" applyFont="1" applyFill="1" applyBorder="1" applyAlignment="1">
      <alignment horizontal="center" vertical="center" textRotation="90"/>
    </xf>
    <xf numFmtId="44" fontId="5" fillId="16" borderId="8" xfId="2" applyFont="1" applyFill="1" applyBorder="1" applyAlignment="1">
      <alignment horizontal="center" vertical="center" textRotation="90"/>
    </xf>
    <xf numFmtId="44" fontId="5" fillId="16" borderId="25" xfId="2" applyFont="1" applyFill="1" applyBorder="1" applyAlignment="1">
      <alignment horizontal="center" vertical="center" textRotation="90"/>
    </xf>
    <xf numFmtId="44" fontId="5" fillId="20" borderId="5" xfId="2" applyFont="1" applyFill="1" applyBorder="1" applyAlignment="1">
      <alignment horizontal="center" vertical="center" textRotation="90"/>
    </xf>
    <xf numFmtId="44" fontId="5" fillId="20" borderId="8" xfId="2" applyFont="1" applyFill="1" applyBorder="1" applyAlignment="1">
      <alignment horizontal="center" vertical="center" textRotation="90"/>
    </xf>
    <xf numFmtId="44" fontId="5" fillId="20" borderId="25" xfId="2" applyFont="1" applyFill="1" applyBorder="1" applyAlignment="1">
      <alignment horizontal="center" vertical="center" textRotation="90"/>
    </xf>
    <xf numFmtId="44" fontId="5" fillId="21" borderId="5" xfId="2" applyFont="1" applyFill="1" applyBorder="1" applyAlignment="1">
      <alignment horizontal="center" vertical="center" textRotation="90"/>
    </xf>
    <xf numFmtId="44" fontId="5" fillId="21" borderId="8" xfId="2" applyFont="1" applyFill="1" applyBorder="1" applyAlignment="1">
      <alignment horizontal="center" vertical="center" textRotation="90"/>
    </xf>
    <xf numFmtId="44" fontId="5" fillId="21" borderId="25" xfId="2" applyFont="1" applyFill="1" applyBorder="1" applyAlignment="1">
      <alignment horizontal="center" vertical="center" textRotation="90"/>
    </xf>
    <xf numFmtId="44" fontId="5" fillId="22" borderId="5" xfId="2" applyFont="1" applyFill="1" applyBorder="1" applyAlignment="1">
      <alignment horizontal="center" vertical="center" textRotation="90"/>
    </xf>
    <xf numFmtId="44" fontId="5" fillId="22" borderId="8" xfId="2" applyFont="1" applyFill="1" applyBorder="1" applyAlignment="1">
      <alignment horizontal="center" vertical="center" textRotation="90"/>
    </xf>
    <xf numFmtId="44" fontId="5" fillId="22" borderId="25" xfId="2" applyFont="1" applyFill="1" applyBorder="1" applyAlignment="1">
      <alignment horizontal="center" vertical="center" textRotation="90"/>
    </xf>
    <xf numFmtId="44" fontId="5" fillId="23" borderId="5" xfId="2" applyFont="1" applyFill="1" applyBorder="1" applyAlignment="1">
      <alignment horizontal="center" vertical="center" textRotation="90"/>
    </xf>
    <xf numFmtId="44" fontId="5" fillId="23" borderId="8" xfId="2" applyFont="1" applyFill="1" applyBorder="1" applyAlignment="1">
      <alignment horizontal="center" vertical="center" textRotation="90"/>
    </xf>
    <xf numFmtId="44" fontId="5" fillId="23" borderId="25" xfId="2" applyFont="1" applyFill="1" applyBorder="1" applyAlignment="1">
      <alignment horizontal="center" vertical="center" textRotation="90"/>
    </xf>
    <xf numFmtId="44" fontId="5" fillId="24" borderId="5" xfId="2" applyFont="1" applyFill="1" applyBorder="1" applyAlignment="1">
      <alignment horizontal="center" vertical="center" textRotation="90"/>
    </xf>
    <xf numFmtId="44" fontId="5" fillId="24" borderId="8" xfId="2" applyFont="1" applyFill="1" applyBorder="1" applyAlignment="1">
      <alignment horizontal="center" vertical="center" textRotation="90"/>
    </xf>
    <xf numFmtId="44" fontId="5" fillId="24" borderId="25" xfId="2" applyFont="1" applyFill="1" applyBorder="1" applyAlignment="1">
      <alignment horizontal="center" vertical="center" textRotation="90"/>
    </xf>
    <xf numFmtId="44" fontId="5" fillId="25" borderId="5" xfId="2" applyFont="1" applyFill="1" applyBorder="1" applyAlignment="1">
      <alignment horizontal="center" vertical="center" textRotation="90"/>
    </xf>
    <xf numFmtId="44" fontId="5" fillId="25" borderId="8" xfId="2" applyFont="1" applyFill="1" applyBorder="1" applyAlignment="1">
      <alignment horizontal="center" vertical="center" textRotation="90"/>
    </xf>
    <xf numFmtId="44" fontId="5" fillId="25" borderId="25" xfId="2" applyFont="1" applyFill="1" applyBorder="1" applyAlignment="1">
      <alignment horizontal="center" vertical="center" textRotation="90"/>
    </xf>
    <xf numFmtId="44" fontId="5" fillId="26" borderId="5" xfId="2" applyFont="1" applyFill="1" applyBorder="1" applyAlignment="1">
      <alignment horizontal="center" vertical="center" textRotation="90"/>
    </xf>
    <xf numFmtId="44" fontId="5" fillId="26" borderId="8" xfId="2" applyFont="1" applyFill="1" applyBorder="1" applyAlignment="1">
      <alignment horizontal="center" vertical="center" textRotation="90"/>
    </xf>
    <xf numFmtId="44" fontId="5" fillId="26" borderId="25" xfId="2" applyFont="1" applyFill="1" applyBorder="1" applyAlignment="1">
      <alignment horizontal="center" vertical="center" textRotation="90"/>
    </xf>
  </cellXfs>
  <cellStyles count="12">
    <cellStyle name="Comma" xfId="1" builtinId="3"/>
    <cellStyle name="Comma 2" xfId="4"/>
    <cellStyle name="Comma 3" xfId="5"/>
    <cellStyle name="Currency" xfId="2" builtinId="4"/>
    <cellStyle name="Currency 2" xfId="6"/>
    <cellStyle name="Currency 3" xfId="7"/>
    <cellStyle name="Normal" xfId="0" builtinId="0"/>
    <cellStyle name="Normal 2" xfId="8"/>
    <cellStyle name="Normal 3" xfId="9"/>
    <cellStyle name="Percent" xfId="3" builtinId="5"/>
    <cellStyle name="Percent 2" xfId="10"/>
    <cellStyle name="Percent 3" xfId="11"/>
  </cellStyles>
  <dxfs count="747">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CT829"/>
  <sheetViews>
    <sheetView tabSelected="1" zoomScale="70" zoomScaleNormal="70" workbookViewId="0">
      <pane xSplit="2" ySplit="1" topLeftCell="C2" activePane="bottomRight" state="frozen"/>
      <selection pane="topRight" activeCell="C1" sqref="C1"/>
      <selection pane="bottomLeft" activeCell="A2" sqref="A2"/>
      <selection pane="bottomRight" activeCell="L2" sqref="L2"/>
    </sheetView>
  </sheetViews>
  <sheetFormatPr defaultRowHeight="12.75" x14ac:dyDescent="0.2"/>
  <cols>
    <col min="2" max="2" width="34.85546875" style="271" customWidth="1"/>
    <col min="3" max="7" width="13" bestFit="1" customWidth="1"/>
    <col min="8" max="10" width="12.85546875" customWidth="1"/>
    <col min="11" max="14" width="13" bestFit="1" customWidth="1"/>
    <col min="15" max="25" width="15.85546875" bestFit="1" customWidth="1"/>
    <col min="26" max="26" width="13.28515625" bestFit="1" customWidth="1"/>
    <col min="27" max="62" width="13" bestFit="1" customWidth="1"/>
    <col min="63" max="63" width="10.140625" style="45" bestFit="1" customWidth="1"/>
    <col min="64" max="64" width="13" bestFit="1" customWidth="1"/>
    <col min="65" max="66" width="10.140625" style="45" bestFit="1" customWidth="1"/>
    <col min="67" max="97" width="9.140625" style="45"/>
  </cols>
  <sheetData>
    <row r="1" spans="1:98" s="7" customFormat="1" ht="13.5" customHeight="1" thickBot="1" x14ac:dyDescent="0.25">
      <c r="A1" s="1"/>
      <c r="B1" s="2"/>
      <c r="C1" s="3">
        <v>39814</v>
      </c>
      <c r="D1" s="3">
        <v>39845</v>
      </c>
      <c r="E1" s="3">
        <v>39873</v>
      </c>
      <c r="F1" s="3">
        <v>39904</v>
      </c>
      <c r="G1" s="3">
        <v>39934</v>
      </c>
      <c r="H1" s="3">
        <v>39965</v>
      </c>
      <c r="I1" s="3">
        <v>39995</v>
      </c>
      <c r="J1" s="3">
        <v>40026</v>
      </c>
      <c r="K1" s="3">
        <v>40057</v>
      </c>
      <c r="L1" s="3">
        <v>40087</v>
      </c>
      <c r="M1" s="3">
        <v>40118</v>
      </c>
      <c r="N1" s="3">
        <v>40148</v>
      </c>
      <c r="O1" s="3">
        <v>40179</v>
      </c>
      <c r="P1" s="3">
        <v>40210</v>
      </c>
      <c r="Q1" s="3">
        <v>40238</v>
      </c>
      <c r="R1" s="3">
        <v>40269</v>
      </c>
      <c r="S1" s="3">
        <v>40299</v>
      </c>
      <c r="T1" s="3">
        <v>40330</v>
      </c>
      <c r="U1" s="3">
        <v>40360</v>
      </c>
      <c r="V1" s="3">
        <v>40391</v>
      </c>
      <c r="W1" s="3">
        <v>40422</v>
      </c>
      <c r="X1" s="3">
        <v>40452</v>
      </c>
      <c r="Y1" s="3">
        <v>40483</v>
      </c>
      <c r="Z1" s="3">
        <v>40513</v>
      </c>
      <c r="AA1" s="3">
        <v>40544</v>
      </c>
      <c r="AB1" s="3">
        <v>40575</v>
      </c>
      <c r="AC1" s="3">
        <v>40603</v>
      </c>
      <c r="AD1" s="3">
        <v>40634</v>
      </c>
      <c r="AE1" s="3">
        <v>40664</v>
      </c>
      <c r="AF1" s="3">
        <v>40695</v>
      </c>
      <c r="AG1" s="3">
        <v>40725</v>
      </c>
      <c r="AH1" s="3">
        <v>40756</v>
      </c>
      <c r="AI1" s="3">
        <v>40787</v>
      </c>
      <c r="AJ1" s="3">
        <v>40817</v>
      </c>
      <c r="AK1" s="3">
        <v>40848</v>
      </c>
      <c r="AL1" s="3">
        <v>40878</v>
      </c>
      <c r="AM1" s="3">
        <v>40909</v>
      </c>
      <c r="AN1" s="3">
        <v>40940</v>
      </c>
      <c r="AO1" s="3">
        <v>40969</v>
      </c>
      <c r="AP1" s="3">
        <v>41000</v>
      </c>
      <c r="AQ1" s="3">
        <v>41030</v>
      </c>
      <c r="AR1" s="3">
        <v>41061</v>
      </c>
      <c r="AS1" s="3">
        <v>41091</v>
      </c>
      <c r="AT1" s="3">
        <v>41122</v>
      </c>
      <c r="AU1" s="3">
        <v>41153</v>
      </c>
      <c r="AV1" s="3">
        <v>41183</v>
      </c>
      <c r="AW1" s="3">
        <v>41214</v>
      </c>
      <c r="AX1" s="3">
        <v>41244</v>
      </c>
      <c r="AY1" s="3">
        <v>41275</v>
      </c>
      <c r="AZ1" s="3">
        <v>41306</v>
      </c>
      <c r="BA1" s="3">
        <v>41334</v>
      </c>
      <c r="BB1" s="3">
        <v>41365</v>
      </c>
      <c r="BC1" s="3">
        <v>41395</v>
      </c>
      <c r="BD1" s="3">
        <v>41426</v>
      </c>
      <c r="BE1" s="3">
        <v>41456</v>
      </c>
      <c r="BF1" s="3">
        <v>41487</v>
      </c>
      <c r="BG1" s="3">
        <v>41518</v>
      </c>
      <c r="BH1" s="3">
        <v>41548</v>
      </c>
      <c r="BI1" s="3">
        <v>41579</v>
      </c>
      <c r="BJ1" s="3">
        <v>41609</v>
      </c>
      <c r="BK1" s="290" t="s">
        <v>0</v>
      </c>
      <c r="BL1" s="3">
        <v>41640</v>
      </c>
      <c r="BM1" s="4"/>
      <c r="BN1" s="4"/>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6"/>
    </row>
    <row r="2" spans="1:98" s="11" customFormat="1" ht="13.5" customHeight="1" thickBot="1" x14ac:dyDescent="0.25">
      <c r="A2" s="293" t="s">
        <v>1</v>
      </c>
      <c r="B2" s="8" t="s">
        <v>2</v>
      </c>
      <c r="C2" s="9">
        <v>21769.279999999999</v>
      </c>
      <c r="D2" s="9"/>
      <c r="E2" s="9"/>
      <c r="F2" s="9">
        <v>19464.900000000001</v>
      </c>
      <c r="G2" s="9"/>
      <c r="H2" s="9"/>
      <c r="I2" s="9"/>
      <c r="J2" s="9"/>
      <c r="K2" s="9"/>
      <c r="L2" s="9"/>
      <c r="M2" s="9"/>
      <c r="N2" s="9"/>
      <c r="O2" s="9">
        <v>17075.11</v>
      </c>
      <c r="P2" s="9">
        <v>15422.68</v>
      </c>
      <c r="Q2" s="9">
        <v>17075.11</v>
      </c>
      <c r="R2" s="9">
        <v>20408.7</v>
      </c>
      <c r="S2" s="9">
        <v>21088.99</v>
      </c>
      <c r="T2" s="9">
        <v>20408.7</v>
      </c>
      <c r="U2" s="9">
        <v>21088.99</v>
      </c>
      <c r="V2" s="9">
        <v>21088.99</v>
      </c>
      <c r="W2" s="9">
        <v>20408.7</v>
      </c>
      <c r="X2" s="9">
        <v>21088.99</v>
      </c>
      <c r="Y2" s="9">
        <v>20408.7</v>
      </c>
      <c r="Z2" s="9">
        <v>21088.99</v>
      </c>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291"/>
      <c r="BL2" s="9"/>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row>
    <row r="3" spans="1:98" s="11" customFormat="1" x14ac:dyDescent="0.2">
      <c r="A3" s="294"/>
      <c r="B3" s="12" t="s">
        <v>3</v>
      </c>
      <c r="C3" s="13">
        <v>485830.48</v>
      </c>
      <c r="D3" s="13"/>
      <c r="E3" s="13"/>
      <c r="F3" s="13">
        <v>0</v>
      </c>
      <c r="G3" s="13"/>
      <c r="H3" s="13"/>
      <c r="I3" s="13"/>
      <c r="J3" s="13"/>
      <c r="K3" s="13"/>
      <c r="L3" s="13"/>
      <c r="M3" s="13"/>
      <c r="N3" s="13"/>
      <c r="O3" s="13">
        <v>368518.87</v>
      </c>
      <c r="P3" s="13">
        <v>368518.87</v>
      </c>
      <c r="Q3" s="13">
        <v>368518.87</v>
      </c>
      <c r="R3" s="13">
        <v>455549.16</v>
      </c>
      <c r="S3" s="13">
        <v>455548.59</v>
      </c>
      <c r="T3" s="13">
        <v>455973</v>
      </c>
      <c r="U3" s="13">
        <v>445882.62</v>
      </c>
      <c r="V3" s="13">
        <v>446483.54</v>
      </c>
      <c r="W3" s="13">
        <v>446483.54</v>
      </c>
      <c r="X3" s="13">
        <v>437712.98</v>
      </c>
      <c r="Y3" s="13">
        <v>436249.02</v>
      </c>
      <c r="Z3" s="13">
        <v>439377.15</v>
      </c>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291"/>
      <c r="BL3" s="13"/>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row>
    <row r="4" spans="1:98" s="11" customFormat="1" x14ac:dyDescent="0.2">
      <c r="A4" s="294"/>
      <c r="B4" s="14" t="s">
        <v>4</v>
      </c>
      <c r="C4" s="15">
        <v>974561.46</v>
      </c>
      <c r="D4" s="15"/>
      <c r="E4" s="15"/>
      <c r="F4" s="15">
        <v>1006439.54</v>
      </c>
      <c r="G4" s="15"/>
      <c r="H4" s="15"/>
      <c r="I4" s="15"/>
      <c r="J4" s="15"/>
      <c r="K4" s="15"/>
      <c r="L4" s="15"/>
      <c r="M4" s="15"/>
      <c r="N4" s="15"/>
      <c r="O4" s="15">
        <v>739757.42</v>
      </c>
      <c r="P4" s="15">
        <v>739757.42</v>
      </c>
      <c r="Q4" s="15">
        <v>739757.42</v>
      </c>
      <c r="R4" s="15">
        <v>913817.99</v>
      </c>
      <c r="S4" s="15">
        <v>913816.85</v>
      </c>
      <c r="T4" s="15">
        <v>914668.21</v>
      </c>
      <c r="U4" s="15">
        <v>894427.22</v>
      </c>
      <c r="V4" s="15">
        <v>895632.66</v>
      </c>
      <c r="W4" s="15">
        <v>895632.66</v>
      </c>
      <c r="X4" s="15">
        <v>878039.17</v>
      </c>
      <c r="Y4" s="15">
        <v>875102.53</v>
      </c>
      <c r="Z4" s="15">
        <v>881377.46</v>
      </c>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291"/>
      <c r="BL4" s="15"/>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row>
    <row r="5" spans="1:98" s="11" customFormat="1" x14ac:dyDescent="0.2">
      <c r="A5" s="294"/>
      <c r="B5" s="16" t="s">
        <v>5</v>
      </c>
      <c r="C5" s="17">
        <v>1315860.3</v>
      </c>
      <c r="D5" s="17"/>
      <c r="E5" s="17"/>
      <c r="F5" s="17">
        <v>951554.89</v>
      </c>
      <c r="G5" s="17"/>
      <c r="H5" s="17"/>
      <c r="I5" s="17"/>
      <c r="J5" s="17"/>
      <c r="K5" s="17"/>
      <c r="L5" s="17"/>
      <c r="M5" s="17"/>
      <c r="N5" s="17"/>
      <c r="O5" s="17">
        <v>1030863.28</v>
      </c>
      <c r="P5" s="17">
        <v>1017670.61</v>
      </c>
      <c r="Q5" s="17">
        <v>1029971.05</v>
      </c>
      <c r="R5" s="17">
        <v>1245581.75</v>
      </c>
      <c r="S5" s="17">
        <v>1165302.54</v>
      </c>
      <c r="T5" s="17">
        <v>1144768.42</v>
      </c>
      <c r="U5" s="17">
        <v>1159221.02</v>
      </c>
      <c r="V5" s="17">
        <v>1141052.8999999999</v>
      </c>
      <c r="W5" s="17">
        <v>1131434.6399999999</v>
      </c>
      <c r="X5" s="17">
        <v>1184113.68</v>
      </c>
      <c r="Y5" s="17">
        <v>1157254.52</v>
      </c>
      <c r="Z5" s="17">
        <v>1171752.69</v>
      </c>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291"/>
      <c r="BL5" s="17"/>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row>
    <row r="6" spans="1:98" s="20" customFormat="1" x14ac:dyDescent="0.2">
      <c r="A6" s="294"/>
      <c r="B6" s="18" t="s">
        <v>6</v>
      </c>
      <c r="C6" s="19">
        <f t="shared" ref="C6:X6" si="0">C35</f>
        <v>0</v>
      </c>
      <c r="D6" s="19">
        <f t="shared" si="0"/>
        <v>0</v>
      </c>
      <c r="E6" s="19">
        <f t="shared" si="0"/>
        <v>0</v>
      </c>
      <c r="F6" s="19">
        <f t="shared" si="0"/>
        <v>0</v>
      </c>
      <c r="G6" s="19">
        <f t="shared" si="0"/>
        <v>0</v>
      </c>
      <c r="H6" s="19">
        <f t="shared" si="0"/>
        <v>0</v>
      </c>
      <c r="I6" s="19">
        <f t="shared" si="0"/>
        <v>0</v>
      </c>
      <c r="J6" s="19">
        <f t="shared" si="0"/>
        <v>0</v>
      </c>
      <c r="K6" s="19">
        <f t="shared" si="0"/>
        <v>0</v>
      </c>
      <c r="L6" s="19">
        <f t="shared" si="0"/>
        <v>0</v>
      </c>
      <c r="M6" s="19">
        <f t="shared" si="0"/>
        <v>0</v>
      </c>
      <c r="N6" s="19">
        <f t="shared" si="0"/>
        <v>0</v>
      </c>
      <c r="O6" s="19">
        <f t="shared" si="0"/>
        <v>2.71</v>
      </c>
      <c r="P6" s="19">
        <f t="shared" si="0"/>
        <v>2.71</v>
      </c>
      <c r="Q6" s="19">
        <f t="shared" si="0"/>
        <v>2.71</v>
      </c>
      <c r="R6" s="19">
        <f t="shared" si="0"/>
        <v>3.35</v>
      </c>
      <c r="S6" s="19">
        <f t="shared" si="0"/>
        <v>3.35</v>
      </c>
      <c r="T6" s="19">
        <f t="shared" si="0"/>
        <v>3.35</v>
      </c>
      <c r="U6" s="19">
        <f t="shared" si="0"/>
        <v>3.35</v>
      </c>
      <c r="V6" s="19">
        <f t="shared" si="0"/>
        <v>3.35</v>
      </c>
      <c r="W6" s="19">
        <f t="shared" si="0"/>
        <v>3.35</v>
      </c>
      <c r="X6" s="19">
        <f t="shared" si="0"/>
        <v>3.35</v>
      </c>
      <c r="Y6" s="19">
        <f>Y35</f>
        <v>3.35</v>
      </c>
      <c r="Z6" s="19">
        <f t="shared" ref="Z6:BJ6" si="1">Z35</f>
        <v>3.35</v>
      </c>
      <c r="AA6" s="19">
        <f t="shared" si="1"/>
        <v>0</v>
      </c>
      <c r="AB6" s="19">
        <f t="shared" si="1"/>
        <v>0</v>
      </c>
      <c r="AC6" s="19">
        <f t="shared" si="1"/>
        <v>0</v>
      </c>
      <c r="AD6" s="19">
        <f t="shared" si="1"/>
        <v>0</v>
      </c>
      <c r="AE6" s="19">
        <f t="shared" si="1"/>
        <v>0</v>
      </c>
      <c r="AF6" s="19">
        <f t="shared" si="1"/>
        <v>0</v>
      </c>
      <c r="AG6" s="19">
        <f t="shared" si="1"/>
        <v>0</v>
      </c>
      <c r="AH6" s="19">
        <f t="shared" si="1"/>
        <v>0</v>
      </c>
      <c r="AI6" s="19">
        <f t="shared" si="1"/>
        <v>0</v>
      </c>
      <c r="AJ6" s="19">
        <f t="shared" si="1"/>
        <v>0</v>
      </c>
      <c r="AK6" s="19">
        <f t="shared" si="1"/>
        <v>0</v>
      </c>
      <c r="AL6" s="19">
        <f t="shared" si="1"/>
        <v>0</v>
      </c>
      <c r="AM6" s="19">
        <f t="shared" si="1"/>
        <v>0</v>
      </c>
      <c r="AN6" s="19">
        <f t="shared" si="1"/>
        <v>0</v>
      </c>
      <c r="AO6" s="19">
        <f t="shared" si="1"/>
        <v>0</v>
      </c>
      <c r="AP6" s="19">
        <f t="shared" si="1"/>
        <v>0</v>
      </c>
      <c r="AQ6" s="19">
        <f t="shared" si="1"/>
        <v>0</v>
      </c>
      <c r="AR6" s="19">
        <f t="shared" si="1"/>
        <v>0</v>
      </c>
      <c r="AS6" s="19">
        <f t="shared" si="1"/>
        <v>0</v>
      </c>
      <c r="AT6" s="19">
        <f t="shared" si="1"/>
        <v>0</v>
      </c>
      <c r="AU6" s="19">
        <f t="shared" si="1"/>
        <v>0</v>
      </c>
      <c r="AV6" s="19">
        <f t="shared" si="1"/>
        <v>0</v>
      </c>
      <c r="AW6" s="19">
        <f t="shared" si="1"/>
        <v>0</v>
      </c>
      <c r="AX6" s="19">
        <f t="shared" si="1"/>
        <v>0</v>
      </c>
      <c r="AY6" s="19">
        <f t="shared" si="1"/>
        <v>0</v>
      </c>
      <c r="AZ6" s="19">
        <f t="shared" si="1"/>
        <v>0</v>
      </c>
      <c r="BA6" s="19">
        <f t="shared" si="1"/>
        <v>0</v>
      </c>
      <c r="BB6" s="19">
        <f t="shared" si="1"/>
        <v>0</v>
      </c>
      <c r="BC6" s="19">
        <f t="shared" si="1"/>
        <v>0</v>
      </c>
      <c r="BD6" s="19">
        <f t="shared" si="1"/>
        <v>0</v>
      </c>
      <c r="BE6" s="19">
        <f t="shared" si="1"/>
        <v>0</v>
      </c>
      <c r="BF6" s="19">
        <f t="shared" si="1"/>
        <v>0</v>
      </c>
      <c r="BG6" s="19">
        <f t="shared" si="1"/>
        <v>0</v>
      </c>
      <c r="BH6" s="19">
        <f t="shared" si="1"/>
        <v>0</v>
      </c>
      <c r="BI6" s="19">
        <f t="shared" si="1"/>
        <v>0</v>
      </c>
      <c r="BJ6" s="19">
        <f t="shared" si="1"/>
        <v>0</v>
      </c>
      <c r="BK6" s="291"/>
      <c r="BL6" s="19">
        <f t="shared" ref="BL6" si="2">BL35</f>
        <v>0</v>
      </c>
    </row>
    <row r="7" spans="1:98" s="24" customFormat="1" x14ac:dyDescent="0.2">
      <c r="A7" s="294"/>
      <c r="B7" s="21" t="s">
        <v>7</v>
      </c>
      <c r="C7" s="22">
        <f>IFERROR(C3/C35,0)</f>
        <v>0</v>
      </c>
      <c r="D7" s="22">
        <f t="shared" ref="D7:BJ7" si="3">IFERROR(D3/D35,0)</f>
        <v>0</v>
      </c>
      <c r="E7" s="22">
        <f t="shared" si="3"/>
        <v>0</v>
      </c>
      <c r="F7" s="22">
        <f t="shared" si="3"/>
        <v>0</v>
      </c>
      <c r="G7" s="22">
        <f t="shared" si="3"/>
        <v>0</v>
      </c>
      <c r="H7" s="22">
        <f t="shared" si="3"/>
        <v>0</v>
      </c>
      <c r="I7" s="22">
        <f t="shared" si="3"/>
        <v>0</v>
      </c>
      <c r="J7" s="22">
        <f t="shared" si="3"/>
        <v>0</v>
      </c>
      <c r="K7" s="22">
        <f t="shared" si="3"/>
        <v>0</v>
      </c>
      <c r="L7" s="22">
        <f t="shared" si="3"/>
        <v>0</v>
      </c>
      <c r="M7" s="22">
        <f t="shared" si="3"/>
        <v>0</v>
      </c>
      <c r="N7" s="22">
        <f t="shared" si="3"/>
        <v>0</v>
      </c>
      <c r="O7" s="22">
        <f t="shared" si="3"/>
        <v>135984.82287822879</v>
      </c>
      <c r="P7" s="22">
        <f t="shared" si="3"/>
        <v>135984.82287822879</v>
      </c>
      <c r="Q7" s="22">
        <f t="shared" si="3"/>
        <v>135984.82287822879</v>
      </c>
      <c r="R7" s="22">
        <f t="shared" si="3"/>
        <v>135984.82388059702</v>
      </c>
      <c r="S7" s="22">
        <f t="shared" si="3"/>
        <v>135984.65373134328</v>
      </c>
      <c r="T7" s="22">
        <f t="shared" si="3"/>
        <v>136111.3432835821</v>
      </c>
      <c r="U7" s="22">
        <f t="shared" si="3"/>
        <v>133099.2895522388</v>
      </c>
      <c r="V7" s="22">
        <f t="shared" si="3"/>
        <v>133278.66865671641</v>
      </c>
      <c r="W7" s="22">
        <f t="shared" si="3"/>
        <v>133278.66865671641</v>
      </c>
      <c r="X7" s="22">
        <f t="shared" si="3"/>
        <v>130660.59104477611</v>
      </c>
      <c r="Y7" s="22">
        <f t="shared" si="3"/>
        <v>130223.58805970149</v>
      </c>
      <c r="Z7" s="22">
        <f t="shared" si="3"/>
        <v>131157.35820895524</v>
      </c>
      <c r="AA7" s="22">
        <f t="shared" si="3"/>
        <v>0</v>
      </c>
      <c r="AB7" s="22">
        <f t="shared" si="3"/>
        <v>0</v>
      </c>
      <c r="AC7" s="22">
        <f t="shared" si="3"/>
        <v>0</v>
      </c>
      <c r="AD7" s="22">
        <f t="shared" si="3"/>
        <v>0</v>
      </c>
      <c r="AE7" s="22">
        <f t="shared" si="3"/>
        <v>0</v>
      </c>
      <c r="AF7" s="22">
        <f t="shared" si="3"/>
        <v>0</v>
      </c>
      <c r="AG7" s="22">
        <f t="shared" si="3"/>
        <v>0</v>
      </c>
      <c r="AH7" s="22">
        <f t="shared" si="3"/>
        <v>0</v>
      </c>
      <c r="AI7" s="22">
        <f t="shared" si="3"/>
        <v>0</v>
      </c>
      <c r="AJ7" s="22">
        <f t="shared" si="3"/>
        <v>0</v>
      </c>
      <c r="AK7" s="22">
        <f t="shared" si="3"/>
        <v>0</v>
      </c>
      <c r="AL7" s="22">
        <f t="shared" si="3"/>
        <v>0</v>
      </c>
      <c r="AM7" s="22">
        <f t="shared" si="3"/>
        <v>0</v>
      </c>
      <c r="AN7" s="22">
        <f t="shared" si="3"/>
        <v>0</v>
      </c>
      <c r="AO7" s="22">
        <f t="shared" si="3"/>
        <v>0</v>
      </c>
      <c r="AP7" s="22">
        <f t="shared" si="3"/>
        <v>0</v>
      </c>
      <c r="AQ7" s="22">
        <f t="shared" si="3"/>
        <v>0</v>
      </c>
      <c r="AR7" s="22">
        <f t="shared" si="3"/>
        <v>0</v>
      </c>
      <c r="AS7" s="22">
        <f t="shared" si="3"/>
        <v>0</v>
      </c>
      <c r="AT7" s="22">
        <f t="shared" si="3"/>
        <v>0</v>
      </c>
      <c r="AU7" s="22">
        <f t="shared" si="3"/>
        <v>0</v>
      </c>
      <c r="AV7" s="22">
        <f t="shared" si="3"/>
        <v>0</v>
      </c>
      <c r="AW7" s="22">
        <f t="shared" si="3"/>
        <v>0</v>
      </c>
      <c r="AX7" s="22">
        <f t="shared" si="3"/>
        <v>0</v>
      </c>
      <c r="AY7" s="22">
        <f t="shared" si="3"/>
        <v>0</v>
      </c>
      <c r="AZ7" s="22">
        <f t="shared" si="3"/>
        <v>0</v>
      </c>
      <c r="BA7" s="22">
        <f t="shared" si="3"/>
        <v>0</v>
      </c>
      <c r="BB7" s="22">
        <f t="shared" si="3"/>
        <v>0</v>
      </c>
      <c r="BC7" s="22">
        <f t="shared" si="3"/>
        <v>0</v>
      </c>
      <c r="BD7" s="22">
        <f t="shared" si="3"/>
        <v>0</v>
      </c>
      <c r="BE7" s="22">
        <f t="shared" si="3"/>
        <v>0</v>
      </c>
      <c r="BF7" s="22">
        <f t="shared" si="3"/>
        <v>0</v>
      </c>
      <c r="BG7" s="22">
        <f t="shared" si="3"/>
        <v>0</v>
      </c>
      <c r="BH7" s="22">
        <f t="shared" si="3"/>
        <v>0</v>
      </c>
      <c r="BI7" s="22">
        <f t="shared" si="3"/>
        <v>0</v>
      </c>
      <c r="BJ7" s="22">
        <f t="shared" si="3"/>
        <v>0</v>
      </c>
      <c r="BK7" s="291"/>
      <c r="BL7" s="22">
        <f t="shared" ref="BL7" si="4">IFERROR(BL3/BL35,0)</f>
        <v>0</v>
      </c>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row>
    <row r="8" spans="1:98" s="20" customFormat="1" x14ac:dyDescent="0.2">
      <c r="A8" s="294"/>
      <c r="B8" s="25" t="s">
        <v>8</v>
      </c>
      <c r="C8" s="26">
        <f t="shared" ref="C8:X9" si="5">C36</f>
        <v>0</v>
      </c>
      <c r="D8" s="26">
        <f t="shared" si="5"/>
        <v>0</v>
      </c>
      <c r="E8" s="26">
        <f t="shared" si="5"/>
        <v>0</v>
      </c>
      <c r="F8" s="26">
        <f t="shared" si="5"/>
        <v>0</v>
      </c>
      <c r="G8" s="26">
        <f t="shared" si="5"/>
        <v>0</v>
      </c>
      <c r="H8" s="26">
        <f t="shared" si="5"/>
        <v>0</v>
      </c>
      <c r="I8" s="26">
        <f t="shared" si="5"/>
        <v>0</v>
      </c>
      <c r="J8" s="26">
        <f t="shared" si="5"/>
        <v>0</v>
      </c>
      <c r="K8" s="26">
        <f t="shared" si="5"/>
        <v>0</v>
      </c>
      <c r="L8" s="26">
        <f t="shared" si="5"/>
        <v>0</v>
      </c>
      <c r="M8" s="26">
        <f t="shared" si="5"/>
        <v>0</v>
      </c>
      <c r="N8" s="26">
        <f t="shared" si="5"/>
        <v>0</v>
      </c>
      <c r="O8" s="26">
        <f t="shared" si="5"/>
        <v>5.44</v>
      </c>
      <c r="P8" s="26">
        <f t="shared" si="5"/>
        <v>5.44</v>
      </c>
      <c r="Q8" s="26">
        <f t="shared" si="5"/>
        <v>5.44</v>
      </c>
      <c r="R8" s="26">
        <f t="shared" si="5"/>
        <v>6.72</v>
      </c>
      <c r="S8" s="26">
        <f t="shared" si="5"/>
        <v>6.72</v>
      </c>
      <c r="T8" s="26">
        <f t="shared" si="5"/>
        <v>6.72</v>
      </c>
      <c r="U8" s="26">
        <f t="shared" si="5"/>
        <v>6.72</v>
      </c>
      <c r="V8" s="26">
        <f t="shared" si="5"/>
        <v>6.72</v>
      </c>
      <c r="W8" s="26">
        <f t="shared" si="5"/>
        <v>6.72</v>
      </c>
      <c r="X8" s="26">
        <f t="shared" si="5"/>
        <v>6.72</v>
      </c>
      <c r="Y8" s="26">
        <f>Y36</f>
        <v>6.72</v>
      </c>
      <c r="Z8" s="26">
        <f t="shared" ref="Z8:BJ9" si="6">Z36</f>
        <v>6.72</v>
      </c>
      <c r="AA8" s="26">
        <f t="shared" si="6"/>
        <v>0</v>
      </c>
      <c r="AB8" s="26">
        <f t="shared" si="6"/>
        <v>0</v>
      </c>
      <c r="AC8" s="26">
        <f t="shared" si="6"/>
        <v>0</v>
      </c>
      <c r="AD8" s="26">
        <f t="shared" si="6"/>
        <v>0</v>
      </c>
      <c r="AE8" s="26">
        <f t="shared" si="6"/>
        <v>0</v>
      </c>
      <c r="AF8" s="26">
        <f t="shared" si="6"/>
        <v>0</v>
      </c>
      <c r="AG8" s="26">
        <f t="shared" si="6"/>
        <v>0</v>
      </c>
      <c r="AH8" s="26">
        <f t="shared" si="6"/>
        <v>0</v>
      </c>
      <c r="AI8" s="26">
        <f t="shared" si="6"/>
        <v>0</v>
      </c>
      <c r="AJ8" s="26">
        <f t="shared" si="6"/>
        <v>0</v>
      </c>
      <c r="AK8" s="26">
        <f t="shared" si="6"/>
        <v>0</v>
      </c>
      <c r="AL8" s="26">
        <f t="shared" si="6"/>
        <v>0</v>
      </c>
      <c r="AM8" s="26">
        <f t="shared" si="6"/>
        <v>0</v>
      </c>
      <c r="AN8" s="26">
        <f t="shared" si="6"/>
        <v>0</v>
      </c>
      <c r="AO8" s="26">
        <f t="shared" si="6"/>
        <v>0</v>
      </c>
      <c r="AP8" s="26">
        <f t="shared" si="6"/>
        <v>0</v>
      </c>
      <c r="AQ8" s="26">
        <f t="shared" si="6"/>
        <v>0</v>
      </c>
      <c r="AR8" s="26">
        <f t="shared" si="6"/>
        <v>0</v>
      </c>
      <c r="AS8" s="26">
        <f t="shared" si="6"/>
        <v>0</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0</v>
      </c>
      <c r="BF8" s="26">
        <f t="shared" si="6"/>
        <v>0</v>
      </c>
      <c r="BG8" s="26">
        <f t="shared" si="6"/>
        <v>0</v>
      </c>
      <c r="BH8" s="26">
        <f t="shared" si="6"/>
        <v>0</v>
      </c>
      <c r="BI8" s="26">
        <f t="shared" si="6"/>
        <v>0</v>
      </c>
      <c r="BJ8" s="26">
        <f t="shared" si="6"/>
        <v>0</v>
      </c>
      <c r="BK8" s="291"/>
      <c r="BL8" s="26">
        <f t="shared" ref="BL8:BL9" si="7">BL36</f>
        <v>0</v>
      </c>
    </row>
    <row r="9" spans="1:98" s="20" customFormat="1" x14ac:dyDescent="0.2">
      <c r="A9" s="294"/>
      <c r="B9" s="25" t="s">
        <v>9</v>
      </c>
      <c r="C9" s="26">
        <f t="shared" si="5"/>
        <v>0</v>
      </c>
      <c r="D9" s="26">
        <f t="shared" si="5"/>
        <v>0</v>
      </c>
      <c r="E9" s="26">
        <f t="shared" si="5"/>
        <v>0</v>
      </c>
      <c r="F9" s="26">
        <f t="shared" si="5"/>
        <v>0</v>
      </c>
      <c r="G9" s="26">
        <f t="shared" si="5"/>
        <v>0</v>
      </c>
      <c r="H9" s="26">
        <f t="shared" si="5"/>
        <v>0</v>
      </c>
      <c r="I9" s="26">
        <f t="shared" si="5"/>
        <v>0</v>
      </c>
      <c r="J9" s="26">
        <f t="shared" si="5"/>
        <v>0</v>
      </c>
      <c r="K9" s="26">
        <f t="shared" si="5"/>
        <v>0</v>
      </c>
      <c r="L9" s="26">
        <f t="shared" si="5"/>
        <v>0</v>
      </c>
      <c r="M9" s="26">
        <f t="shared" si="5"/>
        <v>0</v>
      </c>
      <c r="N9" s="26">
        <f t="shared" si="5"/>
        <v>0</v>
      </c>
      <c r="O9" s="26">
        <f t="shared" si="5"/>
        <v>10.31</v>
      </c>
      <c r="P9" s="26">
        <f t="shared" si="5"/>
        <v>10.31</v>
      </c>
      <c r="Q9" s="26">
        <f t="shared" si="5"/>
        <v>10.31</v>
      </c>
      <c r="R9" s="26">
        <f t="shared" si="5"/>
        <v>12.73</v>
      </c>
      <c r="S9" s="26">
        <f t="shared" si="5"/>
        <v>12.73</v>
      </c>
      <c r="T9" s="26">
        <f t="shared" si="5"/>
        <v>12.73</v>
      </c>
      <c r="U9" s="26">
        <f t="shared" si="5"/>
        <v>12.73</v>
      </c>
      <c r="V9" s="26">
        <f t="shared" si="5"/>
        <v>12.73</v>
      </c>
      <c r="W9" s="26">
        <f t="shared" si="5"/>
        <v>12.73</v>
      </c>
      <c r="X9" s="26">
        <f t="shared" si="5"/>
        <v>12.73</v>
      </c>
      <c r="Y9" s="26">
        <f>Y37</f>
        <v>12.73</v>
      </c>
      <c r="Z9" s="26">
        <f t="shared" si="6"/>
        <v>12.73</v>
      </c>
      <c r="AA9" s="26">
        <f t="shared" si="6"/>
        <v>0</v>
      </c>
      <c r="AB9" s="26">
        <f t="shared" si="6"/>
        <v>0</v>
      </c>
      <c r="AC9" s="26">
        <f t="shared" si="6"/>
        <v>0</v>
      </c>
      <c r="AD9" s="26">
        <f t="shared" si="6"/>
        <v>0</v>
      </c>
      <c r="AE9" s="26">
        <f t="shared" si="6"/>
        <v>0</v>
      </c>
      <c r="AF9" s="26">
        <f t="shared" si="6"/>
        <v>0</v>
      </c>
      <c r="AG9" s="26">
        <f t="shared" si="6"/>
        <v>0</v>
      </c>
      <c r="AH9" s="26">
        <f t="shared" si="6"/>
        <v>0</v>
      </c>
      <c r="AI9" s="26">
        <f t="shared" si="6"/>
        <v>0</v>
      </c>
      <c r="AJ9" s="26">
        <f t="shared" si="6"/>
        <v>0</v>
      </c>
      <c r="AK9" s="26">
        <f t="shared" si="6"/>
        <v>0</v>
      </c>
      <c r="AL9" s="26">
        <f t="shared" si="6"/>
        <v>0</v>
      </c>
      <c r="AM9" s="26">
        <f t="shared" si="6"/>
        <v>0</v>
      </c>
      <c r="AN9" s="26">
        <f t="shared" si="6"/>
        <v>0</v>
      </c>
      <c r="AO9" s="26">
        <f t="shared" si="6"/>
        <v>0</v>
      </c>
      <c r="AP9" s="26">
        <f t="shared" si="6"/>
        <v>0</v>
      </c>
      <c r="AQ9" s="26">
        <f t="shared" si="6"/>
        <v>0</v>
      </c>
      <c r="AR9" s="26">
        <f t="shared" si="6"/>
        <v>0</v>
      </c>
      <c r="AS9" s="26">
        <f t="shared" si="6"/>
        <v>0</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0</v>
      </c>
      <c r="BG9" s="26">
        <f t="shared" si="6"/>
        <v>0</v>
      </c>
      <c r="BH9" s="26">
        <f t="shared" si="6"/>
        <v>0</v>
      </c>
      <c r="BI9" s="26">
        <f t="shared" si="6"/>
        <v>0</v>
      </c>
      <c r="BJ9" s="26">
        <f t="shared" si="6"/>
        <v>0</v>
      </c>
      <c r="BK9" s="291"/>
      <c r="BL9" s="26">
        <f t="shared" si="7"/>
        <v>0</v>
      </c>
    </row>
    <row r="10" spans="1:98" s="30" customFormat="1" x14ac:dyDescent="0.2">
      <c r="A10" s="294"/>
      <c r="B10" s="27" t="s">
        <v>10</v>
      </c>
      <c r="C10" s="28">
        <f>IFERROR(C5/C9,0)</f>
        <v>0</v>
      </c>
      <c r="D10" s="28">
        <f t="shared" ref="D10:BL10" si="8">IFERROR(D5/D9,0)</f>
        <v>0</v>
      </c>
      <c r="E10" s="28">
        <f t="shared" si="8"/>
        <v>0</v>
      </c>
      <c r="F10" s="28">
        <f t="shared" si="8"/>
        <v>0</v>
      </c>
      <c r="G10" s="28">
        <f t="shared" si="8"/>
        <v>0</v>
      </c>
      <c r="H10" s="28">
        <f t="shared" si="8"/>
        <v>0</v>
      </c>
      <c r="I10" s="28">
        <f t="shared" si="8"/>
        <v>0</v>
      </c>
      <c r="J10" s="28">
        <f t="shared" si="8"/>
        <v>0</v>
      </c>
      <c r="K10" s="28">
        <f t="shared" si="8"/>
        <v>0</v>
      </c>
      <c r="L10" s="28">
        <f t="shared" si="8"/>
        <v>0</v>
      </c>
      <c r="M10" s="28">
        <f t="shared" si="8"/>
        <v>0</v>
      </c>
      <c r="N10" s="28">
        <f t="shared" si="8"/>
        <v>0</v>
      </c>
      <c r="O10" s="28">
        <f t="shared" si="8"/>
        <v>99986.739088263814</v>
      </c>
      <c r="P10" s="28">
        <f t="shared" si="8"/>
        <v>98707.139670223085</v>
      </c>
      <c r="Q10" s="28">
        <f t="shared" si="8"/>
        <v>99900.198836081472</v>
      </c>
      <c r="R10" s="28">
        <f t="shared" si="8"/>
        <v>97846.17046347211</v>
      </c>
      <c r="S10" s="28">
        <f t="shared" si="8"/>
        <v>91539.869599371566</v>
      </c>
      <c r="T10" s="28">
        <f t="shared" si="8"/>
        <v>89926.820109976426</v>
      </c>
      <c r="U10" s="28">
        <f t="shared" si="8"/>
        <v>91062.138256087987</v>
      </c>
      <c r="V10" s="28">
        <f t="shared" si="8"/>
        <v>89634.948939512949</v>
      </c>
      <c r="W10" s="28">
        <f t="shared" si="8"/>
        <v>88879.390416339345</v>
      </c>
      <c r="X10" s="28">
        <f t="shared" si="8"/>
        <v>93017.571091908874</v>
      </c>
      <c r="Y10" s="28">
        <f t="shared" si="8"/>
        <v>90907.660644147676</v>
      </c>
      <c r="Z10" s="28">
        <f t="shared" si="8"/>
        <v>92046.558523173604</v>
      </c>
      <c r="AA10" s="28">
        <f t="shared" si="8"/>
        <v>0</v>
      </c>
      <c r="AB10" s="28">
        <f t="shared" si="8"/>
        <v>0</v>
      </c>
      <c r="AC10" s="28">
        <f t="shared" si="8"/>
        <v>0</v>
      </c>
      <c r="AD10" s="28">
        <f t="shared" si="8"/>
        <v>0</v>
      </c>
      <c r="AE10" s="28">
        <f t="shared" si="8"/>
        <v>0</v>
      </c>
      <c r="AF10" s="28">
        <f t="shared" si="8"/>
        <v>0</v>
      </c>
      <c r="AG10" s="28">
        <f t="shared" si="8"/>
        <v>0</v>
      </c>
      <c r="AH10" s="28">
        <f t="shared" si="8"/>
        <v>0</v>
      </c>
      <c r="AI10" s="28">
        <f t="shared" si="8"/>
        <v>0</v>
      </c>
      <c r="AJ10" s="28">
        <f t="shared" si="8"/>
        <v>0</v>
      </c>
      <c r="AK10" s="28">
        <f t="shared" si="8"/>
        <v>0</v>
      </c>
      <c r="AL10" s="28">
        <f t="shared" si="8"/>
        <v>0</v>
      </c>
      <c r="AM10" s="28">
        <f t="shared" si="8"/>
        <v>0</v>
      </c>
      <c r="AN10" s="28">
        <f t="shared" si="8"/>
        <v>0</v>
      </c>
      <c r="AO10" s="28">
        <f t="shared" si="8"/>
        <v>0</v>
      </c>
      <c r="AP10" s="28">
        <f t="shared" si="8"/>
        <v>0</v>
      </c>
      <c r="AQ10" s="28">
        <f t="shared" si="8"/>
        <v>0</v>
      </c>
      <c r="AR10" s="28">
        <f t="shared" si="8"/>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91"/>
      <c r="BL10" s="28">
        <f t="shared" si="8"/>
        <v>0</v>
      </c>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8" s="24" customFormat="1" x14ac:dyDescent="0.2">
      <c r="A11" s="294"/>
      <c r="B11" s="31" t="s">
        <v>11</v>
      </c>
      <c r="C11" s="32"/>
      <c r="D11" s="32"/>
      <c r="E11" s="32"/>
      <c r="F11" s="32">
        <v>0</v>
      </c>
      <c r="G11" s="32"/>
      <c r="H11" s="32"/>
      <c r="I11" s="32"/>
      <c r="J11" s="32"/>
      <c r="K11" s="32"/>
      <c r="L11" s="32"/>
      <c r="M11" s="32"/>
      <c r="N11" s="32"/>
      <c r="O11" s="32">
        <v>106719.01</v>
      </c>
      <c r="P11" s="32">
        <v>106720.01</v>
      </c>
      <c r="Q11" s="32">
        <v>106721.01</v>
      </c>
      <c r="R11" s="32">
        <v>106722.01</v>
      </c>
      <c r="S11" s="32">
        <v>106723.01</v>
      </c>
      <c r="T11" s="32">
        <v>106724.01</v>
      </c>
      <c r="U11" s="32">
        <v>106725.01</v>
      </c>
      <c r="V11" s="32">
        <v>106726.01</v>
      </c>
      <c r="W11" s="32">
        <v>106727.01</v>
      </c>
      <c r="X11" s="32">
        <v>106728.01</v>
      </c>
      <c r="Y11" s="32">
        <v>106729.01</v>
      </c>
      <c r="Z11" s="32">
        <v>274454.43</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91"/>
      <c r="BL11" s="32"/>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row>
    <row r="12" spans="1:98" s="35" customFormat="1" x14ac:dyDescent="0.2">
      <c r="A12" s="294"/>
      <c r="B12" s="33" t="s">
        <v>12</v>
      </c>
      <c r="C12" s="34">
        <v>123448.53</v>
      </c>
      <c r="D12" s="34">
        <f t="shared" ref="D12:X12" si="9">D38</f>
        <v>0</v>
      </c>
      <c r="E12" s="34">
        <f t="shared" si="9"/>
        <v>0</v>
      </c>
      <c r="F12" s="34">
        <f t="shared" si="9"/>
        <v>0</v>
      </c>
      <c r="G12" s="34">
        <f t="shared" si="9"/>
        <v>0</v>
      </c>
      <c r="H12" s="34">
        <f t="shared" si="9"/>
        <v>0</v>
      </c>
      <c r="I12" s="34">
        <f t="shared" si="9"/>
        <v>0</v>
      </c>
      <c r="J12" s="34">
        <f t="shared" si="9"/>
        <v>0</v>
      </c>
      <c r="K12" s="34">
        <f t="shared" si="9"/>
        <v>0</v>
      </c>
      <c r="L12" s="34">
        <f t="shared" si="9"/>
        <v>0</v>
      </c>
      <c r="M12" s="34">
        <f t="shared" si="9"/>
        <v>0</v>
      </c>
      <c r="N12" s="34">
        <f t="shared" si="9"/>
        <v>0</v>
      </c>
      <c r="O12" s="34">
        <f t="shared" si="9"/>
        <v>8.15</v>
      </c>
      <c r="P12" s="34">
        <f t="shared" si="9"/>
        <v>8.15</v>
      </c>
      <c r="Q12" s="34">
        <f t="shared" si="9"/>
        <v>8.15</v>
      </c>
      <c r="R12" s="34">
        <f t="shared" si="9"/>
        <v>10.07</v>
      </c>
      <c r="S12" s="34">
        <f t="shared" si="9"/>
        <v>10.07</v>
      </c>
      <c r="T12" s="34">
        <f t="shared" si="9"/>
        <v>10.07</v>
      </c>
      <c r="U12" s="34">
        <f t="shared" si="9"/>
        <v>10.07</v>
      </c>
      <c r="V12" s="34">
        <f t="shared" si="9"/>
        <v>10.07</v>
      </c>
      <c r="W12" s="34">
        <f t="shared" si="9"/>
        <v>10.07</v>
      </c>
      <c r="X12" s="34">
        <f t="shared" si="9"/>
        <v>10.07</v>
      </c>
      <c r="Y12" s="34">
        <f>Y38</f>
        <v>10.07</v>
      </c>
      <c r="Z12" s="34">
        <f>Z38</f>
        <v>10.07</v>
      </c>
      <c r="AA12" s="34">
        <f t="shared" ref="AA12:BJ12" si="10">AA38</f>
        <v>0</v>
      </c>
      <c r="AB12" s="34">
        <f t="shared" si="10"/>
        <v>0</v>
      </c>
      <c r="AC12" s="34">
        <f t="shared" si="10"/>
        <v>0</v>
      </c>
      <c r="AD12" s="34">
        <f t="shared" si="10"/>
        <v>0</v>
      </c>
      <c r="AE12" s="34">
        <f t="shared" si="10"/>
        <v>0</v>
      </c>
      <c r="AF12" s="34">
        <f t="shared" si="10"/>
        <v>0</v>
      </c>
      <c r="AG12" s="34">
        <f t="shared" si="10"/>
        <v>0</v>
      </c>
      <c r="AH12" s="34">
        <f t="shared" si="10"/>
        <v>0</v>
      </c>
      <c r="AI12" s="34">
        <f t="shared" si="10"/>
        <v>0</v>
      </c>
      <c r="AJ12" s="34">
        <f t="shared" si="10"/>
        <v>0</v>
      </c>
      <c r="AK12" s="34">
        <f t="shared" si="10"/>
        <v>0</v>
      </c>
      <c r="AL12" s="34">
        <f t="shared" si="10"/>
        <v>0</v>
      </c>
      <c r="AM12" s="34">
        <f t="shared" si="10"/>
        <v>0</v>
      </c>
      <c r="AN12" s="34">
        <f t="shared" si="10"/>
        <v>0</v>
      </c>
      <c r="AO12" s="34">
        <f t="shared" si="10"/>
        <v>0</v>
      </c>
      <c r="AP12" s="34">
        <f t="shared" si="10"/>
        <v>0</v>
      </c>
      <c r="AQ12" s="34">
        <f t="shared" si="10"/>
        <v>0</v>
      </c>
      <c r="AR12" s="34">
        <f t="shared" si="10"/>
        <v>0</v>
      </c>
      <c r="AS12" s="34">
        <f t="shared" si="10"/>
        <v>0</v>
      </c>
      <c r="AT12" s="34">
        <f t="shared" si="10"/>
        <v>0</v>
      </c>
      <c r="AU12" s="34">
        <f t="shared" si="10"/>
        <v>0</v>
      </c>
      <c r="AV12" s="34">
        <f t="shared" si="10"/>
        <v>0</v>
      </c>
      <c r="AW12" s="34">
        <f t="shared" si="10"/>
        <v>0</v>
      </c>
      <c r="AX12" s="34">
        <f t="shared" si="10"/>
        <v>0</v>
      </c>
      <c r="AY12" s="34">
        <f t="shared" si="10"/>
        <v>0</v>
      </c>
      <c r="AZ12" s="34">
        <f t="shared" si="10"/>
        <v>0</v>
      </c>
      <c r="BA12" s="34">
        <f t="shared" si="10"/>
        <v>0</v>
      </c>
      <c r="BB12" s="34">
        <f t="shared" si="10"/>
        <v>0</v>
      </c>
      <c r="BC12" s="34">
        <f t="shared" si="10"/>
        <v>0</v>
      </c>
      <c r="BD12" s="34">
        <f t="shared" si="10"/>
        <v>0</v>
      </c>
      <c r="BE12" s="34">
        <f t="shared" si="10"/>
        <v>0</v>
      </c>
      <c r="BF12" s="34">
        <f t="shared" si="10"/>
        <v>0</v>
      </c>
      <c r="BG12" s="34">
        <f t="shared" si="10"/>
        <v>0</v>
      </c>
      <c r="BH12" s="34">
        <f t="shared" si="10"/>
        <v>0</v>
      </c>
      <c r="BI12" s="34">
        <f t="shared" si="10"/>
        <v>0</v>
      </c>
      <c r="BJ12" s="34">
        <f t="shared" si="10"/>
        <v>0</v>
      </c>
      <c r="BK12" s="291"/>
      <c r="BL12" s="34">
        <f t="shared" ref="BL12" si="11">BL38</f>
        <v>0</v>
      </c>
    </row>
    <row r="13" spans="1:98" s="39" customFormat="1" ht="13.5" thickBot="1" x14ac:dyDescent="0.25">
      <c r="A13" s="294"/>
      <c r="B13" s="36" t="s">
        <v>13</v>
      </c>
      <c r="C13" s="37">
        <f>IFERROR(C11/C12,0)</f>
        <v>0</v>
      </c>
      <c r="D13" s="37">
        <f t="shared" ref="D13:BL13" si="12">IFERROR(D11/D12,0)</f>
        <v>0</v>
      </c>
      <c r="E13" s="37">
        <f t="shared" si="12"/>
        <v>0</v>
      </c>
      <c r="F13" s="37">
        <f t="shared" si="12"/>
        <v>0</v>
      </c>
      <c r="G13" s="37">
        <f t="shared" si="12"/>
        <v>0</v>
      </c>
      <c r="H13" s="37">
        <f t="shared" si="12"/>
        <v>0</v>
      </c>
      <c r="I13" s="37">
        <f t="shared" si="12"/>
        <v>0</v>
      </c>
      <c r="J13" s="37">
        <f t="shared" si="12"/>
        <v>0</v>
      </c>
      <c r="K13" s="37">
        <f t="shared" si="12"/>
        <v>0</v>
      </c>
      <c r="L13" s="37">
        <f t="shared" si="12"/>
        <v>0</v>
      </c>
      <c r="M13" s="37">
        <f t="shared" si="12"/>
        <v>0</v>
      </c>
      <c r="N13" s="37">
        <f t="shared" si="12"/>
        <v>0</v>
      </c>
      <c r="O13" s="37">
        <f t="shared" si="12"/>
        <v>13094.357055214723</v>
      </c>
      <c r="P13" s="37">
        <f t="shared" si="12"/>
        <v>13094.479754601225</v>
      </c>
      <c r="Q13" s="37">
        <f t="shared" si="12"/>
        <v>13094.602453987729</v>
      </c>
      <c r="R13" s="37">
        <f t="shared" si="12"/>
        <v>10598.01489572989</v>
      </c>
      <c r="S13" s="37">
        <f t="shared" si="12"/>
        <v>10598.114200595828</v>
      </c>
      <c r="T13" s="37">
        <f t="shared" si="12"/>
        <v>10598.213505461767</v>
      </c>
      <c r="U13" s="37">
        <f t="shared" si="12"/>
        <v>10598.312810327705</v>
      </c>
      <c r="V13" s="37">
        <f t="shared" si="12"/>
        <v>10598.412115193643</v>
      </c>
      <c r="W13" s="37">
        <f t="shared" si="12"/>
        <v>10598.511420059582</v>
      </c>
      <c r="X13" s="37">
        <f t="shared" si="12"/>
        <v>10598.61072492552</v>
      </c>
      <c r="Y13" s="37">
        <f t="shared" si="12"/>
        <v>10598.710029791459</v>
      </c>
      <c r="Z13" s="37">
        <f t="shared" si="12"/>
        <v>27254.66037735849</v>
      </c>
      <c r="AA13" s="37">
        <f t="shared" si="12"/>
        <v>0</v>
      </c>
      <c r="AB13" s="37">
        <f t="shared" si="12"/>
        <v>0</v>
      </c>
      <c r="AC13" s="37">
        <f t="shared" si="12"/>
        <v>0</v>
      </c>
      <c r="AD13" s="37">
        <f t="shared" si="12"/>
        <v>0</v>
      </c>
      <c r="AE13" s="37">
        <f t="shared" si="12"/>
        <v>0</v>
      </c>
      <c r="AF13" s="37">
        <f t="shared" si="12"/>
        <v>0</v>
      </c>
      <c r="AG13" s="37">
        <f t="shared" si="12"/>
        <v>0</v>
      </c>
      <c r="AH13" s="37">
        <f t="shared" si="12"/>
        <v>0</v>
      </c>
      <c r="AI13" s="37">
        <f t="shared" si="12"/>
        <v>0</v>
      </c>
      <c r="AJ13" s="37">
        <f t="shared" si="12"/>
        <v>0</v>
      </c>
      <c r="AK13" s="37">
        <f t="shared" si="12"/>
        <v>0</v>
      </c>
      <c r="AL13" s="37">
        <f t="shared" si="12"/>
        <v>0</v>
      </c>
      <c r="AM13" s="37">
        <f t="shared" si="12"/>
        <v>0</v>
      </c>
      <c r="AN13" s="37">
        <f t="shared" si="12"/>
        <v>0</v>
      </c>
      <c r="AO13" s="37">
        <f t="shared" si="12"/>
        <v>0</v>
      </c>
      <c r="AP13" s="37">
        <f t="shared" si="12"/>
        <v>0</v>
      </c>
      <c r="AQ13" s="37">
        <f t="shared" si="12"/>
        <v>0</v>
      </c>
      <c r="AR13" s="37">
        <f t="shared" si="12"/>
        <v>0</v>
      </c>
      <c r="AS13" s="37">
        <f t="shared" si="12"/>
        <v>0</v>
      </c>
      <c r="AT13" s="37">
        <f t="shared" si="12"/>
        <v>0</v>
      </c>
      <c r="AU13" s="37">
        <f t="shared" si="12"/>
        <v>0</v>
      </c>
      <c r="AV13" s="37">
        <f t="shared" si="12"/>
        <v>0</v>
      </c>
      <c r="AW13" s="37">
        <f t="shared" si="12"/>
        <v>0</v>
      </c>
      <c r="AX13" s="37">
        <f t="shared" si="12"/>
        <v>0</v>
      </c>
      <c r="AY13" s="37">
        <f t="shared" si="12"/>
        <v>0</v>
      </c>
      <c r="AZ13" s="37">
        <f t="shared" si="12"/>
        <v>0</v>
      </c>
      <c r="BA13" s="37">
        <f t="shared" si="12"/>
        <v>0</v>
      </c>
      <c r="BB13" s="37">
        <f t="shared" si="12"/>
        <v>0</v>
      </c>
      <c r="BC13" s="37">
        <f t="shared" si="12"/>
        <v>0</v>
      </c>
      <c r="BD13" s="37">
        <f t="shared" si="12"/>
        <v>0</v>
      </c>
      <c r="BE13" s="37">
        <f t="shared" si="12"/>
        <v>0</v>
      </c>
      <c r="BF13" s="37">
        <f t="shared" si="12"/>
        <v>0</v>
      </c>
      <c r="BG13" s="37">
        <f t="shared" si="12"/>
        <v>0</v>
      </c>
      <c r="BH13" s="37">
        <f t="shared" si="12"/>
        <v>0</v>
      </c>
      <c r="BI13" s="37">
        <f t="shared" si="12"/>
        <v>0</v>
      </c>
      <c r="BJ13" s="37">
        <f t="shared" si="12"/>
        <v>0</v>
      </c>
      <c r="BK13" s="291"/>
      <c r="BL13" s="37">
        <f t="shared" si="12"/>
        <v>0</v>
      </c>
      <c r="BM13" s="38"/>
      <c r="BN13" s="38"/>
    </row>
    <row r="14" spans="1:98" s="42" customFormat="1" x14ac:dyDescent="0.2">
      <c r="A14" s="294"/>
      <c r="B14" s="40" t="s">
        <v>14</v>
      </c>
      <c r="C14" s="41"/>
      <c r="D14" s="41"/>
      <c r="E14" s="41"/>
      <c r="F14" s="41">
        <v>13441583</v>
      </c>
      <c r="G14" s="41"/>
      <c r="H14" s="41"/>
      <c r="I14" s="41"/>
      <c r="J14" s="41"/>
      <c r="K14" s="41"/>
      <c r="L14" s="41"/>
      <c r="M14" s="41"/>
      <c r="N14" s="41"/>
      <c r="O14" s="41">
        <v>19250575</v>
      </c>
      <c r="P14" s="41">
        <v>16452928</v>
      </c>
      <c r="Q14" s="41">
        <v>17828747</v>
      </c>
      <c r="R14" s="41">
        <v>18445300</v>
      </c>
      <c r="S14" s="41">
        <v>17308831</v>
      </c>
      <c r="T14" s="41">
        <v>17145892</v>
      </c>
      <c r="U14" s="41">
        <v>17554034</v>
      </c>
      <c r="V14" s="41">
        <v>18884803</v>
      </c>
      <c r="W14" s="41">
        <v>17423828</v>
      </c>
      <c r="X14" s="41">
        <v>18201378</v>
      </c>
      <c r="Y14" s="41">
        <v>16688974</v>
      </c>
      <c r="Z14" s="41">
        <v>11690757</v>
      </c>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291"/>
      <c r="BL14" s="41"/>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row>
    <row r="15" spans="1:98" s="46" customFormat="1" x14ac:dyDescent="0.2">
      <c r="A15" s="294"/>
      <c r="B15" s="43" t="s">
        <v>15</v>
      </c>
      <c r="C15" s="44">
        <v>20493518</v>
      </c>
      <c r="D15" s="44"/>
      <c r="E15" s="44"/>
      <c r="F15" s="44">
        <v>1756814.9</v>
      </c>
      <c r="G15" s="44"/>
      <c r="H15" s="44"/>
      <c r="I15" s="44"/>
      <c r="J15" s="44"/>
      <c r="K15" s="44"/>
      <c r="L15" s="44"/>
      <c r="M15" s="44"/>
      <c r="N15" s="44"/>
      <c r="O15" s="44">
        <v>2654654.2999999998</v>
      </c>
      <c r="P15" s="44">
        <v>2268858.7599999998</v>
      </c>
      <c r="Q15" s="44">
        <v>2458584.2200000002</v>
      </c>
      <c r="R15" s="44">
        <v>3141234.6</v>
      </c>
      <c r="S15" s="44">
        <v>2947693.93</v>
      </c>
      <c r="T15" s="44">
        <v>3389742.84</v>
      </c>
      <c r="U15" s="44">
        <v>3470432.52</v>
      </c>
      <c r="V15" s="44">
        <v>3733525.54</v>
      </c>
      <c r="W15" s="44">
        <v>2967277.9</v>
      </c>
      <c r="X15" s="44">
        <v>3099694.68</v>
      </c>
      <c r="Y15" s="44">
        <v>2842132.27</v>
      </c>
      <c r="Z15" s="44">
        <v>2846699.32</v>
      </c>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291"/>
      <c r="BL15" s="44"/>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8" s="11" customFormat="1" x14ac:dyDescent="0.2">
      <c r="A16" s="294"/>
      <c r="B16" s="47" t="s">
        <v>16</v>
      </c>
      <c r="C16" s="48"/>
      <c r="D16" s="48"/>
      <c r="E16" s="48"/>
      <c r="F16" s="48">
        <v>5309684</v>
      </c>
      <c r="G16" s="48"/>
      <c r="H16" s="48"/>
      <c r="I16" s="48"/>
      <c r="J16" s="48"/>
      <c r="K16" s="48"/>
      <c r="L16" s="48"/>
      <c r="M16" s="48"/>
      <c r="N16" s="48"/>
      <c r="O16" s="48">
        <v>19250575</v>
      </c>
      <c r="P16" s="48">
        <v>16452928</v>
      </c>
      <c r="Q16" s="48">
        <v>17828747</v>
      </c>
      <c r="R16" s="48">
        <v>18445300</v>
      </c>
      <c r="S16" s="48">
        <v>17308831</v>
      </c>
      <c r="T16" s="48">
        <v>17145892</v>
      </c>
      <c r="U16" s="48">
        <v>17554034</v>
      </c>
      <c r="V16" s="48">
        <v>18884803</v>
      </c>
      <c r="W16" s="48">
        <v>17423828</v>
      </c>
      <c r="X16" s="48">
        <v>18201378</v>
      </c>
      <c r="Y16" s="48">
        <v>16688974</v>
      </c>
      <c r="Z16" s="48">
        <v>4865048</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291"/>
      <c r="BL16" s="48"/>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row>
    <row r="17" spans="1:98" s="46" customFormat="1" x14ac:dyDescent="0.2">
      <c r="A17" s="294"/>
      <c r="B17" s="43" t="s">
        <v>17</v>
      </c>
      <c r="C17" s="44">
        <v>3490046.12</v>
      </c>
      <c r="D17" s="44"/>
      <c r="E17" s="44"/>
      <c r="F17" s="44">
        <v>1118219.44</v>
      </c>
      <c r="G17" s="44"/>
      <c r="H17" s="44"/>
      <c r="I17" s="44"/>
      <c r="J17" s="44"/>
      <c r="K17" s="44"/>
      <c r="L17" s="44"/>
      <c r="M17" s="44"/>
      <c r="N17" s="44"/>
      <c r="O17" s="44">
        <v>2654654.2999999998</v>
      </c>
      <c r="P17" s="44">
        <v>2268858.7599999998</v>
      </c>
      <c r="Q17" s="44">
        <v>2458584.2200000002</v>
      </c>
      <c r="R17" s="44">
        <v>3141234.6</v>
      </c>
      <c r="S17" s="44">
        <v>2947693.93</v>
      </c>
      <c r="T17" s="44">
        <v>3389742.84</v>
      </c>
      <c r="U17" s="44">
        <v>3470432.52</v>
      </c>
      <c r="V17" s="44">
        <v>3733525.54</v>
      </c>
      <c r="W17" s="44">
        <v>2967277.9</v>
      </c>
      <c r="X17" s="44">
        <v>3099694.68</v>
      </c>
      <c r="Y17" s="44">
        <v>2842132.27</v>
      </c>
      <c r="Z17" s="44">
        <v>1862306.53</v>
      </c>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291"/>
      <c r="BL17" s="44"/>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row>
    <row r="18" spans="1:98" s="50" customFormat="1" x14ac:dyDescent="0.2">
      <c r="A18" s="294"/>
      <c r="B18" s="47" t="s">
        <v>18</v>
      </c>
      <c r="C18" s="49">
        <v>20493518</v>
      </c>
      <c r="D18" s="49"/>
      <c r="E18" s="49"/>
      <c r="F18" s="49">
        <v>20549378</v>
      </c>
      <c r="G18" s="49"/>
      <c r="H18" s="49"/>
      <c r="I18" s="49"/>
      <c r="J18" s="49"/>
      <c r="K18" s="49"/>
      <c r="L18" s="49"/>
      <c r="M18" s="49"/>
      <c r="N18" s="49"/>
      <c r="O18" s="49">
        <v>19250575</v>
      </c>
      <c r="P18" s="49">
        <v>16452928</v>
      </c>
      <c r="Q18" s="49">
        <v>17828747</v>
      </c>
      <c r="R18" s="49">
        <v>18445300</v>
      </c>
      <c r="S18" s="49">
        <v>17308831</v>
      </c>
      <c r="T18" s="49">
        <v>17145892</v>
      </c>
      <c r="U18" s="49">
        <v>17554034</v>
      </c>
      <c r="V18" s="49">
        <v>18884803</v>
      </c>
      <c r="W18" s="49">
        <v>17423828</v>
      </c>
      <c r="X18" s="49">
        <v>18201378</v>
      </c>
      <c r="Y18" s="49">
        <v>16688974</v>
      </c>
      <c r="Z18" s="49">
        <v>16381949</v>
      </c>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291"/>
      <c r="BL18" s="49"/>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row>
    <row r="19" spans="1:98" s="53" customFormat="1" x14ac:dyDescent="0.2">
      <c r="A19" s="294"/>
      <c r="B19" s="51" t="s">
        <v>19</v>
      </c>
      <c r="C19" s="52"/>
      <c r="D19" s="52"/>
      <c r="E19" s="52"/>
      <c r="F19" s="52">
        <v>1902872.4</v>
      </c>
      <c r="G19" s="52"/>
      <c r="H19" s="52"/>
      <c r="I19" s="52"/>
      <c r="J19" s="52"/>
      <c r="K19" s="52"/>
      <c r="L19" s="52"/>
      <c r="M19" s="52"/>
      <c r="N19" s="52"/>
      <c r="O19" s="52">
        <v>2654654.2999999998</v>
      </c>
      <c r="P19" s="52">
        <v>2268858.7599999998</v>
      </c>
      <c r="Q19" s="52">
        <v>2458584.2200000002</v>
      </c>
      <c r="R19" s="52">
        <v>3141234.6</v>
      </c>
      <c r="S19" s="52">
        <v>2947693.93</v>
      </c>
      <c r="T19" s="52">
        <v>3389742.84</v>
      </c>
      <c r="U19" s="52">
        <v>3470432.52</v>
      </c>
      <c r="V19" s="52">
        <v>3733525.54</v>
      </c>
      <c r="W19" s="52">
        <v>2967277.9</v>
      </c>
      <c r="X19" s="52">
        <v>3099694.68</v>
      </c>
      <c r="Y19" s="52">
        <v>2842132.27</v>
      </c>
      <c r="Z19" s="44">
        <v>2789845.91</v>
      </c>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291"/>
      <c r="BL19" s="52"/>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row>
    <row r="20" spans="1:98" s="57" customFormat="1" x14ac:dyDescent="0.2">
      <c r="A20" s="294"/>
      <c r="B20" s="54" t="s">
        <v>20</v>
      </c>
      <c r="C20" s="55">
        <v>3490046.12</v>
      </c>
      <c r="D20" s="55">
        <f t="shared" ref="D20:N20" si="13">SUM(D14:D18)</f>
        <v>0</v>
      </c>
      <c r="E20" s="55">
        <f t="shared" si="13"/>
        <v>0</v>
      </c>
      <c r="F20" s="55">
        <f t="shared" si="13"/>
        <v>42175679.340000004</v>
      </c>
      <c r="G20" s="55">
        <f t="shared" si="13"/>
        <v>0</v>
      </c>
      <c r="H20" s="55">
        <f t="shared" si="13"/>
        <v>0</v>
      </c>
      <c r="I20" s="55">
        <f t="shared" si="13"/>
        <v>0</v>
      </c>
      <c r="J20" s="55">
        <f t="shared" si="13"/>
        <v>0</v>
      </c>
      <c r="K20" s="55">
        <f t="shared" si="13"/>
        <v>0</v>
      </c>
      <c r="L20" s="55">
        <f t="shared" si="13"/>
        <v>0</v>
      </c>
      <c r="M20" s="55">
        <f t="shared" si="13"/>
        <v>0</v>
      </c>
      <c r="N20" s="55">
        <f t="shared" si="13"/>
        <v>0</v>
      </c>
      <c r="O20" s="55">
        <f t="shared" ref="O20:BJ20" si="14">SUM(O14:O18)</f>
        <v>63061033.599999994</v>
      </c>
      <c r="P20" s="55">
        <f t="shared" si="14"/>
        <v>53896501.519999996</v>
      </c>
      <c r="Q20" s="55">
        <f t="shared" si="14"/>
        <v>58403409.439999998</v>
      </c>
      <c r="R20" s="55">
        <f t="shared" si="14"/>
        <v>61618369.200000003</v>
      </c>
      <c r="S20" s="55">
        <f t="shared" si="14"/>
        <v>57821880.859999999</v>
      </c>
      <c r="T20" s="55">
        <f t="shared" si="14"/>
        <v>58217161.680000007</v>
      </c>
      <c r="U20" s="55">
        <f t="shared" si="14"/>
        <v>59602967.039999999</v>
      </c>
      <c r="V20" s="55">
        <f t="shared" si="14"/>
        <v>64121460.079999998</v>
      </c>
      <c r="W20" s="55">
        <f t="shared" si="14"/>
        <v>58206039.799999997</v>
      </c>
      <c r="X20" s="55">
        <f t="shared" si="14"/>
        <v>60803523.359999999</v>
      </c>
      <c r="Y20" s="55">
        <f t="shared" si="14"/>
        <v>55751186.539999999</v>
      </c>
      <c r="Z20" s="55">
        <f t="shared" si="14"/>
        <v>37646759.850000001</v>
      </c>
      <c r="AA20" s="55">
        <f t="shared" si="14"/>
        <v>0</v>
      </c>
      <c r="AB20" s="55">
        <f t="shared" si="14"/>
        <v>0</v>
      </c>
      <c r="AC20" s="55">
        <f t="shared" si="14"/>
        <v>0</v>
      </c>
      <c r="AD20" s="55">
        <f t="shared" si="14"/>
        <v>0</v>
      </c>
      <c r="AE20" s="55">
        <f t="shared" si="14"/>
        <v>0</v>
      </c>
      <c r="AF20" s="55">
        <f t="shared" si="14"/>
        <v>0</v>
      </c>
      <c r="AG20" s="55">
        <f t="shared" si="14"/>
        <v>0</v>
      </c>
      <c r="AH20" s="55">
        <f t="shared" si="14"/>
        <v>0</v>
      </c>
      <c r="AI20" s="55">
        <f t="shared" si="14"/>
        <v>0</v>
      </c>
      <c r="AJ20" s="55">
        <f t="shared" si="14"/>
        <v>0</v>
      </c>
      <c r="AK20" s="55">
        <f t="shared" si="14"/>
        <v>0</v>
      </c>
      <c r="AL20" s="55">
        <f t="shared" si="14"/>
        <v>0</v>
      </c>
      <c r="AM20" s="55">
        <f t="shared" si="14"/>
        <v>0</v>
      </c>
      <c r="AN20" s="55">
        <f t="shared" si="14"/>
        <v>0</v>
      </c>
      <c r="AO20" s="55">
        <f t="shared" si="14"/>
        <v>0</v>
      </c>
      <c r="AP20" s="55">
        <f t="shared" si="14"/>
        <v>0</v>
      </c>
      <c r="AQ20" s="55">
        <f t="shared" si="14"/>
        <v>0</v>
      </c>
      <c r="AR20" s="55">
        <f t="shared" si="14"/>
        <v>0</v>
      </c>
      <c r="AS20" s="55">
        <f t="shared" si="14"/>
        <v>0</v>
      </c>
      <c r="AT20" s="55">
        <f t="shared" si="14"/>
        <v>0</v>
      </c>
      <c r="AU20" s="55">
        <f t="shared" si="14"/>
        <v>0</v>
      </c>
      <c r="AV20" s="55">
        <f t="shared" si="14"/>
        <v>0</v>
      </c>
      <c r="AW20" s="55">
        <f t="shared" si="14"/>
        <v>0</v>
      </c>
      <c r="AX20" s="55">
        <f t="shared" si="14"/>
        <v>0</v>
      </c>
      <c r="AY20" s="55">
        <f t="shared" si="14"/>
        <v>0</v>
      </c>
      <c r="AZ20" s="55">
        <f t="shared" si="14"/>
        <v>0</v>
      </c>
      <c r="BA20" s="55">
        <f t="shared" si="14"/>
        <v>0</v>
      </c>
      <c r="BB20" s="55">
        <f t="shared" si="14"/>
        <v>0</v>
      </c>
      <c r="BC20" s="55">
        <f t="shared" si="14"/>
        <v>0</v>
      </c>
      <c r="BD20" s="55">
        <f t="shared" si="14"/>
        <v>0</v>
      </c>
      <c r="BE20" s="55">
        <f t="shared" si="14"/>
        <v>0</v>
      </c>
      <c r="BF20" s="55">
        <f t="shared" si="14"/>
        <v>0</v>
      </c>
      <c r="BG20" s="55">
        <f t="shared" si="14"/>
        <v>0</v>
      </c>
      <c r="BH20" s="55">
        <f t="shared" si="14"/>
        <v>0</v>
      </c>
      <c r="BI20" s="55">
        <f t="shared" si="14"/>
        <v>0</v>
      </c>
      <c r="BJ20" s="55">
        <f t="shared" si="14"/>
        <v>0</v>
      </c>
      <c r="BK20" s="291"/>
      <c r="BL20" s="55">
        <f t="shared" ref="BL20" si="15">SUM(BL14:BL18)</f>
        <v>0</v>
      </c>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row>
    <row r="21" spans="1:98" s="62" customFormat="1" x14ac:dyDescent="0.2">
      <c r="A21" s="294"/>
      <c r="B21" s="58" t="s">
        <v>21</v>
      </c>
      <c r="C21" s="59">
        <v>20493518</v>
      </c>
      <c r="D21" s="59"/>
      <c r="E21" s="59"/>
      <c r="F21" s="59">
        <v>0</v>
      </c>
      <c r="G21" s="59"/>
      <c r="H21" s="59"/>
      <c r="I21" s="59"/>
      <c r="J21" s="59"/>
      <c r="K21" s="59"/>
      <c r="L21" s="59"/>
      <c r="M21" s="59"/>
      <c r="N21" s="59"/>
      <c r="O21" s="59">
        <v>0</v>
      </c>
      <c r="P21" s="59">
        <v>0</v>
      </c>
      <c r="Q21" s="59">
        <v>0</v>
      </c>
      <c r="R21" s="59">
        <v>0</v>
      </c>
      <c r="S21" s="59">
        <v>0</v>
      </c>
      <c r="T21" s="60">
        <v>5064734</v>
      </c>
      <c r="U21" s="60">
        <v>5893042</v>
      </c>
      <c r="V21" s="60">
        <v>5423595</v>
      </c>
      <c r="W21" s="59">
        <v>0</v>
      </c>
      <c r="X21" s="59">
        <v>0</v>
      </c>
      <c r="Y21" s="59">
        <v>0</v>
      </c>
      <c r="Z21" s="59"/>
      <c r="AA21" s="59"/>
      <c r="AB21" s="59"/>
      <c r="AC21" s="59"/>
      <c r="AD21" s="59"/>
      <c r="AE21" s="59"/>
      <c r="AF21" s="60"/>
      <c r="AG21" s="60"/>
      <c r="AH21" s="60"/>
      <c r="AI21" s="59"/>
      <c r="AJ21" s="59"/>
      <c r="AK21" s="59"/>
      <c r="AL21" s="59"/>
      <c r="AM21" s="59"/>
      <c r="AN21" s="59"/>
      <c r="AO21" s="59"/>
      <c r="AP21" s="59"/>
      <c r="AQ21" s="59"/>
      <c r="AR21" s="60"/>
      <c r="AS21" s="60"/>
      <c r="AT21" s="60"/>
      <c r="AU21" s="59"/>
      <c r="AV21" s="59"/>
      <c r="AW21" s="59"/>
      <c r="AX21" s="59"/>
      <c r="AY21" s="59"/>
      <c r="AZ21" s="59"/>
      <c r="BA21" s="59"/>
      <c r="BB21" s="59"/>
      <c r="BC21" s="59"/>
      <c r="BD21" s="60"/>
      <c r="BE21" s="60"/>
      <c r="BF21" s="60"/>
      <c r="BG21" s="59"/>
      <c r="BH21" s="59"/>
      <c r="BI21" s="59"/>
      <c r="BJ21" s="59"/>
      <c r="BK21" s="291"/>
      <c r="BL21" s="59"/>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61"/>
    </row>
    <row r="22" spans="1:98" s="67" customFormat="1" ht="13.5" thickBot="1" x14ac:dyDescent="0.25">
      <c r="A22" s="294"/>
      <c r="B22" s="63" t="s">
        <v>22</v>
      </c>
      <c r="C22" s="64"/>
      <c r="D22" s="64"/>
      <c r="E22" s="64"/>
      <c r="F22" s="64">
        <v>0</v>
      </c>
      <c r="G22" s="64"/>
      <c r="H22" s="64"/>
      <c r="I22" s="64"/>
      <c r="J22" s="64"/>
      <c r="K22" s="64"/>
      <c r="L22" s="64"/>
      <c r="M22" s="64"/>
      <c r="N22" s="64"/>
      <c r="O22" s="64">
        <v>0</v>
      </c>
      <c r="P22" s="64">
        <v>0</v>
      </c>
      <c r="Q22" s="64">
        <v>0</v>
      </c>
      <c r="R22" s="64">
        <v>0</v>
      </c>
      <c r="S22" s="64">
        <v>0</v>
      </c>
      <c r="T22" s="65">
        <v>298312.84000000003</v>
      </c>
      <c r="U22" s="65">
        <v>347100.18</v>
      </c>
      <c r="V22" s="65">
        <v>319449.74</v>
      </c>
      <c r="W22" s="64">
        <v>0</v>
      </c>
      <c r="X22" s="64">
        <v>0</v>
      </c>
      <c r="Y22" s="64">
        <v>0</v>
      </c>
      <c r="Z22" s="64"/>
      <c r="AA22" s="64"/>
      <c r="AB22" s="64"/>
      <c r="AC22" s="64"/>
      <c r="AD22" s="64"/>
      <c r="AE22" s="64"/>
      <c r="AF22" s="65"/>
      <c r="AG22" s="65"/>
      <c r="AH22" s="65"/>
      <c r="AI22" s="64"/>
      <c r="AJ22" s="64"/>
      <c r="AK22" s="64"/>
      <c r="AL22" s="64"/>
      <c r="AM22" s="64"/>
      <c r="AN22" s="64"/>
      <c r="AO22" s="64"/>
      <c r="AP22" s="64"/>
      <c r="AQ22" s="64"/>
      <c r="AR22" s="65"/>
      <c r="AS22" s="65"/>
      <c r="AT22" s="65"/>
      <c r="AU22" s="64"/>
      <c r="AV22" s="64"/>
      <c r="AW22" s="64"/>
      <c r="AX22" s="64"/>
      <c r="AY22" s="64"/>
      <c r="AZ22" s="64"/>
      <c r="BA22" s="64"/>
      <c r="BB22" s="64"/>
      <c r="BC22" s="64"/>
      <c r="BD22" s="65"/>
      <c r="BE22" s="65"/>
      <c r="BF22" s="65"/>
      <c r="BG22" s="64"/>
      <c r="BH22" s="64"/>
      <c r="BI22" s="64"/>
      <c r="BJ22" s="64"/>
      <c r="BK22" s="291"/>
      <c r="BL22" s="64"/>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66"/>
    </row>
    <row r="23" spans="1:98" s="45" customFormat="1" ht="12" customHeight="1" x14ac:dyDescent="0.2">
      <c r="A23" s="294"/>
      <c r="B23" s="68" t="s">
        <v>23</v>
      </c>
      <c r="C23" s="69">
        <v>3490046.12</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291"/>
      <c r="BL23" s="69"/>
    </row>
    <row r="24" spans="1:98" s="11" customFormat="1" x14ac:dyDescent="0.2">
      <c r="A24" s="294"/>
      <c r="B24" s="70" t="s">
        <v>24</v>
      </c>
      <c r="C24" s="71"/>
      <c r="D24" s="71"/>
      <c r="E24" s="71"/>
      <c r="F24" s="71">
        <v>848893.94</v>
      </c>
      <c r="G24" s="71"/>
      <c r="H24" s="71"/>
      <c r="I24" s="71"/>
      <c r="J24" s="71"/>
      <c r="K24" s="71"/>
      <c r="L24" s="71"/>
      <c r="M24" s="71"/>
      <c r="N24" s="71"/>
      <c r="O24" s="71">
        <v>954285.45</v>
      </c>
      <c r="P24" s="71">
        <v>867115.65</v>
      </c>
      <c r="Q24" s="71">
        <v>930552.24</v>
      </c>
      <c r="R24" s="71">
        <v>1109139.8999999999</v>
      </c>
      <c r="S24" s="71">
        <v>1088474.1200000001</v>
      </c>
      <c r="T24" s="71">
        <v>1100604.5900000001</v>
      </c>
      <c r="U24" s="71">
        <v>1126286.81</v>
      </c>
      <c r="V24" s="71">
        <v>1147151.22</v>
      </c>
      <c r="W24" s="71">
        <v>1102705.04</v>
      </c>
      <c r="X24" s="71">
        <v>1117192.81</v>
      </c>
      <c r="Y24" s="71">
        <v>1085677.54</v>
      </c>
      <c r="Z24" s="71">
        <v>1012214.64</v>
      </c>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291"/>
      <c r="BL24" s="71"/>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row>
    <row r="25" spans="1:98" s="45" customFormat="1" x14ac:dyDescent="0.2">
      <c r="A25" s="294"/>
      <c r="B25" s="72" t="s">
        <v>25</v>
      </c>
      <c r="C25" s="73">
        <v>0</v>
      </c>
      <c r="D25" s="73"/>
      <c r="E25" s="73"/>
      <c r="F25" s="73"/>
      <c r="G25" s="73"/>
      <c r="H25" s="73"/>
      <c r="I25" s="73"/>
      <c r="J25" s="73"/>
      <c r="K25" s="73"/>
      <c r="L25" s="73"/>
      <c r="M25" s="73"/>
      <c r="N25" s="73"/>
      <c r="O25" s="73"/>
      <c r="P25" s="73"/>
      <c r="Q25" s="73"/>
      <c r="R25" s="73"/>
      <c r="S25" s="73"/>
      <c r="T25" s="73"/>
      <c r="U25" s="73"/>
      <c r="V25" s="73"/>
      <c r="W25" s="73"/>
      <c r="X25" s="73"/>
      <c r="Y25" s="73"/>
      <c r="Z25" s="73">
        <v>0</v>
      </c>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291"/>
      <c r="BL25" s="73"/>
    </row>
    <row r="26" spans="1:98" s="76" customFormat="1" x14ac:dyDescent="0.2">
      <c r="A26" s="294"/>
      <c r="B26" s="74" t="s">
        <v>26</v>
      </c>
      <c r="C26" s="75"/>
      <c r="D26" s="75"/>
      <c r="E26" s="75"/>
      <c r="F26" s="75">
        <v>0</v>
      </c>
      <c r="G26" s="75"/>
      <c r="H26" s="75"/>
      <c r="I26" s="75"/>
      <c r="J26" s="75"/>
      <c r="K26" s="75"/>
      <c r="L26" s="75"/>
      <c r="M26" s="75"/>
      <c r="N26" s="75"/>
      <c r="O26" s="75">
        <v>751976.93</v>
      </c>
      <c r="P26" s="75">
        <v>683287.09</v>
      </c>
      <c r="Q26" s="75">
        <v>733275.13</v>
      </c>
      <c r="R26" s="75">
        <v>717889.9</v>
      </c>
      <c r="S26" s="75">
        <v>704514</v>
      </c>
      <c r="T26" s="75">
        <v>712365.44</v>
      </c>
      <c r="U26" s="75">
        <v>728988.24</v>
      </c>
      <c r="V26" s="75">
        <v>742492.7</v>
      </c>
      <c r="W26" s="75">
        <v>713724.94</v>
      </c>
      <c r="X26" s="75">
        <v>723102.14</v>
      </c>
      <c r="Y26" s="75">
        <v>702703.92</v>
      </c>
      <c r="Z26" s="75">
        <v>655155</v>
      </c>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291"/>
      <c r="BL26" s="75"/>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row>
    <row r="27" spans="1:98" s="79" customFormat="1" ht="13.5" thickBot="1" x14ac:dyDescent="0.25">
      <c r="A27" s="294"/>
      <c r="B27" s="77" t="s">
        <v>27</v>
      </c>
      <c r="C27" s="78">
        <v>0</v>
      </c>
      <c r="D27" s="78"/>
      <c r="E27" s="78"/>
      <c r="F27" s="78">
        <v>19607.400000000001</v>
      </c>
      <c r="G27" s="78"/>
      <c r="H27" s="78"/>
      <c r="I27" s="78"/>
      <c r="J27" s="78"/>
      <c r="K27" s="78"/>
      <c r="L27" s="78"/>
      <c r="M27" s="78"/>
      <c r="N27" s="78"/>
      <c r="O27" s="78">
        <v>41134.21</v>
      </c>
      <c r="P27" s="78">
        <v>37153.480000000003</v>
      </c>
      <c r="Q27" s="78">
        <v>41134.21</v>
      </c>
      <c r="R27" s="78">
        <v>49161.9</v>
      </c>
      <c r="S27" s="78">
        <v>50800.63</v>
      </c>
      <c r="T27" s="78">
        <v>49161.9</v>
      </c>
      <c r="U27" s="78">
        <v>50800.63</v>
      </c>
      <c r="V27" s="78">
        <v>50800.63</v>
      </c>
      <c r="W27" s="78">
        <v>49161.9</v>
      </c>
      <c r="X27" s="78">
        <v>50800.63</v>
      </c>
      <c r="Y27" s="78">
        <v>49161.9</v>
      </c>
      <c r="Z27" s="78">
        <v>50800.63</v>
      </c>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291"/>
      <c r="BL27" s="78"/>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row>
    <row r="28" spans="1:98" s="83" customFormat="1" ht="13.5" thickBot="1" x14ac:dyDescent="0.25">
      <c r="A28" s="294"/>
      <c r="B28" s="80" t="s">
        <v>28</v>
      </c>
      <c r="C28" s="81"/>
      <c r="D28" s="81"/>
      <c r="E28" s="81"/>
      <c r="F28" s="81"/>
      <c r="G28" s="81"/>
      <c r="H28" s="81"/>
      <c r="I28" s="81"/>
      <c r="J28" s="81"/>
      <c r="K28" s="81"/>
      <c r="L28" s="81"/>
      <c r="M28" s="81"/>
      <c r="N28" s="81"/>
      <c r="O28" s="81"/>
      <c r="P28" s="81"/>
      <c r="Q28" s="81"/>
      <c r="R28" s="81"/>
      <c r="S28" s="81"/>
      <c r="T28" s="81"/>
      <c r="U28" s="81"/>
      <c r="V28" s="81"/>
      <c r="W28" s="81"/>
      <c r="X28" s="81"/>
      <c r="Y28" s="81"/>
      <c r="Z28" s="81">
        <v>12005072.98</v>
      </c>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291"/>
      <c r="BL28" s="81"/>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row>
    <row r="29" spans="1:98" s="86" customFormat="1" ht="13.5" thickBot="1" x14ac:dyDescent="0.25">
      <c r="A29" s="294"/>
      <c r="B29" s="84" t="s">
        <v>29</v>
      </c>
      <c r="C29" s="85">
        <v>1227793.3600000001</v>
      </c>
      <c r="D29" s="85">
        <f t="shared" ref="D29:BL29" si="16">IFERROR(D28/D20*100,0)</f>
        <v>0</v>
      </c>
      <c r="E29" s="85">
        <f t="shared" si="16"/>
        <v>0</v>
      </c>
      <c r="F29" s="85">
        <f t="shared" si="16"/>
        <v>0</v>
      </c>
      <c r="G29" s="85">
        <f t="shared" si="16"/>
        <v>0</v>
      </c>
      <c r="H29" s="85">
        <f t="shared" si="16"/>
        <v>0</v>
      </c>
      <c r="I29" s="85">
        <f t="shared" si="16"/>
        <v>0</v>
      </c>
      <c r="J29" s="85">
        <f t="shared" si="16"/>
        <v>0</v>
      </c>
      <c r="K29" s="85">
        <f t="shared" si="16"/>
        <v>0</v>
      </c>
      <c r="L29" s="85">
        <f t="shared" si="16"/>
        <v>0</v>
      </c>
      <c r="M29" s="85">
        <f t="shared" si="16"/>
        <v>0</v>
      </c>
      <c r="N29" s="85">
        <f t="shared" si="16"/>
        <v>0</v>
      </c>
      <c r="O29" s="85">
        <f t="shared" si="16"/>
        <v>0</v>
      </c>
      <c r="P29" s="85">
        <f t="shared" si="16"/>
        <v>0</v>
      </c>
      <c r="Q29" s="85">
        <f t="shared" si="16"/>
        <v>0</v>
      </c>
      <c r="R29" s="85">
        <f t="shared" si="16"/>
        <v>0</v>
      </c>
      <c r="S29" s="85">
        <f t="shared" si="16"/>
        <v>0</v>
      </c>
      <c r="T29" s="85">
        <f t="shared" si="16"/>
        <v>0</v>
      </c>
      <c r="U29" s="85">
        <f t="shared" si="16"/>
        <v>0</v>
      </c>
      <c r="V29" s="85">
        <f t="shared" si="16"/>
        <v>0</v>
      </c>
      <c r="W29" s="85">
        <f t="shared" si="16"/>
        <v>0</v>
      </c>
      <c r="X29" s="85">
        <f t="shared" si="16"/>
        <v>0</v>
      </c>
      <c r="Y29" s="85">
        <f t="shared" si="16"/>
        <v>0</v>
      </c>
      <c r="Z29" s="85">
        <f t="shared" si="16"/>
        <v>31.888728346962907</v>
      </c>
      <c r="AA29" s="85">
        <f t="shared" si="16"/>
        <v>0</v>
      </c>
      <c r="AB29" s="85">
        <f t="shared" si="16"/>
        <v>0</v>
      </c>
      <c r="AC29" s="85">
        <f t="shared" si="16"/>
        <v>0</v>
      </c>
      <c r="AD29" s="85">
        <f t="shared" si="16"/>
        <v>0</v>
      </c>
      <c r="AE29" s="85">
        <f t="shared" si="16"/>
        <v>0</v>
      </c>
      <c r="AF29" s="85">
        <f t="shared" si="16"/>
        <v>0</v>
      </c>
      <c r="AG29" s="85">
        <f t="shared" si="16"/>
        <v>0</v>
      </c>
      <c r="AH29" s="85">
        <f t="shared" si="16"/>
        <v>0</v>
      </c>
      <c r="AI29" s="85">
        <f t="shared" si="16"/>
        <v>0</v>
      </c>
      <c r="AJ29" s="85">
        <f t="shared" si="16"/>
        <v>0</v>
      </c>
      <c r="AK29" s="85">
        <f t="shared" si="16"/>
        <v>0</v>
      </c>
      <c r="AL29" s="85">
        <f t="shared" si="16"/>
        <v>0</v>
      </c>
      <c r="AM29" s="85">
        <f t="shared" si="16"/>
        <v>0</v>
      </c>
      <c r="AN29" s="85">
        <f t="shared" si="16"/>
        <v>0</v>
      </c>
      <c r="AO29" s="85">
        <f t="shared" si="16"/>
        <v>0</v>
      </c>
      <c r="AP29" s="85">
        <f t="shared" si="16"/>
        <v>0</v>
      </c>
      <c r="AQ29" s="85">
        <f t="shared" si="16"/>
        <v>0</v>
      </c>
      <c r="AR29" s="85">
        <f t="shared" si="16"/>
        <v>0</v>
      </c>
      <c r="AS29" s="85">
        <f t="shared" si="16"/>
        <v>0</v>
      </c>
      <c r="AT29" s="85">
        <f t="shared" si="16"/>
        <v>0</v>
      </c>
      <c r="AU29" s="85">
        <f t="shared" si="16"/>
        <v>0</v>
      </c>
      <c r="AV29" s="85">
        <f t="shared" si="16"/>
        <v>0</v>
      </c>
      <c r="AW29" s="85">
        <f t="shared" si="16"/>
        <v>0</v>
      </c>
      <c r="AX29" s="85">
        <f t="shared" si="16"/>
        <v>0</v>
      </c>
      <c r="AY29" s="85">
        <f t="shared" si="16"/>
        <v>0</v>
      </c>
      <c r="AZ29" s="85">
        <f t="shared" si="16"/>
        <v>0</v>
      </c>
      <c r="BA29" s="85">
        <f t="shared" si="16"/>
        <v>0</v>
      </c>
      <c r="BB29" s="85">
        <f t="shared" si="16"/>
        <v>0</v>
      </c>
      <c r="BC29" s="85">
        <f t="shared" si="16"/>
        <v>0</v>
      </c>
      <c r="BD29" s="85">
        <f t="shared" si="16"/>
        <v>0</v>
      </c>
      <c r="BE29" s="85">
        <f t="shared" si="16"/>
        <v>0</v>
      </c>
      <c r="BF29" s="85">
        <f t="shared" si="16"/>
        <v>0</v>
      </c>
      <c r="BG29" s="85">
        <f t="shared" si="16"/>
        <v>0</v>
      </c>
      <c r="BH29" s="85">
        <f t="shared" si="16"/>
        <v>0</v>
      </c>
      <c r="BI29" s="85">
        <f t="shared" si="16"/>
        <v>0</v>
      </c>
      <c r="BJ29" s="85">
        <f t="shared" si="16"/>
        <v>0</v>
      </c>
      <c r="BK29" s="291"/>
      <c r="BL29" s="85">
        <f t="shared" si="16"/>
        <v>0</v>
      </c>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row>
    <row r="30" spans="1:98" s="90" customFormat="1" ht="13.5" thickBot="1" x14ac:dyDescent="0.25">
      <c r="A30" s="294"/>
      <c r="B30" s="87" t="s">
        <v>30</v>
      </c>
      <c r="C30" s="88">
        <f t="shared" ref="C30:BJ30" si="17">SUM(C2:C5,C11,C15,C17,C19,C22,C24,C26,C27)-C28</f>
        <v>26781585.640000001</v>
      </c>
      <c r="D30" s="88">
        <f t="shared" si="17"/>
        <v>0</v>
      </c>
      <c r="E30" s="88">
        <f t="shared" si="17"/>
        <v>0</v>
      </c>
      <c r="F30" s="88">
        <f t="shared" si="17"/>
        <v>7623867.4100000001</v>
      </c>
      <c r="G30" s="88">
        <f t="shared" si="17"/>
        <v>0</v>
      </c>
      <c r="H30" s="88">
        <f t="shared" si="17"/>
        <v>0</v>
      </c>
      <c r="I30" s="88">
        <f t="shared" si="17"/>
        <v>0</v>
      </c>
      <c r="J30" s="88">
        <f t="shared" si="17"/>
        <v>0</v>
      </c>
      <c r="K30" s="88">
        <f t="shared" si="17"/>
        <v>0</v>
      </c>
      <c r="L30" s="88">
        <f t="shared" si="17"/>
        <v>0</v>
      </c>
      <c r="M30" s="88">
        <f t="shared" si="17"/>
        <v>0</v>
      </c>
      <c r="N30" s="88">
        <f t="shared" si="17"/>
        <v>0</v>
      </c>
      <c r="O30" s="88">
        <f t="shared" si="17"/>
        <v>11974293.18</v>
      </c>
      <c r="P30" s="88">
        <f t="shared" si="17"/>
        <v>10642222.09</v>
      </c>
      <c r="Q30" s="88">
        <f t="shared" si="17"/>
        <v>11342757.700000003</v>
      </c>
      <c r="R30" s="88">
        <f t="shared" si="17"/>
        <v>14041975.110000001</v>
      </c>
      <c r="S30" s="88">
        <f t="shared" si="17"/>
        <v>13349350.520000001</v>
      </c>
      <c r="T30" s="88">
        <f t="shared" si="17"/>
        <v>14972215.629999999</v>
      </c>
      <c r="U30" s="88">
        <f t="shared" si="17"/>
        <v>15291818.280000001</v>
      </c>
      <c r="V30" s="88">
        <f t="shared" si="17"/>
        <v>16071455.01</v>
      </c>
      <c r="W30" s="88">
        <f t="shared" si="17"/>
        <v>13368112.129999999</v>
      </c>
      <c r="X30" s="88">
        <f t="shared" si="17"/>
        <v>13817862.450000001</v>
      </c>
      <c r="Y30" s="88">
        <f t="shared" si="17"/>
        <v>12959683.949999999</v>
      </c>
      <c r="Z30" s="88">
        <f t="shared" si="17"/>
        <v>-0.22999999858438969</v>
      </c>
      <c r="AA30" s="88">
        <f t="shared" si="17"/>
        <v>0</v>
      </c>
      <c r="AB30" s="88">
        <f t="shared" si="17"/>
        <v>0</v>
      </c>
      <c r="AC30" s="88">
        <f t="shared" si="17"/>
        <v>0</v>
      </c>
      <c r="AD30" s="88">
        <f t="shared" si="17"/>
        <v>0</v>
      </c>
      <c r="AE30" s="88">
        <f t="shared" si="17"/>
        <v>0</v>
      </c>
      <c r="AF30" s="88">
        <f t="shared" si="17"/>
        <v>0</v>
      </c>
      <c r="AG30" s="88">
        <f t="shared" si="17"/>
        <v>0</v>
      </c>
      <c r="AH30" s="88">
        <f t="shared" si="17"/>
        <v>0</v>
      </c>
      <c r="AI30" s="88">
        <f t="shared" si="17"/>
        <v>0</v>
      </c>
      <c r="AJ30" s="88">
        <f t="shared" si="17"/>
        <v>0</v>
      </c>
      <c r="AK30" s="88">
        <f t="shared" si="17"/>
        <v>0</v>
      </c>
      <c r="AL30" s="88">
        <f t="shared" si="17"/>
        <v>0</v>
      </c>
      <c r="AM30" s="88">
        <f t="shared" si="17"/>
        <v>0</v>
      </c>
      <c r="AN30" s="88">
        <f t="shared" si="17"/>
        <v>0</v>
      </c>
      <c r="AO30" s="88">
        <f t="shared" si="17"/>
        <v>0</v>
      </c>
      <c r="AP30" s="88">
        <f t="shared" si="17"/>
        <v>0</v>
      </c>
      <c r="AQ30" s="88">
        <f t="shared" si="17"/>
        <v>0</v>
      </c>
      <c r="AR30" s="88">
        <f t="shared" si="17"/>
        <v>0</v>
      </c>
      <c r="AS30" s="88">
        <f t="shared" si="17"/>
        <v>0</v>
      </c>
      <c r="AT30" s="88">
        <f t="shared" si="17"/>
        <v>0</v>
      </c>
      <c r="AU30" s="88">
        <f t="shared" si="17"/>
        <v>0</v>
      </c>
      <c r="AV30" s="88">
        <f t="shared" si="17"/>
        <v>0</v>
      </c>
      <c r="AW30" s="88">
        <f t="shared" si="17"/>
        <v>0</v>
      </c>
      <c r="AX30" s="88">
        <f t="shared" si="17"/>
        <v>0</v>
      </c>
      <c r="AY30" s="88">
        <f t="shared" si="17"/>
        <v>0</v>
      </c>
      <c r="AZ30" s="88">
        <f t="shared" si="17"/>
        <v>0</v>
      </c>
      <c r="BA30" s="88">
        <f t="shared" si="17"/>
        <v>0</v>
      </c>
      <c r="BB30" s="88">
        <f t="shared" si="17"/>
        <v>0</v>
      </c>
      <c r="BC30" s="88">
        <f t="shared" si="17"/>
        <v>0</v>
      </c>
      <c r="BD30" s="88">
        <f t="shared" si="17"/>
        <v>0</v>
      </c>
      <c r="BE30" s="88">
        <f t="shared" si="17"/>
        <v>0</v>
      </c>
      <c r="BF30" s="88">
        <f t="shared" si="17"/>
        <v>0</v>
      </c>
      <c r="BG30" s="88">
        <f t="shared" si="17"/>
        <v>0</v>
      </c>
      <c r="BH30" s="88">
        <f t="shared" si="17"/>
        <v>0</v>
      </c>
      <c r="BI30" s="88">
        <f t="shared" si="17"/>
        <v>0</v>
      </c>
      <c r="BJ30" s="88">
        <f t="shared" si="17"/>
        <v>0</v>
      </c>
      <c r="BK30" s="291"/>
      <c r="BL30" s="88">
        <f t="shared" ref="BL30" si="18">SUM(BL2:BL5,BL11,BL15,BL17,BL19,BL22,BL24,BL26,BL27)-BL28</f>
        <v>0</v>
      </c>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row>
    <row r="31" spans="1:98" s="94" customFormat="1" ht="14.25" thickTop="1" thickBot="1" x14ac:dyDescent="0.25">
      <c r="A31" s="295"/>
      <c r="B31" s="91" t="s">
        <v>31</v>
      </c>
      <c r="C31" s="92">
        <v>794688.26</v>
      </c>
      <c r="D31" s="92">
        <f t="shared" ref="D31:BL31" si="19">IFERROR(D30/D28,0)</f>
        <v>0</v>
      </c>
      <c r="E31" s="92">
        <f t="shared" si="19"/>
        <v>0</v>
      </c>
      <c r="F31" s="92">
        <f t="shared" si="19"/>
        <v>0</v>
      </c>
      <c r="G31" s="92">
        <f t="shared" si="19"/>
        <v>0</v>
      </c>
      <c r="H31" s="92">
        <f t="shared" si="19"/>
        <v>0</v>
      </c>
      <c r="I31" s="92">
        <f t="shared" si="19"/>
        <v>0</v>
      </c>
      <c r="J31" s="92">
        <f t="shared" si="19"/>
        <v>0</v>
      </c>
      <c r="K31" s="92">
        <f t="shared" si="19"/>
        <v>0</v>
      </c>
      <c r="L31" s="92">
        <f t="shared" si="19"/>
        <v>0</v>
      </c>
      <c r="M31" s="92">
        <f t="shared" si="19"/>
        <v>0</v>
      </c>
      <c r="N31" s="92">
        <f t="shared" si="19"/>
        <v>0</v>
      </c>
      <c r="O31" s="92">
        <f t="shared" si="19"/>
        <v>0</v>
      </c>
      <c r="P31" s="92">
        <f t="shared" si="19"/>
        <v>0</v>
      </c>
      <c r="Q31" s="92">
        <f t="shared" si="19"/>
        <v>0</v>
      </c>
      <c r="R31" s="92">
        <f t="shared" si="19"/>
        <v>0</v>
      </c>
      <c r="S31" s="92">
        <f t="shared" si="19"/>
        <v>0</v>
      </c>
      <c r="T31" s="92">
        <f t="shared" si="19"/>
        <v>0</v>
      </c>
      <c r="U31" s="92">
        <f t="shared" si="19"/>
        <v>0</v>
      </c>
      <c r="V31" s="92">
        <f t="shared" si="19"/>
        <v>0</v>
      </c>
      <c r="W31" s="92">
        <f t="shared" si="19"/>
        <v>0</v>
      </c>
      <c r="X31" s="92">
        <f t="shared" si="19"/>
        <v>0</v>
      </c>
      <c r="Y31" s="92">
        <f t="shared" si="19"/>
        <v>0</v>
      </c>
      <c r="Z31" s="92">
        <f t="shared" si="19"/>
        <v>-1.9158567296305572E-8</v>
      </c>
      <c r="AA31" s="92">
        <f t="shared" si="19"/>
        <v>0</v>
      </c>
      <c r="AB31" s="92">
        <f t="shared" si="19"/>
        <v>0</v>
      </c>
      <c r="AC31" s="92">
        <f t="shared" si="19"/>
        <v>0</v>
      </c>
      <c r="AD31" s="92">
        <f t="shared" si="19"/>
        <v>0</v>
      </c>
      <c r="AE31" s="92">
        <f t="shared" si="19"/>
        <v>0</v>
      </c>
      <c r="AF31" s="92">
        <f t="shared" si="19"/>
        <v>0</v>
      </c>
      <c r="AG31" s="92">
        <f t="shared" si="19"/>
        <v>0</v>
      </c>
      <c r="AH31" s="92">
        <f t="shared" si="19"/>
        <v>0</v>
      </c>
      <c r="AI31" s="92">
        <f t="shared" si="19"/>
        <v>0</v>
      </c>
      <c r="AJ31" s="92">
        <f t="shared" si="19"/>
        <v>0</v>
      </c>
      <c r="AK31" s="92">
        <f t="shared" si="19"/>
        <v>0</v>
      </c>
      <c r="AL31" s="92">
        <f t="shared" si="19"/>
        <v>0</v>
      </c>
      <c r="AM31" s="92">
        <f t="shared" si="19"/>
        <v>0</v>
      </c>
      <c r="AN31" s="92">
        <f t="shared" si="19"/>
        <v>0</v>
      </c>
      <c r="AO31" s="92">
        <f t="shared" si="19"/>
        <v>0</v>
      </c>
      <c r="AP31" s="92">
        <f t="shared" si="19"/>
        <v>0</v>
      </c>
      <c r="AQ31" s="92">
        <f t="shared" si="19"/>
        <v>0</v>
      </c>
      <c r="AR31" s="92">
        <f t="shared" si="19"/>
        <v>0</v>
      </c>
      <c r="AS31" s="92">
        <f t="shared" si="19"/>
        <v>0</v>
      </c>
      <c r="AT31" s="92">
        <f t="shared" si="19"/>
        <v>0</v>
      </c>
      <c r="AU31" s="92">
        <f t="shared" si="19"/>
        <v>0</v>
      </c>
      <c r="AV31" s="92">
        <f t="shared" si="19"/>
        <v>0</v>
      </c>
      <c r="AW31" s="92">
        <f t="shared" si="19"/>
        <v>0</v>
      </c>
      <c r="AX31" s="92">
        <f t="shared" si="19"/>
        <v>0</v>
      </c>
      <c r="AY31" s="92">
        <f t="shared" si="19"/>
        <v>0</v>
      </c>
      <c r="AZ31" s="92">
        <f t="shared" si="19"/>
        <v>0</v>
      </c>
      <c r="BA31" s="92">
        <f t="shared" si="19"/>
        <v>0</v>
      </c>
      <c r="BB31" s="92">
        <f t="shared" si="19"/>
        <v>0</v>
      </c>
      <c r="BC31" s="92">
        <f t="shared" si="19"/>
        <v>0</v>
      </c>
      <c r="BD31" s="92">
        <f t="shared" si="19"/>
        <v>0</v>
      </c>
      <c r="BE31" s="92">
        <f t="shared" si="19"/>
        <v>0</v>
      </c>
      <c r="BF31" s="92">
        <f t="shared" si="19"/>
        <v>0</v>
      </c>
      <c r="BG31" s="92">
        <f t="shared" si="19"/>
        <v>0</v>
      </c>
      <c r="BH31" s="92">
        <f t="shared" si="19"/>
        <v>0</v>
      </c>
      <c r="BI31" s="92">
        <f t="shared" si="19"/>
        <v>0</v>
      </c>
      <c r="BJ31" s="92">
        <f t="shared" si="19"/>
        <v>0</v>
      </c>
      <c r="BK31" s="291"/>
      <c r="BL31" s="92">
        <f t="shared" si="19"/>
        <v>0</v>
      </c>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spans="1:98" s="10" customFormat="1" x14ac:dyDescent="0.2">
      <c r="B32" s="95"/>
      <c r="C32" s="96">
        <v>50800.63</v>
      </c>
      <c r="D32" s="96"/>
      <c r="E32" s="96"/>
      <c r="F32" s="96"/>
      <c r="G32" s="96"/>
      <c r="H32" s="96"/>
      <c r="I32" s="96"/>
      <c r="J32" s="96"/>
      <c r="K32" s="96"/>
      <c r="L32" s="96"/>
      <c r="M32" s="96"/>
      <c r="N32" s="96"/>
      <c r="O32" s="96"/>
      <c r="P32" s="96"/>
      <c r="Q32" s="96"/>
      <c r="R32" s="96"/>
      <c r="S32" s="96"/>
      <c r="T32" s="96"/>
      <c r="U32" s="96"/>
      <c r="V32" s="96"/>
      <c r="W32" s="96"/>
      <c r="X32" s="96"/>
      <c r="Y32" s="96"/>
      <c r="Z32" s="97">
        <v>50800.63</v>
      </c>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291"/>
      <c r="BL32" s="96"/>
    </row>
    <row r="33" spans="1:98" s="10" customFormat="1" ht="13.5" thickBot="1" x14ac:dyDescent="0.25">
      <c r="B33" s="95"/>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291"/>
      <c r="BL33" s="96"/>
    </row>
    <row r="34" spans="1:98" s="101" customFormat="1" x14ac:dyDescent="0.2">
      <c r="A34" s="296" t="s">
        <v>32</v>
      </c>
      <c r="B34" s="98" t="s">
        <v>33</v>
      </c>
      <c r="C34" s="99"/>
      <c r="D34" s="99"/>
      <c r="E34" s="99"/>
      <c r="F34" s="99"/>
      <c r="G34" s="99"/>
      <c r="H34" s="99"/>
      <c r="I34" s="99"/>
      <c r="J34" s="99"/>
      <c r="K34" s="99"/>
      <c r="L34" s="99"/>
      <c r="M34" s="99"/>
      <c r="N34" s="99"/>
      <c r="O34" s="100">
        <f t="shared" ref="O34:X34" si="20">O65</f>
        <v>42.37</v>
      </c>
      <c r="P34" s="100">
        <f t="shared" si="20"/>
        <v>42.37</v>
      </c>
      <c r="Q34" s="100">
        <f t="shared" si="20"/>
        <v>42.37</v>
      </c>
      <c r="R34" s="100">
        <f t="shared" si="20"/>
        <v>52.33</v>
      </c>
      <c r="S34" s="100">
        <f t="shared" si="20"/>
        <v>52.33</v>
      </c>
      <c r="T34" s="100">
        <f t="shared" si="20"/>
        <v>52.33</v>
      </c>
      <c r="U34" s="100">
        <f t="shared" si="20"/>
        <v>52.33</v>
      </c>
      <c r="V34" s="100">
        <f t="shared" si="20"/>
        <v>52.33</v>
      </c>
      <c r="W34" s="100">
        <f t="shared" si="20"/>
        <v>52.33</v>
      </c>
      <c r="X34" s="100">
        <f t="shared" si="20"/>
        <v>52.33</v>
      </c>
      <c r="Y34" s="100">
        <f>Y65</f>
        <v>52.33</v>
      </c>
      <c r="Z34" s="100">
        <f>Z65</f>
        <v>52.33</v>
      </c>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291"/>
      <c r="BL34" s="99"/>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row>
    <row r="35" spans="1:98" s="103" customFormat="1" x14ac:dyDescent="0.2">
      <c r="A35" s="297"/>
      <c r="B35" s="102" t="s">
        <v>6</v>
      </c>
      <c r="O35" s="103">
        <f t="shared" ref="O35:X35" si="21">O67</f>
        <v>2.71</v>
      </c>
      <c r="P35" s="103">
        <f t="shared" si="21"/>
        <v>2.71</v>
      </c>
      <c r="Q35" s="103">
        <f t="shared" si="21"/>
        <v>2.71</v>
      </c>
      <c r="R35" s="103">
        <f t="shared" si="21"/>
        <v>3.35</v>
      </c>
      <c r="S35" s="103">
        <f t="shared" si="21"/>
        <v>3.35</v>
      </c>
      <c r="T35" s="103">
        <f t="shared" si="21"/>
        <v>3.35</v>
      </c>
      <c r="U35" s="103">
        <f t="shared" si="21"/>
        <v>3.35</v>
      </c>
      <c r="V35" s="103">
        <f t="shared" si="21"/>
        <v>3.35</v>
      </c>
      <c r="W35" s="103">
        <f t="shared" si="21"/>
        <v>3.35</v>
      </c>
      <c r="X35" s="103">
        <f t="shared" si="21"/>
        <v>3.35</v>
      </c>
      <c r="Y35" s="103">
        <f>Y67</f>
        <v>3.35</v>
      </c>
      <c r="Z35" s="103">
        <f>Z67</f>
        <v>3.35</v>
      </c>
      <c r="BK35" s="291"/>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5"/>
    </row>
    <row r="36" spans="1:98" s="107" customFormat="1" x14ac:dyDescent="0.2">
      <c r="A36" s="297"/>
      <c r="B36" s="106" t="s">
        <v>8</v>
      </c>
      <c r="O36" s="107">
        <f t="shared" ref="O36:X36" si="22">O69</f>
        <v>5.44</v>
      </c>
      <c r="P36" s="107">
        <f t="shared" si="22"/>
        <v>5.44</v>
      </c>
      <c r="Q36" s="107">
        <f t="shared" si="22"/>
        <v>5.44</v>
      </c>
      <c r="R36" s="107">
        <f t="shared" si="22"/>
        <v>6.72</v>
      </c>
      <c r="S36" s="107">
        <f t="shared" si="22"/>
        <v>6.72</v>
      </c>
      <c r="T36" s="107">
        <f t="shared" si="22"/>
        <v>6.72</v>
      </c>
      <c r="U36" s="107">
        <f t="shared" si="22"/>
        <v>6.72</v>
      </c>
      <c r="V36" s="107">
        <f t="shared" si="22"/>
        <v>6.72</v>
      </c>
      <c r="W36" s="107">
        <f t="shared" si="22"/>
        <v>6.72</v>
      </c>
      <c r="X36" s="107">
        <f t="shared" si="22"/>
        <v>6.72</v>
      </c>
      <c r="Y36" s="107">
        <f>Y69</f>
        <v>6.72</v>
      </c>
      <c r="Z36" s="107">
        <f>Z69</f>
        <v>6.72</v>
      </c>
      <c r="BK36" s="291"/>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8"/>
    </row>
    <row r="37" spans="1:98" s="107" customFormat="1" x14ac:dyDescent="0.2">
      <c r="A37" s="297"/>
      <c r="B37" s="106" t="s">
        <v>9</v>
      </c>
      <c r="O37" s="107">
        <f t="shared" ref="O37:X37" si="23">O71</f>
        <v>10.31</v>
      </c>
      <c r="P37" s="107">
        <f t="shared" si="23"/>
        <v>10.31</v>
      </c>
      <c r="Q37" s="107">
        <f t="shared" si="23"/>
        <v>10.31</v>
      </c>
      <c r="R37" s="107">
        <f t="shared" si="23"/>
        <v>12.73</v>
      </c>
      <c r="S37" s="107">
        <f t="shared" si="23"/>
        <v>12.73</v>
      </c>
      <c r="T37" s="107">
        <f t="shared" si="23"/>
        <v>12.73</v>
      </c>
      <c r="U37" s="107">
        <f t="shared" si="23"/>
        <v>12.73</v>
      </c>
      <c r="V37" s="107">
        <f t="shared" si="23"/>
        <v>12.73</v>
      </c>
      <c r="W37" s="107">
        <f t="shared" si="23"/>
        <v>12.73</v>
      </c>
      <c r="X37" s="107">
        <f t="shared" si="23"/>
        <v>12.73</v>
      </c>
      <c r="Y37" s="107">
        <f>Y71</f>
        <v>12.73</v>
      </c>
      <c r="Z37" s="107">
        <f>Z71</f>
        <v>12.73</v>
      </c>
      <c r="BK37" s="291"/>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8"/>
    </row>
    <row r="38" spans="1:98" s="107" customFormat="1" x14ac:dyDescent="0.2">
      <c r="A38" s="297"/>
      <c r="B38" s="106" t="s">
        <v>12</v>
      </c>
      <c r="O38" s="107">
        <f t="shared" ref="O38:X38" si="24">MAX(O75,O131,O187,O243,O299,O355,O411,O467,O523,O579,O635,O691,O747,)</f>
        <v>8.15</v>
      </c>
      <c r="P38" s="107">
        <f t="shared" si="24"/>
        <v>8.15</v>
      </c>
      <c r="Q38" s="107">
        <f t="shared" si="24"/>
        <v>8.15</v>
      </c>
      <c r="R38" s="107">
        <f t="shared" si="24"/>
        <v>10.07</v>
      </c>
      <c r="S38" s="107">
        <f t="shared" si="24"/>
        <v>10.07</v>
      </c>
      <c r="T38" s="107">
        <f t="shared" si="24"/>
        <v>10.07</v>
      </c>
      <c r="U38" s="107">
        <f t="shared" si="24"/>
        <v>10.07</v>
      </c>
      <c r="V38" s="107">
        <f t="shared" si="24"/>
        <v>10.07</v>
      </c>
      <c r="W38" s="107">
        <f t="shared" si="24"/>
        <v>10.07</v>
      </c>
      <c r="X38" s="107">
        <f t="shared" si="24"/>
        <v>10.07</v>
      </c>
      <c r="Y38" s="107">
        <f>MAX(Y75,Y131,Y187,Y243,Y299,Y355,Y411,Y467,Y523,Y579,Y635,Y691,Y747,)</f>
        <v>10.07</v>
      </c>
      <c r="Z38" s="107">
        <f>MAX(Z75,Z131,Z187,Z243,Z299,Z355,Z411,Z467,Z523,Z579,Z635,Z691,Z747,)</f>
        <v>10.07</v>
      </c>
      <c r="BK38" s="292"/>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8"/>
    </row>
    <row r="39" spans="1:98" s="110" customFormat="1" x14ac:dyDescent="0.2">
      <c r="A39" s="297"/>
      <c r="B39" s="109" t="s">
        <v>34</v>
      </c>
      <c r="O39" s="110">
        <f t="shared" ref="O39:X39" si="25">MAX(O77,O79)</f>
        <v>0.13789999999999999</v>
      </c>
      <c r="P39" s="110">
        <f t="shared" si="25"/>
        <v>0.13789999999999999</v>
      </c>
      <c r="Q39" s="110">
        <f t="shared" si="25"/>
        <v>0.13789999999999999</v>
      </c>
      <c r="R39" s="110">
        <f t="shared" si="25"/>
        <v>0.17030000000000001</v>
      </c>
      <c r="S39" s="110">
        <f t="shared" si="25"/>
        <v>0.17030000000000001</v>
      </c>
      <c r="T39" s="110">
        <f t="shared" si="25"/>
        <v>0.19769999999999999</v>
      </c>
      <c r="U39" s="110">
        <f t="shared" si="25"/>
        <v>0.19769999999999999</v>
      </c>
      <c r="V39" s="110">
        <f t="shared" si="25"/>
        <v>0.19769999999999999</v>
      </c>
      <c r="W39" s="110">
        <f t="shared" si="25"/>
        <v>0.17030000000000001</v>
      </c>
      <c r="X39" s="110">
        <f t="shared" si="25"/>
        <v>0.17030000000000001</v>
      </c>
      <c r="Y39" s="110">
        <f>MAX(Y77,Y79)</f>
        <v>0.17030000000000001</v>
      </c>
      <c r="Z39" s="110">
        <f>MAX(Z77,Z79)</f>
        <v>0.17030000000000001</v>
      </c>
      <c r="BK39" s="111"/>
      <c r="BL39" s="112"/>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row>
    <row r="40" spans="1:98" s="110" customFormat="1" x14ac:dyDescent="0.2">
      <c r="A40" s="297"/>
      <c r="B40" s="109" t="s">
        <v>35</v>
      </c>
      <c r="O40" s="110">
        <f t="shared" ref="O40:X40" si="26">MAX(O81,O83)</f>
        <v>0.32190000000000002</v>
      </c>
      <c r="P40" s="110">
        <f t="shared" si="26"/>
        <v>0.32190000000000002</v>
      </c>
      <c r="Q40" s="110">
        <f t="shared" si="26"/>
        <v>0.32190000000000002</v>
      </c>
      <c r="R40" s="110">
        <f t="shared" si="26"/>
        <v>0.39750000000000002</v>
      </c>
      <c r="S40" s="110">
        <f t="shared" si="26"/>
        <v>0.39750000000000002</v>
      </c>
      <c r="T40" s="110">
        <f t="shared" si="26"/>
        <v>1.4238</v>
      </c>
      <c r="U40" s="110">
        <f t="shared" si="26"/>
        <v>1.4238</v>
      </c>
      <c r="V40" s="110">
        <f t="shared" si="26"/>
        <v>1.4238</v>
      </c>
      <c r="W40" s="110">
        <f t="shared" si="26"/>
        <v>0.39750000000000002</v>
      </c>
      <c r="X40" s="110">
        <f t="shared" si="26"/>
        <v>0.39750000000000002</v>
      </c>
      <c r="Y40" s="110">
        <f>MAX(Y81,Y83)</f>
        <v>0.39750000000000002</v>
      </c>
      <c r="Z40" s="110">
        <f>MAX(Z81,Z83)</f>
        <v>0.39750000000000002</v>
      </c>
      <c r="BK40" s="111"/>
      <c r="BL40" s="112"/>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row>
    <row r="41" spans="1:98" s="110" customFormat="1" x14ac:dyDescent="0.2">
      <c r="A41" s="297"/>
      <c r="B41" s="113" t="s">
        <v>36</v>
      </c>
      <c r="O41" s="110">
        <f t="shared" ref="O41:X41" si="27">MAX(O85,O87)</f>
        <v>0.19719999999999999</v>
      </c>
      <c r="P41" s="110">
        <f t="shared" si="27"/>
        <v>0.19719999999999999</v>
      </c>
      <c r="Q41" s="110">
        <f t="shared" si="27"/>
        <v>0.19719999999999999</v>
      </c>
      <c r="R41" s="110">
        <f t="shared" si="27"/>
        <v>0.24349999999999999</v>
      </c>
      <c r="S41" s="110">
        <f t="shared" si="27"/>
        <v>0.24349999999999999</v>
      </c>
      <c r="T41" s="110">
        <f t="shared" si="27"/>
        <v>0.37009999999999998</v>
      </c>
      <c r="U41" s="110">
        <f t="shared" si="27"/>
        <v>0.37009999999999998</v>
      </c>
      <c r="V41" s="110">
        <f t="shared" si="27"/>
        <v>0.37009999999999998</v>
      </c>
      <c r="W41" s="110">
        <f t="shared" si="27"/>
        <v>0.24349999999999999</v>
      </c>
      <c r="X41" s="110">
        <f t="shared" si="27"/>
        <v>0.24349999999999999</v>
      </c>
      <c r="Y41" s="110">
        <f>MAX(Y85,Y87)</f>
        <v>0.24349999999999999</v>
      </c>
      <c r="Z41" s="110">
        <f>MAX(Z85,Z87)</f>
        <v>0.24349999999999999</v>
      </c>
      <c r="BK41" s="111"/>
      <c r="BL41" s="112"/>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row>
    <row r="42" spans="1:98" s="115" customFormat="1" x14ac:dyDescent="0.2">
      <c r="A42" s="297"/>
      <c r="B42" s="114" t="s">
        <v>37</v>
      </c>
      <c r="O42" s="115">
        <f t="shared" ref="O42:X42" si="28">MAX(O90)</f>
        <v>0</v>
      </c>
      <c r="P42" s="115">
        <f t="shared" si="28"/>
        <v>0</v>
      </c>
      <c r="Q42" s="115">
        <f t="shared" si="28"/>
        <v>0</v>
      </c>
      <c r="R42" s="115">
        <f t="shared" si="28"/>
        <v>0</v>
      </c>
      <c r="S42" s="115">
        <f t="shared" si="28"/>
        <v>0</v>
      </c>
      <c r="T42" s="116">
        <f t="shared" si="28"/>
        <v>5.8900000000000001E-2</v>
      </c>
      <c r="U42" s="116">
        <f t="shared" si="28"/>
        <v>5.8900000000000001E-2</v>
      </c>
      <c r="V42" s="116">
        <f t="shared" si="28"/>
        <v>5.8900000000000001E-2</v>
      </c>
      <c r="W42" s="115">
        <f t="shared" si="28"/>
        <v>0</v>
      </c>
      <c r="X42" s="115">
        <f t="shared" si="28"/>
        <v>0</v>
      </c>
      <c r="Y42" s="115">
        <f>MAX(Y90)</f>
        <v>0</v>
      </c>
      <c r="Z42" s="115">
        <f>MAX(Z90)</f>
        <v>0</v>
      </c>
      <c r="AF42" s="116"/>
      <c r="AG42" s="116"/>
      <c r="AH42" s="116"/>
      <c r="AR42" s="116"/>
      <c r="AS42" s="116"/>
      <c r="AT42" s="116"/>
      <c r="BD42" s="116"/>
      <c r="BE42" s="116"/>
      <c r="BF42" s="116"/>
      <c r="BK42" s="111"/>
      <c r="BL42" s="117"/>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row>
    <row r="43" spans="1:98" s="119" customFormat="1" ht="12" customHeight="1" x14ac:dyDescent="0.2">
      <c r="A43" s="297"/>
      <c r="B43" s="118" t="s">
        <v>38</v>
      </c>
      <c r="O43" s="119">
        <f t="shared" ref="O43:X43" si="29">O92</f>
        <v>2.5000000000000001E-2</v>
      </c>
      <c r="P43" s="119">
        <f t="shared" si="29"/>
        <v>2.5000000000000001E-2</v>
      </c>
      <c r="Q43" s="119">
        <f t="shared" si="29"/>
        <v>2.5000000000000001E-2</v>
      </c>
      <c r="R43" s="119">
        <f t="shared" si="29"/>
        <v>3.09E-2</v>
      </c>
      <c r="S43" s="119">
        <f t="shared" si="29"/>
        <v>3.09E-2</v>
      </c>
      <c r="T43" s="119">
        <f t="shared" si="29"/>
        <v>3.09E-2</v>
      </c>
      <c r="U43" s="119">
        <f t="shared" si="29"/>
        <v>3.09E-2</v>
      </c>
      <c r="V43" s="119">
        <f t="shared" si="29"/>
        <v>3.09E-2</v>
      </c>
      <c r="W43" s="119">
        <f t="shared" si="29"/>
        <v>3.09E-2</v>
      </c>
      <c r="X43" s="119">
        <f t="shared" si="29"/>
        <v>3.09E-2</v>
      </c>
      <c r="Y43" s="119">
        <f>Y92</f>
        <v>3.09E-2</v>
      </c>
      <c r="Z43" s="119">
        <f>Z92</f>
        <v>3.09E-2</v>
      </c>
      <c r="BK43" s="120"/>
      <c r="BL43" s="121"/>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row>
    <row r="44" spans="1:98" s="119" customFormat="1" x14ac:dyDescent="0.2">
      <c r="A44" s="297"/>
      <c r="B44" s="122" t="s">
        <v>25</v>
      </c>
      <c r="O44" s="119">
        <f t="shared" ref="O44:X44" si="30">O94</f>
        <v>1.9699999999999999E-2</v>
      </c>
      <c r="P44" s="119">
        <f t="shared" si="30"/>
        <v>1.9699999999999999E-2</v>
      </c>
      <c r="Q44" s="119">
        <f t="shared" si="30"/>
        <v>1.9699999999999999E-2</v>
      </c>
      <c r="R44" s="119">
        <f t="shared" si="30"/>
        <v>0.02</v>
      </c>
      <c r="S44" s="119">
        <f t="shared" si="30"/>
        <v>0.02</v>
      </c>
      <c r="T44" s="119">
        <f t="shared" si="30"/>
        <v>0.02</v>
      </c>
      <c r="U44" s="119">
        <f t="shared" si="30"/>
        <v>0.02</v>
      </c>
      <c r="V44" s="119">
        <f t="shared" si="30"/>
        <v>0.02</v>
      </c>
      <c r="W44" s="119">
        <f t="shared" si="30"/>
        <v>0.02</v>
      </c>
      <c r="X44" s="119">
        <f t="shared" si="30"/>
        <v>0.02</v>
      </c>
      <c r="Y44" s="119">
        <f>Y94</f>
        <v>0.02</v>
      </c>
      <c r="Z44" s="119">
        <f>Z94</f>
        <v>0.02</v>
      </c>
      <c r="BK44" s="120"/>
      <c r="BL44" s="121"/>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row>
    <row r="45" spans="1:98" s="124" customFormat="1" ht="13.5" thickBot="1" x14ac:dyDescent="0.25">
      <c r="A45" s="298"/>
      <c r="B45" s="123" t="s">
        <v>27</v>
      </c>
      <c r="O45" s="125">
        <f t="shared" ref="O45:X45" si="31">MAX(O96,O152,O208,O264,O320,O376,O432,O488,O544,O600,O656,O712,O768)</f>
        <v>41134.21</v>
      </c>
      <c r="P45" s="125">
        <f t="shared" si="31"/>
        <v>37153.480000000003</v>
      </c>
      <c r="Q45" s="125">
        <f t="shared" si="31"/>
        <v>41134.21</v>
      </c>
      <c r="R45" s="125">
        <f t="shared" si="31"/>
        <v>49161.9</v>
      </c>
      <c r="S45" s="125">
        <f t="shared" si="31"/>
        <v>50800.63</v>
      </c>
      <c r="T45" s="125">
        <f t="shared" si="31"/>
        <v>49161.9</v>
      </c>
      <c r="U45" s="125">
        <f t="shared" si="31"/>
        <v>50800.63</v>
      </c>
      <c r="V45" s="125">
        <f t="shared" si="31"/>
        <v>50800.63</v>
      </c>
      <c r="W45" s="125">
        <f t="shared" si="31"/>
        <v>49161.9</v>
      </c>
      <c r="X45" s="125">
        <f t="shared" si="31"/>
        <v>50800.63</v>
      </c>
      <c r="Y45" s="125">
        <f>MAX(Y96,Y152,Y208,Y264,Y320,Y376,Y432,Y488,Y544,Y600,Y656,Y712,Y768)</f>
        <v>49161.9</v>
      </c>
      <c r="Z45" s="125">
        <f>MAX(Z96,Z152,Z208,Z264,Z320,Z376,Z432,Z488,Z544,Z600,Z656,Z712,Z768)</f>
        <v>50800.63</v>
      </c>
      <c r="BK45" s="126"/>
      <c r="BL45" s="127"/>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row>
    <row r="46" spans="1:98" s="10" customFormat="1" x14ac:dyDescent="0.2">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L46" s="96"/>
    </row>
    <row r="47" spans="1:98" s="128" customFormat="1" ht="13.5" thickBot="1" x14ac:dyDescent="0.25">
      <c r="B47" s="129" t="s">
        <v>39</v>
      </c>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0"/>
      <c r="BL47" s="13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row>
    <row r="48" spans="1:98" s="132" customFormat="1" ht="13.5" customHeight="1" x14ac:dyDescent="0.2">
      <c r="A48" s="299" t="s">
        <v>40</v>
      </c>
      <c r="B48" s="131" t="s">
        <v>41</v>
      </c>
      <c r="C48" s="132">
        <v>4500</v>
      </c>
      <c r="F48" s="132">
        <v>2000</v>
      </c>
      <c r="O48" s="132">
        <v>4500</v>
      </c>
      <c r="P48" s="132">
        <v>4500</v>
      </c>
      <c r="Q48" s="132">
        <v>4500</v>
      </c>
      <c r="R48" s="132">
        <v>4500</v>
      </c>
      <c r="S48" s="132">
        <v>4500</v>
      </c>
      <c r="T48" s="132">
        <v>4500</v>
      </c>
      <c r="U48" s="132">
        <v>4500</v>
      </c>
      <c r="V48" s="132">
        <v>4500</v>
      </c>
      <c r="W48" s="132">
        <v>4500</v>
      </c>
      <c r="X48" s="132">
        <v>4500</v>
      </c>
      <c r="Y48" s="132">
        <v>4500</v>
      </c>
      <c r="Z48" s="132">
        <v>4500</v>
      </c>
      <c r="BK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4"/>
    </row>
    <row r="49" spans="1:98" s="138" customFormat="1" x14ac:dyDescent="0.2">
      <c r="A49" s="300"/>
      <c r="B49" s="135" t="s">
        <v>42</v>
      </c>
      <c r="C49" s="136">
        <v>4500</v>
      </c>
      <c r="D49" s="136"/>
      <c r="E49" s="136"/>
      <c r="F49" s="136">
        <v>6170.14</v>
      </c>
      <c r="G49" s="136"/>
      <c r="H49" s="136"/>
      <c r="I49" s="136"/>
      <c r="J49" s="136"/>
      <c r="K49" s="136"/>
      <c r="L49" s="136"/>
      <c r="M49" s="136"/>
      <c r="N49" s="136"/>
      <c r="O49" s="136">
        <v>4500</v>
      </c>
      <c r="P49" s="136">
        <v>4500</v>
      </c>
      <c r="Q49" s="136">
        <v>4500</v>
      </c>
      <c r="R49" s="136">
        <v>4500</v>
      </c>
      <c r="S49" s="136">
        <v>4500</v>
      </c>
      <c r="T49" s="136">
        <v>4500</v>
      </c>
      <c r="U49" s="136">
        <v>4500</v>
      </c>
      <c r="V49" s="136">
        <v>4500</v>
      </c>
      <c r="W49" s="136">
        <v>4500</v>
      </c>
      <c r="X49" s="136">
        <v>4500</v>
      </c>
      <c r="Y49" s="136">
        <v>4500</v>
      </c>
      <c r="Z49" s="136">
        <v>4500</v>
      </c>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3"/>
      <c r="BL49" s="136"/>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7"/>
    </row>
    <row r="50" spans="1:98" s="140" customFormat="1" ht="12.75" customHeight="1" x14ac:dyDescent="0.2">
      <c r="A50" s="300"/>
      <c r="B50" s="139" t="s">
        <v>43</v>
      </c>
      <c r="C50" s="49">
        <v>674177.4</v>
      </c>
      <c r="D50" s="49"/>
      <c r="E50" s="49"/>
      <c r="F50" s="49">
        <v>575012.88</v>
      </c>
      <c r="G50" s="49"/>
      <c r="H50" s="49"/>
      <c r="I50" s="49"/>
      <c r="J50" s="49"/>
      <c r="K50" s="49"/>
      <c r="L50" s="49"/>
      <c r="M50" s="49"/>
      <c r="N50" s="49"/>
      <c r="O50" s="49">
        <v>606303</v>
      </c>
      <c r="P50" s="49">
        <v>577977.84</v>
      </c>
      <c r="Q50" s="49">
        <v>634206.24</v>
      </c>
      <c r="R50" s="49">
        <v>684285.12</v>
      </c>
      <c r="S50" s="49">
        <v>671710.32</v>
      </c>
      <c r="T50" s="49">
        <v>644949</v>
      </c>
      <c r="U50" s="49">
        <v>650520.72</v>
      </c>
      <c r="V50" s="49">
        <v>694042.2</v>
      </c>
      <c r="W50" s="49">
        <v>635888.52</v>
      </c>
      <c r="X50" s="49">
        <v>675920.88</v>
      </c>
      <c r="Y50" s="49">
        <v>608646.24</v>
      </c>
      <c r="Z50" s="49">
        <v>651063.24</v>
      </c>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133"/>
      <c r="BL50" s="49"/>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row>
    <row r="51" spans="1:98" s="142" customFormat="1" x14ac:dyDescent="0.2">
      <c r="A51" s="300"/>
      <c r="B51" s="141" t="s">
        <v>44</v>
      </c>
      <c r="C51" s="48">
        <v>471929.4</v>
      </c>
      <c r="D51" s="48"/>
      <c r="E51" s="48"/>
      <c r="F51" s="48">
        <v>377305.92</v>
      </c>
      <c r="G51" s="48"/>
      <c r="H51" s="48"/>
      <c r="I51" s="48"/>
      <c r="J51" s="48"/>
      <c r="K51" s="48"/>
      <c r="L51" s="48"/>
      <c r="M51" s="48"/>
      <c r="N51" s="48"/>
      <c r="O51" s="48">
        <v>408277.44</v>
      </c>
      <c r="P51" s="48">
        <v>455856.12</v>
      </c>
      <c r="Q51" s="48">
        <v>500858.28</v>
      </c>
      <c r="R51" s="48">
        <v>438594.84</v>
      </c>
      <c r="S51" s="48">
        <v>485074.44</v>
      </c>
      <c r="T51" s="48">
        <v>509554.44</v>
      </c>
      <c r="U51" s="48">
        <v>537105.96</v>
      </c>
      <c r="V51" s="48">
        <v>515092.32</v>
      </c>
      <c r="W51" s="48">
        <v>493892.64</v>
      </c>
      <c r="X51" s="48">
        <v>492324.84</v>
      </c>
      <c r="Y51" s="48">
        <v>495359.64</v>
      </c>
      <c r="Z51" s="48">
        <v>479416.32000000001</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133"/>
      <c r="BL51" s="48"/>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row>
    <row r="52" spans="1:98" s="145" customFormat="1" ht="12.75" customHeight="1" x14ac:dyDescent="0.2">
      <c r="A52" s="300"/>
      <c r="B52" s="143" t="s">
        <v>45</v>
      </c>
      <c r="C52" s="144">
        <v>191967.84</v>
      </c>
      <c r="D52" s="144"/>
      <c r="E52" s="144"/>
      <c r="F52" s="144">
        <v>148734.35999999999</v>
      </c>
      <c r="G52" s="144"/>
      <c r="H52" s="144"/>
      <c r="I52" s="144"/>
      <c r="J52" s="144"/>
      <c r="K52" s="144"/>
      <c r="L52" s="144"/>
      <c r="M52" s="144"/>
      <c r="N52" s="144"/>
      <c r="O52" s="144">
        <v>162726.12</v>
      </c>
      <c r="P52" s="144">
        <v>183755.16</v>
      </c>
      <c r="Q52" s="144">
        <v>202717.08</v>
      </c>
      <c r="R52" s="144">
        <v>172180.08</v>
      </c>
      <c r="S52" s="144">
        <v>194027.76</v>
      </c>
      <c r="T52" s="144">
        <v>206562.24</v>
      </c>
      <c r="U52" s="144">
        <v>216308.52</v>
      </c>
      <c r="V52" s="144">
        <v>205524.36</v>
      </c>
      <c r="W52" s="144">
        <v>195503.4</v>
      </c>
      <c r="X52" s="144">
        <v>196700.4</v>
      </c>
      <c r="Y52" s="144">
        <v>202997.88</v>
      </c>
      <c r="Z52" s="144">
        <v>190233</v>
      </c>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33"/>
      <c r="BL52" s="144"/>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row>
    <row r="53" spans="1:98" s="57" customFormat="1" x14ac:dyDescent="0.2">
      <c r="A53" s="300"/>
      <c r="B53" s="146" t="s">
        <v>20</v>
      </c>
      <c r="C53" s="147">
        <v>1338074.6399999999</v>
      </c>
      <c r="D53" s="147"/>
      <c r="E53" s="147"/>
      <c r="F53" s="147">
        <v>1101053.1599999999</v>
      </c>
      <c r="G53" s="147"/>
      <c r="H53" s="147"/>
      <c r="I53" s="147"/>
      <c r="J53" s="147"/>
      <c r="K53" s="147"/>
      <c r="L53" s="147"/>
      <c r="M53" s="147"/>
      <c r="N53" s="147"/>
      <c r="O53" s="147">
        <v>1177306.56</v>
      </c>
      <c r="P53" s="147">
        <v>1217589.1200000001</v>
      </c>
      <c r="Q53" s="147">
        <v>1337781.6000000001</v>
      </c>
      <c r="R53" s="147">
        <v>1295060.04</v>
      </c>
      <c r="S53" s="147">
        <v>1350812.52</v>
      </c>
      <c r="T53" s="147">
        <v>1361065.68</v>
      </c>
      <c r="U53" s="147">
        <v>1403935.2</v>
      </c>
      <c r="V53" s="147">
        <v>1414658.88</v>
      </c>
      <c r="W53" s="147">
        <v>1325284.56</v>
      </c>
      <c r="X53" s="147">
        <v>1364946.12</v>
      </c>
      <c r="Y53" s="147">
        <v>1307003.76</v>
      </c>
      <c r="Z53" s="147">
        <v>1320712.56</v>
      </c>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56"/>
      <c r="BL53" s="147"/>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row>
    <row r="54" spans="1:98" s="150" customFormat="1" x14ac:dyDescent="0.2">
      <c r="A54" s="300"/>
      <c r="B54" s="148" t="s">
        <v>46</v>
      </c>
      <c r="C54" s="149">
        <v>1890</v>
      </c>
      <c r="D54" s="149"/>
      <c r="E54" s="149"/>
      <c r="F54" s="149">
        <v>2130.1</v>
      </c>
      <c r="G54" s="149"/>
      <c r="H54" s="149"/>
      <c r="I54" s="149"/>
      <c r="J54" s="149"/>
      <c r="K54" s="149"/>
      <c r="L54" s="149"/>
      <c r="M54" s="149"/>
      <c r="N54" s="149"/>
      <c r="O54" s="149">
        <v>2281.11</v>
      </c>
      <c r="P54" s="149">
        <v>2361.36</v>
      </c>
      <c r="Q54" s="149">
        <v>2326.23</v>
      </c>
      <c r="R54" s="149">
        <v>2326.52</v>
      </c>
      <c r="S54" s="149">
        <v>2375.29</v>
      </c>
      <c r="T54" s="149">
        <v>2465.77</v>
      </c>
      <c r="U54" s="149">
        <v>2419.8000000000002</v>
      </c>
      <c r="V54" s="149">
        <v>1998.72</v>
      </c>
      <c r="W54" s="149">
        <v>1938.24</v>
      </c>
      <c r="X54" s="149">
        <v>1915.2</v>
      </c>
      <c r="Y54" s="149">
        <v>1906.56</v>
      </c>
      <c r="Z54" s="149">
        <v>1887.12</v>
      </c>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33"/>
      <c r="BL54" s="149"/>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row>
    <row r="55" spans="1:98" s="153" customFormat="1" x14ac:dyDescent="0.2">
      <c r="A55" s="300"/>
      <c r="B55" s="151" t="s">
        <v>47</v>
      </c>
      <c r="C55" s="152">
        <v>1992.96</v>
      </c>
      <c r="D55" s="152"/>
      <c r="E55" s="152"/>
      <c r="F55" s="152">
        <v>2216.48</v>
      </c>
      <c r="G55" s="152"/>
      <c r="H55" s="152"/>
      <c r="I55" s="152"/>
      <c r="J55" s="152"/>
      <c r="K55" s="152"/>
      <c r="L55" s="152"/>
      <c r="M55" s="152"/>
      <c r="N55" s="152"/>
      <c r="O55" s="152">
        <v>2336.35</v>
      </c>
      <c r="P55" s="152">
        <v>2397.13</v>
      </c>
      <c r="Q55" s="152">
        <v>2379.92</v>
      </c>
      <c r="R55" s="152">
        <v>2359.12</v>
      </c>
      <c r="S55" s="152">
        <v>2436.35</v>
      </c>
      <c r="T55" s="152">
        <v>2540.73</v>
      </c>
      <c r="U55" s="152">
        <v>2509.0300000000002</v>
      </c>
      <c r="V55" s="152">
        <v>2106</v>
      </c>
      <c r="W55" s="152">
        <v>2028.24</v>
      </c>
      <c r="X55" s="152">
        <v>2004.48</v>
      </c>
      <c r="Y55" s="152">
        <v>1979.28</v>
      </c>
      <c r="Z55" s="152">
        <v>1954.8</v>
      </c>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33"/>
      <c r="BL55" s="152"/>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row>
    <row r="56" spans="1:98" s="153" customFormat="1" x14ac:dyDescent="0.2">
      <c r="A56" s="300"/>
      <c r="B56" s="154" t="s">
        <v>48</v>
      </c>
      <c r="C56" s="152">
        <v>1953.36</v>
      </c>
      <c r="D56" s="152"/>
      <c r="E56" s="152"/>
      <c r="F56" s="152">
        <v>2189.58</v>
      </c>
      <c r="G56" s="152"/>
      <c r="H56" s="152"/>
      <c r="I56" s="152"/>
      <c r="J56" s="152"/>
      <c r="K56" s="152"/>
      <c r="L56" s="152"/>
      <c r="M56" s="152"/>
      <c r="N56" s="152"/>
      <c r="O56" s="152">
        <v>2331.84</v>
      </c>
      <c r="P56" s="152">
        <v>2386.04</v>
      </c>
      <c r="Q56" s="152">
        <v>2366.3200000000002</v>
      </c>
      <c r="R56" s="152">
        <v>2363.6799999999998</v>
      </c>
      <c r="S56" s="152">
        <v>2458.16</v>
      </c>
      <c r="T56" s="152">
        <v>2516.36</v>
      </c>
      <c r="U56" s="152">
        <v>2512.7199999999998</v>
      </c>
      <c r="V56" s="152">
        <v>2121.84</v>
      </c>
      <c r="W56" s="152">
        <v>2000.88</v>
      </c>
      <c r="X56" s="152">
        <v>2004.48</v>
      </c>
      <c r="Y56" s="152">
        <v>1961.28</v>
      </c>
      <c r="Z56" s="152">
        <v>1932.48</v>
      </c>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33"/>
      <c r="BL56" s="152"/>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row>
    <row r="57" spans="1:98" s="157" customFormat="1" ht="13.5" thickBot="1" x14ac:dyDescent="0.25">
      <c r="A57" s="300"/>
      <c r="B57" s="155" t="s">
        <v>49</v>
      </c>
      <c r="C57" s="156">
        <v>1992.96</v>
      </c>
      <c r="D57" s="156"/>
      <c r="E57" s="156"/>
      <c r="F57" s="156">
        <v>2216.48</v>
      </c>
      <c r="G57" s="156"/>
      <c r="H57" s="156"/>
      <c r="I57" s="156"/>
      <c r="J57" s="156"/>
      <c r="K57" s="156"/>
      <c r="L57" s="156"/>
      <c r="M57" s="156"/>
      <c r="N57" s="156"/>
      <c r="O57" s="156">
        <v>2336.35</v>
      </c>
      <c r="P57" s="156">
        <v>2397.13</v>
      </c>
      <c r="Q57" s="156">
        <v>2379.92</v>
      </c>
      <c r="R57" s="156">
        <v>2363.6799999999998</v>
      </c>
      <c r="S57" s="156">
        <v>2458.16</v>
      </c>
      <c r="T57" s="156">
        <v>2540.73</v>
      </c>
      <c r="U57" s="156">
        <v>2512.7199999999998</v>
      </c>
      <c r="V57" s="156">
        <v>2121.84</v>
      </c>
      <c r="W57" s="156">
        <v>2028.24</v>
      </c>
      <c r="X57" s="156">
        <v>2004.48</v>
      </c>
      <c r="Y57" s="156">
        <v>1979.28</v>
      </c>
      <c r="Z57" s="156">
        <v>1954.8</v>
      </c>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45"/>
      <c r="BL57" s="156"/>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row>
    <row r="58" spans="1:98" s="160" customFormat="1" x14ac:dyDescent="0.2">
      <c r="A58" s="300"/>
      <c r="B58" s="158" t="s">
        <v>50</v>
      </c>
      <c r="C58" s="159">
        <v>61.56</v>
      </c>
      <c r="D58" s="159"/>
      <c r="E58" s="159"/>
      <c r="F58" s="159">
        <v>509452.2</v>
      </c>
      <c r="G58" s="159"/>
      <c r="H58" s="159"/>
      <c r="I58" s="159"/>
      <c r="J58" s="159"/>
      <c r="K58" s="159"/>
      <c r="L58" s="159"/>
      <c r="M58" s="159"/>
      <c r="N58" s="159"/>
      <c r="O58" s="159">
        <v>518400</v>
      </c>
      <c r="P58" s="159">
        <v>427889.52</v>
      </c>
      <c r="Q58" s="159">
        <v>471230.64</v>
      </c>
      <c r="R58" s="159">
        <v>508679.28</v>
      </c>
      <c r="S58" s="159">
        <v>496742.04</v>
      </c>
      <c r="T58" s="159">
        <v>450893.16</v>
      </c>
      <c r="U58" s="159">
        <v>297638.28000000003</v>
      </c>
      <c r="V58" s="159">
        <v>372.96</v>
      </c>
      <c r="W58" s="159">
        <v>0</v>
      </c>
      <c r="X58" s="159">
        <v>62.64</v>
      </c>
      <c r="Y58" s="159">
        <v>0</v>
      </c>
      <c r="Z58" s="159">
        <v>297.72000000000003</v>
      </c>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33"/>
      <c r="BL58" s="159"/>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row>
    <row r="59" spans="1:98" s="163" customFormat="1" x14ac:dyDescent="0.2">
      <c r="A59" s="300"/>
      <c r="B59" s="161" t="s">
        <v>51</v>
      </c>
      <c r="C59" s="162">
        <v>0</v>
      </c>
      <c r="D59" s="162"/>
      <c r="E59" s="162"/>
      <c r="F59" s="162">
        <v>330111.71999999997</v>
      </c>
      <c r="G59" s="162"/>
      <c r="H59" s="162"/>
      <c r="I59" s="162"/>
      <c r="J59" s="162"/>
      <c r="K59" s="162"/>
      <c r="L59" s="162"/>
      <c r="M59" s="162"/>
      <c r="N59" s="162"/>
      <c r="O59" s="162">
        <v>346643.64</v>
      </c>
      <c r="P59" s="162">
        <v>333929.15999999997</v>
      </c>
      <c r="Q59" s="162">
        <v>368118.36</v>
      </c>
      <c r="R59" s="162">
        <v>323278.56</v>
      </c>
      <c r="S59" s="162">
        <v>356499</v>
      </c>
      <c r="T59" s="162">
        <v>338337.72</v>
      </c>
      <c r="U59" s="162">
        <v>229729.32</v>
      </c>
      <c r="V59" s="162">
        <v>127.44</v>
      </c>
      <c r="W59" s="162">
        <v>223.92</v>
      </c>
      <c r="X59" s="162">
        <v>0</v>
      </c>
      <c r="Y59" s="162">
        <v>0</v>
      </c>
      <c r="Z59" s="162">
        <v>0</v>
      </c>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33"/>
      <c r="BL59" s="162"/>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row>
    <row r="60" spans="1:98" s="163" customFormat="1" x14ac:dyDescent="0.2">
      <c r="A60" s="300"/>
      <c r="B60" s="164" t="s">
        <v>52</v>
      </c>
      <c r="C60" s="165">
        <v>61.92</v>
      </c>
      <c r="D60" s="165"/>
      <c r="E60" s="165"/>
      <c r="F60" s="165">
        <v>129011.4</v>
      </c>
      <c r="G60" s="165"/>
      <c r="H60" s="165"/>
      <c r="I60" s="165"/>
      <c r="J60" s="165"/>
      <c r="K60" s="165"/>
      <c r="L60" s="165"/>
      <c r="M60" s="165"/>
      <c r="N60" s="165"/>
      <c r="O60" s="165">
        <v>137977.56</v>
      </c>
      <c r="P60" s="165">
        <v>134306.28</v>
      </c>
      <c r="Q60" s="165">
        <v>148504.32000000001</v>
      </c>
      <c r="R60" s="165">
        <v>126531</v>
      </c>
      <c r="S60" s="165">
        <v>141127.20000000001</v>
      </c>
      <c r="T60" s="165">
        <v>135434.16</v>
      </c>
      <c r="U60" s="165">
        <v>94109.759999999995</v>
      </c>
      <c r="V60" s="165">
        <v>148.68</v>
      </c>
      <c r="W60" s="165">
        <v>313.92</v>
      </c>
      <c r="X60" s="165">
        <v>0</v>
      </c>
      <c r="Y60" s="165">
        <v>0</v>
      </c>
      <c r="Z60" s="165">
        <v>0</v>
      </c>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33"/>
      <c r="BL60" s="165"/>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row>
    <row r="61" spans="1:98" s="168" customFormat="1" ht="13.5" thickBot="1" x14ac:dyDescent="0.25">
      <c r="A61" s="300"/>
      <c r="B61" s="166" t="s">
        <v>53</v>
      </c>
      <c r="C61" s="167">
        <v>0</v>
      </c>
      <c r="D61" s="167"/>
      <c r="E61" s="167"/>
      <c r="F61" s="167">
        <v>0</v>
      </c>
      <c r="G61" s="167"/>
      <c r="H61" s="167"/>
      <c r="I61" s="167"/>
      <c r="J61" s="167"/>
      <c r="K61" s="167"/>
      <c r="L61" s="167"/>
      <c r="M61" s="167"/>
      <c r="N61" s="167"/>
      <c r="O61" s="167">
        <v>0</v>
      </c>
      <c r="P61" s="167">
        <v>0</v>
      </c>
      <c r="Q61" s="167">
        <v>0</v>
      </c>
      <c r="R61" s="167">
        <v>0</v>
      </c>
      <c r="S61" s="167">
        <v>0</v>
      </c>
      <c r="T61" s="167">
        <v>280733.78000000003</v>
      </c>
      <c r="U61" s="167">
        <v>192760.74</v>
      </c>
      <c r="V61" s="167">
        <v>0</v>
      </c>
      <c r="W61" s="167">
        <v>0</v>
      </c>
      <c r="X61" s="167">
        <v>0</v>
      </c>
      <c r="Y61" s="167">
        <v>0</v>
      </c>
      <c r="Z61" s="167">
        <v>0</v>
      </c>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56"/>
      <c r="BL61" s="167"/>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row>
    <row r="62" spans="1:98" s="171" customFormat="1" x14ac:dyDescent="0.2">
      <c r="A62" s="300"/>
      <c r="B62" s="169" t="s">
        <v>54</v>
      </c>
      <c r="C62" s="170">
        <v>90</v>
      </c>
      <c r="D62" s="170"/>
      <c r="E62" s="170"/>
      <c r="F62" s="170">
        <v>88</v>
      </c>
      <c r="G62" s="170"/>
      <c r="H62" s="170"/>
      <c r="I62" s="170"/>
      <c r="J62" s="170"/>
      <c r="K62" s="170"/>
      <c r="L62" s="170"/>
      <c r="M62" s="170"/>
      <c r="N62" s="170"/>
      <c r="O62" s="170">
        <v>82</v>
      </c>
      <c r="P62" s="170">
        <v>92</v>
      </c>
      <c r="Q62" s="170">
        <v>92</v>
      </c>
      <c r="R62" s="170">
        <v>93</v>
      </c>
      <c r="S62" s="170">
        <v>90</v>
      </c>
      <c r="T62" s="170">
        <v>89</v>
      </c>
      <c r="U62" s="170">
        <v>89</v>
      </c>
      <c r="V62" s="170">
        <v>89</v>
      </c>
      <c r="W62" s="170">
        <v>90</v>
      </c>
      <c r="X62" s="170">
        <v>91</v>
      </c>
      <c r="Y62" s="170">
        <v>91</v>
      </c>
      <c r="Z62" s="170">
        <v>90</v>
      </c>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33"/>
      <c r="BL62" s="170"/>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row>
    <row r="63" spans="1:98" s="174" customFormat="1" x14ac:dyDescent="0.2">
      <c r="A63" s="300"/>
      <c r="B63" s="172" t="s">
        <v>55</v>
      </c>
      <c r="C63" s="173">
        <v>31</v>
      </c>
      <c r="D63" s="173"/>
      <c r="E63" s="173"/>
      <c r="F63" s="173">
        <v>30</v>
      </c>
      <c r="G63" s="173"/>
      <c r="H63" s="173"/>
      <c r="I63" s="173"/>
      <c r="J63" s="173"/>
      <c r="K63" s="173"/>
      <c r="L63" s="173"/>
      <c r="M63" s="173"/>
      <c r="N63" s="173"/>
      <c r="O63" s="173">
        <v>31</v>
      </c>
      <c r="P63" s="173">
        <v>28</v>
      </c>
      <c r="Q63" s="173">
        <v>31</v>
      </c>
      <c r="R63" s="173">
        <v>30</v>
      </c>
      <c r="S63" s="173">
        <v>31</v>
      </c>
      <c r="T63" s="173">
        <v>30</v>
      </c>
      <c r="U63" s="173">
        <v>31</v>
      </c>
      <c r="V63" s="173">
        <v>31</v>
      </c>
      <c r="W63" s="173">
        <v>30</v>
      </c>
      <c r="X63" s="173">
        <v>31</v>
      </c>
      <c r="Y63" s="173">
        <v>30</v>
      </c>
      <c r="Z63" s="173">
        <v>31</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45"/>
      <c r="BL63" s="173"/>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row>
    <row r="64" spans="1:98" s="177" customFormat="1" ht="4.5" customHeight="1" x14ac:dyDescent="0.2">
      <c r="A64" s="300"/>
      <c r="B64" s="175"/>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45"/>
      <c r="BL64" s="176"/>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row>
    <row r="65" spans="1:98" s="181" customFormat="1" x14ac:dyDescent="0.2">
      <c r="A65" s="300"/>
      <c r="B65" s="178" t="s">
        <v>56</v>
      </c>
      <c r="C65" s="179">
        <v>52.33</v>
      </c>
      <c r="D65" s="179"/>
      <c r="E65" s="179"/>
      <c r="F65" s="179">
        <v>49.91</v>
      </c>
      <c r="G65" s="179"/>
      <c r="H65" s="179"/>
      <c r="I65" s="179"/>
      <c r="J65" s="179"/>
      <c r="K65" s="179"/>
      <c r="L65" s="179"/>
      <c r="M65" s="179"/>
      <c r="N65" s="179"/>
      <c r="O65" s="179">
        <v>42.37</v>
      </c>
      <c r="P65" s="179">
        <v>42.37</v>
      </c>
      <c r="Q65" s="179">
        <v>42.37</v>
      </c>
      <c r="R65" s="179">
        <v>52.33</v>
      </c>
      <c r="S65" s="179">
        <v>52.33</v>
      </c>
      <c r="T65" s="179">
        <v>52.33</v>
      </c>
      <c r="U65" s="179">
        <v>52.33</v>
      </c>
      <c r="V65" s="179">
        <v>52.33</v>
      </c>
      <c r="W65" s="179">
        <v>52.33</v>
      </c>
      <c r="X65" s="179">
        <v>52.33</v>
      </c>
      <c r="Y65" s="179">
        <v>52.33</v>
      </c>
      <c r="Z65" s="179">
        <v>52.33</v>
      </c>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80"/>
      <c r="BL65" s="179"/>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row>
    <row r="66" spans="1:98" s="184" customFormat="1" x14ac:dyDescent="0.2">
      <c r="A66" s="300"/>
      <c r="B66" s="182" t="s">
        <v>57</v>
      </c>
      <c r="C66" s="183">
        <f t="shared" ref="C66:BJ66" si="32">C63*C65</f>
        <v>1622.23</v>
      </c>
      <c r="D66" s="183">
        <f t="shared" si="32"/>
        <v>0</v>
      </c>
      <c r="E66" s="183">
        <f t="shared" si="32"/>
        <v>0</v>
      </c>
      <c r="F66" s="183">
        <f t="shared" si="32"/>
        <v>1497.3</v>
      </c>
      <c r="G66" s="183">
        <f t="shared" si="32"/>
        <v>0</v>
      </c>
      <c r="H66" s="183">
        <f t="shared" si="32"/>
        <v>0</v>
      </c>
      <c r="I66" s="183">
        <f t="shared" si="32"/>
        <v>0</v>
      </c>
      <c r="J66" s="183">
        <f t="shared" si="32"/>
        <v>0</v>
      </c>
      <c r="K66" s="183">
        <f t="shared" si="32"/>
        <v>0</v>
      </c>
      <c r="L66" s="183">
        <f t="shared" si="32"/>
        <v>0</v>
      </c>
      <c r="M66" s="183">
        <f t="shared" si="32"/>
        <v>0</v>
      </c>
      <c r="N66" s="183">
        <f t="shared" si="32"/>
        <v>0</v>
      </c>
      <c r="O66" s="183">
        <f t="shared" si="32"/>
        <v>1313.47</v>
      </c>
      <c r="P66" s="183">
        <f t="shared" si="32"/>
        <v>1186.3599999999999</v>
      </c>
      <c r="Q66" s="183">
        <f t="shared" si="32"/>
        <v>1313.47</v>
      </c>
      <c r="R66" s="183">
        <f t="shared" si="32"/>
        <v>1569.8999999999999</v>
      </c>
      <c r="S66" s="183">
        <f t="shared" si="32"/>
        <v>1622.23</v>
      </c>
      <c r="T66" s="183">
        <f t="shared" si="32"/>
        <v>1569.8999999999999</v>
      </c>
      <c r="U66" s="183">
        <f t="shared" si="32"/>
        <v>1622.23</v>
      </c>
      <c r="V66" s="183">
        <f t="shared" si="32"/>
        <v>1622.23</v>
      </c>
      <c r="W66" s="183">
        <f t="shared" si="32"/>
        <v>1569.8999999999999</v>
      </c>
      <c r="X66" s="183">
        <f t="shared" si="32"/>
        <v>1622.23</v>
      </c>
      <c r="Y66" s="183">
        <f t="shared" si="32"/>
        <v>1569.8999999999999</v>
      </c>
      <c r="Z66" s="183">
        <f t="shared" si="32"/>
        <v>1622.23</v>
      </c>
      <c r="AA66" s="183">
        <f t="shared" si="32"/>
        <v>0</v>
      </c>
      <c r="AB66" s="183">
        <f t="shared" si="32"/>
        <v>0</v>
      </c>
      <c r="AC66" s="183">
        <f t="shared" si="32"/>
        <v>0</v>
      </c>
      <c r="AD66" s="183">
        <f t="shared" si="32"/>
        <v>0</v>
      </c>
      <c r="AE66" s="183">
        <f t="shared" si="32"/>
        <v>0</v>
      </c>
      <c r="AF66" s="183">
        <f t="shared" si="32"/>
        <v>0</v>
      </c>
      <c r="AG66" s="183">
        <f t="shared" si="32"/>
        <v>0</v>
      </c>
      <c r="AH66" s="183">
        <f t="shared" si="32"/>
        <v>0</v>
      </c>
      <c r="AI66" s="183">
        <f t="shared" si="32"/>
        <v>0</v>
      </c>
      <c r="AJ66" s="183">
        <f t="shared" si="32"/>
        <v>0</v>
      </c>
      <c r="AK66" s="183">
        <f t="shared" si="32"/>
        <v>0</v>
      </c>
      <c r="AL66" s="183">
        <f t="shared" si="32"/>
        <v>0</v>
      </c>
      <c r="AM66" s="183">
        <f t="shared" si="32"/>
        <v>0</v>
      </c>
      <c r="AN66" s="183">
        <f t="shared" si="32"/>
        <v>0</v>
      </c>
      <c r="AO66" s="183">
        <f t="shared" si="32"/>
        <v>0</v>
      </c>
      <c r="AP66" s="183">
        <f t="shared" si="32"/>
        <v>0</v>
      </c>
      <c r="AQ66" s="183">
        <f t="shared" si="32"/>
        <v>0</v>
      </c>
      <c r="AR66" s="183">
        <f t="shared" si="32"/>
        <v>0</v>
      </c>
      <c r="AS66" s="183">
        <f t="shared" si="32"/>
        <v>0</v>
      </c>
      <c r="AT66" s="183">
        <f t="shared" si="32"/>
        <v>0</v>
      </c>
      <c r="AU66" s="183">
        <f t="shared" si="32"/>
        <v>0</v>
      </c>
      <c r="AV66" s="183">
        <f t="shared" si="32"/>
        <v>0</v>
      </c>
      <c r="AW66" s="183">
        <f t="shared" si="32"/>
        <v>0</v>
      </c>
      <c r="AX66" s="183">
        <f t="shared" si="32"/>
        <v>0</v>
      </c>
      <c r="AY66" s="183">
        <f t="shared" si="32"/>
        <v>0</v>
      </c>
      <c r="AZ66" s="183">
        <f t="shared" si="32"/>
        <v>0</v>
      </c>
      <c r="BA66" s="183">
        <f t="shared" si="32"/>
        <v>0</v>
      </c>
      <c r="BB66" s="183">
        <f t="shared" si="32"/>
        <v>0</v>
      </c>
      <c r="BC66" s="183">
        <f t="shared" si="32"/>
        <v>0</v>
      </c>
      <c r="BD66" s="183">
        <f t="shared" si="32"/>
        <v>0</v>
      </c>
      <c r="BE66" s="183">
        <f t="shared" si="32"/>
        <v>0</v>
      </c>
      <c r="BF66" s="183">
        <f t="shared" si="32"/>
        <v>0</v>
      </c>
      <c r="BG66" s="183">
        <f t="shared" si="32"/>
        <v>0</v>
      </c>
      <c r="BH66" s="183">
        <f t="shared" si="32"/>
        <v>0</v>
      </c>
      <c r="BI66" s="183">
        <f t="shared" si="32"/>
        <v>0</v>
      </c>
      <c r="BJ66" s="183">
        <f t="shared" si="32"/>
        <v>0</v>
      </c>
      <c r="BK66" s="45"/>
      <c r="BL66" s="183">
        <f t="shared" ref="BL66" si="33">BL63*BL65</f>
        <v>0</v>
      </c>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row>
    <row r="67" spans="1:98" s="45" customFormat="1" x14ac:dyDescent="0.2">
      <c r="A67" s="300"/>
      <c r="B67" s="185" t="s">
        <v>6</v>
      </c>
      <c r="C67" s="186">
        <v>3.35</v>
      </c>
      <c r="D67" s="186"/>
      <c r="E67" s="186"/>
      <c r="F67" s="186">
        <v>0</v>
      </c>
      <c r="G67" s="186"/>
      <c r="H67" s="186"/>
      <c r="I67" s="186"/>
      <c r="J67" s="186"/>
      <c r="K67" s="186"/>
      <c r="L67" s="186"/>
      <c r="M67" s="186"/>
      <c r="N67" s="186"/>
      <c r="O67" s="186">
        <v>2.71</v>
      </c>
      <c r="P67" s="186">
        <v>2.71</v>
      </c>
      <c r="Q67" s="186">
        <v>2.71</v>
      </c>
      <c r="R67" s="186">
        <v>3.35</v>
      </c>
      <c r="S67" s="186">
        <v>3.35</v>
      </c>
      <c r="T67" s="186">
        <v>3.35</v>
      </c>
      <c r="U67" s="186">
        <v>3.35</v>
      </c>
      <c r="V67" s="186">
        <v>3.35</v>
      </c>
      <c r="W67" s="186">
        <v>3.35</v>
      </c>
      <c r="X67" s="186">
        <v>3.35</v>
      </c>
      <c r="Y67" s="186">
        <v>3.35</v>
      </c>
      <c r="Z67" s="186">
        <v>3.35</v>
      </c>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L67" s="186"/>
    </row>
    <row r="68" spans="1:98" s="24" customFormat="1" x14ac:dyDescent="0.2">
      <c r="A68" s="300"/>
      <c r="B68" s="187" t="s">
        <v>58</v>
      </c>
      <c r="C68" s="188">
        <f t="shared" ref="C68:BJ68" si="34">C67*C49</f>
        <v>15075</v>
      </c>
      <c r="D68" s="188">
        <f t="shared" si="34"/>
        <v>0</v>
      </c>
      <c r="E68" s="188">
        <f t="shared" si="34"/>
        <v>0</v>
      </c>
      <c r="F68" s="188">
        <f t="shared" si="34"/>
        <v>0</v>
      </c>
      <c r="G68" s="188">
        <f t="shared" si="34"/>
        <v>0</v>
      </c>
      <c r="H68" s="188">
        <f t="shared" si="34"/>
        <v>0</v>
      </c>
      <c r="I68" s="188">
        <f t="shared" si="34"/>
        <v>0</v>
      </c>
      <c r="J68" s="188">
        <f t="shared" si="34"/>
        <v>0</v>
      </c>
      <c r="K68" s="188">
        <f t="shared" si="34"/>
        <v>0</v>
      </c>
      <c r="L68" s="188">
        <f t="shared" si="34"/>
        <v>0</v>
      </c>
      <c r="M68" s="188">
        <f t="shared" si="34"/>
        <v>0</v>
      </c>
      <c r="N68" s="188">
        <f t="shared" si="34"/>
        <v>0</v>
      </c>
      <c r="O68" s="188">
        <f t="shared" si="34"/>
        <v>12195</v>
      </c>
      <c r="P68" s="188">
        <f t="shared" si="34"/>
        <v>12195</v>
      </c>
      <c r="Q68" s="188">
        <f t="shared" si="34"/>
        <v>12195</v>
      </c>
      <c r="R68" s="188">
        <f t="shared" si="34"/>
        <v>15075</v>
      </c>
      <c r="S68" s="188">
        <f t="shared" si="34"/>
        <v>15075</v>
      </c>
      <c r="T68" s="188">
        <f t="shared" si="34"/>
        <v>15075</v>
      </c>
      <c r="U68" s="188">
        <f t="shared" si="34"/>
        <v>15075</v>
      </c>
      <c r="V68" s="188">
        <f t="shared" si="34"/>
        <v>15075</v>
      </c>
      <c r="W68" s="188">
        <f t="shared" si="34"/>
        <v>15075</v>
      </c>
      <c r="X68" s="188">
        <f t="shared" si="34"/>
        <v>15075</v>
      </c>
      <c r="Y68" s="188">
        <f t="shared" si="34"/>
        <v>15075</v>
      </c>
      <c r="Z68" s="188">
        <f t="shared" si="34"/>
        <v>15075</v>
      </c>
      <c r="AA68" s="188">
        <f t="shared" si="34"/>
        <v>0</v>
      </c>
      <c r="AB68" s="188">
        <f t="shared" si="34"/>
        <v>0</v>
      </c>
      <c r="AC68" s="188">
        <f t="shared" si="34"/>
        <v>0</v>
      </c>
      <c r="AD68" s="188">
        <f t="shared" si="34"/>
        <v>0</v>
      </c>
      <c r="AE68" s="188">
        <f t="shared" si="34"/>
        <v>0</v>
      </c>
      <c r="AF68" s="188">
        <f t="shared" si="34"/>
        <v>0</v>
      </c>
      <c r="AG68" s="188">
        <f t="shared" si="34"/>
        <v>0</v>
      </c>
      <c r="AH68" s="188">
        <f t="shared" si="34"/>
        <v>0</v>
      </c>
      <c r="AI68" s="188">
        <f t="shared" si="34"/>
        <v>0</v>
      </c>
      <c r="AJ68" s="188">
        <f t="shared" si="34"/>
        <v>0</v>
      </c>
      <c r="AK68" s="188">
        <f t="shared" si="34"/>
        <v>0</v>
      </c>
      <c r="AL68" s="188">
        <f t="shared" si="34"/>
        <v>0</v>
      </c>
      <c r="AM68" s="188">
        <f t="shared" si="34"/>
        <v>0</v>
      </c>
      <c r="AN68" s="188">
        <f t="shared" si="34"/>
        <v>0</v>
      </c>
      <c r="AO68" s="188">
        <f t="shared" si="34"/>
        <v>0</v>
      </c>
      <c r="AP68" s="188">
        <f t="shared" si="34"/>
        <v>0</v>
      </c>
      <c r="AQ68" s="188">
        <f t="shared" si="34"/>
        <v>0</v>
      </c>
      <c r="AR68" s="188">
        <f t="shared" si="34"/>
        <v>0</v>
      </c>
      <c r="AS68" s="188">
        <f t="shared" si="34"/>
        <v>0</v>
      </c>
      <c r="AT68" s="188">
        <f t="shared" si="34"/>
        <v>0</v>
      </c>
      <c r="AU68" s="188">
        <f t="shared" si="34"/>
        <v>0</v>
      </c>
      <c r="AV68" s="188">
        <f t="shared" si="34"/>
        <v>0</v>
      </c>
      <c r="AW68" s="188">
        <f t="shared" si="34"/>
        <v>0</v>
      </c>
      <c r="AX68" s="188">
        <f t="shared" si="34"/>
        <v>0</v>
      </c>
      <c r="AY68" s="188">
        <f t="shared" si="34"/>
        <v>0</v>
      </c>
      <c r="AZ68" s="188">
        <f t="shared" si="34"/>
        <v>0</v>
      </c>
      <c r="BA68" s="188">
        <f t="shared" si="34"/>
        <v>0</v>
      </c>
      <c r="BB68" s="188">
        <f t="shared" si="34"/>
        <v>0</v>
      </c>
      <c r="BC68" s="188">
        <f t="shared" si="34"/>
        <v>0</v>
      </c>
      <c r="BD68" s="188">
        <f t="shared" si="34"/>
        <v>0</v>
      </c>
      <c r="BE68" s="188">
        <f t="shared" si="34"/>
        <v>0</v>
      </c>
      <c r="BF68" s="188">
        <f t="shared" si="34"/>
        <v>0</v>
      </c>
      <c r="BG68" s="188">
        <f t="shared" si="34"/>
        <v>0</v>
      </c>
      <c r="BH68" s="188">
        <f t="shared" si="34"/>
        <v>0</v>
      </c>
      <c r="BI68" s="188">
        <f t="shared" si="34"/>
        <v>0</v>
      </c>
      <c r="BJ68" s="188">
        <f t="shared" si="34"/>
        <v>0</v>
      </c>
      <c r="BK68" s="23"/>
      <c r="BL68" s="188">
        <f t="shared" ref="BL68" si="35">BL67*BL49</f>
        <v>0</v>
      </c>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row>
    <row r="69" spans="1:98" s="45" customFormat="1" x14ac:dyDescent="0.2">
      <c r="A69" s="300"/>
      <c r="B69" s="189" t="s">
        <v>59</v>
      </c>
      <c r="C69" s="190">
        <v>6.72</v>
      </c>
      <c r="D69" s="190"/>
      <c r="E69" s="190"/>
      <c r="F69" s="190">
        <v>8.4</v>
      </c>
      <c r="G69" s="190"/>
      <c r="H69" s="190"/>
      <c r="I69" s="190"/>
      <c r="J69" s="190"/>
      <c r="K69" s="190"/>
      <c r="L69" s="190"/>
      <c r="M69" s="190"/>
      <c r="N69" s="190"/>
      <c r="O69" s="190">
        <v>5.44</v>
      </c>
      <c r="P69" s="190">
        <v>5.44</v>
      </c>
      <c r="Q69" s="190">
        <v>5.44</v>
      </c>
      <c r="R69" s="190">
        <v>6.72</v>
      </c>
      <c r="S69" s="190">
        <v>6.72</v>
      </c>
      <c r="T69" s="190">
        <v>6.72</v>
      </c>
      <c r="U69" s="190">
        <v>6.72</v>
      </c>
      <c r="V69" s="190">
        <v>6.72</v>
      </c>
      <c r="W69" s="190">
        <v>6.72</v>
      </c>
      <c r="X69" s="190">
        <v>6.72</v>
      </c>
      <c r="Y69" s="190">
        <v>6.72</v>
      </c>
      <c r="Z69" s="190">
        <v>6.72</v>
      </c>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L69" s="190"/>
    </row>
    <row r="70" spans="1:98" s="24" customFormat="1" x14ac:dyDescent="0.2">
      <c r="A70" s="300"/>
      <c r="B70" s="191" t="s">
        <v>60</v>
      </c>
      <c r="C70" s="188">
        <f t="shared" ref="C70:BJ70" si="36">C69*C49</f>
        <v>30240</v>
      </c>
      <c r="D70" s="188">
        <f t="shared" si="36"/>
        <v>0</v>
      </c>
      <c r="E70" s="188">
        <f t="shared" si="36"/>
        <v>0</v>
      </c>
      <c r="F70" s="188">
        <f t="shared" si="36"/>
        <v>51829.176000000007</v>
      </c>
      <c r="G70" s="188">
        <f t="shared" si="36"/>
        <v>0</v>
      </c>
      <c r="H70" s="188">
        <f t="shared" si="36"/>
        <v>0</v>
      </c>
      <c r="I70" s="188">
        <f t="shared" si="36"/>
        <v>0</v>
      </c>
      <c r="J70" s="188">
        <f t="shared" si="36"/>
        <v>0</v>
      </c>
      <c r="K70" s="188">
        <f t="shared" si="36"/>
        <v>0</v>
      </c>
      <c r="L70" s="188">
        <f t="shared" si="36"/>
        <v>0</v>
      </c>
      <c r="M70" s="188">
        <f t="shared" si="36"/>
        <v>0</v>
      </c>
      <c r="N70" s="188">
        <f t="shared" si="36"/>
        <v>0</v>
      </c>
      <c r="O70" s="188">
        <f t="shared" si="36"/>
        <v>24480</v>
      </c>
      <c r="P70" s="188">
        <f t="shared" si="36"/>
        <v>24480</v>
      </c>
      <c r="Q70" s="188">
        <f t="shared" si="36"/>
        <v>24480</v>
      </c>
      <c r="R70" s="188">
        <f t="shared" si="36"/>
        <v>30240</v>
      </c>
      <c r="S70" s="188">
        <f t="shared" si="36"/>
        <v>30240</v>
      </c>
      <c r="T70" s="188">
        <f t="shared" si="36"/>
        <v>30240</v>
      </c>
      <c r="U70" s="188">
        <f t="shared" si="36"/>
        <v>30240</v>
      </c>
      <c r="V70" s="188">
        <f t="shared" si="36"/>
        <v>30240</v>
      </c>
      <c r="W70" s="188">
        <f t="shared" si="36"/>
        <v>30240</v>
      </c>
      <c r="X70" s="188">
        <f t="shared" si="36"/>
        <v>30240</v>
      </c>
      <c r="Y70" s="188">
        <f t="shared" si="36"/>
        <v>30240</v>
      </c>
      <c r="Z70" s="188">
        <f t="shared" si="36"/>
        <v>30240</v>
      </c>
      <c r="AA70" s="188">
        <f t="shared" si="36"/>
        <v>0</v>
      </c>
      <c r="AB70" s="188">
        <f t="shared" si="36"/>
        <v>0</v>
      </c>
      <c r="AC70" s="188">
        <f t="shared" si="36"/>
        <v>0</v>
      </c>
      <c r="AD70" s="188">
        <f t="shared" si="36"/>
        <v>0</v>
      </c>
      <c r="AE70" s="188">
        <f t="shared" si="36"/>
        <v>0</v>
      </c>
      <c r="AF70" s="188">
        <f t="shared" si="36"/>
        <v>0</v>
      </c>
      <c r="AG70" s="188">
        <f t="shared" si="36"/>
        <v>0</v>
      </c>
      <c r="AH70" s="188">
        <f t="shared" si="36"/>
        <v>0</v>
      </c>
      <c r="AI70" s="188">
        <f t="shared" si="36"/>
        <v>0</v>
      </c>
      <c r="AJ70" s="188">
        <f t="shared" si="36"/>
        <v>0</v>
      </c>
      <c r="AK70" s="188">
        <f t="shared" si="36"/>
        <v>0</v>
      </c>
      <c r="AL70" s="188">
        <f t="shared" si="36"/>
        <v>0</v>
      </c>
      <c r="AM70" s="188">
        <f t="shared" si="36"/>
        <v>0</v>
      </c>
      <c r="AN70" s="188">
        <f t="shared" si="36"/>
        <v>0</v>
      </c>
      <c r="AO70" s="188">
        <f t="shared" si="36"/>
        <v>0</v>
      </c>
      <c r="AP70" s="188">
        <f t="shared" si="36"/>
        <v>0</v>
      </c>
      <c r="AQ70" s="188">
        <f t="shared" si="36"/>
        <v>0</v>
      </c>
      <c r="AR70" s="188">
        <f t="shared" si="36"/>
        <v>0</v>
      </c>
      <c r="AS70" s="188">
        <f t="shared" si="36"/>
        <v>0</v>
      </c>
      <c r="AT70" s="188">
        <f t="shared" si="36"/>
        <v>0</v>
      </c>
      <c r="AU70" s="188">
        <f t="shared" si="36"/>
        <v>0</v>
      </c>
      <c r="AV70" s="188">
        <f t="shared" si="36"/>
        <v>0</v>
      </c>
      <c r="AW70" s="188">
        <f t="shared" si="36"/>
        <v>0</v>
      </c>
      <c r="AX70" s="188">
        <f t="shared" si="36"/>
        <v>0</v>
      </c>
      <c r="AY70" s="188">
        <f t="shared" si="36"/>
        <v>0</v>
      </c>
      <c r="AZ70" s="188">
        <f t="shared" si="36"/>
        <v>0</v>
      </c>
      <c r="BA70" s="188">
        <f t="shared" si="36"/>
        <v>0</v>
      </c>
      <c r="BB70" s="188">
        <f t="shared" si="36"/>
        <v>0</v>
      </c>
      <c r="BC70" s="188">
        <f t="shared" si="36"/>
        <v>0</v>
      </c>
      <c r="BD70" s="188">
        <f t="shared" si="36"/>
        <v>0</v>
      </c>
      <c r="BE70" s="188">
        <f t="shared" si="36"/>
        <v>0</v>
      </c>
      <c r="BF70" s="188">
        <f t="shared" si="36"/>
        <v>0</v>
      </c>
      <c r="BG70" s="188">
        <f t="shared" si="36"/>
        <v>0</v>
      </c>
      <c r="BH70" s="188">
        <f t="shared" si="36"/>
        <v>0</v>
      </c>
      <c r="BI70" s="188">
        <f t="shared" si="36"/>
        <v>0</v>
      </c>
      <c r="BJ70" s="188">
        <f t="shared" si="36"/>
        <v>0</v>
      </c>
      <c r="BK70" s="23"/>
      <c r="BL70" s="188">
        <f t="shared" ref="BL70" si="37">BL69*BL49</f>
        <v>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row>
    <row r="71" spans="1:98" s="45" customFormat="1" x14ac:dyDescent="0.2">
      <c r="A71" s="300"/>
      <c r="B71" s="189" t="s">
        <v>9</v>
      </c>
      <c r="C71" s="190">
        <v>12.73</v>
      </c>
      <c r="D71" s="190"/>
      <c r="E71" s="190"/>
      <c r="F71" s="190">
        <v>9.5</v>
      </c>
      <c r="G71" s="190"/>
      <c r="H71" s="190"/>
      <c r="I71" s="190"/>
      <c r="J71" s="190"/>
      <c r="K71" s="190"/>
      <c r="L71" s="190"/>
      <c r="M71" s="190"/>
      <c r="N71" s="190"/>
      <c r="O71" s="190">
        <v>10.31</v>
      </c>
      <c r="P71" s="190">
        <v>10.31</v>
      </c>
      <c r="Q71" s="190">
        <v>10.31</v>
      </c>
      <c r="R71" s="190">
        <v>12.73</v>
      </c>
      <c r="S71" s="190">
        <v>12.73</v>
      </c>
      <c r="T71" s="190">
        <v>12.73</v>
      </c>
      <c r="U71" s="190">
        <v>12.73</v>
      </c>
      <c r="V71" s="190">
        <v>12.73</v>
      </c>
      <c r="W71" s="190">
        <v>12.73</v>
      </c>
      <c r="X71" s="190">
        <v>12.73</v>
      </c>
      <c r="Y71" s="190">
        <v>12.73</v>
      </c>
      <c r="Z71" s="190">
        <v>12.73</v>
      </c>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L71" s="190"/>
    </row>
    <row r="72" spans="1:98" s="24" customFormat="1" x14ac:dyDescent="0.2">
      <c r="A72" s="300"/>
      <c r="B72" s="192" t="s">
        <v>61</v>
      </c>
      <c r="C72" s="13">
        <f t="shared" ref="C72:BJ72" si="38">C71*MAX(C55:C56)</f>
        <v>25370.380800000003</v>
      </c>
      <c r="D72" s="13">
        <f t="shared" si="38"/>
        <v>0</v>
      </c>
      <c r="E72" s="13">
        <f t="shared" si="38"/>
        <v>0</v>
      </c>
      <c r="F72" s="13">
        <f t="shared" si="38"/>
        <v>21056.560000000001</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24087.768500000002</v>
      </c>
      <c r="P72" s="13">
        <f t="shared" si="38"/>
        <v>24714.410300000003</v>
      </c>
      <c r="Q72" s="13">
        <f t="shared" si="38"/>
        <v>24536.975200000001</v>
      </c>
      <c r="R72" s="13">
        <f t="shared" si="38"/>
        <v>30089.646399999998</v>
      </c>
      <c r="S72" s="13">
        <f t="shared" si="38"/>
        <v>31292.376799999998</v>
      </c>
      <c r="T72" s="13">
        <f t="shared" si="38"/>
        <v>32343.492900000001</v>
      </c>
      <c r="U72" s="13">
        <f t="shared" si="38"/>
        <v>31986.925599999999</v>
      </c>
      <c r="V72" s="13">
        <f t="shared" si="38"/>
        <v>27011.023200000003</v>
      </c>
      <c r="W72" s="13">
        <f t="shared" si="38"/>
        <v>25819.495200000001</v>
      </c>
      <c r="X72" s="13">
        <f t="shared" si="38"/>
        <v>25517.0304</v>
      </c>
      <c r="Y72" s="13">
        <f t="shared" si="38"/>
        <v>25196.234400000001</v>
      </c>
      <c r="Z72" s="13">
        <f t="shared" si="38"/>
        <v>24884.603999999999</v>
      </c>
      <c r="AA72" s="13">
        <f t="shared" si="38"/>
        <v>0</v>
      </c>
      <c r="AB72" s="13">
        <f t="shared" si="38"/>
        <v>0</v>
      </c>
      <c r="AC72" s="13">
        <f t="shared" si="38"/>
        <v>0</v>
      </c>
      <c r="AD72" s="13">
        <f t="shared" si="38"/>
        <v>0</v>
      </c>
      <c r="AE72" s="13">
        <f t="shared" si="38"/>
        <v>0</v>
      </c>
      <c r="AF72" s="13">
        <f t="shared" si="38"/>
        <v>0</v>
      </c>
      <c r="AG72" s="13">
        <f t="shared" si="38"/>
        <v>0</v>
      </c>
      <c r="AH72" s="13">
        <f t="shared" si="38"/>
        <v>0</v>
      </c>
      <c r="AI72" s="13">
        <f t="shared" si="38"/>
        <v>0</v>
      </c>
      <c r="AJ72" s="13">
        <f t="shared" si="38"/>
        <v>0</v>
      </c>
      <c r="AK72" s="13">
        <f t="shared" si="38"/>
        <v>0</v>
      </c>
      <c r="AL72" s="13">
        <f t="shared" si="38"/>
        <v>0</v>
      </c>
      <c r="AM72" s="13">
        <f t="shared" si="38"/>
        <v>0</v>
      </c>
      <c r="AN72" s="13">
        <f t="shared" si="38"/>
        <v>0</v>
      </c>
      <c r="AO72" s="13">
        <f t="shared" si="38"/>
        <v>0</v>
      </c>
      <c r="AP72" s="13">
        <f t="shared" si="38"/>
        <v>0</v>
      </c>
      <c r="AQ72" s="13">
        <f t="shared" si="38"/>
        <v>0</v>
      </c>
      <c r="AR72" s="13">
        <f t="shared" si="38"/>
        <v>0</v>
      </c>
      <c r="AS72" s="13">
        <f t="shared" si="38"/>
        <v>0</v>
      </c>
      <c r="AT72" s="13">
        <f t="shared" si="38"/>
        <v>0</v>
      </c>
      <c r="AU72" s="13">
        <f t="shared" si="38"/>
        <v>0</v>
      </c>
      <c r="AV72" s="13">
        <f t="shared" si="38"/>
        <v>0</v>
      </c>
      <c r="AW72" s="13">
        <f t="shared" si="38"/>
        <v>0</v>
      </c>
      <c r="AX72" s="13">
        <f t="shared" si="38"/>
        <v>0</v>
      </c>
      <c r="AY72" s="13">
        <f t="shared" si="38"/>
        <v>0</v>
      </c>
      <c r="AZ72" s="13">
        <f t="shared" si="38"/>
        <v>0</v>
      </c>
      <c r="BA72" s="13">
        <f t="shared" si="38"/>
        <v>0</v>
      </c>
      <c r="BB72" s="13">
        <f t="shared" si="38"/>
        <v>0</v>
      </c>
      <c r="BC72" s="13">
        <f t="shared" si="38"/>
        <v>0</v>
      </c>
      <c r="BD72" s="13">
        <f t="shared" si="38"/>
        <v>0</v>
      </c>
      <c r="BE72" s="13">
        <f t="shared" si="38"/>
        <v>0</v>
      </c>
      <c r="BF72" s="13">
        <f t="shared" si="38"/>
        <v>0</v>
      </c>
      <c r="BG72" s="13">
        <f t="shared" si="38"/>
        <v>0</v>
      </c>
      <c r="BH72" s="13">
        <f t="shared" si="38"/>
        <v>0</v>
      </c>
      <c r="BI72" s="13">
        <f t="shared" si="38"/>
        <v>0</v>
      </c>
      <c r="BJ72" s="13">
        <f t="shared" si="38"/>
        <v>0</v>
      </c>
      <c r="BK72" s="23"/>
      <c r="BL72" s="13">
        <f t="shared" ref="BL72" si="39">BL71*MAX(BL55:BL56)</f>
        <v>0</v>
      </c>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row>
    <row r="73" spans="1:98" s="194" customFormat="1" x14ac:dyDescent="0.2">
      <c r="A73" s="300"/>
      <c r="B73" s="193" t="s">
        <v>62</v>
      </c>
      <c r="C73" s="194">
        <v>0</v>
      </c>
      <c r="F73" s="194">
        <v>0</v>
      </c>
      <c r="O73" s="194">
        <v>0</v>
      </c>
      <c r="P73" s="194">
        <v>0</v>
      </c>
      <c r="Q73" s="194">
        <v>0</v>
      </c>
      <c r="R73" s="194">
        <v>0</v>
      </c>
      <c r="S73" s="194">
        <v>0</v>
      </c>
      <c r="T73" s="194">
        <v>0</v>
      </c>
      <c r="U73" s="194">
        <v>0</v>
      </c>
      <c r="V73" s="194">
        <v>0</v>
      </c>
      <c r="W73" s="194">
        <v>0</v>
      </c>
      <c r="X73" s="194">
        <v>0</v>
      </c>
      <c r="Y73" s="194">
        <v>0</v>
      </c>
      <c r="Z73" s="194">
        <v>0</v>
      </c>
      <c r="BK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195"/>
    </row>
    <row r="74" spans="1:98" s="194" customFormat="1" x14ac:dyDescent="0.2">
      <c r="A74" s="300"/>
      <c r="B74" s="193" t="s">
        <v>63</v>
      </c>
      <c r="C74" s="194">
        <v>0</v>
      </c>
      <c r="F74" s="194">
        <v>0</v>
      </c>
      <c r="O74" s="194">
        <v>0</v>
      </c>
      <c r="P74" s="194">
        <v>0</v>
      </c>
      <c r="Q74" s="194">
        <v>0</v>
      </c>
      <c r="R74" s="194">
        <v>0</v>
      </c>
      <c r="S74" s="194">
        <v>0</v>
      </c>
      <c r="T74" s="194">
        <v>0</v>
      </c>
      <c r="U74" s="194">
        <v>0</v>
      </c>
      <c r="V74" s="194">
        <v>0</v>
      </c>
      <c r="W74" s="194">
        <v>0</v>
      </c>
      <c r="X74" s="194">
        <v>0</v>
      </c>
      <c r="Y74" s="194">
        <v>0</v>
      </c>
      <c r="Z74" s="194">
        <v>0</v>
      </c>
      <c r="BK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195"/>
    </row>
    <row r="75" spans="1:98" s="194" customFormat="1" x14ac:dyDescent="0.2">
      <c r="A75" s="300"/>
      <c r="B75" s="193" t="s">
        <v>64</v>
      </c>
      <c r="C75" s="194">
        <v>0</v>
      </c>
      <c r="F75" s="194">
        <v>0</v>
      </c>
      <c r="O75" s="194">
        <v>0</v>
      </c>
      <c r="P75" s="194">
        <v>0</v>
      </c>
      <c r="Q75" s="194">
        <v>0</v>
      </c>
      <c r="R75" s="194">
        <v>0</v>
      </c>
      <c r="S75" s="194">
        <v>0</v>
      </c>
      <c r="T75" s="194">
        <v>0</v>
      </c>
      <c r="U75" s="194">
        <v>0</v>
      </c>
      <c r="V75" s="194">
        <v>0</v>
      </c>
      <c r="W75" s="194">
        <v>0</v>
      </c>
      <c r="X75" s="194">
        <v>0</v>
      </c>
      <c r="Y75" s="194">
        <v>0</v>
      </c>
      <c r="Z75" s="194">
        <v>0</v>
      </c>
      <c r="BK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195"/>
    </row>
    <row r="76" spans="1:98" s="198" customFormat="1" ht="13.5" thickBot="1" x14ac:dyDescent="0.25">
      <c r="A76" s="300"/>
      <c r="B76" s="196" t="s">
        <v>65</v>
      </c>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23"/>
      <c r="BL76" s="197"/>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row>
    <row r="77" spans="1:98" s="45" customFormat="1" x14ac:dyDescent="0.2">
      <c r="A77" s="300"/>
      <c r="B77" s="199" t="s">
        <v>66</v>
      </c>
      <c r="C77" s="69">
        <v>0.17030000000000001</v>
      </c>
      <c r="D77" s="69"/>
      <c r="E77" s="69"/>
      <c r="F77" s="69">
        <v>9.2600000000000002E-2</v>
      </c>
      <c r="G77" s="69"/>
      <c r="H77" s="69"/>
      <c r="I77" s="69"/>
      <c r="J77" s="69"/>
      <c r="K77" s="69"/>
      <c r="L77" s="69"/>
      <c r="M77" s="69"/>
      <c r="N77" s="69"/>
      <c r="O77" s="69">
        <v>0.13789999999999999</v>
      </c>
      <c r="P77" s="69">
        <v>0.13789999999999999</v>
      </c>
      <c r="Q77" s="69">
        <v>0.13789999999999999</v>
      </c>
      <c r="R77" s="69">
        <v>0.17030000000000001</v>
      </c>
      <c r="S77" s="69">
        <v>0.17030000000000001</v>
      </c>
      <c r="T77" s="69"/>
      <c r="U77" s="69"/>
      <c r="V77" s="69"/>
      <c r="W77" s="69">
        <v>0.17030000000000001</v>
      </c>
      <c r="X77" s="69">
        <v>0.17030000000000001</v>
      </c>
      <c r="Y77" s="69">
        <v>0.17030000000000001</v>
      </c>
      <c r="Z77" s="69">
        <v>0.17030000000000001</v>
      </c>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L77" s="69"/>
    </row>
    <row r="78" spans="1:98" s="53" customFormat="1" x14ac:dyDescent="0.2">
      <c r="A78" s="300"/>
      <c r="B78" s="200" t="s">
        <v>67</v>
      </c>
      <c r="C78" s="201">
        <f t="shared" ref="C78:G78" si="40">C77*C50</f>
        <v>114812.41122000001</v>
      </c>
      <c r="D78" s="201">
        <f t="shared" si="40"/>
        <v>0</v>
      </c>
      <c r="E78" s="201">
        <f t="shared" si="40"/>
        <v>0</v>
      </c>
      <c r="F78" s="201">
        <f t="shared" si="40"/>
        <v>53246.192688000003</v>
      </c>
      <c r="G78" s="201">
        <f t="shared" si="40"/>
        <v>0</v>
      </c>
      <c r="H78" s="202"/>
      <c r="I78" s="202"/>
      <c r="J78" s="202"/>
      <c r="K78" s="201">
        <f t="shared" ref="K78:S78" si="41">K77*K50</f>
        <v>0</v>
      </c>
      <c r="L78" s="201">
        <f t="shared" si="41"/>
        <v>0</v>
      </c>
      <c r="M78" s="201">
        <f t="shared" si="41"/>
        <v>0</v>
      </c>
      <c r="N78" s="201">
        <f t="shared" si="41"/>
        <v>0</v>
      </c>
      <c r="O78" s="201">
        <f t="shared" si="41"/>
        <v>83609.183699999994</v>
      </c>
      <c r="P78" s="201">
        <f t="shared" si="41"/>
        <v>79703.144135999988</v>
      </c>
      <c r="Q78" s="201">
        <f t="shared" si="41"/>
        <v>87457.040496000001</v>
      </c>
      <c r="R78" s="201">
        <f t="shared" si="41"/>
        <v>116533.755936</v>
      </c>
      <c r="S78" s="201">
        <f t="shared" si="41"/>
        <v>114392.267496</v>
      </c>
      <c r="T78" s="202"/>
      <c r="U78" s="202"/>
      <c r="V78" s="202"/>
      <c r="W78" s="201">
        <f t="shared" ref="W78:AE78" si="42">W77*W50</f>
        <v>108291.814956</v>
      </c>
      <c r="X78" s="201">
        <f t="shared" si="42"/>
        <v>115109.325864</v>
      </c>
      <c r="Y78" s="201">
        <f t="shared" si="42"/>
        <v>103652.45467200001</v>
      </c>
      <c r="Z78" s="201">
        <f t="shared" si="42"/>
        <v>110876.069772</v>
      </c>
      <c r="AA78" s="201">
        <f t="shared" si="42"/>
        <v>0</v>
      </c>
      <c r="AB78" s="201">
        <f t="shared" si="42"/>
        <v>0</v>
      </c>
      <c r="AC78" s="201">
        <f t="shared" si="42"/>
        <v>0</v>
      </c>
      <c r="AD78" s="201">
        <f t="shared" si="42"/>
        <v>0</v>
      </c>
      <c r="AE78" s="201">
        <f t="shared" si="42"/>
        <v>0</v>
      </c>
      <c r="AF78" s="202"/>
      <c r="AG78" s="202"/>
      <c r="AH78" s="202"/>
      <c r="AI78" s="201">
        <f t="shared" ref="AI78:AQ78" si="43">AI77*AI50</f>
        <v>0</v>
      </c>
      <c r="AJ78" s="201">
        <f t="shared" si="43"/>
        <v>0</v>
      </c>
      <c r="AK78" s="201">
        <f t="shared" si="43"/>
        <v>0</v>
      </c>
      <c r="AL78" s="201">
        <f t="shared" si="43"/>
        <v>0</v>
      </c>
      <c r="AM78" s="201">
        <f t="shared" si="43"/>
        <v>0</v>
      </c>
      <c r="AN78" s="201">
        <f t="shared" si="43"/>
        <v>0</v>
      </c>
      <c r="AO78" s="201">
        <f t="shared" si="43"/>
        <v>0</v>
      </c>
      <c r="AP78" s="201">
        <f t="shared" si="43"/>
        <v>0</v>
      </c>
      <c r="AQ78" s="201">
        <f t="shared" si="43"/>
        <v>0</v>
      </c>
      <c r="AR78" s="202"/>
      <c r="AS78" s="202"/>
      <c r="AT78" s="202"/>
      <c r="AU78" s="201">
        <f t="shared" ref="AU78:BC78" si="44">AU77*AU50</f>
        <v>0</v>
      </c>
      <c r="AV78" s="201">
        <f t="shared" si="44"/>
        <v>0</v>
      </c>
      <c r="AW78" s="201">
        <f t="shared" si="44"/>
        <v>0</v>
      </c>
      <c r="AX78" s="201">
        <f t="shared" si="44"/>
        <v>0</v>
      </c>
      <c r="AY78" s="201">
        <f t="shared" si="44"/>
        <v>0</v>
      </c>
      <c r="AZ78" s="201">
        <f t="shared" si="44"/>
        <v>0</v>
      </c>
      <c r="BA78" s="201">
        <f t="shared" si="44"/>
        <v>0</v>
      </c>
      <c r="BB78" s="201">
        <f t="shared" si="44"/>
        <v>0</v>
      </c>
      <c r="BC78" s="201">
        <f t="shared" si="44"/>
        <v>0</v>
      </c>
      <c r="BD78" s="202"/>
      <c r="BE78" s="202"/>
      <c r="BF78" s="202"/>
      <c r="BG78" s="201">
        <f t="shared" ref="BG78:BJ78" si="45">BG77*BG50</f>
        <v>0</v>
      </c>
      <c r="BH78" s="201">
        <f t="shared" si="45"/>
        <v>0</v>
      </c>
      <c r="BI78" s="201">
        <f t="shared" si="45"/>
        <v>0</v>
      </c>
      <c r="BJ78" s="201">
        <f t="shared" si="45"/>
        <v>0</v>
      </c>
      <c r="BK78" s="45"/>
      <c r="BL78" s="201">
        <f t="shared" ref="BL78" si="46">BL77*BL50</f>
        <v>0</v>
      </c>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row>
    <row r="79" spans="1:98" s="45" customFormat="1" x14ac:dyDescent="0.2">
      <c r="A79" s="300"/>
      <c r="B79" s="203" t="s">
        <v>68</v>
      </c>
      <c r="C79" s="204"/>
      <c r="D79" s="204"/>
      <c r="E79" s="204"/>
      <c r="F79" s="204"/>
      <c r="G79" s="204"/>
      <c r="H79" s="69"/>
      <c r="I79" s="69"/>
      <c r="J79" s="69"/>
      <c r="K79" s="204"/>
      <c r="L79" s="204"/>
      <c r="M79" s="204"/>
      <c r="N79" s="204"/>
      <c r="O79" s="204"/>
      <c r="P79" s="204"/>
      <c r="Q79" s="204"/>
      <c r="R79" s="204"/>
      <c r="S79" s="204"/>
      <c r="T79" s="69">
        <v>0.19769999999999999</v>
      </c>
      <c r="U79" s="69">
        <v>0.19769999999999999</v>
      </c>
      <c r="V79" s="69">
        <v>0.19769999999999999</v>
      </c>
      <c r="W79" s="204"/>
      <c r="X79" s="204"/>
      <c r="Y79" s="204"/>
      <c r="Z79" s="204"/>
      <c r="AA79" s="204"/>
      <c r="AB79" s="204"/>
      <c r="AC79" s="204"/>
      <c r="AD79" s="204"/>
      <c r="AE79" s="204"/>
      <c r="AF79" s="69"/>
      <c r="AG79" s="69"/>
      <c r="AH79" s="69"/>
      <c r="AI79" s="204"/>
      <c r="AJ79" s="204"/>
      <c r="AK79" s="204"/>
      <c r="AL79" s="204"/>
      <c r="AM79" s="204"/>
      <c r="AN79" s="204"/>
      <c r="AO79" s="204"/>
      <c r="AP79" s="204"/>
      <c r="AQ79" s="204"/>
      <c r="AR79" s="69"/>
      <c r="AS79" s="69"/>
      <c r="AT79" s="69"/>
      <c r="AU79" s="204"/>
      <c r="AV79" s="204"/>
      <c r="AW79" s="204"/>
      <c r="AX79" s="204"/>
      <c r="AY79" s="204"/>
      <c r="AZ79" s="204"/>
      <c r="BA79" s="204"/>
      <c r="BB79" s="204"/>
      <c r="BC79" s="204"/>
      <c r="BD79" s="69"/>
      <c r="BE79" s="69"/>
      <c r="BF79" s="69"/>
      <c r="BG79" s="204"/>
      <c r="BH79" s="204"/>
      <c r="BI79" s="204"/>
      <c r="BJ79" s="204"/>
      <c r="BL79" s="204"/>
    </row>
    <row r="80" spans="1:98" s="208" customFormat="1" x14ac:dyDescent="0.2">
      <c r="A80" s="300"/>
      <c r="B80" s="205" t="s">
        <v>69</v>
      </c>
      <c r="C80" s="206"/>
      <c r="D80" s="206"/>
      <c r="E80" s="206"/>
      <c r="F80" s="206"/>
      <c r="G80" s="206"/>
      <c r="H80" s="207">
        <f t="shared" ref="H80:J80" si="47">H79*H50</f>
        <v>0</v>
      </c>
      <c r="I80" s="207">
        <f t="shared" si="47"/>
        <v>0</v>
      </c>
      <c r="J80" s="207">
        <f t="shared" si="47"/>
        <v>0</v>
      </c>
      <c r="K80" s="206"/>
      <c r="L80" s="206"/>
      <c r="M80" s="206"/>
      <c r="N80" s="206"/>
      <c r="O80" s="206"/>
      <c r="P80" s="206"/>
      <c r="Q80" s="206"/>
      <c r="R80" s="206"/>
      <c r="S80" s="206"/>
      <c r="T80" s="207">
        <f t="shared" ref="T80:V80" si="48">T79*T50</f>
        <v>127506.41729999999</v>
      </c>
      <c r="U80" s="207">
        <f t="shared" si="48"/>
        <v>128607.94634399998</v>
      </c>
      <c r="V80" s="207">
        <f t="shared" si="48"/>
        <v>137212.14293999999</v>
      </c>
      <c r="W80" s="206"/>
      <c r="X80" s="206"/>
      <c r="Y80" s="206"/>
      <c r="Z80" s="206"/>
      <c r="AA80" s="206"/>
      <c r="AB80" s="206"/>
      <c r="AC80" s="206"/>
      <c r="AD80" s="206"/>
      <c r="AE80" s="206"/>
      <c r="AF80" s="207">
        <f t="shared" ref="AF80:AH80" si="49">AF79*AF50</f>
        <v>0</v>
      </c>
      <c r="AG80" s="207">
        <f t="shared" si="49"/>
        <v>0</v>
      </c>
      <c r="AH80" s="207">
        <f t="shared" si="49"/>
        <v>0</v>
      </c>
      <c r="AI80" s="206"/>
      <c r="AJ80" s="206"/>
      <c r="AK80" s="206"/>
      <c r="AL80" s="206"/>
      <c r="AM80" s="206"/>
      <c r="AN80" s="206"/>
      <c r="AO80" s="206"/>
      <c r="AP80" s="206"/>
      <c r="AQ80" s="206"/>
      <c r="AR80" s="207">
        <f t="shared" ref="AR80:AT80" si="50">AR79*AR50</f>
        <v>0</v>
      </c>
      <c r="AS80" s="207">
        <f t="shared" si="50"/>
        <v>0</v>
      </c>
      <c r="AT80" s="207">
        <f t="shared" si="50"/>
        <v>0</v>
      </c>
      <c r="AU80" s="206"/>
      <c r="AV80" s="206"/>
      <c r="AW80" s="206"/>
      <c r="AX80" s="206"/>
      <c r="AY80" s="206"/>
      <c r="AZ80" s="206"/>
      <c r="BA80" s="206"/>
      <c r="BB80" s="206"/>
      <c r="BC80" s="206"/>
      <c r="BD80" s="207">
        <f t="shared" ref="BD80:BF80" si="51">BD79*BD50</f>
        <v>0</v>
      </c>
      <c r="BE80" s="207">
        <f t="shared" si="51"/>
        <v>0</v>
      </c>
      <c r="BF80" s="207">
        <f t="shared" si="51"/>
        <v>0</v>
      </c>
      <c r="BG80" s="206"/>
      <c r="BH80" s="206"/>
      <c r="BI80" s="206"/>
      <c r="BJ80" s="206"/>
      <c r="BK80" s="45"/>
      <c r="BL80" s="206"/>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row>
    <row r="81" spans="1:98" s="45" customFormat="1" x14ac:dyDescent="0.2">
      <c r="A81" s="300"/>
      <c r="B81" s="203" t="s">
        <v>70</v>
      </c>
      <c r="C81" s="69">
        <v>0.39750000000000002</v>
      </c>
      <c r="D81" s="69"/>
      <c r="E81" s="69"/>
      <c r="F81" s="69">
        <v>0.21060000000000001</v>
      </c>
      <c r="G81" s="69"/>
      <c r="H81" s="209"/>
      <c r="I81" s="209"/>
      <c r="J81" s="209"/>
      <c r="K81" s="69"/>
      <c r="L81" s="69"/>
      <c r="M81" s="69"/>
      <c r="N81" s="69"/>
      <c r="O81" s="69">
        <v>0.32190000000000002</v>
      </c>
      <c r="P81" s="69">
        <v>0.32190000000000002</v>
      </c>
      <c r="Q81" s="69">
        <v>0.32190000000000002</v>
      </c>
      <c r="R81" s="69">
        <v>0.39750000000000002</v>
      </c>
      <c r="S81" s="69">
        <v>0.39750000000000002</v>
      </c>
      <c r="T81" s="209"/>
      <c r="U81" s="209"/>
      <c r="V81" s="209"/>
      <c r="W81" s="69">
        <v>0.39750000000000002</v>
      </c>
      <c r="X81" s="69">
        <v>0.39750000000000002</v>
      </c>
      <c r="Y81" s="69">
        <v>0.39750000000000002</v>
      </c>
      <c r="Z81" s="69">
        <v>0.39750000000000002</v>
      </c>
      <c r="AA81" s="69"/>
      <c r="AB81" s="69"/>
      <c r="AC81" s="69"/>
      <c r="AD81" s="69"/>
      <c r="AE81" s="69"/>
      <c r="AF81" s="209"/>
      <c r="AG81" s="209"/>
      <c r="AH81" s="209"/>
      <c r="AI81" s="69"/>
      <c r="AJ81" s="69"/>
      <c r="AK81" s="69"/>
      <c r="AL81" s="69"/>
      <c r="AM81" s="69"/>
      <c r="AN81" s="69"/>
      <c r="AO81" s="69"/>
      <c r="AP81" s="69"/>
      <c r="AQ81" s="69"/>
      <c r="AR81" s="209"/>
      <c r="AS81" s="209"/>
      <c r="AT81" s="209"/>
      <c r="AU81" s="69"/>
      <c r="AV81" s="69"/>
      <c r="AW81" s="69"/>
      <c r="AX81" s="69"/>
      <c r="AY81" s="69"/>
      <c r="AZ81" s="69"/>
      <c r="BA81" s="69"/>
      <c r="BB81" s="69"/>
      <c r="BC81" s="69"/>
      <c r="BD81" s="209"/>
      <c r="BE81" s="209"/>
      <c r="BF81" s="209"/>
      <c r="BG81" s="69"/>
      <c r="BH81" s="69"/>
      <c r="BI81" s="69"/>
      <c r="BJ81" s="69"/>
      <c r="BL81" s="69"/>
    </row>
    <row r="82" spans="1:98" s="53" customFormat="1" x14ac:dyDescent="0.2">
      <c r="A82" s="300"/>
      <c r="B82" s="200" t="s">
        <v>71</v>
      </c>
      <c r="C82" s="201">
        <f t="shared" ref="C82:G82" si="52">C81*C52</f>
        <v>76307.216400000005</v>
      </c>
      <c r="D82" s="201">
        <f t="shared" si="52"/>
        <v>0</v>
      </c>
      <c r="E82" s="201">
        <f t="shared" si="52"/>
        <v>0</v>
      </c>
      <c r="F82" s="201">
        <f t="shared" si="52"/>
        <v>31323.456215999999</v>
      </c>
      <c r="G82" s="201">
        <f t="shared" si="52"/>
        <v>0</v>
      </c>
      <c r="H82" s="202"/>
      <c r="I82" s="202"/>
      <c r="J82" s="202"/>
      <c r="K82" s="201">
        <f t="shared" ref="K82:S82" si="53">K81*K52</f>
        <v>0</v>
      </c>
      <c r="L82" s="201">
        <f t="shared" si="53"/>
        <v>0</v>
      </c>
      <c r="M82" s="201">
        <f t="shared" si="53"/>
        <v>0</v>
      </c>
      <c r="N82" s="201">
        <f t="shared" si="53"/>
        <v>0</v>
      </c>
      <c r="O82" s="201">
        <f t="shared" si="53"/>
        <v>52381.538028000003</v>
      </c>
      <c r="P82" s="201">
        <f t="shared" si="53"/>
        <v>59150.786004000001</v>
      </c>
      <c r="Q82" s="201">
        <f t="shared" si="53"/>
        <v>65254.628052</v>
      </c>
      <c r="R82" s="201">
        <f t="shared" si="53"/>
        <v>68441.5818</v>
      </c>
      <c r="S82" s="201">
        <f t="shared" si="53"/>
        <v>77126.034600000014</v>
      </c>
      <c r="T82" s="202"/>
      <c r="U82" s="202"/>
      <c r="V82" s="202"/>
      <c r="W82" s="201">
        <f t="shared" ref="W82:AE82" si="54">W81*W52</f>
        <v>77712.601500000004</v>
      </c>
      <c r="X82" s="201">
        <f t="shared" si="54"/>
        <v>78188.409</v>
      </c>
      <c r="Y82" s="201">
        <f t="shared" si="54"/>
        <v>80691.657300000006</v>
      </c>
      <c r="Z82" s="201">
        <f t="shared" si="54"/>
        <v>75617.617500000008</v>
      </c>
      <c r="AA82" s="201">
        <f t="shared" si="54"/>
        <v>0</v>
      </c>
      <c r="AB82" s="201">
        <f t="shared" si="54"/>
        <v>0</v>
      </c>
      <c r="AC82" s="201">
        <f t="shared" si="54"/>
        <v>0</v>
      </c>
      <c r="AD82" s="201">
        <f t="shared" si="54"/>
        <v>0</v>
      </c>
      <c r="AE82" s="201">
        <f t="shared" si="54"/>
        <v>0</v>
      </c>
      <c r="AF82" s="202"/>
      <c r="AG82" s="202"/>
      <c r="AH82" s="202"/>
      <c r="AI82" s="201">
        <f t="shared" ref="AI82:AQ82" si="55">AI81*AI52</f>
        <v>0</v>
      </c>
      <c r="AJ82" s="201">
        <f t="shared" si="55"/>
        <v>0</v>
      </c>
      <c r="AK82" s="201">
        <f t="shared" si="55"/>
        <v>0</v>
      </c>
      <c r="AL82" s="201">
        <f t="shared" si="55"/>
        <v>0</v>
      </c>
      <c r="AM82" s="201">
        <f t="shared" si="55"/>
        <v>0</v>
      </c>
      <c r="AN82" s="201">
        <f t="shared" si="55"/>
        <v>0</v>
      </c>
      <c r="AO82" s="201">
        <f t="shared" si="55"/>
        <v>0</v>
      </c>
      <c r="AP82" s="201">
        <f t="shared" si="55"/>
        <v>0</v>
      </c>
      <c r="AQ82" s="201">
        <f t="shared" si="55"/>
        <v>0</v>
      </c>
      <c r="AR82" s="202"/>
      <c r="AS82" s="202"/>
      <c r="AT82" s="202"/>
      <c r="AU82" s="201">
        <f t="shared" ref="AU82:BC82" si="56">AU81*AU52</f>
        <v>0</v>
      </c>
      <c r="AV82" s="201">
        <f t="shared" si="56"/>
        <v>0</v>
      </c>
      <c r="AW82" s="201">
        <f t="shared" si="56"/>
        <v>0</v>
      </c>
      <c r="AX82" s="201">
        <f t="shared" si="56"/>
        <v>0</v>
      </c>
      <c r="AY82" s="201">
        <f t="shared" si="56"/>
        <v>0</v>
      </c>
      <c r="AZ82" s="201">
        <f t="shared" si="56"/>
        <v>0</v>
      </c>
      <c r="BA82" s="201">
        <f t="shared" si="56"/>
        <v>0</v>
      </c>
      <c r="BB82" s="201">
        <f t="shared" si="56"/>
        <v>0</v>
      </c>
      <c r="BC82" s="201">
        <f t="shared" si="56"/>
        <v>0</v>
      </c>
      <c r="BD82" s="202"/>
      <c r="BE82" s="202"/>
      <c r="BF82" s="202"/>
      <c r="BG82" s="201">
        <f t="shared" ref="BG82:BJ82" si="57">BG81*BG52</f>
        <v>0</v>
      </c>
      <c r="BH82" s="201">
        <f t="shared" si="57"/>
        <v>0</v>
      </c>
      <c r="BI82" s="201">
        <f t="shared" si="57"/>
        <v>0</v>
      </c>
      <c r="BJ82" s="201">
        <f t="shared" si="57"/>
        <v>0</v>
      </c>
      <c r="BK82" s="45"/>
      <c r="BL82" s="201">
        <f t="shared" ref="BL82" si="58">BL81*BL52</f>
        <v>0</v>
      </c>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row>
    <row r="83" spans="1:98" s="45" customFormat="1" x14ac:dyDescent="0.2">
      <c r="A83" s="300"/>
      <c r="B83" s="203" t="s">
        <v>72</v>
      </c>
      <c r="C83" s="204"/>
      <c r="D83" s="204"/>
      <c r="E83" s="204"/>
      <c r="F83" s="204"/>
      <c r="G83" s="204"/>
      <c r="H83" s="194"/>
      <c r="I83" s="194"/>
      <c r="J83" s="194"/>
      <c r="K83" s="204"/>
      <c r="L83" s="204"/>
      <c r="M83" s="204"/>
      <c r="N83" s="204"/>
      <c r="O83" s="204"/>
      <c r="P83" s="204"/>
      <c r="Q83" s="204"/>
      <c r="R83" s="204"/>
      <c r="S83" s="204"/>
      <c r="T83" s="194">
        <v>1.4238</v>
      </c>
      <c r="U83" s="194">
        <v>1.4238</v>
      </c>
      <c r="V83" s="194">
        <v>1.4238</v>
      </c>
      <c r="W83" s="204"/>
      <c r="X83" s="204"/>
      <c r="Y83" s="204"/>
      <c r="Z83" s="204"/>
      <c r="AA83" s="204"/>
      <c r="AB83" s="204"/>
      <c r="AC83" s="204"/>
      <c r="AD83" s="204"/>
      <c r="AE83" s="204"/>
      <c r="AF83" s="194"/>
      <c r="AG83" s="194"/>
      <c r="AH83" s="194"/>
      <c r="AI83" s="204"/>
      <c r="AJ83" s="204"/>
      <c r="AK83" s="204"/>
      <c r="AL83" s="204"/>
      <c r="AM83" s="204"/>
      <c r="AN83" s="204"/>
      <c r="AO83" s="204"/>
      <c r="AP83" s="204"/>
      <c r="AQ83" s="204"/>
      <c r="AR83" s="194"/>
      <c r="AS83" s="194"/>
      <c r="AT83" s="194"/>
      <c r="AU83" s="204"/>
      <c r="AV83" s="204"/>
      <c r="AW83" s="204"/>
      <c r="AX83" s="204"/>
      <c r="AY83" s="204"/>
      <c r="AZ83" s="204"/>
      <c r="BA83" s="204"/>
      <c r="BB83" s="204"/>
      <c r="BC83" s="204"/>
      <c r="BD83" s="194"/>
      <c r="BE83" s="194"/>
      <c r="BF83" s="194"/>
      <c r="BG83" s="204"/>
      <c r="BH83" s="204"/>
      <c r="BI83" s="204"/>
      <c r="BJ83" s="204"/>
      <c r="BL83" s="204"/>
    </row>
    <row r="84" spans="1:98" s="208" customFormat="1" x14ac:dyDescent="0.2">
      <c r="A84" s="300"/>
      <c r="B84" s="205" t="s">
        <v>73</v>
      </c>
      <c r="C84" s="206"/>
      <c r="D84" s="206"/>
      <c r="E84" s="206"/>
      <c r="F84" s="206"/>
      <c r="G84" s="206"/>
      <c r="H84" s="210">
        <f t="shared" ref="H84:J84" si="59">H83*H52</f>
        <v>0</v>
      </c>
      <c r="I84" s="210">
        <f t="shared" si="59"/>
        <v>0</v>
      </c>
      <c r="J84" s="210">
        <f t="shared" si="59"/>
        <v>0</v>
      </c>
      <c r="K84" s="206"/>
      <c r="L84" s="206"/>
      <c r="M84" s="206"/>
      <c r="N84" s="206"/>
      <c r="O84" s="206"/>
      <c r="P84" s="206"/>
      <c r="Q84" s="206"/>
      <c r="R84" s="206"/>
      <c r="S84" s="206"/>
      <c r="T84" s="210">
        <f t="shared" ref="T84:V84" si="60">T83*T52</f>
        <v>294103.31731199997</v>
      </c>
      <c r="U84" s="210">
        <f t="shared" si="60"/>
        <v>307980.07077599998</v>
      </c>
      <c r="V84" s="210">
        <f t="shared" si="60"/>
        <v>292625.58376799995</v>
      </c>
      <c r="W84" s="206"/>
      <c r="X84" s="206"/>
      <c r="Y84" s="206"/>
      <c r="Z84" s="206"/>
      <c r="AA84" s="206"/>
      <c r="AB84" s="206"/>
      <c r="AC84" s="206"/>
      <c r="AD84" s="206"/>
      <c r="AE84" s="206"/>
      <c r="AF84" s="210">
        <f t="shared" ref="AF84:AH84" si="61">AF83*AF52</f>
        <v>0</v>
      </c>
      <c r="AG84" s="210">
        <f t="shared" si="61"/>
        <v>0</v>
      </c>
      <c r="AH84" s="210">
        <f t="shared" si="61"/>
        <v>0</v>
      </c>
      <c r="AI84" s="206"/>
      <c r="AJ84" s="206"/>
      <c r="AK84" s="206"/>
      <c r="AL84" s="206"/>
      <c r="AM84" s="206"/>
      <c r="AN84" s="206"/>
      <c r="AO84" s="206"/>
      <c r="AP84" s="206"/>
      <c r="AQ84" s="206"/>
      <c r="AR84" s="210">
        <f t="shared" ref="AR84:AT84" si="62">AR83*AR52</f>
        <v>0</v>
      </c>
      <c r="AS84" s="210">
        <f t="shared" si="62"/>
        <v>0</v>
      </c>
      <c r="AT84" s="210">
        <f t="shared" si="62"/>
        <v>0</v>
      </c>
      <c r="AU84" s="206"/>
      <c r="AV84" s="206"/>
      <c r="AW84" s="206"/>
      <c r="AX84" s="206"/>
      <c r="AY84" s="206"/>
      <c r="AZ84" s="206"/>
      <c r="BA84" s="206"/>
      <c r="BB84" s="206"/>
      <c r="BC84" s="206"/>
      <c r="BD84" s="210">
        <f t="shared" ref="BD84:BF84" si="63">BD83*BD52</f>
        <v>0</v>
      </c>
      <c r="BE84" s="210">
        <f t="shared" si="63"/>
        <v>0</v>
      </c>
      <c r="BF84" s="210">
        <f t="shared" si="63"/>
        <v>0</v>
      </c>
      <c r="BG84" s="206"/>
      <c r="BH84" s="206"/>
      <c r="BI84" s="206"/>
      <c r="BJ84" s="206"/>
      <c r="BK84" s="45"/>
      <c r="BL84" s="206"/>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row>
    <row r="85" spans="1:98" s="45" customFormat="1" x14ac:dyDescent="0.2">
      <c r="A85" s="300"/>
      <c r="B85" s="203" t="s">
        <v>74</v>
      </c>
      <c r="C85" s="194">
        <v>0.24349999999999999</v>
      </c>
      <c r="D85" s="194"/>
      <c r="E85" s="194"/>
      <c r="F85" s="194">
        <v>0.13070000000000001</v>
      </c>
      <c r="G85" s="194"/>
      <c r="H85" s="209"/>
      <c r="I85" s="209"/>
      <c r="J85" s="209"/>
      <c r="K85" s="194"/>
      <c r="L85" s="194"/>
      <c r="M85" s="194"/>
      <c r="N85" s="194"/>
      <c r="O85" s="194">
        <v>0.19719999999999999</v>
      </c>
      <c r="P85" s="194">
        <v>0.19719999999999999</v>
      </c>
      <c r="Q85" s="194">
        <v>0.19719999999999999</v>
      </c>
      <c r="R85" s="194">
        <v>0.24349999999999999</v>
      </c>
      <c r="S85" s="194">
        <v>0.24349999999999999</v>
      </c>
      <c r="T85" s="209"/>
      <c r="U85" s="209"/>
      <c r="V85" s="209"/>
      <c r="W85" s="194">
        <v>0.24349999999999999</v>
      </c>
      <c r="X85" s="194">
        <v>0.24349999999999999</v>
      </c>
      <c r="Y85" s="194">
        <v>0.24349999999999999</v>
      </c>
      <c r="Z85" s="194">
        <v>0.24349999999999999</v>
      </c>
      <c r="AA85" s="194"/>
      <c r="AB85" s="194"/>
      <c r="AC85" s="194"/>
      <c r="AD85" s="194"/>
      <c r="AE85" s="194"/>
      <c r="AF85" s="209"/>
      <c r="AG85" s="209"/>
      <c r="AH85" s="209"/>
      <c r="AI85" s="194"/>
      <c r="AJ85" s="194"/>
      <c r="AK85" s="194"/>
      <c r="AL85" s="194"/>
      <c r="AM85" s="194"/>
      <c r="AN85" s="194"/>
      <c r="AO85" s="194"/>
      <c r="AP85" s="194"/>
      <c r="AQ85" s="194"/>
      <c r="AR85" s="209"/>
      <c r="AS85" s="209"/>
      <c r="AT85" s="209"/>
      <c r="AU85" s="194"/>
      <c r="AV85" s="194"/>
      <c r="AW85" s="194"/>
      <c r="AX85" s="194"/>
      <c r="AY85" s="194"/>
      <c r="AZ85" s="194"/>
      <c r="BA85" s="194"/>
      <c r="BB85" s="194"/>
      <c r="BC85" s="194"/>
      <c r="BD85" s="209"/>
      <c r="BE85" s="209"/>
      <c r="BF85" s="209"/>
      <c r="BG85" s="194"/>
      <c r="BH85" s="194"/>
      <c r="BI85" s="194"/>
      <c r="BJ85" s="194"/>
      <c r="BL85" s="194"/>
    </row>
    <row r="86" spans="1:98" s="53" customFormat="1" x14ac:dyDescent="0.2">
      <c r="A86" s="300"/>
      <c r="B86" s="200" t="s">
        <v>75</v>
      </c>
      <c r="C86" s="201">
        <f t="shared" ref="C86:G86" si="64">C85*C51</f>
        <v>114914.8089</v>
      </c>
      <c r="D86" s="201">
        <f t="shared" si="64"/>
        <v>0</v>
      </c>
      <c r="E86" s="201">
        <f t="shared" si="64"/>
        <v>0</v>
      </c>
      <c r="F86" s="201">
        <f t="shared" si="64"/>
        <v>49313.883743999999</v>
      </c>
      <c r="G86" s="201">
        <f t="shared" si="64"/>
        <v>0</v>
      </c>
      <c r="H86" s="211"/>
      <c r="I86" s="211"/>
      <c r="J86" s="211"/>
      <c r="K86" s="201">
        <f t="shared" ref="K86:S86" si="65">K85*K51</f>
        <v>0</v>
      </c>
      <c r="L86" s="201">
        <f t="shared" si="65"/>
        <v>0</v>
      </c>
      <c r="M86" s="201">
        <f t="shared" si="65"/>
        <v>0</v>
      </c>
      <c r="N86" s="201">
        <f t="shared" si="65"/>
        <v>0</v>
      </c>
      <c r="O86" s="201">
        <f t="shared" si="65"/>
        <v>80512.311168</v>
      </c>
      <c r="P86" s="201">
        <f t="shared" si="65"/>
        <v>89894.826863999988</v>
      </c>
      <c r="Q86" s="201">
        <f t="shared" si="65"/>
        <v>98769.252815999993</v>
      </c>
      <c r="R86" s="201">
        <f t="shared" si="65"/>
        <v>106797.84354</v>
      </c>
      <c r="S86" s="201">
        <f t="shared" si="65"/>
        <v>118115.62613999999</v>
      </c>
      <c r="T86" s="211"/>
      <c r="U86" s="211"/>
      <c r="V86" s="211"/>
      <c r="W86" s="201">
        <f t="shared" ref="W86:AE86" si="66">W85*W51</f>
        <v>120262.85784</v>
      </c>
      <c r="X86" s="201">
        <f t="shared" si="66"/>
        <v>119881.09854000001</v>
      </c>
      <c r="Y86" s="201">
        <f t="shared" si="66"/>
        <v>120620.07234</v>
      </c>
      <c r="Z86" s="201">
        <f t="shared" si="66"/>
        <v>116737.87392</v>
      </c>
      <c r="AA86" s="201">
        <f t="shared" si="66"/>
        <v>0</v>
      </c>
      <c r="AB86" s="201">
        <f t="shared" si="66"/>
        <v>0</v>
      </c>
      <c r="AC86" s="201">
        <f t="shared" si="66"/>
        <v>0</v>
      </c>
      <c r="AD86" s="201">
        <f t="shared" si="66"/>
        <v>0</v>
      </c>
      <c r="AE86" s="201">
        <f t="shared" si="66"/>
        <v>0</v>
      </c>
      <c r="AF86" s="211"/>
      <c r="AG86" s="211"/>
      <c r="AH86" s="211"/>
      <c r="AI86" s="201">
        <f t="shared" ref="AI86:AQ86" si="67">AI85*AI51</f>
        <v>0</v>
      </c>
      <c r="AJ86" s="201">
        <f t="shared" si="67"/>
        <v>0</v>
      </c>
      <c r="AK86" s="201">
        <f t="shared" si="67"/>
        <v>0</v>
      </c>
      <c r="AL86" s="201">
        <f t="shared" si="67"/>
        <v>0</v>
      </c>
      <c r="AM86" s="201">
        <f t="shared" si="67"/>
        <v>0</v>
      </c>
      <c r="AN86" s="201">
        <f t="shared" si="67"/>
        <v>0</v>
      </c>
      <c r="AO86" s="201">
        <f t="shared" si="67"/>
        <v>0</v>
      </c>
      <c r="AP86" s="201">
        <f t="shared" si="67"/>
        <v>0</v>
      </c>
      <c r="AQ86" s="201">
        <f t="shared" si="67"/>
        <v>0</v>
      </c>
      <c r="AR86" s="211"/>
      <c r="AS86" s="211"/>
      <c r="AT86" s="211"/>
      <c r="AU86" s="201">
        <f t="shared" ref="AU86:BC86" si="68">AU85*AU51</f>
        <v>0</v>
      </c>
      <c r="AV86" s="201">
        <f t="shared" si="68"/>
        <v>0</v>
      </c>
      <c r="AW86" s="201">
        <f t="shared" si="68"/>
        <v>0</v>
      </c>
      <c r="AX86" s="201">
        <f t="shared" si="68"/>
        <v>0</v>
      </c>
      <c r="AY86" s="201">
        <f t="shared" si="68"/>
        <v>0</v>
      </c>
      <c r="AZ86" s="201">
        <f t="shared" si="68"/>
        <v>0</v>
      </c>
      <c r="BA86" s="201">
        <f t="shared" si="68"/>
        <v>0</v>
      </c>
      <c r="BB86" s="201">
        <f t="shared" si="68"/>
        <v>0</v>
      </c>
      <c r="BC86" s="201">
        <f t="shared" si="68"/>
        <v>0</v>
      </c>
      <c r="BD86" s="211"/>
      <c r="BE86" s="211"/>
      <c r="BF86" s="211"/>
      <c r="BG86" s="201">
        <f t="shared" ref="BG86:BJ86" si="69">BG85*BG51</f>
        <v>0</v>
      </c>
      <c r="BH86" s="201">
        <f t="shared" si="69"/>
        <v>0</v>
      </c>
      <c r="BI86" s="201">
        <f t="shared" si="69"/>
        <v>0</v>
      </c>
      <c r="BJ86" s="201">
        <f t="shared" si="69"/>
        <v>0</v>
      </c>
      <c r="BK86" s="45"/>
      <c r="BL86" s="201">
        <f t="shared" ref="BL86" si="70">BL85*BL51</f>
        <v>0</v>
      </c>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row>
    <row r="87" spans="1:98" s="45" customFormat="1" x14ac:dyDescent="0.2">
      <c r="A87" s="300"/>
      <c r="B87" s="212" t="s">
        <v>76</v>
      </c>
      <c r="C87" s="204"/>
      <c r="D87" s="204"/>
      <c r="E87" s="204"/>
      <c r="F87" s="204"/>
      <c r="G87" s="204"/>
      <c r="H87" s="194"/>
      <c r="I87" s="194"/>
      <c r="J87" s="194"/>
      <c r="K87" s="204"/>
      <c r="L87" s="204"/>
      <c r="M87" s="204"/>
      <c r="N87" s="204"/>
      <c r="O87" s="204"/>
      <c r="P87" s="204"/>
      <c r="Q87" s="204"/>
      <c r="R87" s="204"/>
      <c r="S87" s="204"/>
      <c r="T87" s="194">
        <v>0.37009999999999998</v>
      </c>
      <c r="U87" s="194">
        <v>0.37009999999999998</v>
      </c>
      <c r="V87" s="194">
        <v>0.37009999999999998</v>
      </c>
      <c r="W87" s="204"/>
      <c r="X87" s="204"/>
      <c r="Y87" s="204"/>
      <c r="Z87" s="204"/>
      <c r="AA87" s="204"/>
      <c r="AB87" s="204"/>
      <c r="AC87" s="204"/>
      <c r="AD87" s="204"/>
      <c r="AE87" s="204"/>
      <c r="AF87" s="194"/>
      <c r="AG87" s="194"/>
      <c r="AH87" s="194"/>
      <c r="AI87" s="204"/>
      <c r="AJ87" s="204"/>
      <c r="AK87" s="204"/>
      <c r="AL87" s="204"/>
      <c r="AM87" s="204"/>
      <c r="AN87" s="204"/>
      <c r="AO87" s="204"/>
      <c r="AP87" s="204"/>
      <c r="AQ87" s="204"/>
      <c r="AR87" s="194"/>
      <c r="AS87" s="194"/>
      <c r="AT87" s="194"/>
      <c r="AU87" s="204"/>
      <c r="AV87" s="204"/>
      <c r="AW87" s="204"/>
      <c r="AX87" s="204"/>
      <c r="AY87" s="204"/>
      <c r="AZ87" s="204"/>
      <c r="BA87" s="204"/>
      <c r="BB87" s="204"/>
      <c r="BC87" s="204"/>
      <c r="BD87" s="194"/>
      <c r="BE87" s="194"/>
      <c r="BF87" s="194"/>
      <c r="BG87" s="204"/>
      <c r="BH87" s="204"/>
      <c r="BI87" s="204"/>
      <c r="BJ87" s="204"/>
      <c r="BL87" s="204"/>
    </row>
    <row r="88" spans="1:98" s="217" customFormat="1" ht="13.5" thickBot="1" x14ac:dyDescent="0.25">
      <c r="A88" s="300"/>
      <c r="B88" s="213" t="s">
        <v>77</v>
      </c>
      <c r="C88" s="214"/>
      <c r="D88" s="214"/>
      <c r="E88" s="214"/>
      <c r="F88" s="214"/>
      <c r="G88" s="214"/>
      <c r="H88" s="215">
        <f t="shared" ref="H88:J88" si="71">H87*H51</f>
        <v>0</v>
      </c>
      <c r="I88" s="215">
        <f t="shared" si="71"/>
        <v>0</v>
      </c>
      <c r="J88" s="215">
        <f t="shared" si="71"/>
        <v>0</v>
      </c>
      <c r="K88" s="214"/>
      <c r="L88" s="214"/>
      <c r="M88" s="214"/>
      <c r="N88" s="214"/>
      <c r="O88" s="214"/>
      <c r="P88" s="214"/>
      <c r="Q88" s="214"/>
      <c r="R88" s="214"/>
      <c r="S88" s="214"/>
      <c r="T88" s="215">
        <f t="shared" ref="T88:V88" si="72">T87*T51</f>
        <v>188586.09824399999</v>
      </c>
      <c r="U88" s="215">
        <f t="shared" si="72"/>
        <v>198782.91579599999</v>
      </c>
      <c r="V88" s="215">
        <f t="shared" si="72"/>
        <v>190635.667632</v>
      </c>
      <c r="W88" s="214"/>
      <c r="X88" s="214"/>
      <c r="Y88" s="214"/>
      <c r="Z88" s="214"/>
      <c r="AA88" s="214"/>
      <c r="AB88" s="214"/>
      <c r="AC88" s="214"/>
      <c r="AD88" s="214"/>
      <c r="AE88" s="214"/>
      <c r="AF88" s="215">
        <f t="shared" ref="AF88:AH88" si="73">AF87*AF51</f>
        <v>0</v>
      </c>
      <c r="AG88" s="215">
        <f t="shared" si="73"/>
        <v>0</v>
      </c>
      <c r="AH88" s="215">
        <f t="shared" si="73"/>
        <v>0</v>
      </c>
      <c r="AI88" s="214"/>
      <c r="AJ88" s="214"/>
      <c r="AK88" s="214"/>
      <c r="AL88" s="214"/>
      <c r="AM88" s="214"/>
      <c r="AN88" s="214"/>
      <c r="AO88" s="214"/>
      <c r="AP88" s="214"/>
      <c r="AQ88" s="214"/>
      <c r="AR88" s="215">
        <f t="shared" ref="AR88:AT88" si="74">AR87*AR51</f>
        <v>0</v>
      </c>
      <c r="AS88" s="215">
        <f t="shared" si="74"/>
        <v>0</v>
      </c>
      <c r="AT88" s="215">
        <f t="shared" si="74"/>
        <v>0</v>
      </c>
      <c r="AU88" s="214"/>
      <c r="AV88" s="214"/>
      <c r="AW88" s="214"/>
      <c r="AX88" s="214"/>
      <c r="AY88" s="214"/>
      <c r="AZ88" s="214"/>
      <c r="BA88" s="214"/>
      <c r="BB88" s="214"/>
      <c r="BC88" s="214"/>
      <c r="BD88" s="215">
        <f t="shared" ref="BD88:BF88" si="75">BD87*BD51</f>
        <v>0</v>
      </c>
      <c r="BE88" s="215">
        <f t="shared" si="75"/>
        <v>0</v>
      </c>
      <c r="BF88" s="215">
        <f t="shared" si="75"/>
        <v>0</v>
      </c>
      <c r="BG88" s="214"/>
      <c r="BH88" s="214"/>
      <c r="BI88" s="214"/>
      <c r="BJ88" s="214"/>
      <c r="BK88" s="45"/>
      <c r="BL88" s="214"/>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216"/>
    </row>
    <row r="89" spans="1:98" s="142" customFormat="1" x14ac:dyDescent="0.2">
      <c r="A89" s="300"/>
      <c r="B89" s="218" t="s">
        <v>78</v>
      </c>
      <c r="C89" s="133"/>
      <c r="D89" s="133"/>
      <c r="E89" s="133"/>
      <c r="F89" s="133"/>
      <c r="G89" s="133"/>
      <c r="H89" s="165"/>
      <c r="I89" s="165"/>
      <c r="J89" s="165"/>
      <c r="K89" s="133"/>
      <c r="L89" s="133"/>
      <c r="M89" s="133"/>
      <c r="N89" s="133"/>
      <c r="O89" s="133"/>
      <c r="P89" s="133"/>
      <c r="Q89" s="133"/>
      <c r="R89" s="133"/>
      <c r="S89" s="133"/>
      <c r="T89" s="165">
        <v>271678</v>
      </c>
      <c r="U89" s="165">
        <v>186737</v>
      </c>
      <c r="V89" s="165">
        <v>0</v>
      </c>
      <c r="W89" s="133"/>
      <c r="X89" s="133"/>
      <c r="Y89" s="133"/>
      <c r="Z89" s="133"/>
      <c r="AA89" s="133"/>
      <c r="AB89" s="133"/>
      <c r="AC89" s="133"/>
      <c r="AD89" s="133"/>
      <c r="AE89" s="133"/>
      <c r="AF89" s="165"/>
      <c r="AG89" s="165"/>
      <c r="AH89" s="165"/>
      <c r="AI89" s="133"/>
      <c r="AJ89" s="133"/>
      <c r="AK89" s="133"/>
      <c r="AL89" s="133"/>
      <c r="AM89" s="133"/>
      <c r="AN89" s="133"/>
      <c r="AO89" s="133"/>
      <c r="AP89" s="133"/>
      <c r="AQ89" s="133"/>
      <c r="AR89" s="165"/>
      <c r="AS89" s="165"/>
      <c r="AT89" s="165"/>
      <c r="AU89" s="133"/>
      <c r="AV89" s="133"/>
      <c r="AW89" s="133"/>
      <c r="AX89" s="133"/>
      <c r="AY89" s="133"/>
      <c r="AZ89" s="133"/>
      <c r="BA89" s="133"/>
      <c r="BB89" s="133"/>
      <c r="BC89" s="133"/>
      <c r="BD89" s="165"/>
      <c r="BE89" s="165"/>
      <c r="BF89" s="165"/>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row>
    <row r="90" spans="1:98" s="194" customFormat="1" x14ac:dyDescent="0.2">
      <c r="A90" s="300"/>
      <c r="B90" s="219" t="s">
        <v>79</v>
      </c>
      <c r="C90" s="45"/>
      <c r="D90" s="45"/>
      <c r="E90" s="45"/>
      <c r="F90" s="45"/>
      <c r="G90" s="45"/>
      <c r="H90" s="220"/>
      <c r="I90" s="220"/>
      <c r="J90" s="220"/>
      <c r="K90" s="45"/>
      <c r="L90" s="45"/>
      <c r="M90" s="45"/>
      <c r="N90" s="45"/>
      <c r="O90" s="45"/>
      <c r="P90" s="45"/>
      <c r="Q90" s="45"/>
      <c r="R90" s="45"/>
      <c r="S90" s="45"/>
      <c r="T90" s="220">
        <v>5.8900000000000001E-2</v>
      </c>
      <c r="U90" s="220">
        <v>5.8900000000000001E-2</v>
      </c>
      <c r="V90" s="220">
        <v>5.8900000000000001E-2</v>
      </c>
      <c r="W90" s="45"/>
      <c r="X90" s="45"/>
      <c r="Y90" s="45"/>
      <c r="Z90" s="45"/>
      <c r="AA90" s="45"/>
      <c r="AB90" s="45"/>
      <c r="AC90" s="45"/>
      <c r="AD90" s="45"/>
      <c r="AE90" s="45"/>
      <c r="AF90" s="220"/>
      <c r="AG90" s="220"/>
      <c r="AH90" s="220"/>
      <c r="AI90" s="45"/>
      <c r="AJ90" s="45"/>
      <c r="AK90" s="45"/>
      <c r="AL90" s="45"/>
      <c r="AM90" s="45"/>
      <c r="AN90" s="45"/>
      <c r="AO90" s="45"/>
      <c r="AP90" s="45"/>
      <c r="AQ90" s="45"/>
      <c r="AR90" s="220"/>
      <c r="AS90" s="220"/>
      <c r="AT90" s="220"/>
      <c r="AU90" s="45"/>
      <c r="AV90" s="45"/>
      <c r="AW90" s="45"/>
      <c r="AX90" s="45"/>
      <c r="AY90" s="45"/>
      <c r="AZ90" s="45"/>
      <c r="BA90" s="45"/>
      <c r="BB90" s="45"/>
      <c r="BC90" s="45"/>
      <c r="BD90" s="220"/>
      <c r="BE90" s="220"/>
      <c r="BF90" s="220"/>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195"/>
    </row>
    <row r="91" spans="1:98" s="217" customFormat="1" ht="13.5" thickBot="1" x14ac:dyDescent="0.25">
      <c r="A91" s="300"/>
      <c r="B91" s="221" t="s">
        <v>80</v>
      </c>
      <c r="C91" s="214"/>
      <c r="D91" s="214"/>
      <c r="E91" s="214"/>
      <c r="F91" s="214"/>
      <c r="G91" s="214"/>
      <c r="H91" s="222">
        <f t="shared" ref="H91:J91" si="76">H90*H89</f>
        <v>0</v>
      </c>
      <c r="I91" s="222">
        <f t="shared" si="76"/>
        <v>0</v>
      </c>
      <c r="J91" s="222">
        <f t="shared" si="76"/>
        <v>0</v>
      </c>
      <c r="K91" s="214"/>
      <c r="L91" s="214"/>
      <c r="M91" s="214"/>
      <c r="N91" s="214"/>
      <c r="O91" s="214"/>
      <c r="P91" s="214"/>
      <c r="Q91" s="214"/>
      <c r="R91" s="214"/>
      <c r="S91" s="214"/>
      <c r="T91" s="222">
        <f t="shared" ref="T91:V91" si="77">T90*T89</f>
        <v>16001.834200000001</v>
      </c>
      <c r="U91" s="222">
        <f t="shared" si="77"/>
        <v>10998.809300000001</v>
      </c>
      <c r="V91" s="222">
        <f t="shared" si="77"/>
        <v>0</v>
      </c>
      <c r="W91" s="214"/>
      <c r="X91" s="214"/>
      <c r="Y91" s="214"/>
      <c r="Z91" s="214"/>
      <c r="AA91" s="214"/>
      <c r="AB91" s="214"/>
      <c r="AC91" s="214"/>
      <c r="AD91" s="214"/>
      <c r="AE91" s="214"/>
      <c r="AF91" s="222">
        <f t="shared" ref="AF91:AH91" si="78">AF90*AF89</f>
        <v>0</v>
      </c>
      <c r="AG91" s="222">
        <f t="shared" si="78"/>
        <v>0</v>
      </c>
      <c r="AH91" s="222">
        <f t="shared" si="78"/>
        <v>0</v>
      </c>
      <c r="AI91" s="214"/>
      <c r="AJ91" s="214"/>
      <c r="AK91" s="214"/>
      <c r="AL91" s="214"/>
      <c r="AM91" s="214"/>
      <c r="AN91" s="214"/>
      <c r="AO91" s="214"/>
      <c r="AP91" s="214"/>
      <c r="AQ91" s="214"/>
      <c r="AR91" s="222">
        <f t="shared" ref="AR91:AT91" si="79">AR90*AR89</f>
        <v>0</v>
      </c>
      <c r="AS91" s="222">
        <f t="shared" si="79"/>
        <v>0</v>
      </c>
      <c r="AT91" s="222">
        <f t="shared" si="79"/>
        <v>0</v>
      </c>
      <c r="AU91" s="214"/>
      <c r="AV91" s="214"/>
      <c r="AW91" s="214"/>
      <c r="AX91" s="214"/>
      <c r="AY91" s="214"/>
      <c r="AZ91" s="214"/>
      <c r="BA91" s="214"/>
      <c r="BB91" s="214"/>
      <c r="BC91" s="214"/>
      <c r="BD91" s="222">
        <f t="shared" ref="BD91:BF91" si="80">BD90*BD89</f>
        <v>0</v>
      </c>
      <c r="BE91" s="222">
        <f t="shared" si="80"/>
        <v>0</v>
      </c>
      <c r="BF91" s="222">
        <f t="shared" si="80"/>
        <v>0</v>
      </c>
      <c r="BG91" s="214"/>
      <c r="BH91" s="214"/>
      <c r="BI91" s="214"/>
      <c r="BJ91" s="214"/>
      <c r="BK91" s="45"/>
      <c r="BL91" s="214"/>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216"/>
    </row>
    <row r="92" spans="1:98" s="45" customFormat="1" ht="12" customHeight="1" x14ac:dyDescent="0.2">
      <c r="A92" s="300"/>
      <c r="B92" s="203" t="s">
        <v>81</v>
      </c>
      <c r="C92" s="194">
        <v>3.09E-2</v>
      </c>
      <c r="D92" s="194"/>
      <c r="E92" s="194"/>
      <c r="F92" s="194">
        <v>2.1600000000000001E-2</v>
      </c>
      <c r="G92" s="194"/>
      <c r="H92" s="194"/>
      <c r="I92" s="194"/>
      <c r="J92" s="194"/>
      <c r="K92" s="194"/>
      <c r="L92" s="194"/>
      <c r="M92" s="194"/>
      <c r="N92" s="194"/>
      <c r="O92" s="194">
        <v>2.5000000000000001E-2</v>
      </c>
      <c r="P92" s="194">
        <v>2.5000000000000001E-2</v>
      </c>
      <c r="Q92" s="194">
        <v>2.5000000000000001E-2</v>
      </c>
      <c r="R92" s="194">
        <v>3.09E-2</v>
      </c>
      <c r="S92" s="194">
        <v>3.09E-2</v>
      </c>
      <c r="T92" s="194">
        <v>3.09E-2</v>
      </c>
      <c r="U92" s="194">
        <v>3.09E-2</v>
      </c>
      <c r="V92" s="194">
        <v>3.09E-2</v>
      </c>
      <c r="W92" s="194">
        <v>3.09E-2</v>
      </c>
      <c r="X92" s="194">
        <v>3.09E-2</v>
      </c>
      <c r="Y92" s="194">
        <v>3.09E-2</v>
      </c>
      <c r="Z92" s="194">
        <v>3.09E-2</v>
      </c>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L92" s="194"/>
    </row>
    <row r="93" spans="1:98" s="224" customFormat="1" x14ac:dyDescent="0.2">
      <c r="A93" s="300"/>
      <c r="B93" s="223" t="s">
        <v>82</v>
      </c>
      <c r="C93" s="183">
        <f t="shared" ref="C93:BJ93" si="81">C92*C53</f>
        <v>41346.506375999998</v>
      </c>
      <c r="D93" s="183">
        <f t="shared" si="81"/>
        <v>0</v>
      </c>
      <c r="E93" s="183">
        <f t="shared" si="81"/>
        <v>0</v>
      </c>
      <c r="F93" s="183">
        <f t="shared" si="81"/>
        <v>23782.748255999999</v>
      </c>
      <c r="G93" s="183">
        <f t="shared" si="81"/>
        <v>0</v>
      </c>
      <c r="H93" s="183">
        <f t="shared" si="81"/>
        <v>0</v>
      </c>
      <c r="I93" s="183">
        <f t="shared" si="81"/>
        <v>0</v>
      </c>
      <c r="J93" s="183">
        <f t="shared" si="81"/>
        <v>0</v>
      </c>
      <c r="K93" s="183">
        <f t="shared" si="81"/>
        <v>0</v>
      </c>
      <c r="L93" s="183">
        <f t="shared" si="81"/>
        <v>0</v>
      </c>
      <c r="M93" s="183">
        <f t="shared" si="81"/>
        <v>0</v>
      </c>
      <c r="N93" s="183">
        <f t="shared" si="81"/>
        <v>0</v>
      </c>
      <c r="O93" s="183">
        <f t="shared" si="81"/>
        <v>29432.664000000004</v>
      </c>
      <c r="P93" s="183">
        <f t="shared" si="81"/>
        <v>30439.728000000003</v>
      </c>
      <c r="Q93" s="183">
        <f t="shared" si="81"/>
        <v>33444.54</v>
      </c>
      <c r="R93" s="183">
        <f t="shared" si="81"/>
        <v>40017.355236000003</v>
      </c>
      <c r="S93" s="183">
        <f t="shared" si="81"/>
        <v>41740.106868000003</v>
      </c>
      <c r="T93" s="183">
        <f t="shared" si="81"/>
        <v>42056.929511999995</v>
      </c>
      <c r="U93" s="183">
        <f t="shared" si="81"/>
        <v>43381.597679999999</v>
      </c>
      <c r="V93" s="183">
        <f t="shared" si="81"/>
        <v>43712.959391999997</v>
      </c>
      <c r="W93" s="183">
        <f t="shared" si="81"/>
        <v>40951.292904000002</v>
      </c>
      <c r="X93" s="183">
        <f t="shared" si="81"/>
        <v>42176.835108000007</v>
      </c>
      <c r="Y93" s="183">
        <f t="shared" si="81"/>
        <v>40386.416184000002</v>
      </c>
      <c r="Z93" s="183">
        <f t="shared" si="81"/>
        <v>40810.018104000002</v>
      </c>
      <c r="AA93" s="183">
        <f t="shared" si="81"/>
        <v>0</v>
      </c>
      <c r="AB93" s="183">
        <f t="shared" si="81"/>
        <v>0</v>
      </c>
      <c r="AC93" s="183">
        <f t="shared" si="81"/>
        <v>0</v>
      </c>
      <c r="AD93" s="183">
        <f t="shared" si="81"/>
        <v>0</v>
      </c>
      <c r="AE93" s="183">
        <f t="shared" si="81"/>
        <v>0</v>
      </c>
      <c r="AF93" s="183">
        <f t="shared" si="81"/>
        <v>0</v>
      </c>
      <c r="AG93" s="183">
        <f t="shared" si="81"/>
        <v>0</v>
      </c>
      <c r="AH93" s="183">
        <f t="shared" si="81"/>
        <v>0</v>
      </c>
      <c r="AI93" s="183">
        <f t="shared" si="81"/>
        <v>0</v>
      </c>
      <c r="AJ93" s="183">
        <f t="shared" si="81"/>
        <v>0</v>
      </c>
      <c r="AK93" s="183">
        <f t="shared" si="81"/>
        <v>0</v>
      </c>
      <c r="AL93" s="183">
        <f t="shared" si="81"/>
        <v>0</v>
      </c>
      <c r="AM93" s="183">
        <f t="shared" si="81"/>
        <v>0</v>
      </c>
      <c r="AN93" s="183">
        <f t="shared" si="81"/>
        <v>0</v>
      </c>
      <c r="AO93" s="183">
        <f t="shared" si="81"/>
        <v>0</v>
      </c>
      <c r="AP93" s="183">
        <f t="shared" si="81"/>
        <v>0</v>
      </c>
      <c r="AQ93" s="183">
        <f t="shared" si="81"/>
        <v>0</v>
      </c>
      <c r="AR93" s="183">
        <f t="shared" si="81"/>
        <v>0</v>
      </c>
      <c r="AS93" s="183">
        <f t="shared" si="81"/>
        <v>0</v>
      </c>
      <c r="AT93" s="183">
        <f t="shared" si="81"/>
        <v>0</v>
      </c>
      <c r="AU93" s="183">
        <f t="shared" si="81"/>
        <v>0</v>
      </c>
      <c r="AV93" s="183">
        <f t="shared" si="81"/>
        <v>0</v>
      </c>
      <c r="AW93" s="183">
        <f t="shared" si="81"/>
        <v>0</v>
      </c>
      <c r="AX93" s="183">
        <f t="shared" si="81"/>
        <v>0</v>
      </c>
      <c r="AY93" s="183">
        <f t="shared" si="81"/>
        <v>0</v>
      </c>
      <c r="AZ93" s="183">
        <f t="shared" si="81"/>
        <v>0</v>
      </c>
      <c r="BA93" s="183">
        <f t="shared" si="81"/>
        <v>0</v>
      </c>
      <c r="BB93" s="183">
        <f t="shared" si="81"/>
        <v>0</v>
      </c>
      <c r="BC93" s="183">
        <f t="shared" si="81"/>
        <v>0</v>
      </c>
      <c r="BD93" s="183">
        <f t="shared" si="81"/>
        <v>0</v>
      </c>
      <c r="BE93" s="183">
        <f t="shared" si="81"/>
        <v>0</v>
      </c>
      <c r="BF93" s="183">
        <f t="shared" si="81"/>
        <v>0</v>
      </c>
      <c r="BG93" s="183">
        <f t="shared" si="81"/>
        <v>0</v>
      </c>
      <c r="BH93" s="183">
        <f t="shared" si="81"/>
        <v>0</v>
      </c>
      <c r="BI93" s="183">
        <f t="shared" si="81"/>
        <v>0</v>
      </c>
      <c r="BJ93" s="183">
        <f t="shared" si="81"/>
        <v>0</v>
      </c>
      <c r="BK93" s="45"/>
      <c r="BL93" s="183">
        <f t="shared" ref="BL93" si="82">BL92*BL53</f>
        <v>0</v>
      </c>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row>
    <row r="94" spans="1:98" s="45" customFormat="1" x14ac:dyDescent="0.2">
      <c r="A94" s="300"/>
      <c r="B94" s="203" t="s">
        <v>83</v>
      </c>
      <c r="C94" s="73">
        <v>0.02</v>
      </c>
      <c r="D94" s="73"/>
      <c r="E94" s="73"/>
      <c r="F94" s="73">
        <v>0</v>
      </c>
      <c r="G94" s="73"/>
      <c r="H94" s="73"/>
      <c r="I94" s="73"/>
      <c r="J94" s="73"/>
      <c r="K94" s="73"/>
      <c r="L94" s="73"/>
      <c r="M94" s="73"/>
      <c r="N94" s="73"/>
      <c r="O94" s="73">
        <v>1.9699999999999999E-2</v>
      </c>
      <c r="P94" s="73">
        <v>1.9699999999999999E-2</v>
      </c>
      <c r="Q94" s="73">
        <v>1.9699999999999999E-2</v>
      </c>
      <c r="R94" s="73">
        <v>0.02</v>
      </c>
      <c r="S94" s="73">
        <v>0.02</v>
      </c>
      <c r="T94" s="73">
        <v>0.02</v>
      </c>
      <c r="U94" s="73">
        <v>0.02</v>
      </c>
      <c r="V94" s="73">
        <v>0.02</v>
      </c>
      <c r="W94" s="73">
        <v>0.02</v>
      </c>
      <c r="X94" s="73">
        <v>0.02</v>
      </c>
      <c r="Y94" s="73">
        <v>0.02</v>
      </c>
      <c r="Z94" s="73">
        <v>0.02</v>
      </c>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L94" s="73"/>
    </row>
    <row r="95" spans="1:98" s="226" customFormat="1" x14ac:dyDescent="0.2">
      <c r="A95" s="300"/>
      <c r="B95" s="223" t="s">
        <v>84</v>
      </c>
      <c r="C95" s="225">
        <f t="shared" ref="C95:BJ95" si="83">C94*C53</f>
        <v>26761.4928</v>
      </c>
      <c r="D95" s="225">
        <f t="shared" si="83"/>
        <v>0</v>
      </c>
      <c r="E95" s="225">
        <f t="shared" si="83"/>
        <v>0</v>
      </c>
      <c r="F95" s="225">
        <f t="shared" si="83"/>
        <v>0</v>
      </c>
      <c r="G95" s="225">
        <f t="shared" si="83"/>
        <v>0</v>
      </c>
      <c r="H95" s="225">
        <f t="shared" si="83"/>
        <v>0</v>
      </c>
      <c r="I95" s="225">
        <f t="shared" si="83"/>
        <v>0</v>
      </c>
      <c r="J95" s="225">
        <f t="shared" si="83"/>
        <v>0</v>
      </c>
      <c r="K95" s="225">
        <f t="shared" si="83"/>
        <v>0</v>
      </c>
      <c r="L95" s="225">
        <f t="shared" si="83"/>
        <v>0</v>
      </c>
      <c r="M95" s="225">
        <f t="shared" si="83"/>
        <v>0</v>
      </c>
      <c r="N95" s="225">
        <f t="shared" si="83"/>
        <v>0</v>
      </c>
      <c r="O95" s="225">
        <f t="shared" si="83"/>
        <v>23192.939232000001</v>
      </c>
      <c r="P95" s="225">
        <f t="shared" si="83"/>
        <v>23986.505664</v>
      </c>
      <c r="Q95" s="225">
        <f t="shared" si="83"/>
        <v>26354.29752</v>
      </c>
      <c r="R95" s="225">
        <f t="shared" si="83"/>
        <v>25901.200800000002</v>
      </c>
      <c r="S95" s="225">
        <f t="shared" si="83"/>
        <v>27016.250400000001</v>
      </c>
      <c r="T95" s="225">
        <f t="shared" si="83"/>
        <v>27221.313599999998</v>
      </c>
      <c r="U95" s="225">
        <f t="shared" si="83"/>
        <v>28078.703999999998</v>
      </c>
      <c r="V95" s="225">
        <f t="shared" si="83"/>
        <v>28293.177599999999</v>
      </c>
      <c r="W95" s="225">
        <f t="shared" si="83"/>
        <v>26505.691200000001</v>
      </c>
      <c r="X95" s="225">
        <f t="shared" si="83"/>
        <v>27298.922400000003</v>
      </c>
      <c r="Y95" s="225">
        <f t="shared" si="83"/>
        <v>26140.075199999999</v>
      </c>
      <c r="Z95" s="225">
        <f t="shared" si="83"/>
        <v>26414.251200000002</v>
      </c>
      <c r="AA95" s="225">
        <f t="shared" si="83"/>
        <v>0</v>
      </c>
      <c r="AB95" s="225">
        <f t="shared" si="83"/>
        <v>0</v>
      </c>
      <c r="AC95" s="225">
        <f t="shared" si="83"/>
        <v>0</v>
      </c>
      <c r="AD95" s="225">
        <f t="shared" si="83"/>
        <v>0</v>
      </c>
      <c r="AE95" s="225">
        <f t="shared" si="83"/>
        <v>0</v>
      </c>
      <c r="AF95" s="225">
        <f t="shared" si="83"/>
        <v>0</v>
      </c>
      <c r="AG95" s="225">
        <f t="shared" si="83"/>
        <v>0</v>
      </c>
      <c r="AH95" s="225">
        <f t="shared" si="83"/>
        <v>0</v>
      </c>
      <c r="AI95" s="225">
        <f t="shared" si="83"/>
        <v>0</v>
      </c>
      <c r="AJ95" s="225">
        <f t="shared" si="83"/>
        <v>0</v>
      </c>
      <c r="AK95" s="225">
        <f t="shared" si="83"/>
        <v>0</v>
      </c>
      <c r="AL95" s="225">
        <f t="shared" si="83"/>
        <v>0</v>
      </c>
      <c r="AM95" s="225">
        <f t="shared" si="83"/>
        <v>0</v>
      </c>
      <c r="AN95" s="225">
        <f t="shared" si="83"/>
        <v>0</v>
      </c>
      <c r="AO95" s="225">
        <f t="shared" si="83"/>
        <v>0</v>
      </c>
      <c r="AP95" s="225">
        <f t="shared" si="83"/>
        <v>0</v>
      </c>
      <c r="AQ95" s="225">
        <f t="shared" si="83"/>
        <v>0</v>
      </c>
      <c r="AR95" s="225">
        <f t="shared" si="83"/>
        <v>0</v>
      </c>
      <c r="AS95" s="225">
        <f t="shared" si="83"/>
        <v>0</v>
      </c>
      <c r="AT95" s="225">
        <f t="shared" si="83"/>
        <v>0</v>
      </c>
      <c r="AU95" s="225">
        <f t="shared" si="83"/>
        <v>0</v>
      </c>
      <c r="AV95" s="225">
        <f t="shared" si="83"/>
        <v>0</v>
      </c>
      <c r="AW95" s="225">
        <f t="shared" si="83"/>
        <v>0</v>
      </c>
      <c r="AX95" s="225">
        <f t="shared" si="83"/>
        <v>0</v>
      </c>
      <c r="AY95" s="225">
        <f t="shared" si="83"/>
        <v>0</v>
      </c>
      <c r="AZ95" s="225">
        <f t="shared" si="83"/>
        <v>0</v>
      </c>
      <c r="BA95" s="225">
        <f t="shared" si="83"/>
        <v>0</v>
      </c>
      <c r="BB95" s="225">
        <f t="shared" si="83"/>
        <v>0</v>
      </c>
      <c r="BC95" s="225">
        <f t="shared" si="83"/>
        <v>0</v>
      </c>
      <c r="BD95" s="225">
        <f t="shared" si="83"/>
        <v>0</v>
      </c>
      <c r="BE95" s="225">
        <f t="shared" si="83"/>
        <v>0</v>
      </c>
      <c r="BF95" s="225">
        <f t="shared" si="83"/>
        <v>0</v>
      </c>
      <c r="BG95" s="225">
        <f t="shared" si="83"/>
        <v>0</v>
      </c>
      <c r="BH95" s="225">
        <f t="shared" si="83"/>
        <v>0</v>
      </c>
      <c r="BI95" s="225">
        <f t="shared" si="83"/>
        <v>0</v>
      </c>
      <c r="BJ95" s="225">
        <f t="shared" si="83"/>
        <v>0</v>
      </c>
      <c r="BK95" s="23"/>
      <c r="BL95" s="225">
        <f t="shared" ref="BL95" si="84">BL94*BL53</f>
        <v>0</v>
      </c>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row>
    <row r="96" spans="1:98" s="224" customFormat="1" x14ac:dyDescent="0.2">
      <c r="A96" s="300"/>
      <c r="B96" s="223" t="s">
        <v>85</v>
      </c>
      <c r="C96" s="227">
        <v>0</v>
      </c>
      <c r="D96" s="227">
        <v>0</v>
      </c>
      <c r="E96" s="227">
        <v>0</v>
      </c>
      <c r="F96" s="227">
        <v>0</v>
      </c>
      <c r="G96" s="227">
        <v>0</v>
      </c>
      <c r="H96" s="227">
        <v>0</v>
      </c>
      <c r="I96" s="227">
        <v>0</v>
      </c>
      <c r="J96" s="227">
        <v>0</v>
      </c>
      <c r="K96" s="227">
        <v>0</v>
      </c>
      <c r="L96" s="227">
        <v>0</v>
      </c>
      <c r="M96" s="227">
        <v>0</v>
      </c>
      <c r="N96" s="227">
        <v>0</v>
      </c>
      <c r="O96" s="227">
        <v>0</v>
      </c>
      <c r="P96" s="227">
        <v>0</v>
      </c>
      <c r="Q96" s="227">
        <v>0</v>
      </c>
      <c r="R96" s="227">
        <v>0</v>
      </c>
      <c r="S96" s="227">
        <v>0</v>
      </c>
      <c r="T96" s="227">
        <v>0</v>
      </c>
      <c r="U96" s="227">
        <v>0</v>
      </c>
      <c r="V96" s="227">
        <v>0</v>
      </c>
      <c r="W96" s="227">
        <v>0</v>
      </c>
      <c r="X96" s="227">
        <v>0</v>
      </c>
      <c r="Y96" s="227">
        <v>0</v>
      </c>
      <c r="Z96" s="227">
        <v>0</v>
      </c>
      <c r="AA96" s="227">
        <v>0</v>
      </c>
      <c r="AB96" s="227">
        <v>0</v>
      </c>
      <c r="AC96" s="227">
        <v>0</v>
      </c>
      <c r="AD96" s="227">
        <v>0</v>
      </c>
      <c r="AE96" s="227">
        <v>0</v>
      </c>
      <c r="AF96" s="227">
        <v>0</v>
      </c>
      <c r="AG96" s="227">
        <v>0</v>
      </c>
      <c r="AH96" s="227">
        <v>0</v>
      </c>
      <c r="AI96" s="227">
        <v>0</v>
      </c>
      <c r="AJ96" s="227">
        <v>0</v>
      </c>
      <c r="AK96" s="227">
        <v>0</v>
      </c>
      <c r="AL96" s="227">
        <v>0</v>
      </c>
      <c r="AM96" s="227">
        <v>0</v>
      </c>
      <c r="AN96" s="227">
        <v>0</v>
      </c>
      <c r="AO96" s="227">
        <v>0</v>
      </c>
      <c r="AP96" s="227">
        <v>0</v>
      </c>
      <c r="AQ96" s="227">
        <v>0</v>
      </c>
      <c r="AR96" s="227">
        <v>0</v>
      </c>
      <c r="AS96" s="227">
        <v>0</v>
      </c>
      <c r="AT96" s="227">
        <v>0</v>
      </c>
      <c r="AU96" s="227">
        <v>0</v>
      </c>
      <c r="AV96" s="227">
        <v>0</v>
      </c>
      <c r="AW96" s="227">
        <v>0</v>
      </c>
      <c r="AX96" s="227">
        <v>0</v>
      </c>
      <c r="AY96" s="227">
        <v>0</v>
      </c>
      <c r="AZ96" s="227">
        <v>0</v>
      </c>
      <c r="BA96" s="227">
        <v>0</v>
      </c>
      <c r="BB96" s="227">
        <v>0</v>
      </c>
      <c r="BC96" s="227">
        <v>0</v>
      </c>
      <c r="BD96" s="227">
        <v>0</v>
      </c>
      <c r="BE96" s="227">
        <v>0</v>
      </c>
      <c r="BF96" s="227">
        <v>0</v>
      </c>
      <c r="BG96" s="227">
        <v>0</v>
      </c>
      <c r="BH96" s="227">
        <v>0</v>
      </c>
      <c r="BI96" s="227">
        <v>0</v>
      </c>
      <c r="BJ96" s="227">
        <v>0</v>
      </c>
      <c r="BK96" s="45"/>
      <c r="BL96" s="227">
        <v>0</v>
      </c>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row>
    <row r="97" spans="1:98" s="230" customFormat="1" ht="13.5" thickBot="1" x14ac:dyDescent="0.25">
      <c r="A97" s="300"/>
      <c r="B97" s="228" t="s">
        <v>86</v>
      </c>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45"/>
      <c r="BL97" s="229"/>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row>
    <row r="98" spans="1:98" s="83" customFormat="1" ht="13.5" thickBot="1" x14ac:dyDescent="0.25">
      <c r="A98" s="300"/>
      <c r="B98" s="231" t="s">
        <v>28</v>
      </c>
      <c r="C98" s="83">
        <v>446449.96</v>
      </c>
      <c r="D98" s="232"/>
      <c r="E98" s="232"/>
      <c r="F98" s="232">
        <v>252871.02</v>
      </c>
      <c r="G98" s="232"/>
      <c r="H98" s="232"/>
      <c r="I98" s="232"/>
      <c r="J98" s="232"/>
      <c r="K98" s="232"/>
      <c r="L98" s="232"/>
      <c r="M98" s="232"/>
      <c r="N98" s="232"/>
      <c r="O98" s="232">
        <v>331204.77</v>
      </c>
      <c r="P98" s="232">
        <v>345750.8</v>
      </c>
      <c r="Q98" s="232">
        <v>373805.22</v>
      </c>
      <c r="R98" s="232">
        <v>434666.27</v>
      </c>
      <c r="S98" s="232">
        <v>456619.85</v>
      </c>
      <c r="T98" s="232">
        <v>774703.95</v>
      </c>
      <c r="U98" s="232">
        <v>796754.94</v>
      </c>
      <c r="V98" s="232">
        <v>766427.11</v>
      </c>
      <c r="W98" s="232">
        <v>446428.7</v>
      </c>
      <c r="X98" s="232">
        <v>455108.75</v>
      </c>
      <c r="Y98" s="232">
        <v>443571.91</v>
      </c>
      <c r="Z98" s="232">
        <v>442277.57</v>
      </c>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3"/>
      <c r="BK98" s="45"/>
      <c r="BL98" s="23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row>
    <row r="99" spans="1:98" s="86" customFormat="1" ht="13.5" thickBot="1" x14ac:dyDescent="0.25">
      <c r="A99" s="300"/>
      <c r="B99" s="234" t="s">
        <v>29</v>
      </c>
      <c r="C99" s="235">
        <f>IFERROR(C98/C53*100,0)</f>
        <v>33.365101366841543</v>
      </c>
      <c r="D99" s="235">
        <f t="shared" ref="D99:BL99" si="85">IFERROR(D98/D53*100,0)</f>
        <v>0</v>
      </c>
      <c r="E99" s="235">
        <f t="shared" si="85"/>
        <v>0</v>
      </c>
      <c r="F99" s="235">
        <f t="shared" si="85"/>
        <v>22.966286205472585</v>
      </c>
      <c r="G99" s="235">
        <f t="shared" si="85"/>
        <v>0</v>
      </c>
      <c r="H99" s="235">
        <f t="shared" si="85"/>
        <v>0</v>
      </c>
      <c r="I99" s="235">
        <f t="shared" si="85"/>
        <v>0</v>
      </c>
      <c r="J99" s="235">
        <f t="shared" si="85"/>
        <v>0</v>
      </c>
      <c r="K99" s="235">
        <f t="shared" si="85"/>
        <v>0</v>
      </c>
      <c r="L99" s="235">
        <f t="shared" si="85"/>
        <v>0</v>
      </c>
      <c r="M99" s="235">
        <f t="shared" si="85"/>
        <v>0</v>
      </c>
      <c r="N99" s="235">
        <f t="shared" si="85"/>
        <v>0</v>
      </c>
      <c r="O99" s="235">
        <f t="shared" si="85"/>
        <v>28.132415230914877</v>
      </c>
      <c r="P99" s="235">
        <f t="shared" si="85"/>
        <v>28.396344408859363</v>
      </c>
      <c r="Q99" s="235">
        <f t="shared" si="85"/>
        <v>27.942170829678027</v>
      </c>
      <c r="R99" s="235">
        <f t="shared" si="85"/>
        <v>33.563406836334785</v>
      </c>
      <c r="S99" s="235">
        <f t="shared" si="85"/>
        <v>33.803347484519911</v>
      </c>
      <c r="T99" s="235">
        <f t="shared" si="85"/>
        <v>56.918924735505783</v>
      </c>
      <c r="U99" s="235">
        <f t="shared" si="85"/>
        <v>56.751546652580544</v>
      </c>
      <c r="V99" s="235">
        <f t="shared" si="85"/>
        <v>54.177520873441942</v>
      </c>
      <c r="W99" s="235">
        <f t="shared" si="85"/>
        <v>33.68549770171623</v>
      </c>
      <c r="X99" s="235">
        <f t="shared" si="85"/>
        <v>33.342616483645521</v>
      </c>
      <c r="Y99" s="235">
        <f t="shared" si="85"/>
        <v>33.938074516327326</v>
      </c>
      <c r="Z99" s="235">
        <f t="shared" si="85"/>
        <v>33.487799192278445</v>
      </c>
      <c r="AA99" s="235">
        <f t="shared" si="85"/>
        <v>0</v>
      </c>
      <c r="AB99" s="235">
        <f t="shared" si="85"/>
        <v>0</v>
      </c>
      <c r="AC99" s="235">
        <f t="shared" si="85"/>
        <v>0</v>
      </c>
      <c r="AD99" s="235">
        <f t="shared" si="85"/>
        <v>0</v>
      </c>
      <c r="AE99" s="235">
        <f t="shared" si="85"/>
        <v>0</v>
      </c>
      <c r="AF99" s="235">
        <f t="shared" si="85"/>
        <v>0</v>
      </c>
      <c r="AG99" s="235">
        <f t="shared" si="85"/>
        <v>0</v>
      </c>
      <c r="AH99" s="235">
        <f t="shared" si="85"/>
        <v>0</v>
      </c>
      <c r="AI99" s="235">
        <f t="shared" si="85"/>
        <v>0</v>
      </c>
      <c r="AJ99" s="235">
        <f t="shared" si="85"/>
        <v>0</v>
      </c>
      <c r="AK99" s="235">
        <f t="shared" si="85"/>
        <v>0</v>
      </c>
      <c r="AL99" s="235">
        <f t="shared" si="85"/>
        <v>0</v>
      </c>
      <c r="AM99" s="235">
        <f t="shared" si="85"/>
        <v>0</v>
      </c>
      <c r="AN99" s="235">
        <f t="shared" si="85"/>
        <v>0</v>
      </c>
      <c r="AO99" s="235">
        <f t="shared" si="85"/>
        <v>0</v>
      </c>
      <c r="AP99" s="235">
        <f t="shared" si="85"/>
        <v>0</v>
      </c>
      <c r="AQ99" s="235">
        <f t="shared" si="85"/>
        <v>0</v>
      </c>
      <c r="AR99" s="235">
        <f t="shared" si="85"/>
        <v>0</v>
      </c>
      <c r="AS99" s="235">
        <f t="shared" si="85"/>
        <v>0</v>
      </c>
      <c r="AT99" s="235">
        <f t="shared" si="85"/>
        <v>0</v>
      </c>
      <c r="AU99" s="235">
        <f t="shared" si="85"/>
        <v>0</v>
      </c>
      <c r="AV99" s="235">
        <f t="shared" si="85"/>
        <v>0</v>
      </c>
      <c r="AW99" s="235">
        <f t="shared" si="85"/>
        <v>0</v>
      </c>
      <c r="AX99" s="235">
        <f t="shared" si="85"/>
        <v>0</v>
      </c>
      <c r="AY99" s="235">
        <f t="shared" si="85"/>
        <v>0</v>
      </c>
      <c r="AZ99" s="235">
        <f t="shared" si="85"/>
        <v>0</v>
      </c>
      <c r="BA99" s="235">
        <f t="shared" si="85"/>
        <v>0</v>
      </c>
      <c r="BB99" s="235">
        <f t="shared" si="85"/>
        <v>0</v>
      </c>
      <c r="BC99" s="235">
        <f t="shared" si="85"/>
        <v>0</v>
      </c>
      <c r="BD99" s="235">
        <f t="shared" si="85"/>
        <v>0</v>
      </c>
      <c r="BE99" s="235">
        <f t="shared" si="85"/>
        <v>0</v>
      </c>
      <c r="BF99" s="235">
        <f t="shared" si="85"/>
        <v>0</v>
      </c>
      <c r="BG99" s="235">
        <f t="shared" si="85"/>
        <v>0</v>
      </c>
      <c r="BH99" s="235">
        <f t="shared" si="85"/>
        <v>0</v>
      </c>
      <c r="BI99" s="235">
        <f t="shared" si="85"/>
        <v>0</v>
      </c>
      <c r="BJ99" s="85">
        <f t="shared" si="85"/>
        <v>0</v>
      </c>
      <c r="BK99" s="45"/>
      <c r="BL99" s="236">
        <f t="shared" si="85"/>
        <v>0</v>
      </c>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row>
    <row r="100" spans="1:98" s="240" customFormat="1" ht="13.5" thickBot="1" x14ac:dyDescent="0.25">
      <c r="A100" s="300"/>
      <c r="B100" s="237" t="s">
        <v>87</v>
      </c>
      <c r="C100" s="238">
        <f t="shared" ref="C100:BL100" si="86">SUM(C66,C68,C72,C70,C78,C80,C82,C84,C86,C88,C91,C93,C95,C96,C97)-C98</f>
        <v>8.64960000035353E-2</v>
      </c>
      <c r="D100" s="238">
        <f t="shared" si="86"/>
        <v>0</v>
      </c>
      <c r="E100" s="238">
        <f t="shared" si="86"/>
        <v>0</v>
      </c>
      <c r="F100" s="238">
        <f t="shared" si="86"/>
        <v>-20821.703096000012</v>
      </c>
      <c r="G100" s="238">
        <f t="shared" si="86"/>
        <v>0</v>
      </c>
      <c r="H100" s="238">
        <f t="shared" si="86"/>
        <v>0</v>
      </c>
      <c r="I100" s="238">
        <f t="shared" si="86"/>
        <v>0</v>
      </c>
      <c r="J100" s="238">
        <f t="shared" si="86"/>
        <v>0</v>
      </c>
      <c r="K100" s="238">
        <f t="shared" si="86"/>
        <v>0</v>
      </c>
      <c r="L100" s="238">
        <f t="shared" si="86"/>
        <v>0</v>
      </c>
      <c r="M100" s="238">
        <f t="shared" si="86"/>
        <v>0</v>
      </c>
      <c r="N100" s="238">
        <f t="shared" si="86"/>
        <v>0</v>
      </c>
      <c r="O100" s="238">
        <f t="shared" si="86"/>
        <v>0.10462799994274974</v>
      </c>
      <c r="P100" s="238">
        <f t="shared" si="86"/>
        <v>-3.9032000000588596E-2</v>
      </c>
      <c r="Q100" s="238">
        <f t="shared" si="86"/>
        <v>-1.5915999945718795E-2</v>
      </c>
      <c r="R100" s="238">
        <f t="shared" si="86"/>
        <v>1.3711999985389411E-2</v>
      </c>
      <c r="S100" s="238">
        <f t="shared" si="86"/>
        <v>4.2304000060539693E-2</v>
      </c>
      <c r="T100" s="238">
        <f t="shared" si="86"/>
        <v>0.35306800005491823</v>
      </c>
      <c r="U100" s="238">
        <f t="shared" si="86"/>
        <v>-0.74050399998668581</v>
      </c>
      <c r="V100" s="238">
        <f t="shared" si="86"/>
        <v>0.67453200009185821</v>
      </c>
      <c r="W100" s="238">
        <f t="shared" si="86"/>
        <v>-4.6400000050198287E-2</v>
      </c>
      <c r="X100" s="238">
        <f t="shared" si="86"/>
        <v>0.10131199995521456</v>
      </c>
      <c r="Y100" s="238">
        <f t="shared" si="86"/>
        <v>-9.9903999944217503E-2</v>
      </c>
      <c r="Z100" s="238">
        <f t="shared" si="86"/>
        <v>9.4495999976061285E-2</v>
      </c>
      <c r="AA100" s="238">
        <f t="shared" si="86"/>
        <v>0</v>
      </c>
      <c r="AB100" s="238">
        <f t="shared" si="86"/>
        <v>0</v>
      </c>
      <c r="AC100" s="238">
        <f t="shared" si="86"/>
        <v>0</v>
      </c>
      <c r="AD100" s="238">
        <f t="shared" si="86"/>
        <v>0</v>
      </c>
      <c r="AE100" s="238">
        <f t="shared" si="86"/>
        <v>0</v>
      </c>
      <c r="AF100" s="238">
        <f t="shared" si="86"/>
        <v>0</v>
      </c>
      <c r="AG100" s="238">
        <f t="shared" si="86"/>
        <v>0</v>
      </c>
      <c r="AH100" s="238">
        <f t="shared" si="86"/>
        <v>0</v>
      </c>
      <c r="AI100" s="238">
        <f t="shared" si="86"/>
        <v>0</v>
      </c>
      <c r="AJ100" s="238">
        <f t="shared" si="86"/>
        <v>0</v>
      </c>
      <c r="AK100" s="238">
        <f t="shared" si="86"/>
        <v>0</v>
      </c>
      <c r="AL100" s="238">
        <f t="shared" si="86"/>
        <v>0</v>
      </c>
      <c r="AM100" s="238">
        <f t="shared" si="86"/>
        <v>0</v>
      </c>
      <c r="AN100" s="238">
        <f t="shared" si="86"/>
        <v>0</v>
      </c>
      <c r="AO100" s="238">
        <f t="shared" si="86"/>
        <v>0</v>
      </c>
      <c r="AP100" s="238">
        <f t="shared" si="86"/>
        <v>0</v>
      </c>
      <c r="AQ100" s="238">
        <f t="shared" si="86"/>
        <v>0</v>
      </c>
      <c r="AR100" s="238">
        <f t="shared" si="86"/>
        <v>0</v>
      </c>
      <c r="AS100" s="238">
        <f t="shared" si="86"/>
        <v>0</v>
      </c>
      <c r="AT100" s="238">
        <f t="shared" si="86"/>
        <v>0</v>
      </c>
      <c r="AU100" s="238">
        <f t="shared" si="86"/>
        <v>0</v>
      </c>
      <c r="AV100" s="238">
        <f t="shared" si="86"/>
        <v>0</v>
      </c>
      <c r="AW100" s="238">
        <f t="shared" si="86"/>
        <v>0</v>
      </c>
      <c r="AX100" s="238">
        <f t="shared" si="86"/>
        <v>0</v>
      </c>
      <c r="AY100" s="238">
        <f t="shared" si="86"/>
        <v>0</v>
      </c>
      <c r="AZ100" s="238">
        <f t="shared" si="86"/>
        <v>0</v>
      </c>
      <c r="BA100" s="238">
        <f t="shared" si="86"/>
        <v>0</v>
      </c>
      <c r="BB100" s="238">
        <f t="shared" si="86"/>
        <v>0</v>
      </c>
      <c r="BC100" s="238">
        <f t="shared" si="86"/>
        <v>0</v>
      </c>
      <c r="BD100" s="238">
        <f t="shared" si="86"/>
        <v>0</v>
      </c>
      <c r="BE100" s="238">
        <f t="shared" si="86"/>
        <v>0</v>
      </c>
      <c r="BF100" s="238">
        <f t="shared" si="86"/>
        <v>0</v>
      </c>
      <c r="BG100" s="238">
        <f t="shared" si="86"/>
        <v>0</v>
      </c>
      <c r="BH100" s="238">
        <f t="shared" si="86"/>
        <v>0</v>
      </c>
      <c r="BI100" s="238">
        <f t="shared" si="86"/>
        <v>0</v>
      </c>
      <c r="BJ100" s="238">
        <f t="shared" si="86"/>
        <v>0</v>
      </c>
      <c r="BK100" s="45"/>
      <c r="BL100" s="239">
        <f t="shared" si="86"/>
        <v>0</v>
      </c>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row>
    <row r="101" spans="1:98" s="244" customFormat="1" ht="13.5" thickBot="1" x14ac:dyDescent="0.25">
      <c r="A101" s="301"/>
      <c r="B101" s="241" t="s">
        <v>31</v>
      </c>
      <c r="C101" s="242">
        <f>IFERROR(C100/C98,0)</f>
        <v>1.9374175776280794E-7</v>
      </c>
      <c r="D101" s="242">
        <f t="shared" ref="D101:BL101" si="87">IFERROR(D100/D98,0)</f>
        <v>0</v>
      </c>
      <c r="E101" s="242">
        <f t="shared" si="87"/>
        <v>0</v>
      </c>
      <c r="F101" s="242">
        <f t="shared" si="87"/>
        <v>-8.2341199462081544E-2</v>
      </c>
      <c r="G101" s="242">
        <f t="shared" si="87"/>
        <v>0</v>
      </c>
      <c r="H101" s="242">
        <f t="shared" si="87"/>
        <v>0</v>
      </c>
      <c r="I101" s="242">
        <f t="shared" si="87"/>
        <v>0</v>
      </c>
      <c r="J101" s="242">
        <f t="shared" si="87"/>
        <v>0</v>
      </c>
      <c r="K101" s="242">
        <f t="shared" si="87"/>
        <v>0</v>
      </c>
      <c r="L101" s="242">
        <f t="shared" si="87"/>
        <v>0</v>
      </c>
      <c r="M101" s="242">
        <f t="shared" si="87"/>
        <v>0</v>
      </c>
      <c r="N101" s="242">
        <f t="shared" si="87"/>
        <v>0</v>
      </c>
      <c r="O101" s="242">
        <f t="shared" si="87"/>
        <v>3.1590124726388977E-7</v>
      </c>
      <c r="P101" s="242">
        <f t="shared" si="87"/>
        <v>-1.1289055585869534E-7</v>
      </c>
      <c r="Q101" s="242">
        <f t="shared" si="87"/>
        <v>-4.2578324469943987E-8</v>
      </c>
      <c r="R101" s="242">
        <f t="shared" si="87"/>
        <v>3.1546041024506939E-8</v>
      </c>
      <c r="S101" s="242">
        <f t="shared" si="87"/>
        <v>9.2645994387978742E-8</v>
      </c>
      <c r="T101" s="242">
        <f t="shared" si="87"/>
        <v>4.5574570783448085E-7</v>
      </c>
      <c r="U101" s="242">
        <f t="shared" si="87"/>
        <v>-9.2939994822835476E-7</v>
      </c>
      <c r="V101" s="242">
        <f t="shared" si="87"/>
        <v>8.800993483801196E-7</v>
      </c>
      <c r="W101" s="242">
        <f t="shared" si="87"/>
        <v>-1.0393597017888475E-7</v>
      </c>
      <c r="X101" s="242">
        <f t="shared" si="87"/>
        <v>2.2261052980241439E-7</v>
      </c>
      <c r="Y101" s="242">
        <f t="shared" si="87"/>
        <v>-2.2522616444359046E-7</v>
      </c>
      <c r="Z101" s="242">
        <f t="shared" si="87"/>
        <v>2.1365768102610603E-7</v>
      </c>
      <c r="AA101" s="242">
        <f t="shared" si="87"/>
        <v>0</v>
      </c>
      <c r="AB101" s="242">
        <f t="shared" si="87"/>
        <v>0</v>
      </c>
      <c r="AC101" s="242">
        <f t="shared" si="87"/>
        <v>0</v>
      </c>
      <c r="AD101" s="242">
        <f t="shared" si="87"/>
        <v>0</v>
      </c>
      <c r="AE101" s="242">
        <f t="shared" si="87"/>
        <v>0</v>
      </c>
      <c r="AF101" s="242">
        <f t="shared" si="87"/>
        <v>0</v>
      </c>
      <c r="AG101" s="242">
        <f t="shared" si="87"/>
        <v>0</v>
      </c>
      <c r="AH101" s="242">
        <f t="shared" si="87"/>
        <v>0</v>
      </c>
      <c r="AI101" s="242">
        <f t="shared" si="87"/>
        <v>0</v>
      </c>
      <c r="AJ101" s="242">
        <f t="shared" si="87"/>
        <v>0</v>
      </c>
      <c r="AK101" s="242">
        <f t="shared" si="87"/>
        <v>0</v>
      </c>
      <c r="AL101" s="242">
        <f t="shared" si="87"/>
        <v>0</v>
      </c>
      <c r="AM101" s="242">
        <f t="shared" si="87"/>
        <v>0</v>
      </c>
      <c r="AN101" s="242">
        <f t="shared" si="87"/>
        <v>0</v>
      </c>
      <c r="AO101" s="242">
        <f t="shared" si="87"/>
        <v>0</v>
      </c>
      <c r="AP101" s="242">
        <f t="shared" si="87"/>
        <v>0</v>
      </c>
      <c r="AQ101" s="242">
        <f t="shared" si="87"/>
        <v>0</v>
      </c>
      <c r="AR101" s="242">
        <f t="shared" si="87"/>
        <v>0</v>
      </c>
      <c r="AS101" s="242">
        <f t="shared" si="87"/>
        <v>0</v>
      </c>
      <c r="AT101" s="242">
        <f t="shared" si="87"/>
        <v>0</v>
      </c>
      <c r="AU101" s="242">
        <f t="shared" si="87"/>
        <v>0</v>
      </c>
      <c r="AV101" s="242">
        <f t="shared" si="87"/>
        <v>0</v>
      </c>
      <c r="AW101" s="242">
        <f t="shared" si="87"/>
        <v>0</v>
      </c>
      <c r="AX101" s="242">
        <f t="shared" si="87"/>
        <v>0</v>
      </c>
      <c r="AY101" s="242">
        <f t="shared" si="87"/>
        <v>0</v>
      </c>
      <c r="AZ101" s="242">
        <f t="shared" si="87"/>
        <v>0</v>
      </c>
      <c r="BA101" s="242">
        <f t="shared" si="87"/>
        <v>0</v>
      </c>
      <c r="BB101" s="242">
        <f t="shared" si="87"/>
        <v>0</v>
      </c>
      <c r="BC101" s="242">
        <f t="shared" si="87"/>
        <v>0</v>
      </c>
      <c r="BD101" s="242">
        <f t="shared" si="87"/>
        <v>0</v>
      </c>
      <c r="BE101" s="242">
        <f t="shared" si="87"/>
        <v>0</v>
      </c>
      <c r="BF101" s="242">
        <f t="shared" si="87"/>
        <v>0</v>
      </c>
      <c r="BG101" s="242">
        <f t="shared" si="87"/>
        <v>0</v>
      </c>
      <c r="BH101" s="242">
        <f t="shared" si="87"/>
        <v>0</v>
      </c>
      <c r="BI101" s="242">
        <f t="shared" si="87"/>
        <v>0</v>
      </c>
      <c r="BJ101" s="242">
        <f t="shared" si="87"/>
        <v>0</v>
      </c>
      <c r="BK101" s="45"/>
      <c r="BL101" s="243">
        <f t="shared" si="87"/>
        <v>0</v>
      </c>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spans="1:98" s="10" customFormat="1" x14ac:dyDescent="0.2">
      <c r="B102" s="95"/>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L102" s="96"/>
    </row>
    <row r="103" spans="1:98" s="128" customFormat="1" ht="13.5" thickBot="1" x14ac:dyDescent="0.25">
      <c r="B103" s="129" t="s">
        <v>88</v>
      </c>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0"/>
      <c r="BL103" s="13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row>
    <row r="104" spans="1:98" s="132" customFormat="1" ht="13.5" customHeight="1" x14ac:dyDescent="0.2">
      <c r="A104" s="302" t="s">
        <v>89</v>
      </c>
      <c r="B104" s="131" t="s">
        <v>41</v>
      </c>
      <c r="C104" s="132">
        <v>3037</v>
      </c>
      <c r="F104" s="132">
        <v>350</v>
      </c>
      <c r="O104" s="132">
        <v>3037</v>
      </c>
      <c r="P104" s="132">
        <v>3037</v>
      </c>
      <c r="Q104" s="132">
        <v>3037</v>
      </c>
      <c r="R104" s="132">
        <v>3037</v>
      </c>
      <c r="S104" s="132">
        <v>3037</v>
      </c>
      <c r="T104" s="132">
        <v>3037</v>
      </c>
      <c r="U104" s="132">
        <v>3037</v>
      </c>
      <c r="V104" s="132">
        <v>3037</v>
      </c>
      <c r="W104" s="132">
        <v>3037</v>
      </c>
      <c r="X104" s="132">
        <v>3037</v>
      </c>
      <c r="Y104" s="132">
        <v>3037</v>
      </c>
      <c r="Z104" s="132">
        <v>3037</v>
      </c>
      <c r="BK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4"/>
    </row>
    <row r="105" spans="1:98" s="138" customFormat="1" x14ac:dyDescent="0.2">
      <c r="A105" s="303"/>
      <c r="B105" s="135" t="s">
        <v>42</v>
      </c>
      <c r="C105" s="136">
        <v>3594.71</v>
      </c>
      <c r="D105" s="136"/>
      <c r="E105" s="136"/>
      <c r="F105" s="136">
        <v>3036.96</v>
      </c>
      <c r="G105" s="136"/>
      <c r="H105" s="136"/>
      <c r="I105" s="136"/>
      <c r="J105" s="136"/>
      <c r="K105" s="136"/>
      <c r="L105" s="136"/>
      <c r="M105" s="136"/>
      <c r="N105" s="136"/>
      <c r="O105" s="136">
        <v>3215.35</v>
      </c>
      <c r="P105" s="136">
        <v>3215.35</v>
      </c>
      <c r="Q105" s="136">
        <v>3215.35</v>
      </c>
      <c r="R105" s="136">
        <v>3215.35</v>
      </c>
      <c r="S105" s="136">
        <v>3215.35</v>
      </c>
      <c r="T105" s="136">
        <v>3342.05</v>
      </c>
      <c r="U105" s="136">
        <v>3371.31</v>
      </c>
      <c r="V105" s="136">
        <v>3550.68</v>
      </c>
      <c r="W105" s="136">
        <v>3550.68</v>
      </c>
      <c r="X105" s="136">
        <v>3550.68</v>
      </c>
      <c r="Y105" s="136">
        <v>3594.71</v>
      </c>
      <c r="Z105" s="136">
        <v>3594.71</v>
      </c>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3"/>
      <c r="BL105" s="136"/>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7"/>
    </row>
    <row r="106" spans="1:98" s="140" customFormat="1" ht="12.75" customHeight="1" x14ac:dyDescent="0.2">
      <c r="A106" s="303"/>
      <c r="B106" s="139" t="s">
        <v>43</v>
      </c>
      <c r="C106" s="49">
        <v>117147.96</v>
      </c>
      <c r="D106" s="49"/>
      <c r="E106" s="49"/>
      <c r="F106" s="49">
        <v>201863.88</v>
      </c>
      <c r="G106" s="49"/>
      <c r="H106" s="49"/>
      <c r="I106" s="49"/>
      <c r="J106" s="49"/>
      <c r="K106" s="49"/>
      <c r="L106" s="49"/>
      <c r="M106" s="49"/>
      <c r="N106" s="49"/>
      <c r="O106" s="49">
        <v>136215.72</v>
      </c>
      <c r="P106" s="49">
        <v>123522.12</v>
      </c>
      <c r="Q106" s="49">
        <v>136769.4</v>
      </c>
      <c r="R106" s="49">
        <v>126216</v>
      </c>
      <c r="S106" s="49">
        <v>99555.12</v>
      </c>
      <c r="T106" s="49">
        <v>118785.60000000001</v>
      </c>
      <c r="U106" s="49">
        <v>115993.8</v>
      </c>
      <c r="V106" s="49">
        <v>127892.88</v>
      </c>
      <c r="W106" s="49">
        <v>137870.64000000001</v>
      </c>
      <c r="X106" s="49">
        <v>126233.28</v>
      </c>
      <c r="Y106" s="49">
        <v>109402.56</v>
      </c>
      <c r="Z106" s="49">
        <v>126969.48</v>
      </c>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133"/>
      <c r="BL106" s="49"/>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row>
    <row r="107" spans="1:98" s="142" customFormat="1" x14ac:dyDescent="0.2">
      <c r="A107" s="303"/>
      <c r="B107" s="141" t="s">
        <v>44</v>
      </c>
      <c r="C107" s="48">
        <v>151894.07999999999</v>
      </c>
      <c r="D107" s="48"/>
      <c r="E107" s="48"/>
      <c r="F107" s="48">
        <v>157710.6</v>
      </c>
      <c r="G107" s="48"/>
      <c r="H107" s="48"/>
      <c r="I107" s="48"/>
      <c r="J107" s="48"/>
      <c r="K107" s="48"/>
      <c r="L107" s="48"/>
      <c r="M107" s="48"/>
      <c r="N107" s="48"/>
      <c r="O107" s="48">
        <v>151180.56</v>
      </c>
      <c r="P107" s="48">
        <v>131892.48000000001</v>
      </c>
      <c r="Q107" s="48">
        <v>169547.04</v>
      </c>
      <c r="R107" s="48">
        <v>171377.64</v>
      </c>
      <c r="S107" s="48">
        <v>159423.12</v>
      </c>
      <c r="T107" s="48">
        <v>187321.68</v>
      </c>
      <c r="U107" s="48">
        <v>200504.16</v>
      </c>
      <c r="V107" s="48">
        <v>209358.36</v>
      </c>
      <c r="W107" s="48">
        <v>191810.16</v>
      </c>
      <c r="X107" s="48">
        <v>187508.52</v>
      </c>
      <c r="Y107" s="48">
        <v>217068.84</v>
      </c>
      <c r="Z107" s="48">
        <v>153006.84</v>
      </c>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133"/>
      <c r="BL107" s="48"/>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row>
    <row r="108" spans="1:98" s="145" customFormat="1" ht="12.75" customHeight="1" x14ac:dyDescent="0.2">
      <c r="A108" s="303"/>
      <c r="B108" s="143" t="s">
        <v>45</v>
      </c>
      <c r="C108" s="144">
        <v>63153</v>
      </c>
      <c r="D108" s="144"/>
      <c r="E108" s="144"/>
      <c r="F108" s="144">
        <v>58719.6</v>
      </c>
      <c r="G108" s="144"/>
      <c r="H108" s="144"/>
      <c r="I108" s="144"/>
      <c r="J108" s="144"/>
      <c r="K108" s="144"/>
      <c r="L108" s="144"/>
      <c r="M108" s="144"/>
      <c r="N108" s="144"/>
      <c r="O108" s="144">
        <v>57474</v>
      </c>
      <c r="P108" s="144">
        <v>52799.76</v>
      </c>
      <c r="Q108" s="144">
        <v>66246.48</v>
      </c>
      <c r="R108" s="144">
        <v>63591.12</v>
      </c>
      <c r="S108" s="144">
        <v>61519.68</v>
      </c>
      <c r="T108" s="144">
        <v>53684.28</v>
      </c>
      <c r="U108" s="144">
        <v>53664.84</v>
      </c>
      <c r="V108" s="144">
        <v>63747</v>
      </c>
      <c r="W108" s="144">
        <v>63687.24</v>
      </c>
      <c r="X108" s="144">
        <v>59691.24</v>
      </c>
      <c r="Y108" s="144">
        <v>76033.440000000002</v>
      </c>
      <c r="Z108" s="144">
        <v>52393.32</v>
      </c>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33"/>
      <c r="BL108" s="144"/>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row>
    <row r="109" spans="1:98" s="57" customFormat="1" x14ac:dyDescent="0.2">
      <c r="A109" s="303"/>
      <c r="B109" s="146" t="s">
        <v>20</v>
      </c>
      <c r="C109" s="147">
        <v>332195.03999999998</v>
      </c>
      <c r="D109" s="147"/>
      <c r="E109" s="147"/>
      <c r="F109" s="147">
        <v>418294.08</v>
      </c>
      <c r="G109" s="147"/>
      <c r="H109" s="147"/>
      <c r="I109" s="147"/>
      <c r="J109" s="147"/>
      <c r="K109" s="147"/>
      <c r="L109" s="147"/>
      <c r="M109" s="147"/>
      <c r="N109" s="147"/>
      <c r="O109" s="147">
        <v>344870.28</v>
      </c>
      <c r="P109" s="147">
        <v>308214.36</v>
      </c>
      <c r="Q109" s="147">
        <v>372562.92</v>
      </c>
      <c r="R109" s="147">
        <v>361184.76</v>
      </c>
      <c r="S109" s="147">
        <v>320497.91999999998</v>
      </c>
      <c r="T109" s="147">
        <v>359791.56</v>
      </c>
      <c r="U109" s="147">
        <v>370162.8</v>
      </c>
      <c r="V109" s="147">
        <v>400998.24</v>
      </c>
      <c r="W109" s="147">
        <v>393368.04</v>
      </c>
      <c r="X109" s="147">
        <v>373433.04</v>
      </c>
      <c r="Y109" s="147">
        <v>402504.84</v>
      </c>
      <c r="Z109" s="147">
        <v>332369.64</v>
      </c>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56"/>
      <c r="BL109" s="147"/>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row>
    <row r="110" spans="1:98" s="150" customFormat="1" x14ac:dyDescent="0.2">
      <c r="A110" s="303"/>
      <c r="B110" s="148" t="s">
        <v>46</v>
      </c>
      <c r="C110" s="149">
        <v>2324.3000000000002</v>
      </c>
      <c r="D110" s="149"/>
      <c r="E110" s="149"/>
      <c r="F110" s="149">
        <v>2663.95</v>
      </c>
      <c r="G110" s="149"/>
      <c r="H110" s="149"/>
      <c r="I110" s="149"/>
      <c r="J110" s="149"/>
      <c r="K110" s="149"/>
      <c r="L110" s="149"/>
      <c r="M110" s="149"/>
      <c r="N110" s="149"/>
      <c r="O110" s="149">
        <v>2768.51</v>
      </c>
      <c r="P110" s="149">
        <v>1254.31</v>
      </c>
      <c r="Q110" s="149">
        <v>2326.58</v>
      </c>
      <c r="R110" s="149">
        <v>3014.59</v>
      </c>
      <c r="S110" s="149">
        <v>2237.9299999999998</v>
      </c>
      <c r="T110" s="149">
        <v>2475.31</v>
      </c>
      <c r="U110" s="149">
        <v>2497.6999999999998</v>
      </c>
      <c r="V110" s="149">
        <v>3250.42</v>
      </c>
      <c r="W110" s="149">
        <v>3112.86</v>
      </c>
      <c r="X110" s="149">
        <v>2674.3</v>
      </c>
      <c r="Y110" s="149">
        <v>3205.11</v>
      </c>
      <c r="Z110" s="149">
        <v>3060.59</v>
      </c>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33"/>
      <c r="BL110" s="149"/>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row>
    <row r="111" spans="1:98" s="153" customFormat="1" x14ac:dyDescent="0.2">
      <c r="A111" s="303"/>
      <c r="B111" s="151" t="s">
        <v>47</v>
      </c>
      <c r="C111" s="152">
        <v>3200.71</v>
      </c>
      <c r="D111" s="152"/>
      <c r="E111" s="152"/>
      <c r="F111" s="152">
        <v>2848.98</v>
      </c>
      <c r="G111" s="152"/>
      <c r="H111" s="152"/>
      <c r="I111" s="152"/>
      <c r="J111" s="152"/>
      <c r="K111" s="152"/>
      <c r="L111" s="152"/>
      <c r="M111" s="152"/>
      <c r="N111" s="152"/>
      <c r="O111" s="152">
        <v>3215.35</v>
      </c>
      <c r="P111" s="152">
        <v>3102.17</v>
      </c>
      <c r="Q111" s="152">
        <v>3019.54</v>
      </c>
      <c r="R111" s="152">
        <v>3135.13</v>
      </c>
      <c r="S111" s="152">
        <v>3035.22</v>
      </c>
      <c r="T111" s="152">
        <v>3342.05</v>
      </c>
      <c r="U111" s="152">
        <v>3371.31</v>
      </c>
      <c r="V111" s="152">
        <v>3550.68</v>
      </c>
      <c r="W111" s="152">
        <v>3316.83</v>
      </c>
      <c r="X111" s="152">
        <v>3266.81</v>
      </c>
      <c r="Y111" s="152">
        <v>3594.71</v>
      </c>
      <c r="Z111" s="152">
        <v>3488.06</v>
      </c>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33"/>
      <c r="BL111" s="152"/>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row>
    <row r="112" spans="1:98" s="153" customFormat="1" x14ac:dyDescent="0.2">
      <c r="A112" s="303"/>
      <c r="B112" s="154" t="s">
        <v>48</v>
      </c>
      <c r="C112" s="152">
        <v>3123.81</v>
      </c>
      <c r="D112" s="152"/>
      <c r="E112" s="152"/>
      <c r="F112" s="152">
        <v>2763.99</v>
      </c>
      <c r="G112" s="152"/>
      <c r="H112" s="152"/>
      <c r="I112" s="152"/>
      <c r="J112" s="152"/>
      <c r="K112" s="152"/>
      <c r="L112" s="152"/>
      <c r="M112" s="152"/>
      <c r="N112" s="152"/>
      <c r="O112" s="152">
        <v>3112.46</v>
      </c>
      <c r="P112" s="152">
        <v>3154.43</v>
      </c>
      <c r="Q112" s="152">
        <v>2888.15</v>
      </c>
      <c r="R112" s="152">
        <v>3172.78</v>
      </c>
      <c r="S112" s="152">
        <v>3020.96</v>
      </c>
      <c r="T112" s="152">
        <v>3047.24</v>
      </c>
      <c r="U112" s="152">
        <v>3235.14</v>
      </c>
      <c r="V112" s="152">
        <v>2923.1</v>
      </c>
      <c r="W112" s="152">
        <v>3161.43</v>
      </c>
      <c r="X112" s="152">
        <v>2978.3</v>
      </c>
      <c r="Y112" s="152">
        <v>3273.35</v>
      </c>
      <c r="Z112" s="152">
        <v>3343.01</v>
      </c>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33"/>
      <c r="BL112" s="152"/>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row>
    <row r="113" spans="1:97" s="157" customFormat="1" ht="13.5" thickBot="1" x14ac:dyDescent="0.25">
      <c r="A113" s="303"/>
      <c r="B113" s="155" t="s">
        <v>49</v>
      </c>
      <c r="C113" s="156">
        <v>3200.71</v>
      </c>
      <c r="D113" s="156"/>
      <c r="E113" s="156"/>
      <c r="F113" s="156">
        <v>2848.98</v>
      </c>
      <c r="G113" s="156"/>
      <c r="H113" s="156"/>
      <c r="I113" s="156"/>
      <c r="J113" s="156"/>
      <c r="K113" s="156"/>
      <c r="L113" s="156"/>
      <c r="M113" s="156"/>
      <c r="N113" s="156"/>
      <c r="O113" s="156">
        <v>3215.35</v>
      </c>
      <c r="P113" s="156">
        <v>3154.43</v>
      </c>
      <c r="Q113" s="156">
        <v>3019.54</v>
      </c>
      <c r="R113" s="156">
        <v>3172.78</v>
      </c>
      <c r="S113" s="156">
        <v>3035.22</v>
      </c>
      <c r="T113" s="156">
        <v>3342.05</v>
      </c>
      <c r="U113" s="156">
        <v>3371.31</v>
      </c>
      <c r="V113" s="156">
        <v>3550.68</v>
      </c>
      <c r="W113" s="156">
        <v>3316.83</v>
      </c>
      <c r="X113" s="156">
        <v>3266.81</v>
      </c>
      <c r="Y113" s="156">
        <v>3594.71</v>
      </c>
      <c r="Z113" s="156">
        <v>3488.06</v>
      </c>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45"/>
      <c r="BL113" s="156"/>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row>
    <row r="114" spans="1:97" s="160" customFormat="1" x14ac:dyDescent="0.2">
      <c r="A114" s="303"/>
      <c r="B114" s="158" t="s">
        <v>50</v>
      </c>
      <c r="C114" s="159">
        <v>214503.84</v>
      </c>
      <c r="D114" s="159"/>
      <c r="E114" s="159"/>
      <c r="F114" s="159">
        <v>479044.08</v>
      </c>
      <c r="G114" s="159"/>
      <c r="H114" s="159"/>
      <c r="I114" s="159"/>
      <c r="J114" s="159"/>
      <c r="K114" s="159"/>
      <c r="L114" s="159"/>
      <c r="M114" s="159"/>
      <c r="N114" s="159"/>
      <c r="O114" s="159">
        <v>217744.92</v>
      </c>
      <c r="P114" s="159">
        <v>177480.36</v>
      </c>
      <c r="Q114" s="159">
        <v>218592</v>
      </c>
      <c r="R114" s="159">
        <v>212201.64</v>
      </c>
      <c r="S114" s="159">
        <v>185151.6</v>
      </c>
      <c r="T114" s="159">
        <v>214509.6</v>
      </c>
      <c r="U114" s="159">
        <v>197003.51999999999</v>
      </c>
      <c r="V114" s="159">
        <v>225104.76</v>
      </c>
      <c r="W114" s="159">
        <v>239792.4</v>
      </c>
      <c r="X114" s="159">
        <v>242649.36</v>
      </c>
      <c r="Y114" s="159">
        <v>212794.2</v>
      </c>
      <c r="Z114" s="159">
        <v>274678.92</v>
      </c>
      <c r="AA114" s="159"/>
      <c r="AB114" s="159"/>
      <c r="AC114" s="159"/>
      <c r="AD114" s="159"/>
      <c r="AE114" s="159"/>
      <c r="AF114" s="159"/>
      <c r="AG114" s="159"/>
      <c r="AH114" s="159"/>
      <c r="AI114" s="159"/>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33"/>
      <c r="BL114" s="159"/>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row>
    <row r="115" spans="1:97" s="163" customFormat="1" x14ac:dyDescent="0.2">
      <c r="A115" s="303"/>
      <c r="B115" s="161" t="s">
        <v>51</v>
      </c>
      <c r="C115" s="162">
        <v>273792.59999999998</v>
      </c>
      <c r="D115" s="162"/>
      <c r="E115" s="162"/>
      <c r="F115" s="162">
        <v>386438.40000000002</v>
      </c>
      <c r="G115" s="162"/>
      <c r="H115" s="162"/>
      <c r="I115" s="162"/>
      <c r="J115" s="162"/>
      <c r="K115" s="162"/>
      <c r="L115" s="162"/>
      <c r="M115" s="162"/>
      <c r="N115" s="162"/>
      <c r="O115" s="162">
        <v>218170.08</v>
      </c>
      <c r="P115" s="162">
        <v>187450.56</v>
      </c>
      <c r="Q115" s="162">
        <v>247608.36</v>
      </c>
      <c r="R115" s="162">
        <v>344413.8</v>
      </c>
      <c r="S115" s="162">
        <v>345374.28</v>
      </c>
      <c r="T115" s="162">
        <v>407030.4</v>
      </c>
      <c r="U115" s="162">
        <v>453517.92</v>
      </c>
      <c r="V115" s="162">
        <v>450287.28</v>
      </c>
      <c r="W115" s="162">
        <v>446250.96</v>
      </c>
      <c r="X115" s="162">
        <v>419940.36</v>
      </c>
      <c r="Y115" s="162">
        <v>478321.2</v>
      </c>
      <c r="Z115" s="162">
        <v>378221.4</v>
      </c>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33"/>
      <c r="BL115" s="162"/>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row>
    <row r="116" spans="1:97" s="163" customFormat="1" x14ac:dyDescent="0.2">
      <c r="A116" s="303"/>
      <c r="B116" s="164" t="s">
        <v>52</v>
      </c>
      <c r="C116" s="165">
        <v>148650.48000000001</v>
      </c>
      <c r="D116" s="165"/>
      <c r="E116" s="165"/>
      <c r="F116" s="165">
        <v>149960.16</v>
      </c>
      <c r="G116" s="165"/>
      <c r="H116" s="165"/>
      <c r="I116" s="165"/>
      <c r="J116" s="165"/>
      <c r="K116" s="165"/>
      <c r="L116" s="165"/>
      <c r="M116" s="165"/>
      <c r="N116" s="165"/>
      <c r="O116" s="165">
        <v>91827.36</v>
      </c>
      <c r="P116" s="165">
        <v>87739.92</v>
      </c>
      <c r="Q116" s="165">
        <v>106276.32</v>
      </c>
      <c r="R116" s="165">
        <v>148738.32</v>
      </c>
      <c r="S116" s="165">
        <v>143179.56</v>
      </c>
      <c r="T116" s="165">
        <v>76092.12</v>
      </c>
      <c r="U116" s="165">
        <v>81772.92</v>
      </c>
      <c r="V116" s="165">
        <v>99255.6</v>
      </c>
      <c r="W116" s="165">
        <v>158231.16</v>
      </c>
      <c r="X116" s="165">
        <v>140331.24</v>
      </c>
      <c r="Y116" s="165">
        <v>172697.04</v>
      </c>
      <c r="Z116" s="165">
        <v>135070.92000000001</v>
      </c>
      <c r="AA116" s="165"/>
      <c r="AB116" s="165"/>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5"/>
      <c r="AY116" s="165"/>
      <c r="AZ116" s="165"/>
      <c r="BA116" s="165"/>
      <c r="BB116" s="165"/>
      <c r="BC116" s="165"/>
      <c r="BD116" s="165"/>
      <c r="BE116" s="165"/>
      <c r="BF116" s="165"/>
      <c r="BG116" s="165"/>
      <c r="BH116" s="165"/>
      <c r="BI116" s="165"/>
      <c r="BJ116" s="165"/>
      <c r="BK116" s="133"/>
      <c r="BL116" s="165"/>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row>
    <row r="117" spans="1:97" s="168" customFormat="1" ht="13.5" thickBot="1" x14ac:dyDescent="0.25">
      <c r="A117" s="303"/>
      <c r="B117" s="166" t="s">
        <v>53</v>
      </c>
      <c r="C117" s="167">
        <v>0</v>
      </c>
      <c r="D117" s="167"/>
      <c r="E117" s="167"/>
      <c r="F117" s="167">
        <v>0</v>
      </c>
      <c r="G117" s="167"/>
      <c r="H117" s="167"/>
      <c r="I117" s="167"/>
      <c r="J117" s="167"/>
      <c r="K117" s="167"/>
      <c r="L117" s="167"/>
      <c r="M117" s="167"/>
      <c r="N117" s="167"/>
      <c r="O117" s="167">
        <v>0</v>
      </c>
      <c r="P117" s="167">
        <v>0</v>
      </c>
      <c r="Q117" s="167">
        <v>0</v>
      </c>
      <c r="R117" s="167">
        <v>0</v>
      </c>
      <c r="S117" s="167">
        <v>0</v>
      </c>
      <c r="T117" s="167">
        <v>424514.75</v>
      </c>
      <c r="U117" s="167">
        <v>473847.88</v>
      </c>
      <c r="V117" s="167">
        <v>482695.5</v>
      </c>
      <c r="W117" s="167">
        <v>0</v>
      </c>
      <c r="X117" s="167">
        <v>0</v>
      </c>
      <c r="Y117" s="167">
        <v>0</v>
      </c>
      <c r="Z117" s="167">
        <v>0</v>
      </c>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56"/>
      <c r="BL117" s="167"/>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row>
    <row r="118" spans="1:97" s="171" customFormat="1" x14ac:dyDescent="0.2">
      <c r="A118" s="303"/>
      <c r="B118" s="245" t="s">
        <v>54</v>
      </c>
      <c r="C118" s="170">
        <v>32</v>
      </c>
      <c r="D118" s="170"/>
      <c r="E118" s="170"/>
      <c r="F118" s="170">
        <v>49</v>
      </c>
      <c r="G118" s="170"/>
      <c r="H118" s="170"/>
      <c r="I118" s="170"/>
      <c r="J118" s="170"/>
      <c r="K118" s="170"/>
      <c r="L118" s="170"/>
      <c r="M118" s="170"/>
      <c r="N118" s="170"/>
      <c r="O118" s="170">
        <v>33</v>
      </c>
      <c r="P118" s="170">
        <v>36</v>
      </c>
      <c r="Q118" s="170">
        <v>40</v>
      </c>
      <c r="R118" s="170">
        <v>36</v>
      </c>
      <c r="S118" s="170">
        <v>33</v>
      </c>
      <c r="T118" s="170">
        <v>30</v>
      </c>
      <c r="U118" s="170">
        <v>30</v>
      </c>
      <c r="V118" s="170">
        <v>32</v>
      </c>
      <c r="W118" s="170">
        <v>33</v>
      </c>
      <c r="X118" s="170">
        <v>34</v>
      </c>
      <c r="Y118" s="170">
        <v>34</v>
      </c>
      <c r="Z118" s="170">
        <v>29</v>
      </c>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33"/>
      <c r="BL118" s="170"/>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row>
    <row r="119" spans="1:97" s="174" customFormat="1" x14ac:dyDescent="0.2">
      <c r="A119" s="303"/>
      <c r="B119" s="246" t="s">
        <v>55</v>
      </c>
      <c r="C119" s="173">
        <v>31</v>
      </c>
      <c r="D119" s="173"/>
      <c r="E119" s="173"/>
      <c r="F119" s="173">
        <v>30</v>
      </c>
      <c r="G119" s="173"/>
      <c r="H119" s="173"/>
      <c r="I119" s="173"/>
      <c r="J119" s="173"/>
      <c r="K119" s="173"/>
      <c r="L119" s="173"/>
      <c r="M119" s="173"/>
      <c r="N119" s="173"/>
      <c r="O119" s="173">
        <v>31</v>
      </c>
      <c r="P119" s="173">
        <v>28</v>
      </c>
      <c r="Q119" s="173">
        <v>31</v>
      </c>
      <c r="R119" s="173">
        <v>30</v>
      </c>
      <c r="S119" s="173">
        <v>31</v>
      </c>
      <c r="T119" s="173">
        <v>30</v>
      </c>
      <c r="U119" s="173">
        <v>31</v>
      </c>
      <c r="V119" s="173">
        <v>31</v>
      </c>
      <c r="W119" s="173">
        <v>30</v>
      </c>
      <c r="X119" s="173">
        <v>31</v>
      </c>
      <c r="Y119" s="173">
        <v>30</v>
      </c>
      <c r="Z119" s="173">
        <v>31</v>
      </c>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45"/>
      <c r="BL119" s="173"/>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row>
    <row r="120" spans="1:97" s="177" customFormat="1" ht="4.5" customHeight="1" x14ac:dyDescent="0.2">
      <c r="A120" s="303"/>
      <c r="B120" s="24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45"/>
      <c r="BL120" s="176"/>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row>
    <row r="121" spans="1:97" s="181" customFormat="1" x14ac:dyDescent="0.2">
      <c r="A121" s="303"/>
      <c r="B121" s="248" t="s">
        <v>56</v>
      </c>
      <c r="C121" s="179">
        <v>52.33</v>
      </c>
      <c r="D121" s="179"/>
      <c r="E121" s="179"/>
      <c r="F121" s="179">
        <v>49.91</v>
      </c>
      <c r="G121" s="179"/>
      <c r="H121" s="179"/>
      <c r="I121" s="179"/>
      <c r="J121" s="179"/>
      <c r="K121" s="179"/>
      <c r="L121" s="179"/>
      <c r="M121" s="179"/>
      <c r="N121" s="179"/>
      <c r="O121" s="179">
        <v>42.37</v>
      </c>
      <c r="P121" s="179">
        <v>42.37</v>
      </c>
      <c r="Q121" s="179">
        <v>42.37</v>
      </c>
      <c r="R121" s="179">
        <v>52.33</v>
      </c>
      <c r="S121" s="179">
        <v>52.33</v>
      </c>
      <c r="T121" s="179">
        <v>52.33</v>
      </c>
      <c r="U121" s="179">
        <v>52.33</v>
      </c>
      <c r="V121" s="179">
        <v>52.33</v>
      </c>
      <c r="W121" s="179">
        <v>52.33</v>
      </c>
      <c r="X121" s="179">
        <v>52.33</v>
      </c>
      <c r="Y121" s="179">
        <v>52.33</v>
      </c>
      <c r="Z121" s="179">
        <v>52.33</v>
      </c>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80"/>
      <c r="BL121" s="179"/>
      <c r="BM121" s="180"/>
      <c r="BN121" s="180"/>
      <c r="BO121" s="180"/>
      <c r="BP121" s="180"/>
      <c r="BQ121" s="180"/>
      <c r="BR121" s="180"/>
      <c r="BS121" s="180"/>
      <c r="BT121" s="180"/>
      <c r="BU121" s="180"/>
      <c r="BV121" s="180"/>
      <c r="BW121" s="180"/>
      <c r="BX121" s="180"/>
      <c r="BY121" s="180"/>
      <c r="BZ121" s="180"/>
      <c r="CA121" s="180"/>
      <c r="CB121" s="180"/>
      <c r="CC121" s="180"/>
      <c r="CD121" s="180"/>
      <c r="CE121" s="180"/>
      <c r="CF121" s="180"/>
      <c r="CG121" s="180"/>
      <c r="CH121" s="180"/>
      <c r="CI121" s="180"/>
      <c r="CJ121" s="180"/>
      <c r="CK121" s="180"/>
      <c r="CL121" s="180"/>
      <c r="CM121" s="180"/>
      <c r="CN121" s="180"/>
      <c r="CO121" s="180"/>
      <c r="CP121" s="180"/>
      <c r="CQ121" s="180"/>
      <c r="CR121" s="180"/>
      <c r="CS121" s="180"/>
    </row>
    <row r="122" spans="1:97" s="184" customFormat="1" x14ac:dyDescent="0.2">
      <c r="A122" s="303"/>
      <c r="B122" s="249" t="s">
        <v>57</v>
      </c>
      <c r="C122" s="183">
        <f t="shared" ref="C122:BJ122" si="88">C119*C121</f>
        <v>1622.23</v>
      </c>
      <c r="D122" s="183">
        <f t="shared" si="88"/>
        <v>0</v>
      </c>
      <c r="E122" s="183">
        <f t="shared" si="88"/>
        <v>0</v>
      </c>
      <c r="F122" s="183">
        <f t="shared" si="88"/>
        <v>1497.3</v>
      </c>
      <c r="G122" s="183">
        <f t="shared" si="88"/>
        <v>0</v>
      </c>
      <c r="H122" s="183">
        <f t="shared" si="88"/>
        <v>0</v>
      </c>
      <c r="I122" s="183">
        <f t="shared" si="88"/>
        <v>0</v>
      </c>
      <c r="J122" s="183">
        <f t="shared" si="88"/>
        <v>0</v>
      </c>
      <c r="K122" s="183">
        <f t="shared" si="88"/>
        <v>0</v>
      </c>
      <c r="L122" s="183">
        <f t="shared" si="88"/>
        <v>0</v>
      </c>
      <c r="M122" s="183">
        <f t="shared" si="88"/>
        <v>0</v>
      </c>
      <c r="N122" s="183">
        <f t="shared" si="88"/>
        <v>0</v>
      </c>
      <c r="O122" s="183">
        <f t="shared" si="88"/>
        <v>1313.47</v>
      </c>
      <c r="P122" s="183">
        <f t="shared" si="88"/>
        <v>1186.3599999999999</v>
      </c>
      <c r="Q122" s="183">
        <f t="shared" si="88"/>
        <v>1313.47</v>
      </c>
      <c r="R122" s="183">
        <f t="shared" si="88"/>
        <v>1569.8999999999999</v>
      </c>
      <c r="S122" s="183">
        <f t="shared" si="88"/>
        <v>1622.23</v>
      </c>
      <c r="T122" s="183">
        <f t="shared" si="88"/>
        <v>1569.8999999999999</v>
      </c>
      <c r="U122" s="183">
        <f t="shared" si="88"/>
        <v>1622.23</v>
      </c>
      <c r="V122" s="183">
        <f t="shared" si="88"/>
        <v>1622.23</v>
      </c>
      <c r="W122" s="183">
        <f t="shared" si="88"/>
        <v>1569.8999999999999</v>
      </c>
      <c r="X122" s="183">
        <f t="shared" si="88"/>
        <v>1622.23</v>
      </c>
      <c r="Y122" s="183">
        <f t="shared" si="88"/>
        <v>1569.8999999999999</v>
      </c>
      <c r="Z122" s="183">
        <f t="shared" si="88"/>
        <v>1622.23</v>
      </c>
      <c r="AA122" s="183">
        <f t="shared" si="88"/>
        <v>0</v>
      </c>
      <c r="AB122" s="183">
        <f t="shared" si="88"/>
        <v>0</v>
      </c>
      <c r="AC122" s="183">
        <f t="shared" si="88"/>
        <v>0</v>
      </c>
      <c r="AD122" s="183">
        <f t="shared" si="88"/>
        <v>0</v>
      </c>
      <c r="AE122" s="183">
        <f t="shared" si="88"/>
        <v>0</v>
      </c>
      <c r="AF122" s="183">
        <f t="shared" si="88"/>
        <v>0</v>
      </c>
      <c r="AG122" s="183">
        <f t="shared" si="88"/>
        <v>0</v>
      </c>
      <c r="AH122" s="183">
        <f t="shared" si="88"/>
        <v>0</v>
      </c>
      <c r="AI122" s="183">
        <f t="shared" si="88"/>
        <v>0</v>
      </c>
      <c r="AJ122" s="183">
        <f t="shared" si="88"/>
        <v>0</v>
      </c>
      <c r="AK122" s="183">
        <f t="shared" si="88"/>
        <v>0</v>
      </c>
      <c r="AL122" s="183">
        <f t="shared" si="88"/>
        <v>0</v>
      </c>
      <c r="AM122" s="183">
        <f t="shared" si="88"/>
        <v>0</v>
      </c>
      <c r="AN122" s="183">
        <f t="shared" si="88"/>
        <v>0</v>
      </c>
      <c r="AO122" s="183">
        <f t="shared" si="88"/>
        <v>0</v>
      </c>
      <c r="AP122" s="183">
        <f t="shared" si="88"/>
        <v>0</v>
      </c>
      <c r="AQ122" s="183">
        <f t="shared" si="88"/>
        <v>0</v>
      </c>
      <c r="AR122" s="183">
        <f t="shared" si="88"/>
        <v>0</v>
      </c>
      <c r="AS122" s="183">
        <f t="shared" si="88"/>
        <v>0</v>
      </c>
      <c r="AT122" s="183">
        <f t="shared" si="88"/>
        <v>0</v>
      </c>
      <c r="AU122" s="183">
        <f t="shared" si="88"/>
        <v>0</v>
      </c>
      <c r="AV122" s="183">
        <f t="shared" si="88"/>
        <v>0</v>
      </c>
      <c r="AW122" s="183">
        <f t="shared" si="88"/>
        <v>0</v>
      </c>
      <c r="AX122" s="183">
        <f t="shared" si="88"/>
        <v>0</v>
      </c>
      <c r="AY122" s="183">
        <f t="shared" si="88"/>
        <v>0</v>
      </c>
      <c r="AZ122" s="183">
        <f t="shared" si="88"/>
        <v>0</v>
      </c>
      <c r="BA122" s="183">
        <f t="shared" si="88"/>
        <v>0</v>
      </c>
      <c r="BB122" s="183">
        <f t="shared" si="88"/>
        <v>0</v>
      </c>
      <c r="BC122" s="183">
        <f t="shared" si="88"/>
        <v>0</v>
      </c>
      <c r="BD122" s="183">
        <f t="shared" si="88"/>
        <v>0</v>
      </c>
      <c r="BE122" s="183">
        <f t="shared" si="88"/>
        <v>0</v>
      </c>
      <c r="BF122" s="183">
        <f t="shared" si="88"/>
        <v>0</v>
      </c>
      <c r="BG122" s="183">
        <f t="shared" si="88"/>
        <v>0</v>
      </c>
      <c r="BH122" s="183">
        <f t="shared" si="88"/>
        <v>0</v>
      </c>
      <c r="BI122" s="183">
        <f t="shared" si="88"/>
        <v>0</v>
      </c>
      <c r="BJ122" s="183">
        <f t="shared" si="88"/>
        <v>0</v>
      </c>
      <c r="BK122" s="45"/>
      <c r="BL122" s="183">
        <f t="shared" ref="BL122" si="89">BL119*BL121</f>
        <v>0</v>
      </c>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row>
    <row r="123" spans="1:97" s="45" customFormat="1" x14ac:dyDescent="0.2">
      <c r="A123" s="303"/>
      <c r="B123" s="199" t="s">
        <v>6</v>
      </c>
      <c r="C123" s="186">
        <v>3.35</v>
      </c>
      <c r="D123" s="186"/>
      <c r="E123" s="186"/>
      <c r="F123" s="186">
        <v>0</v>
      </c>
      <c r="G123" s="186"/>
      <c r="H123" s="186"/>
      <c r="I123" s="186"/>
      <c r="J123" s="186"/>
      <c r="K123" s="186"/>
      <c r="L123" s="186"/>
      <c r="M123" s="186"/>
      <c r="N123" s="186"/>
      <c r="O123" s="186">
        <v>2.71</v>
      </c>
      <c r="P123" s="186">
        <v>2.71</v>
      </c>
      <c r="Q123" s="186">
        <v>2.71</v>
      </c>
      <c r="R123" s="186">
        <v>3.35</v>
      </c>
      <c r="S123" s="186">
        <v>3.35</v>
      </c>
      <c r="T123" s="186">
        <v>3.35</v>
      </c>
      <c r="U123" s="186">
        <v>3.35</v>
      </c>
      <c r="V123" s="186">
        <v>3.35</v>
      </c>
      <c r="W123" s="186">
        <v>3.35</v>
      </c>
      <c r="X123" s="186">
        <v>3.35</v>
      </c>
      <c r="Y123" s="186">
        <v>3.35</v>
      </c>
      <c r="Z123" s="186">
        <v>3.35</v>
      </c>
      <c r="AA123" s="186"/>
      <c r="AB123" s="186"/>
      <c r="AC123" s="186"/>
      <c r="AD123" s="186"/>
      <c r="AE123" s="186"/>
      <c r="AF123" s="186"/>
      <c r="AG123" s="186"/>
      <c r="AH123" s="186"/>
      <c r="AI123" s="186"/>
      <c r="AJ123" s="186"/>
      <c r="AK123" s="186"/>
      <c r="AL123" s="186"/>
      <c r="AM123" s="186"/>
      <c r="AN123" s="186"/>
      <c r="AO123" s="186"/>
      <c r="AP123" s="186"/>
      <c r="AQ123" s="186"/>
      <c r="AR123" s="186"/>
      <c r="AS123" s="186"/>
      <c r="AT123" s="186"/>
      <c r="AU123" s="186"/>
      <c r="AV123" s="186"/>
      <c r="AW123" s="186"/>
      <c r="AX123" s="186"/>
      <c r="AY123" s="186"/>
      <c r="AZ123" s="186"/>
      <c r="BA123" s="186"/>
      <c r="BB123" s="186"/>
      <c r="BC123" s="186"/>
      <c r="BD123" s="186"/>
      <c r="BE123" s="186"/>
      <c r="BF123" s="186"/>
      <c r="BG123" s="186"/>
      <c r="BH123" s="186"/>
      <c r="BI123" s="186"/>
      <c r="BJ123" s="186"/>
      <c r="BL123" s="186"/>
    </row>
    <row r="124" spans="1:97" s="24" customFormat="1" x14ac:dyDescent="0.2">
      <c r="A124" s="303"/>
      <c r="B124" s="250" t="s">
        <v>58</v>
      </c>
      <c r="C124" s="188">
        <f t="shared" ref="C124:BJ124" si="90">C123*C105</f>
        <v>12042.2785</v>
      </c>
      <c r="D124" s="188">
        <f t="shared" si="90"/>
        <v>0</v>
      </c>
      <c r="E124" s="188">
        <f t="shared" si="90"/>
        <v>0</v>
      </c>
      <c r="F124" s="188">
        <f t="shared" si="90"/>
        <v>0</v>
      </c>
      <c r="G124" s="188">
        <f t="shared" si="90"/>
        <v>0</v>
      </c>
      <c r="H124" s="188">
        <f t="shared" si="90"/>
        <v>0</v>
      </c>
      <c r="I124" s="188">
        <f t="shared" si="90"/>
        <v>0</v>
      </c>
      <c r="J124" s="188">
        <f t="shared" si="90"/>
        <v>0</v>
      </c>
      <c r="K124" s="188">
        <f t="shared" si="90"/>
        <v>0</v>
      </c>
      <c r="L124" s="188">
        <f t="shared" si="90"/>
        <v>0</v>
      </c>
      <c r="M124" s="188">
        <f t="shared" si="90"/>
        <v>0</v>
      </c>
      <c r="N124" s="188">
        <f t="shared" si="90"/>
        <v>0</v>
      </c>
      <c r="O124" s="188">
        <f t="shared" si="90"/>
        <v>8713.5985000000001</v>
      </c>
      <c r="P124" s="188">
        <f t="shared" si="90"/>
        <v>8713.5985000000001</v>
      </c>
      <c r="Q124" s="188">
        <f t="shared" si="90"/>
        <v>8713.5985000000001</v>
      </c>
      <c r="R124" s="188">
        <f t="shared" si="90"/>
        <v>10771.422500000001</v>
      </c>
      <c r="S124" s="188">
        <f t="shared" si="90"/>
        <v>10771.422500000001</v>
      </c>
      <c r="T124" s="188">
        <f t="shared" si="90"/>
        <v>11195.8675</v>
      </c>
      <c r="U124" s="188">
        <f t="shared" si="90"/>
        <v>11293.888500000001</v>
      </c>
      <c r="V124" s="188">
        <f t="shared" si="90"/>
        <v>11894.778</v>
      </c>
      <c r="W124" s="188">
        <f t="shared" si="90"/>
        <v>11894.778</v>
      </c>
      <c r="X124" s="188">
        <f t="shared" si="90"/>
        <v>11894.778</v>
      </c>
      <c r="Y124" s="188">
        <f t="shared" si="90"/>
        <v>12042.2785</v>
      </c>
      <c r="Z124" s="188">
        <f t="shared" si="90"/>
        <v>12042.2785</v>
      </c>
      <c r="AA124" s="188">
        <f t="shared" si="90"/>
        <v>0</v>
      </c>
      <c r="AB124" s="188">
        <f t="shared" si="90"/>
        <v>0</v>
      </c>
      <c r="AC124" s="188">
        <f t="shared" si="90"/>
        <v>0</v>
      </c>
      <c r="AD124" s="188">
        <f t="shared" si="90"/>
        <v>0</v>
      </c>
      <c r="AE124" s="188">
        <f t="shared" si="90"/>
        <v>0</v>
      </c>
      <c r="AF124" s="188">
        <f t="shared" si="90"/>
        <v>0</v>
      </c>
      <c r="AG124" s="188">
        <f t="shared" si="90"/>
        <v>0</v>
      </c>
      <c r="AH124" s="188">
        <f t="shared" si="90"/>
        <v>0</v>
      </c>
      <c r="AI124" s="188">
        <f t="shared" si="90"/>
        <v>0</v>
      </c>
      <c r="AJ124" s="188">
        <f t="shared" si="90"/>
        <v>0</v>
      </c>
      <c r="AK124" s="188">
        <f t="shared" si="90"/>
        <v>0</v>
      </c>
      <c r="AL124" s="188">
        <f t="shared" si="90"/>
        <v>0</v>
      </c>
      <c r="AM124" s="188">
        <f t="shared" si="90"/>
        <v>0</v>
      </c>
      <c r="AN124" s="188">
        <f t="shared" si="90"/>
        <v>0</v>
      </c>
      <c r="AO124" s="188">
        <f t="shared" si="90"/>
        <v>0</v>
      </c>
      <c r="AP124" s="188">
        <f t="shared" si="90"/>
        <v>0</v>
      </c>
      <c r="AQ124" s="188">
        <f t="shared" si="90"/>
        <v>0</v>
      </c>
      <c r="AR124" s="188">
        <f t="shared" si="90"/>
        <v>0</v>
      </c>
      <c r="AS124" s="188">
        <f t="shared" si="90"/>
        <v>0</v>
      </c>
      <c r="AT124" s="188">
        <f t="shared" si="90"/>
        <v>0</v>
      </c>
      <c r="AU124" s="188">
        <f t="shared" si="90"/>
        <v>0</v>
      </c>
      <c r="AV124" s="188">
        <f t="shared" si="90"/>
        <v>0</v>
      </c>
      <c r="AW124" s="188">
        <f t="shared" si="90"/>
        <v>0</v>
      </c>
      <c r="AX124" s="188">
        <f t="shared" si="90"/>
        <v>0</v>
      </c>
      <c r="AY124" s="188">
        <f t="shared" si="90"/>
        <v>0</v>
      </c>
      <c r="AZ124" s="188">
        <f t="shared" si="90"/>
        <v>0</v>
      </c>
      <c r="BA124" s="188">
        <f t="shared" si="90"/>
        <v>0</v>
      </c>
      <c r="BB124" s="188">
        <f t="shared" si="90"/>
        <v>0</v>
      </c>
      <c r="BC124" s="188">
        <f t="shared" si="90"/>
        <v>0</v>
      </c>
      <c r="BD124" s="188">
        <f t="shared" si="90"/>
        <v>0</v>
      </c>
      <c r="BE124" s="188">
        <f t="shared" si="90"/>
        <v>0</v>
      </c>
      <c r="BF124" s="188">
        <f t="shared" si="90"/>
        <v>0</v>
      </c>
      <c r="BG124" s="188">
        <f t="shared" si="90"/>
        <v>0</v>
      </c>
      <c r="BH124" s="188">
        <f t="shared" si="90"/>
        <v>0</v>
      </c>
      <c r="BI124" s="188">
        <f t="shared" si="90"/>
        <v>0</v>
      </c>
      <c r="BJ124" s="188">
        <f t="shared" si="90"/>
        <v>0</v>
      </c>
      <c r="BK124" s="23"/>
      <c r="BL124" s="188">
        <f t="shared" ref="BL124" si="91">BL123*BL105</f>
        <v>0</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row>
    <row r="125" spans="1:97" s="45" customFormat="1" x14ac:dyDescent="0.2">
      <c r="A125" s="303"/>
      <c r="B125" s="203" t="s">
        <v>59</v>
      </c>
      <c r="C125" s="190">
        <v>6.72</v>
      </c>
      <c r="D125" s="190"/>
      <c r="E125" s="190"/>
      <c r="F125" s="190">
        <v>8.4</v>
      </c>
      <c r="G125" s="190"/>
      <c r="H125" s="190"/>
      <c r="I125" s="190"/>
      <c r="J125" s="190"/>
      <c r="K125" s="190"/>
      <c r="L125" s="190"/>
      <c r="M125" s="190"/>
      <c r="N125" s="190"/>
      <c r="O125" s="190">
        <v>5.44</v>
      </c>
      <c r="P125" s="190">
        <v>5.44</v>
      </c>
      <c r="Q125" s="190">
        <v>5.44</v>
      </c>
      <c r="R125" s="190">
        <v>6.72</v>
      </c>
      <c r="S125" s="190">
        <v>6.72</v>
      </c>
      <c r="T125" s="190">
        <v>6.72</v>
      </c>
      <c r="U125" s="190">
        <v>6.72</v>
      </c>
      <c r="V125" s="190">
        <v>6.72</v>
      </c>
      <c r="W125" s="190">
        <v>6.72</v>
      </c>
      <c r="X125" s="190">
        <v>6.72</v>
      </c>
      <c r="Y125" s="190">
        <v>6.72</v>
      </c>
      <c r="Z125" s="190">
        <v>6.72</v>
      </c>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L125" s="190"/>
    </row>
    <row r="126" spans="1:97" s="24" customFormat="1" x14ac:dyDescent="0.2">
      <c r="A126" s="303"/>
      <c r="B126" s="250" t="s">
        <v>60</v>
      </c>
      <c r="C126" s="188">
        <f t="shared" ref="C126:BJ126" si="92">C125*C105</f>
        <v>24156.4512</v>
      </c>
      <c r="D126" s="188">
        <f t="shared" si="92"/>
        <v>0</v>
      </c>
      <c r="E126" s="188">
        <f t="shared" si="92"/>
        <v>0</v>
      </c>
      <c r="F126" s="188">
        <f t="shared" si="92"/>
        <v>25510.464</v>
      </c>
      <c r="G126" s="188">
        <f t="shared" si="92"/>
        <v>0</v>
      </c>
      <c r="H126" s="188">
        <f t="shared" si="92"/>
        <v>0</v>
      </c>
      <c r="I126" s="188">
        <f t="shared" si="92"/>
        <v>0</v>
      </c>
      <c r="J126" s="188">
        <f t="shared" si="92"/>
        <v>0</v>
      </c>
      <c r="K126" s="188">
        <f t="shared" si="92"/>
        <v>0</v>
      </c>
      <c r="L126" s="188">
        <f t="shared" si="92"/>
        <v>0</v>
      </c>
      <c r="M126" s="188">
        <f t="shared" si="92"/>
        <v>0</v>
      </c>
      <c r="N126" s="188">
        <f t="shared" si="92"/>
        <v>0</v>
      </c>
      <c r="O126" s="188">
        <f t="shared" si="92"/>
        <v>17491.504000000001</v>
      </c>
      <c r="P126" s="188">
        <f t="shared" si="92"/>
        <v>17491.504000000001</v>
      </c>
      <c r="Q126" s="188">
        <f t="shared" si="92"/>
        <v>17491.504000000001</v>
      </c>
      <c r="R126" s="188">
        <f t="shared" si="92"/>
        <v>21607.151999999998</v>
      </c>
      <c r="S126" s="188">
        <f t="shared" si="92"/>
        <v>21607.151999999998</v>
      </c>
      <c r="T126" s="188">
        <f t="shared" si="92"/>
        <v>22458.576000000001</v>
      </c>
      <c r="U126" s="188">
        <f t="shared" si="92"/>
        <v>22655.2032</v>
      </c>
      <c r="V126" s="188">
        <f t="shared" si="92"/>
        <v>23860.569599999999</v>
      </c>
      <c r="W126" s="188">
        <f t="shared" si="92"/>
        <v>23860.569599999999</v>
      </c>
      <c r="X126" s="188">
        <f t="shared" si="92"/>
        <v>23860.569599999999</v>
      </c>
      <c r="Y126" s="188">
        <f t="shared" si="92"/>
        <v>24156.4512</v>
      </c>
      <c r="Z126" s="188">
        <f t="shared" si="92"/>
        <v>24156.4512</v>
      </c>
      <c r="AA126" s="188">
        <f t="shared" si="92"/>
        <v>0</v>
      </c>
      <c r="AB126" s="188">
        <f t="shared" si="92"/>
        <v>0</v>
      </c>
      <c r="AC126" s="188">
        <f t="shared" si="92"/>
        <v>0</v>
      </c>
      <c r="AD126" s="188">
        <f t="shared" si="92"/>
        <v>0</v>
      </c>
      <c r="AE126" s="188">
        <f t="shared" si="92"/>
        <v>0</v>
      </c>
      <c r="AF126" s="188">
        <f t="shared" si="92"/>
        <v>0</v>
      </c>
      <c r="AG126" s="188">
        <f t="shared" si="92"/>
        <v>0</v>
      </c>
      <c r="AH126" s="188">
        <f t="shared" si="92"/>
        <v>0</v>
      </c>
      <c r="AI126" s="188">
        <f t="shared" si="92"/>
        <v>0</v>
      </c>
      <c r="AJ126" s="188">
        <f t="shared" si="92"/>
        <v>0</v>
      </c>
      <c r="AK126" s="188">
        <f t="shared" si="92"/>
        <v>0</v>
      </c>
      <c r="AL126" s="188">
        <f t="shared" si="92"/>
        <v>0</v>
      </c>
      <c r="AM126" s="188">
        <f t="shared" si="92"/>
        <v>0</v>
      </c>
      <c r="AN126" s="188">
        <f t="shared" si="92"/>
        <v>0</v>
      </c>
      <c r="AO126" s="188">
        <f t="shared" si="92"/>
        <v>0</v>
      </c>
      <c r="AP126" s="188">
        <f t="shared" si="92"/>
        <v>0</v>
      </c>
      <c r="AQ126" s="188">
        <f t="shared" si="92"/>
        <v>0</v>
      </c>
      <c r="AR126" s="188">
        <f t="shared" si="92"/>
        <v>0</v>
      </c>
      <c r="AS126" s="188">
        <f t="shared" si="92"/>
        <v>0</v>
      </c>
      <c r="AT126" s="188">
        <f t="shared" si="92"/>
        <v>0</v>
      </c>
      <c r="AU126" s="188">
        <f t="shared" si="92"/>
        <v>0</v>
      </c>
      <c r="AV126" s="188">
        <f t="shared" si="92"/>
        <v>0</v>
      </c>
      <c r="AW126" s="188">
        <f t="shared" si="92"/>
        <v>0</v>
      </c>
      <c r="AX126" s="188">
        <f t="shared" si="92"/>
        <v>0</v>
      </c>
      <c r="AY126" s="188">
        <f t="shared" si="92"/>
        <v>0</v>
      </c>
      <c r="AZ126" s="188">
        <f t="shared" si="92"/>
        <v>0</v>
      </c>
      <c r="BA126" s="188">
        <f t="shared" si="92"/>
        <v>0</v>
      </c>
      <c r="BB126" s="188">
        <f t="shared" si="92"/>
        <v>0</v>
      </c>
      <c r="BC126" s="188">
        <f t="shared" si="92"/>
        <v>0</v>
      </c>
      <c r="BD126" s="188">
        <f t="shared" si="92"/>
        <v>0</v>
      </c>
      <c r="BE126" s="188">
        <f t="shared" si="92"/>
        <v>0</v>
      </c>
      <c r="BF126" s="188">
        <f t="shared" si="92"/>
        <v>0</v>
      </c>
      <c r="BG126" s="188">
        <f t="shared" si="92"/>
        <v>0</v>
      </c>
      <c r="BH126" s="188">
        <f t="shared" si="92"/>
        <v>0</v>
      </c>
      <c r="BI126" s="188">
        <f t="shared" si="92"/>
        <v>0</v>
      </c>
      <c r="BJ126" s="188">
        <f t="shared" si="92"/>
        <v>0</v>
      </c>
      <c r="BK126" s="23"/>
      <c r="BL126" s="188">
        <f t="shared" ref="BL126" si="93">BL125*BL105</f>
        <v>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row>
    <row r="127" spans="1:97" s="45" customFormat="1" x14ac:dyDescent="0.2">
      <c r="A127" s="303"/>
      <c r="B127" s="203" t="s">
        <v>9</v>
      </c>
      <c r="C127" s="190">
        <v>12.73</v>
      </c>
      <c r="D127" s="190"/>
      <c r="E127" s="190"/>
      <c r="F127" s="190">
        <v>9.5</v>
      </c>
      <c r="G127" s="190"/>
      <c r="H127" s="190"/>
      <c r="I127" s="190"/>
      <c r="J127" s="190"/>
      <c r="K127" s="190"/>
      <c r="L127" s="190"/>
      <c r="M127" s="190"/>
      <c r="N127" s="190"/>
      <c r="O127" s="190">
        <v>10.31</v>
      </c>
      <c r="P127" s="190">
        <v>10.31</v>
      </c>
      <c r="Q127" s="190">
        <v>10.31</v>
      </c>
      <c r="R127" s="190">
        <v>12.73</v>
      </c>
      <c r="S127" s="190">
        <v>12.73</v>
      </c>
      <c r="T127" s="190">
        <v>12.73</v>
      </c>
      <c r="U127" s="190">
        <v>12.73</v>
      </c>
      <c r="V127" s="190">
        <v>12.73</v>
      </c>
      <c r="W127" s="190">
        <v>12.73</v>
      </c>
      <c r="X127" s="190">
        <v>12.73</v>
      </c>
      <c r="Y127" s="190">
        <v>12.73</v>
      </c>
      <c r="Z127" s="190">
        <v>12.73</v>
      </c>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L127" s="190"/>
    </row>
    <row r="128" spans="1:97" s="24" customFormat="1" x14ac:dyDescent="0.2">
      <c r="A128" s="303"/>
      <c r="B128" s="250" t="s">
        <v>61</v>
      </c>
      <c r="C128" s="13">
        <f t="shared" ref="C128:BJ128" si="94">C127*MAX(C111:C112)</f>
        <v>40745.0383</v>
      </c>
      <c r="D128" s="13">
        <f t="shared" si="94"/>
        <v>0</v>
      </c>
      <c r="E128" s="13">
        <f t="shared" si="94"/>
        <v>0</v>
      </c>
      <c r="F128" s="13">
        <f t="shared" si="94"/>
        <v>27065.31</v>
      </c>
      <c r="G128" s="13">
        <f t="shared" si="94"/>
        <v>0</v>
      </c>
      <c r="H128" s="13">
        <f t="shared" si="94"/>
        <v>0</v>
      </c>
      <c r="I128" s="13">
        <f t="shared" si="94"/>
        <v>0</v>
      </c>
      <c r="J128" s="13">
        <f t="shared" si="94"/>
        <v>0</v>
      </c>
      <c r="K128" s="13">
        <f t="shared" si="94"/>
        <v>0</v>
      </c>
      <c r="L128" s="13">
        <f t="shared" si="94"/>
        <v>0</v>
      </c>
      <c r="M128" s="13">
        <f t="shared" si="94"/>
        <v>0</v>
      </c>
      <c r="N128" s="13">
        <f t="shared" si="94"/>
        <v>0</v>
      </c>
      <c r="O128" s="13">
        <f t="shared" si="94"/>
        <v>33150.258500000004</v>
      </c>
      <c r="P128" s="13">
        <f t="shared" si="94"/>
        <v>32522.173299999999</v>
      </c>
      <c r="Q128" s="13">
        <f t="shared" si="94"/>
        <v>31131.457399999999</v>
      </c>
      <c r="R128" s="13">
        <f t="shared" si="94"/>
        <v>40389.489400000006</v>
      </c>
      <c r="S128" s="13">
        <f t="shared" si="94"/>
        <v>38638.350599999998</v>
      </c>
      <c r="T128" s="13">
        <f t="shared" si="94"/>
        <v>42544.296500000004</v>
      </c>
      <c r="U128" s="13">
        <f t="shared" si="94"/>
        <v>42916.776299999998</v>
      </c>
      <c r="V128" s="13">
        <f t="shared" si="94"/>
        <v>45200.1564</v>
      </c>
      <c r="W128" s="13">
        <f t="shared" si="94"/>
        <v>42223.245900000002</v>
      </c>
      <c r="X128" s="13">
        <f t="shared" si="94"/>
        <v>41586.491300000002</v>
      </c>
      <c r="Y128" s="13">
        <f t="shared" si="94"/>
        <v>45760.658300000003</v>
      </c>
      <c r="Z128" s="13">
        <f t="shared" si="94"/>
        <v>44403.003799999999</v>
      </c>
      <c r="AA128" s="13">
        <f t="shared" si="94"/>
        <v>0</v>
      </c>
      <c r="AB128" s="13">
        <f t="shared" si="94"/>
        <v>0</v>
      </c>
      <c r="AC128" s="13">
        <f t="shared" si="94"/>
        <v>0</v>
      </c>
      <c r="AD128" s="13">
        <f t="shared" si="94"/>
        <v>0</v>
      </c>
      <c r="AE128" s="13">
        <f t="shared" si="94"/>
        <v>0</v>
      </c>
      <c r="AF128" s="13">
        <f t="shared" si="94"/>
        <v>0</v>
      </c>
      <c r="AG128" s="13">
        <f t="shared" si="94"/>
        <v>0</v>
      </c>
      <c r="AH128" s="13">
        <f t="shared" si="94"/>
        <v>0</v>
      </c>
      <c r="AI128" s="13">
        <f t="shared" si="94"/>
        <v>0</v>
      </c>
      <c r="AJ128" s="13">
        <f t="shared" si="94"/>
        <v>0</v>
      </c>
      <c r="AK128" s="13">
        <f t="shared" si="94"/>
        <v>0</v>
      </c>
      <c r="AL128" s="13">
        <f t="shared" si="94"/>
        <v>0</v>
      </c>
      <c r="AM128" s="13">
        <f t="shared" si="94"/>
        <v>0</v>
      </c>
      <c r="AN128" s="13">
        <f t="shared" si="94"/>
        <v>0</v>
      </c>
      <c r="AO128" s="13">
        <f t="shared" si="94"/>
        <v>0</v>
      </c>
      <c r="AP128" s="13">
        <f t="shared" si="94"/>
        <v>0</v>
      </c>
      <c r="AQ128" s="13">
        <f t="shared" si="94"/>
        <v>0</v>
      </c>
      <c r="AR128" s="13">
        <f t="shared" si="94"/>
        <v>0</v>
      </c>
      <c r="AS128" s="13">
        <f t="shared" si="94"/>
        <v>0</v>
      </c>
      <c r="AT128" s="13">
        <f t="shared" si="94"/>
        <v>0</v>
      </c>
      <c r="AU128" s="13">
        <f t="shared" si="94"/>
        <v>0</v>
      </c>
      <c r="AV128" s="13">
        <f t="shared" si="94"/>
        <v>0</v>
      </c>
      <c r="AW128" s="13">
        <f t="shared" si="94"/>
        <v>0</v>
      </c>
      <c r="AX128" s="13">
        <f t="shared" si="94"/>
        <v>0</v>
      </c>
      <c r="AY128" s="13">
        <f t="shared" si="94"/>
        <v>0</v>
      </c>
      <c r="AZ128" s="13">
        <f t="shared" si="94"/>
        <v>0</v>
      </c>
      <c r="BA128" s="13">
        <f t="shared" si="94"/>
        <v>0</v>
      </c>
      <c r="BB128" s="13">
        <f t="shared" si="94"/>
        <v>0</v>
      </c>
      <c r="BC128" s="13">
        <f t="shared" si="94"/>
        <v>0</v>
      </c>
      <c r="BD128" s="13">
        <f t="shared" si="94"/>
        <v>0</v>
      </c>
      <c r="BE128" s="13">
        <f t="shared" si="94"/>
        <v>0</v>
      </c>
      <c r="BF128" s="13">
        <f t="shared" si="94"/>
        <v>0</v>
      </c>
      <c r="BG128" s="13">
        <f t="shared" si="94"/>
        <v>0</v>
      </c>
      <c r="BH128" s="13">
        <f t="shared" si="94"/>
        <v>0</v>
      </c>
      <c r="BI128" s="13">
        <f t="shared" si="94"/>
        <v>0</v>
      </c>
      <c r="BJ128" s="13">
        <f t="shared" si="94"/>
        <v>0</v>
      </c>
      <c r="BK128" s="23"/>
      <c r="BL128" s="13">
        <f t="shared" ref="BL128" si="95">BL127*MAX(BL111:BL112)</f>
        <v>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row>
    <row r="129" spans="1:98" s="194" customFormat="1" x14ac:dyDescent="0.2">
      <c r="A129" s="303"/>
      <c r="B129" s="193" t="s">
        <v>62</v>
      </c>
      <c r="C129" s="194">
        <v>10</v>
      </c>
      <c r="F129" s="194">
        <v>0</v>
      </c>
      <c r="O129" s="194">
        <v>0</v>
      </c>
      <c r="P129" s="194">
        <v>0</v>
      </c>
      <c r="Q129" s="194">
        <v>0</v>
      </c>
      <c r="R129" s="194">
        <v>0</v>
      </c>
      <c r="S129" s="194">
        <v>0</v>
      </c>
      <c r="T129" s="194">
        <v>8</v>
      </c>
      <c r="U129" s="194">
        <v>9</v>
      </c>
      <c r="V129" s="194">
        <v>9</v>
      </c>
      <c r="W129" s="194">
        <v>10</v>
      </c>
      <c r="X129" s="194">
        <v>10</v>
      </c>
      <c r="Y129" s="194">
        <v>10</v>
      </c>
      <c r="Z129" s="194">
        <v>10</v>
      </c>
      <c r="BK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195"/>
    </row>
    <row r="130" spans="1:98" s="194" customFormat="1" x14ac:dyDescent="0.2">
      <c r="A130" s="303"/>
      <c r="B130" s="193" t="s">
        <v>63</v>
      </c>
      <c r="C130" s="194">
        <v>163.71</v>
      </c>
      <c r="F130" s="194">
        <v>0</v>
      </c>
      <c r="O130" s="194">
        <v>0</v>
      </c>
      <c r="P130" s="194">
        <v>0</v>
      </c>
      <c r="Q130" s="194">
        <v>0</v>
      </c>
      <c r="R130" s="194">
        <v>0</v>
      </c>
      <c r="S130" s="194">
        <v>0</v>
      </c>
      <c r="T130" s="194">
        <v>305.05</v>
      </c>
      <c r="U130" s="194">
        <v>334.31</v>
      </c>
      <c r="V130" s="194">
        <v>513.69000000000005</v>
      </c>
      <c r="W130" s="194">
        <v>279.83</v>
      </c>
      <c r="X130" s="194">
        <v>229.82</v>
      </c>
      <c r="Y130" s="194">
        <v>557.72</v>
      </c>
      <c r="Z130" s="194">
        <v>451.07</v>
      </c>
      <c r="BK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195"/>
    </row>
    <row r="131" spans="1:98" s="194" customFormat="1" x14ac:dyDescent="0.2">
      <c r="A131" s="303"/>
      <c r="B131" s="193" t="s">
        <v>64</v>
      </c>
      <c r="C131" s="194">
        <v>10.07</v>
      </c>
      <c r="F131" s="194">
        <v>0</v>
      </c>
      <c r="O131" s="194">
        <v>8.15</v>
      </c>
      <c r="P131" s="194">
        <v>8.15</v>
      </c>
      <c r="Q131" s="194">
        <v>0</v>
      </c>
      <c r="R131" s="194">
        <v>10.07</v>
      </c>
      <c r="S131" s="194">
        <v>0</v>
      </c>
      <c r="T131" s="194">
        <v>10.07</v>
      </c>
      <c r="U131" s="194">
        <v>10.07</v>
      </c>
      <c r="V131" s="194">
        <v>10.07</v>
      </c>
      <c r="W131" s="194">
        <v>10.07</v>
      </c>
      <c r="X131" s="194">
        <v>10.07</v>
      </c>
      <c r="Y131" s="194">
        <v>10.07</v>
      </c>
      <c r="Z131" s="194">
        <v>10.07</v>
      </c>
      <c r="BK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195"/>
    </row>
    <row r="132" spans="1:98" s="198" customFormat="1" ht="13.5" thickBot="1" x14ac:dyDescent="0.25">
      <c r="A132" s="303"/>
      <c r="B132" s="196" t="s">
        <v>65</v>
      </c>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f>Z131*Z130*Z129</f>
        <v>45422.749000000003</v>
      </c>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23"/>
      <c r="BL132" s="197"/>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row>
    <row r="133" spans="1:98" s="45" customFormat="1" x14ac:dyDescent="0.2">
      <c r="A133" s="303"/>
      <c r="B133" s="199" t="s">
        <v>66</v>
      </c>
      <c r="C133" s="69">
        <v>0.17030000000000001</v>
      </c>
      <c r="D133" s="69"/>
      <c r="E133" s="69"/>
      <c r="F133" s="69">
        <v>9.2600000000000002E-2</v>
      </c>
      <c r="G133" s="69"/>
      <c r="H133" s="69"/>
      <c r="I133" s="69"/>
      <c r="J133" s="69"/>
      <c r="K133" s="69"/>
      <c r="L133" s="69"/>
      <c r="M133" s="69"/>
      <c r="N133" s="69"/>
      <c r="O133" s="69">
        <v>0.13789999999999999</v>
      </c>
      <c r="P133" s="69">
        <v>0.13789999999999999</v>
      </c>
      <c r="Q133" s="69">
        <v>0.13789999999999999</v>
      </c>
      <c r="R133" s="69">
        <v>0.17030000000000001</v>
      </c>
      <c r="S133" s="69">
        <v>0.17030000000000001</v>
      </c>
      <c r="T133" s="69"/>
      <c r="U133" s="69"/>
      <c r="V133" s="69"/>
      <c r="W133" s="69">
        <v>0.17030000000000001</v>
      </c>
      <c r="X133" s="69">
        <v>0.17030000000000001</v>
      </c>
      <c r="Y133" s="69">
        <v>0.17030000000000001</v>
      </c>
      <c r="Z133" s="69">
        <v>0.17030000000000001</v>
      </c>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L133" s="69"/>
    </row>
    <row r="134" spans="1:98" s="53" customFormat="1" x14ac:dyDescent="0.2">
      <c r="A134" s="303"/>
      <c r="B134" s="200" t="s">
        <v>67</v>
      </c>
      <c r="C134" s="201">
        <f t="shared" ref="C134:G134" si="96">C133*C106</f>
        <v>19950.297588000001</v>
      </c>
      <c r="D134" s="201">
        <f t="shared" si="96"/>
        <v>0</v>
      </c>
      <c r="E134" s="201">
        <f t="shared" si="96"/>
        <v>0</v>
      </c>
      <c r="F134" s="201">
        <f t="shared" si="96"/>
        <v>18692.595288</v>
      </c>
      <c r="G134" s="201">
        <f t="shared" si="96"/>
        <v>0</v>
      </c>
      <c r="H134" s="202"/>
      <c r="I134" s="202"/>
      <c r="J134" s="202"/>
      <c r="K134" s="201">
        <f t="shared" ref="K134:S134" si="97">K133*K106</f>
        <v>0</v>
      </c>
      <c r="L134" s="201">
        <f t="shared" si="97"/>
        <v>0</v>
      </c>
      <c r="M134" s="201">
        <f t="shared" si="97"/>
        <v>0</v>
      </c>
      <c r="N134" s="201">
        <f t="shared" si="97"/>
        <v>0</v>
      </c>
      <c r="O134" s="201">
        <f t="shared" si="97"/>
        <v>18784.147787999998</v>
      </c>
      <c r="P134" s="201">
        <f t="shared" si="97"/>
        <v>17033.700347999998</v>
      </c>
      <c r="Q134" s="201">
        <f t="shared" si="97"/>
        <v>18860.500259999997</v>
      </c>
      <c r="R134" s="201">
        <f t="shared" si="97"/>
        <v>21494.584800000001</v>
      </c>
      <c r="S134" s="201">
        <f t="shared" si="97"/>
        <v>16954.236936000001</v>
      </c>
      <c r="T134" s="202"/>
      <c r="U134" s="202"/>
      <c r="V134" s="202"/>
      <c r="W134" s="201">
        <f t="shared" ref="W134:AE134" si="98">W133*W106</f>
        <v>23479.369992000004</v>
      </c>
      <c r="X134" s="201">
        <f t="shared" si="98"/>
        <v>21497.527583999999</v>
      </c>
      <c r="Y134" s="201">
        <f t="shared" si="98"/>
        <v>18631.255968000001</v>
      </c>
      <c r="Z134" s="201">
        <f t="shared" si="98"/>
        <v>21622.902443999999</v>
      </c>
      <c r="AA134" s="201">
        <f t="shared" si="98"/>
        <v>0</v>
      </c>
      <c r="AB134" s="201">
        <f t="shared" si="98"/>
        <v>0</v>
      </c>
      <c r="AC134" s="201">
        <f t="shared" si="98"/>
        <v>0</v>
      </c>
      <c r="AD134" s="201">
        <f t="shared" si="98"/>
        <v>0</v>
      </c>
      <c r="AE134" s="201">
        <f t="shared" si="98"/>
        <v>0</v>
      </c>
      <c r="AF134" s="202"/>
      <c r="AG134" s="202"/>
      <c r="AH134" s="202"/>
      <c r="AI134" s="201">
        <f t="shared" ref="AI134:AQ134" si="99">AI133*AI106</f>
        <v>0</v>
      </c>
      <c r="AJ134" s="201">
        <f t="shared" si="99"/>
        <v>0</v>
      </c>
      <c r="AK134" s="201">
        <f t="shared" si="99"/>
        <v>0</v>
      </c>
      <c r="AL134" s="201">
        <f t="shared" si="99"/>
        <v>0</v>
      </c>
      <c r="AM134" s="201">
        <f t="shared" si="99"/>
        <v>0</v>
      </c>
      <c r="AN134" s="201">
        <f t="shared" si="99"/>
        <v>0</v>
      </c>
      <c r="AO134" s="201">
        <f t="shared" si="99"/>
        <v>0</v>
      </c>
      <c r="AP134" s="201">
        <f t="shared" si="99"/>
        <v>0</v>
      </c>
      <c r="AQ134" s="201">
        <f t="shared" si="99"/>
        <v>0</v>
      </c>
      <c r="AR134" s="202"/>
      <c r="AS134" s="202"/>
      <c r="AT134" s="202"/>
      <c r="AU134" s="201">
        <f t="shared" ref="AU134:BC134" si="100">AU133*AU106</f>
        <v>0</v>
      </c>
      <c r="AV134" s="201">
        <f t="shared" si="100"/>
        <v>0</v>
      </c>
      <c r="AW134" s="201">
        <f t="shared" si="100"/>
        <v>0</v>
      </c>
      <c r="AX134" s="201">
        <f t="shared" si="100"/>
        <v>0</v>
      </c>
      <c r="AY134" s="201">
        <f t="shared" si="100"/>
        <v>0</v>
      </c>
      <c r="AZ134" s="201">
        <f t="shared" si="100"/>
        <v>0</v>
      </c>
      <c r="BA134" s="201">
        <f t="shared" si="100"/>
        <v>0</v>
      </c>
      <c r="BB134" s="201">
        <f t="shared" si="100"/>
        <v>0</v>
      </c>
      <c r="BC134" s="201">
        <f t="shared" si="100"/>
        <v>0</v>
      </c>
      <c r="BD134" s="202"/>
      <c r="BE134" s="202"/>
      <c r="BF134" s="202"/>
      <c r="BG134" s="201">
        <f t="shared" ref="BG134:BJ134" si="101">BG133*BG106</f>
        <v>0</v>
      </c>
      <c r="BH134" s="201">
        <f t="shared" si="101"/>
        <v>0</v>
      </c>
      <c r="BI134" s="201">
        <f t="shared" si="101"/>
        <v>0</v>
      </c>
      <c r="BJ134" s="201">
        <f t="shared" si="101"/>
        <v>0</v>
      </c>
      <c r="BK134" s="45"/>
      <c r="BL134" s="201">
        <f t="shared" ref="BL134" si="102">BL133*BL106</f>
        <v>0</v>
      </c>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row>
    <row r="135" spans="1:98" s="45" customFormat="1" x14ac:dyDescent="0.2">
      <c r="A135" s="303"/>
      <c r="B135" s="203" t="s">
        <v>68</v>
      </c>
      <c r="C135" s="204"/>
      <c r="D135" s="204"/>
      <c r="E135" s="204"/>
      <c r="F135" s="204"/>
      <c r="G135" s="204"/>
      <c r="H135" s="69"/>
      <c r="I135" s="69"/>
      <c r="J135" s="69"/>
      <c r="K135" s="204"/>
      <c r="L135" s="204"/>
      <c r="M135" s="204"/>
      <c r="N135" s="204"/>
      <c r="O135" s="204"/>
      <c r="P135" s="204"/>
      <c r="Q135" s="204"/>
      <c r="R135" s="204"/>
      <c r="S135" s="204"/>
      <c r="T135" s="69">
        <v>0.19769999999999999</v>
      </c>
      <c r="U135" s="69">
        <v>0.19769999999999999</v>
      </c>
      <c r="V135" s="69">
        <v>0.19769999999999999</v>
      </c>
      <c r="W135" s="204"/>
      <c r="X135" s="204"/>
      <c r="Y135" s="204"/>
      <c r="Z135" s="204"/>
      <c r="AA135" s="204"/>
      <c r="AB135" s="204"/>
      <c r="AC135" s="204"/>
      <c r="AD135" s="204"/>
      <c r="AE135" s="204"/>
      <c r="AF135" s="69"/>
      <c r="AG135" s="69"/>
      <c r="AH135" s="69"/>
      <c r="AI135" s="204"/>
      <c r="AJ135" s="204"/>
      <c r="AK135" s="204"/>
      <c r="AL135" s="204"/>
      <c r="AM135" s="204"/>
      <c r="AN135" s="204"/>
      <c r="AO135" s="204"/>
      <c r="AP135" s="204"/>
      <c r="AQ135" s="204"/>
      <c r="AR135" s="69"/>
      <c r="AS135" s="69"/>
      <c r="AT135" s="69"/>
      <c r="AU135" s="204"/>
      <c r="AV135" s="204"/>
      <c r="AW135" s="204"/>
      <c r="AX135" s="204"/>
      <c r="AY135" s="204"/>
      <c r="AZ135" s="204"/>
      <c r="BA135" s="204"/>
      <c r="BB135" s="204"/>
      <c r="BC135" s="204"/>
      <c r="BD135" s="69"/>
      <c r="BE135" s="69"/>
      <c r="BF135" s="69"/>
      <c r="BG135" s="204"/>
      <c r="BH135" s="204"/>
      <c r="BI135" s="204"/>
      <c r="BJ135" s="204"/>
      <c r="BL135" s="204"/>
    </row>
    <row r="136" spans="1:98" s="208" customFormat="1" x14ac:dyDescent="0.2">
      <c r="A136" s="303"/>
      <c r="B136" s="205" t="s">
        <v>69</v>
      </c>
      <c r="C136" s="206"/>
      <c r="D136" s="206"/>
      <c r="E136" s="206"/>
      <c r="F136" s="206"/>
      <c r="G136" s="206"/>
      <c r="H136" s="207">
        <f t="shared" ref="H136:J136" si="103">H135*H106</f>
        <v>0</v>
      </c>
      <c r="I136" s="207">
        <f t="shared" si="103"/>
        <v>0</v>
      </c>
      <c r="J136" s="207">
        <f t="shared" si="103"/>
        <v>0</v>
      </c>
      <c r="K136" s="206"/>
      <c r="L136" s="206"/>
      <c r="M136" s="206"/>
      <c r="N136" s="206"/>
      <c r="O136" s="206"/>
      <c r="P136" s="206"/>
      <c r="Q136" s="206"/>
      <c r="R136" s="206"/>
      <c r="S136" s="206"/>
      <c r="T136" s="207">
        <f t="shared" ref="T136:V136" si="104">T135*T106</f>
        <v>23483.913120000001</v>
      </c>
      <c r="U136" s="207">
        <f t="shared" si="104"/>
        <v>22931.974259999999</v>
      </c>
      <c r="V136" s="207">
        <f t="shared" si="104"/>
        <v>25284.422375999999</v>
      </c>
      <c r="W136" s="206"/>
      <c r="X136" s="206"/>
      <c r="Y136" s="206"/>
      <c r="Z136" s="206"/>
      <c r="AA136" s="206"/>
      <c r="AB136" s="206"/>
      <c r="AC136" s="206"/>
      <c r="AD136" s="206"/>
      <c r="AE136" s="206"/>
      <c r="AF136" s="207">
        <f t="shared" ref="AF136:AH136" si="105">AF135*AF106</f>
        <v>0</v>
      </c>
      <c r="AG136" s="207">
        <f t="shared" si="105"/>
        <v>0</v>
      </c>
      <c r="AH136" s="207">
        <f t="shared" si="105"/>
        <v>0</v>
      </c>
      <c r="AI136" s="206"/>
      <c r="AJ136" s="206"/>
      <c r="AK136" s="206"/>
      <c r="AL136" s="206"/>
      <c r="AM136" s="206"/>
      <c r="AN136" s="206"/>
      <c r="AO136" s="206"/>
      <c r="AP136" s="206"/>
      <c r="AQ136" s="206"/>
      <c r="AR136" s="207">
        <f t="shared" ref="AR136:AT136" si="106">AR135*AR106</f>
        <v>0</v>
      </c>
      <c r="AS136" s="207">
        <f t="shared" si="106"/>
        <v>0</v>
      </c>
      <c r="AT136" s="207">
        <f t="shared" si="106"/>
        <v>0</v>
      </c>
      <c r="AU136" s="206"/>
      <c r="AV136" s="206"/>
      <c r="AW136" s="206"/>
      <c r="AX136" s="206"/>
      <c r="AY136" s="206"/>
      <c r="AZ136" s="206"/>
      <c r="BA136" s="206"/>
      <c r="BB136" s="206"/>
      <c r="BC136" s="206"/>
      <c r="BD136" s="207">
        <f t="shared" ref="BD136:BF136" si="107">BD135*BD106</f>
        <v>0</v>
      </c>
      <c r="BE136" s="207">
        <f t="shared" si="107"/>
        <v>0</v>
      </c>
      <c r="BF136" s="207">
        <f t="shared" si="107"/>
        <v>0</v>
      </c>
      <c r="BG136" s="206"/>
      <c r="BH136" s="206"/>
      <c r="BI136" s="206"/>
      <c r="BJ136" s="206"/>
      <c r="BK136" s="45"/>
      <c r="BL136" s="206"/>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row>
    <row r="137" spans="1:98" s="45" customFormat="1" x14ac:dyDescent="0.2">
      <c r="A137" s="303"/>
      <c r="B137" s="203" t="s">
        <v>70</v>
      </c>
      <c r="C137" s="69">
        <v>0.39750000000000002</v>
      </c>
      <c r="D137" s="69"/>
      <c r="E137" s="69"/>
      <c r="F137" s="69">
        <v>0.21060000000000001</v>
      </c>
      <c r="G137" s="69"/>
      <c r="H137" s="209"/>
      <c r="I137" s="209"/>
      <c r="J137" s="209"/>
      <c r="K137" s="69"/>
      <c r="L137" s="69"/>
      <c r="M137" s="69"/>
      <c r="N137" s="69"/>
      <c r="O137" s="69">
        <v>0.32190000000000002</v>
      </c>
      <c r="P137" s="69">
        <v>0.32190000000000002</v>
      </c>
      <c r="Q137" s="69">
        <v>0.32190000000000002</v>
      </c>
      <c r="R137" s="69">
        <v>0.39750000000000002</v>
      </c>
      <c r="S137" s="69">
        <v>0.39750000000000002</v>
      </c>
      <c r="T137" s="209"/>
      <c r="U137" s="209"/>
      <c r="V137" s="209"/>
      <c r="W137" s="69">
        <v>0.39750000000000002</v>
      </c>
      <c r="X137" s="69">
        <v>0.39750000000000002</v>
      </c>
      <c r="Y137" s="69">
        <v>0.39750000000000002</v>
      </c>
      <c r="Z137" s="69">
        <v>0.39750000000000002</v>
      </c>
      <c r="AA137" s="69"/>
      <c r="AB137" s="69"/>
      <c r="AC137" s="69"/>
      <c r="AD137" s="69"/>
      <c r="AE137" s="69"/>
      <c r="AF137" s="209"/>
      <c r="AG137" s="209"/>
      <c r="AH137" s="209"/>
      <c r="AI137" s="69"/>
      <c r="AJ137" s="69"/>
      <c r="AK137" s="69"/>
      <c r="AL137" s="69"/>
      <c r="AM137" s="69"/>
      <c r="AN137" s="69"/>
      <c r="AO137" s="69"/>
      <c r="AP137" s="69"/>
      <c r="AQ137" s="69"/>
      <c r="AR137" s="209"/>
      <c r="AS137" s="209"/>
      <c r="AT137" s="209"/>
      <c r="AU137" s="69"/>
      <c r="AV137" s="69"/>
      <c r="AW137" s="69"/>
      <c r="AX137" s="69"/>
      <c r="AY137" s="69"/>
      <c r="AZ137" s="69"/>
      <c r="BA137" s="69"/>
      <c r="BB137" s="69"/>
      <c r="BC137" s="69"/>
      <c r="BD137" s="209"/>
      <c r="BE137" s="209"/>
      <c r="BF137" s="209"/>
      <c r="BG137" s="69"/>
      <c r="BH137" s="69"/>
      <c r="BI137" s="69"/>
      <c r="BJ137" s="69"/>
      <c r="BL137" s="69"/>
    </row>
    <row r="138" spans="1:98" s="53" customFormat="1" x14ac:dyDescent="0.2">
      <c r="A138" s="303"/>
      <c r="B138" s="200" t="s">
        <v>71</v>
      </c>
      <c r="C138" s="201">
        <f t="shared" ref="C138:G138" si="108">C137*C108</f>
        <v>25103.317500000001</v>
      </c>
      <c r="D138" s="201">
        <f t="shared" si="108"/>
        <v>0</v>
      </c>
      <c r="E138" s="201">
        <f t="shared" si="108"/>
        <v>0</v>
      </c>
      <c r="F138" s="201">
        <f t="shared" si="108"/>
        <v>12366.347760000001</v>
      </c>
      <c r="G138" s="201">
        <f t="shared" si="108"/>
        <v>0</v>
      </c>
      <c r="H138" s="202"/>
      <c r="I138" s="202"/>
      <c r="J138" s="202"/>
      <c r="K138" s="201">
        <f t="shared" ref="K138:S138" si="109">K137*K108</f>
        <v>0</v>
      </c>
      <c r="L138" s="201">
        <f t="shared" si="109"/>
        <v>0</v>
      </c>
      <c r="M138" s="201">
        <f t="shared" si="109"/>
        <v>0</v>
      </c>
      <c r="N138" s="201">
        <f t="shared" si="109"/>
        <v>0</v>
      </c>
      <c r="O138" s="201">
        <f t="shared" si="109"/>
        <v>18500.8806</v>
      </c>
      <c r="P138" s="201">
        <f t="shared" si="109"/>
        <v>16996.242744000003</v>
      </c>
      <c r="Q138" s="201">
        <f t="shared" si="109"/>
        <v>21324.741912000001</v>
      </c>
      <c r="R138" s="201">
        <f t="shared" si="109"/>
        <v>25277.470200000003</v>
      </c>
      <c r="S138" s="201">
        <f t="shared" si="109"/>
        <v>24454.072800000002</v>
      </c>
      <c r="T138" s="202"/>
      <c r="U138" s="202"/>
      <c r="V138" s="202"/>
      <c r="W138" s="201">
        <f t="shared" ref="W138:AE138" si="110">W137*W108</f>
        <v>25315.677899999999</v>
      </c>
      <c r="X138" s="201">
        <f t="shared" si="110"/>
        <v>23727.267899999999</v>
      </c>
      <c r="Y138" s="201">
        <f t="shared" si="110"/>
        <v>30223.292400000002</v>
      </c>
      <c r="Z138" s="201">
        <f t="shared" si="110"/>
        <v>20826.344700000001</v>
      </c>
      <c r="AA138" s="201">
        <f t="shared" si="110"/>
        <v>0</v>
      </c>
      <c r="AB138" s="201">
        <f t="shared" si="110"/>
        <v>0</v>
      </c>
      <c r="AC138" s="201">
        <f t="shared" si="110"/>
        <v>0</v>
      </c>
      <c r="AD138" s="201">
        <f t="shared" si="110"/>
        <v>0</v>
      </c>
      <c r="AE138" s="201">
        <f t="shared" si="110"/>
        <v>0</v>
      </c>
      <c r="AF138" s="202"/>
      <c r="AG138" s="202"/>
      <c r="AH138" s="202"/>
      <c r="AI138" s="201">
        <f t="shared" ref="AI138:AQ138" si="111">AI137*AI108</f>
        <v>0</v>
      </c>
      <c r="AJ138" s="201">
        <f t="shared" si="111"/>
        <v>0</v>
      </c>
      <c r="AK138" s="201">
        <f t="shared" si="111"/>
        <v>0</v>
      </c>
      <c r="AL138" s="201">
        <f t="shared" si="111"/>
        <v>0</v>
      </c>
      <c r="AM138" s="201">
        <f t="shared" si="111"/>
        <v>0</v>
      </c>
      <c r="AN138" s="201">
        <f t="shared" si="111"/>
        <v>0</v>
      </c>
      <c r="AO138" s="201">
        <f t="shared" si="111"/>
        <v>0</v>
      </c>
      <c r="AP138" s="201">
        <f t="shared" si="111"/>
        <v>0</v>
      </c>
      <c r="AQ138" s="201">
        <f t="shared" si="111"/>
        <v>0</v>
      </c>
      <c r="AR138" s="202"/>
      <c r="AS138" s="202"/>
      <c r="AT138" s="202"/>
      <c r="AU138" s="201">
        <f t="shared" ref="AU138:BC138" si="112">AU137*AU108</f>
        <v>0</v>
      </c>
      <c r="AV138" s="201">
        <f t="shared" si="112"/>
        <v>0</v>
      </c>
      <c r="AW138" s="201">
        <f t="shared" si="112"/>
        <v>0</v>
      </c>
      <c r="AX138" s="201">
        <f t="shared" si="112"/>
        <v>0</v>
      </c>
      <c r="AY138" s="201">
        <f t="shared" si="112"/>
        <v>0</v>
      </c>
      <c r="AZ138" s="201">
        <f t="shared" si="112"/>
        <v>0</v>
      </c>
      <c r="BA138" s="201">
        <f t="shared" si="112"/>
        <v>0</v>
      </c>
      <c r="BB138" s="201">
        <f t="shared" si="112"/>
        <v>0</v>
      </c>
      <c r="BC138" s="201">
        <f t="shared" si="112"/>
        <v>0</v>
      </c>
      <c r="BD138" s="202"/>
      <c r="BE138" s="202"/>
      <c r="BF138" s="202"/>
      <c r="BG138" s="201">
        <f t="shared" ref="BG138:BJ138" si="113">BG137*BG108</f>
        <v>0</v>
      </c>
      <c r="BH138" s="201">
        <f t="shared" si="113"/>
        <v>0</v>
      </c>
      <c r="BI138" s="201">
        <f t="shared" si="113"/>
        <v>0</v>
      </c>
      <c r="BJ138" s="201">
        <f t="shared" si="113"/>
        <v>0</v>
      </c>
      <c r="BK138" s="45"/>
      <c r="BL138" s="201">
        <f t="shared" ref="BL138" si="114">BL137*BL108</f>
        <v>0</v>
      </c>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row>
    <row r="139" spans="1:98" s="45" customFormat="1" x14ac:dyDescent="0.2">
      <c r="A139" s="303"/>
      <c r="B139" s="203" t="s">
        <v>72</v>
      </c>
      <c r="C139" s="204"/>
      <c r="D139" s="204"/>
      <c r="E139" s="204"/>
      <c r="F139" s="204"/>
      <c r="G139" s="204"/>
      <c r="H139" s="194"/>
      <c r="I139" s="194"/>
      <c r="J139" s="194"/>
      <c r="K139" s="204"/>
      <c r="L139" s="204"/>
      <c r="M139" s="204"/>
      <c r="N139" s="204"/>
      <c r="O139" s="204"/>
      <c r="P139" s="204"/>
      <c r="Q139" s="204"/>
      <c r="R139" s="204"/>
      <c r="S139" s="204"/>
      <c r="T139" s="194">
        <v>1.4238</v>
      </c>
      <c r="U139" s="194">
        <v>1.4238</v>
      </c>
      <c r="V139" s="194">
        <v>1.4238</v>
      </c>
      <c r="W139" s="204"/>
      <c r="X139" s="204"/>
      <c r="Y139" s="204"/>
      <c r="Z139" s="204"/>
      <c r="AA139" s="204"/>
      <c r="AB139" s="204"/>
      <c r="AC139" s="204"/>
      <c r="AD139" s="204"/>
      <c r="AE139" s="204"/>
      <c r="AF139" s="194"/>
      <c r="AG139" s="194"/>
      <c r="AH139" s="194"/>
      <c r="AI139" s="204"/>
      <c r="AJ139" s="204"/>
      <c r="AK139" s="204"/>
      <c r="AL139" s="204"/>
      <c r="AM139" s="204"/>
      <c r="AN139" s="204"/>
      <c r="AO139" s="204"/>
      <c r="AP139" s="204"/>
      <c r="AQ139" s="204"/>
      <c r="AR139" s="194"/>
      <c r="AS139" s="194"/>
      <c r="AT139" s="194"/>
      <c r="AU139" s="204"/>
      <c r="AV139" s="204"/>
      <c r="AW139" s="204"/>
      <c r="AX139" s="204"/>
      <c r="AY139" s="204"/>
      <c r="AZ139" s="204"/>
      <c r="BA139" s="204"/>
      <c r="BB139" s="204"/>
      <c r="BC139" s="204"/>
      <c r="BD139" s="194"/>
      <c r="BE139" s="194"/>
      <c r="BF139" s="194"/>
      <c r="BG139" s="204"/>
      <c r="BH139" s="204"/>
      <c r="BI139" s="204"/>
      <c r="BJ139" s="204"/>
      <c r="BL139" s="204"/>
    </row>
    <row r="140" spans="1:98" s="208" customFormat="1" x14ac:dyDescent="0.2">
      <c r="A140" s="303"/>
      <c r="B140" s="205" t="s">
        <v>73</v>
      </c>
      <c r="C140" s="206"/>
      <c r="D140" s="206"/>
      <c r="E140" s="206"/>
      <c r="F140" s="206"/>
      <c r="G140" s="206"/>
      <c r="H140" s="210">
        <f t="shared" ref="H140:J140" si="115">H139*H108</f>
        <v>0</v>
      </c>
      <c r="I140" s="210">
        <f t="shared" si="115"/>
        <v>0</v>
      </c>
      <c r="J140" s="210">
        <f t="shared" si="115"/>
        <v>0</v>
      </c>
      <c r="K140" s="206"/>
      <c r="L140" s="206"/>
      <c r="M140" s="206"/>
      <c r="N140" s="206"/>
      <c r="O140" s="206"/>
      <c r="P140" s="206"/>
      <c r="Q140" s="206"/>
      <c r="R140" s="206"/>
      <c r="S140" s="206"/>
      <c r="T140" s="210">
        <f t="shared" ref="T140:V140" si="116">T139*T108</f>
        <v>76435.677863999997</v>
      </c>
      <c r="U140" s="210">
        <f t="shared" si="116"/>
        <v>76407.999191999988</v>
      </c>
      <c r="V140" s="210">
        <f t="shared" si="116"/>
        <v>90762.978600000002</v>
      </c>
      <c r="W140" s="206"/>
      <c r="X140" s="206"/>
      <c r="Y140" s="206"/>
      <c r="Z140" s="206"/>
      <c r="AA140" s="206"/>
      <c r="AB140" s="206"/>
      <c r="AC140" s="206"/>
      <c r="AD140" s="206"/>
      <c r="AE140" s="206"/>
      <c r="AF140" s="210">
        <f t="shared" ref="AF140:AH140" si="117">AF139*AF108</f>
        <v>0</v>
      </c>
      <c r="AG140" s="210">
        <f t="shared" si="117"/>
        <v>0</v>
      </c>
      <c r="AH140" s="210">
        <f t="shared" si="117"/>
        <v>0</v>
      </c>
      <c r="AI140" s="206"/>
      <c r="AJ140" s="206"/>
      <c r="AK140" s="206"/>
      <c r="AL140" s="206"/>
      <c r="AM140" s="206"/>
      <c r="AN140" s="206"/>
      <c r="AO140" s="206"/>
      <c r="AP140" s="206"/>
      <c r="AQ140" s="206"/>
      <c r="AR140" s="210">
        <f t="shared" ref="AR140:AT140" si="118">AR139*AR108</f>
        <v>0</v>
      </c>
      <c r="AS140" s="210">
        <f t="shared" si="118"/>
        <v>0</v>
      </c>
      <c r="AT140" s="210">
        <f t="shared" si="118"/>
        <v>0</v>
      </c>
      <c r="AU140" s="206"/>
      <c r="AV140" s="206"/>
      <c r="AW140" s="206"/>
      <c r="AX140" s="206"/>
      <c r="AY140" s="206"/>
      <c r="AZ140" s="206"/>
      <c r="BA140" s="206"/>
      <c r="BB140" s="206"/>
      <c r="BC140" s="206"/>
      <c r="BD140" s="210">
        <f t="shared" ref="BD140:BF140" si="119">BD139*BD108</f>
        <v>0</v>
      </c>
      <c r="BE140" s="210">
        <f t="shared" si="119"/>
        <v>0</v>
      </c>
      <c r="BF140" s="210">
        <f t="shared" si="119"/>
        <v>0</v>
      </c>
      <c r="BG140" s="206"/>
      <c r="BH140" s="206"/>
      <c r="BI140" s="206"/>
      <c r="BJ140" s="206"/>
      <c r="BK140" s="45"/>
      <c r="BL140" s="206"/>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row>
    <row r="141" spans="1:98" s="45" customFormat="1" x14ac:dyDescent="0.2">
      <c r="A141" s="303"/>
      <c r="B141" s="203" t="s">
        <v>74</v>
      </c>
      <c r="C141" s="194">
        <v>0.24349999999999999</v>
      </c>
      <c r="D141" s="194"/>
      <c r="E141" s="194"/>
      <c r="F141" s="194">
        <v>0.13070000000000001</v>
      </c>
      <c r="G141" s="194"/>
      <c r="H141" s="209"/>
      <c r="I141" s="209"/>
      <c r="J141" s="209"/>
      <c r="K141" s="194"/>
      <c r="L141" s="194"/>
      <c r="M141" s="194"/>
      <c r="N141" s="194"/>
      <c r="O141" s="194">
        <v>0.19719999999999999</v>
      </c>
      <c r="P141" s="194">
        <v>0.19719999999999999</v>
      </c>
      <c r="Q141" s="194">
        <v>0.19719999999999999</v>
      </c>
      <c r="R141" s="194">
        <v>0.24349999999999999</v>
      </c>
      <c r="S141" s="194">
        <v>0.24349999999999999</v>
      </c>
      <c r="T141" s="209"/>
      <c r="U141" s="209"/>
      <c r="V141" s="209"/>
      <c r="W141" s="194">
        <v>0.24349999999999999</v>
      </c>
      <c r="X141" s="194">
        <v>0.24349999999999999</v>
      </c>
      <c r="Y141" s="194">
        <v>0.24349999999999999</v>
      </c>
      <c r="Z141" s="194">
        <v>0.24349999999999999</v>
      </c>
      <c r="AA141" s="194"/>
      <c r="AB141" s="194"/>
      <c r="AC141" s="194"/>
      <c r="AD141" s="194"/>
      <c r="AE141" s="194"/>
      <c r="AF141" s="209"/>
      <c r="AG141" s="209"/>
      <c r="AH141" s="209"/>
      <c r="AI141" s="194"/>
      <c r="AJ141" s="194"/>
      <c r="AK141" s="194"/>
      <c r="AL141" s="194"/>
      <c r="AM141" s="194"/>
      <c r="AN141" s="194"/>
      <c r="AO141" s="194"/>
      <c r="AP141" s="194"/>
      <c r="AQ141" s="194"/>
      <c r="AR141" s="209"/>
      <c r="AS141" s="209"/>
      <c r="AT141" s="209"/>
      <c r="AU141" s="194"/>
      <c r="AV141" s="194"/>
      <c r="AW141" s="194"/>
      <c r="AX141" s="194"/>
      <c r="AY141" s="194"/>
      <c r="AZ141" s="194"/>
      <c r="BA141" s="194"/>
      <c r="BB141" s="194"/>
      <c r="BC141" s="194"/>
      <c r="BD141" s="209"/>
      <c r="BE141" s="209"/>
      <c r="BF141" s="209"/>
      <c r="BG141" s="194"/>
      <c r="BH141" s="194"/>
      <c r="BI141" s="194"/>
      <c r="BJ141" s="194"/>
      <c r="BL141" s="194"/>
    </row>
    <row r="142" spans="1:98" s="53" customFormat="1" x14ac:dyDescent="0.2">
      <c r="A142" s="303"/>
      <c r="B142" s="200" t="s">
        <v>75</v>
      </c>
      <c r="C142" s="201">
        <f t="shared" ref="C142:G142" si="120">C141*C107</f>
        <v>36986.208479999994</v>
      </c>
      <c r="D142" s="201">
        <f t="shared" si="120"/>
        <v>0</v>
      </c>
      <c r="E142" s="201">
        <f t="shared" si="120"/>
        <v>0</v>
      </c>
      <c r="F142" s="201">
        <f t="shared" si="120"/>
        <v>20612.775420000002</v>
      </c>
      <c r="G142" s="201">
        <f t="shared" si="120"/>
        <v>0</v>
      </c>
      <c r="H142" s="211"/>
      <c r="I142" s="211"/>
      <c r="J142" s="211"/>
      <c r="K142" s="201">
        <f t="shared" ref="K142:S142" si="121">K141*K107</f>
        <v>0</v>
      </c>
      <c r="L142" s="201">
        <f t="shared" si="121"/>
        <v>0</v>
      </c>
      <c r="M142" s="201">
        <f t="shared" si="121"/>
        <v>0</v>
      </c>
      <c r="N142" s="201">
        <f t="shared" si="121"/>
        <v>0</v>
      </c>
      <c r="O142" s="201">
        <f t="shared" si="121"/>
        <v>29812.806431999998</v>
      </c>
      <c r="P142" s="201">
        <f t="shared" si="121"/>
        <v>26009.197056000001</v>
      </c>
      <c r="Q142" s="201">
        <f t="shared" si="121"/>
        <v>33434.676288000002</v>
      </c>
      <c r="R142" s="201">
        <f t="shared" si="121"/>
        <v>41730.45534</v>
      </c>
      <c r="S142" s="201">
        <f t="shared" si="121"/>
        <v>38819.529719999999</v>
      </c>
      <c r="T142" s="211"/>
      <c r="U142" s="211"/>
      <c r="V142" s="211"/>
      <c r="W142" s="201">
        <f t="shared" ref="W142:AE142" si="122">W141*W107</f>
        <v>46705.773959999999</v>
      </c>
      <c r="X142" s="201">
        <f t="shared" si="122"/>
        <v>45658.324619999999</v>
      </c>
      <c r="Y142" s="201">
        <f t="shared" si="122"/>
        <v>52856.262539999996</v>
      </c>
      <c r="Z142" s="201">
        <f t="shared" si="122"/>
        <v>37257.165540000002</v>
      </c>
      <c r="AA142" s="201">
        <f t="shared" si="122"/>
        <v>0</v>
      </c>
      <c r="AB142" s="201">
        <f t="shared" si="122"/>
        <v>0</v>
      </c>
      <c r="AC142" s="201">
        <f t="shared" si="122"/>
        <v>0</v>
      </c>
      <c r="AD142" s="201">
        <f t="shared" si="122"/>
        <v>0</v>
      </c>
      <c r="AE142" s="201">
        <f t="shared" si="122"/>
        <v>0</v>
      </c>
      <c r="AF142" s="211"/>
      <c r="AG142" s="211"/>
      <c r="AH142" s="211"/>
      <c r="AI142" s="201">
        <f t="shared" ref="AI142:AQ142" si="123">AI141*AI107</f>
        <v>0</v>
      </c>
      <c r="AJ142" s="201">
        <f t="shared" si="123"/>
        <v>0</v>
      </c>
      <c r="AK142" s="201">
        <f t="shared" si="123"/>
        <v>0</v>
      </c>
      <c r="AL142" s="201">
        <f t="shared" si="123"/>
        <v>0</v>
      </c>
      <c r="AM142" s="201">
        <f t="shared" si="123"/>
        <v>0</v>
      </c>
      <c r="AN142" s="201">
        <f t="shared" si="123"/>
        <v>0</v>
      </c>
      <c r="AO142" s="201">
        <f t="shared" si="123"/>
        <v>0</v>
      </c>
      <c r="AP142" s="201">
        <f t="shared" si="123"/>
        <v>0</v>
      </c>
      <c r="AQ142" s="201">
        <f t="shared" si="123"/>
        <v>0</v>
      </c>
      <c r="AR142" s="211"/>
      <c r="AS142" s="211"/>
      <c r="AT142" s="211"/>
      <c r="AU142" s="201">
        <f t="shared" ref="AU142:BC142" si="124">AU141*AU107</f>
        <v>0</v>
      </c>
      <c r="AV142" s="201">
        <f t="shared" si="124"/>
        <v>0</v>
      </c>
      <c r="AW142" s="201">
        <f t="shared" si="124"/>
        <v>0</v>
      </c>
      <c r="AX142" s="201">
        <f t="shared" si="124"/>
        <v>0</v>
      </c>
      <c r="AY142" s="201">
        <f t="shared" si="124"/>
        <v>0</v>
      </c>
      <c r="AZ142" s="201">
        <f t="shared" si="124"/>
        <v>0</v>
      </c>
      <c r="BA142" s="201">
        <f t="shared" si="124"/>
        <v>0</v>
      </c>
      <c r="BB142" s="201">
        <f t="shared" si="124"/>
        <v>0</v>
      </c>
      <c r="BC142" s="201">
        <f t="shared" si="124"/>
        <v>0</v>
      </c>
      <c r="BD142" s="211"/>
      <c r="BE142" s="211"/>
      <c r="BF142" s="211"/>
      <c r="BG142" s="201">
        <f t="shared" ref="BG142:BJ142" si="125">BG141*BG107</f>
        <v>0</v>
      </c>
      <c r="BH142" s="201">
        <f t="shared" si="125"/>
        <v>0</v>
      </c>
      <c r="BI142" s="201">
        <f t="shared" si="125"/>
        <v>0</v>
      </c>
      <c r="BJ142" s="201">
        <f t="shared" si="125"/>
        <v>0</v>
      </c>
      <c r="BK142" s="45"/>
      <c r="BL142" s="201">
        <f t="shared" ref="BL142" si="126">BL141*BL107</f>
        <v>0</v>
      </c>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row>
    <row r="143" spans="1:98" s="45" customFormat="1" x14ac:dyDescent="0.2">
      <c r="A143" s="303"/>
      <c r="B143" s="212" t="s">
        <v>76</v>
      </c>
      <c r="C143" s="204"/>
      <c r="D143" s="204"/>
      <c r="E143" s="204"/>
      <c r="F143" s="204"/>
      <c r="G143" s="204"/>
      <c r="H143" s="194"/>
      <c r="I143" s="194"/>
      <c r="J143" s="194"/>
      <c r="K143" s="204"/>
      <c r="L143" s="204"/>
      <c r="M143" s="204"/>
      <c r="N143" s="204"/>
      <c r="O143" s="204"/>
      <c r="P143" s="204"/>
      <c r="Q143" s="204"/>
      <c r="R143" s="204"/>
      <c r="S143" s="204"/>
      <c r="T143" s="194">
        <v>0.37009999999999998</v>
      </c>
      <c r="U143" s="194">
        <v>0.37009999999999998</v>
      </c>
      <c r="V143" s="194">
        <v>0.37009999999999998</v>
      </c>
      <c r="W143" s="204"/>
      <c r="X143" s="204"/>
      <c r="Y143" s="204"/>
      <c r="Z143" s="204"/>
      <c r="AA143" s="204"/>
      <c r="AB143" s="204"/>
      <c r="AC143" s="204"/>
      <c r="AD143" s="204"/>
      <c r="AE143" s="204"/>
      <c r="AF143" s="194"/>
      <c r="AG143" s="194"/>
      <c r="AH143" s="194"/>
      <c r="AI143" s="204"/>
      <c r="AJ143" s="204"/>
      <c r="AK143" s="204"/>
      <c r="AL143" s="204"/>
      <c r="AM143" s="204"/>
      <c r="AN143" s="204"/>
      <c r="AO143" s="204"/>
      <c r="AP143" s="204"/>
      <c r="AQ143" s="204"/>
      <c r="AR143" s="194"/>
      <c r="AS143" s="194"/>
      <c r="AT143" s="194"/>
      <c r="AU143" s="204"/>
      <c r="AV143" s="204"/>
      <c r="AW143" s="204"/>
      <c r="AX143" s="204"/>
      <c r="AY143" s="204"/>
      <c r="AZ143" s="204"/>
      <c r="BA143" s="204"/>
      <c r="BB143" s="204"/>
      <c r="BC143" s="204"/>
      <c r="BD143" s="194"/>
      <c r="BE143" s="194"/>
      <c r="BF143" s="194"/>
      <c r="BG143" s="204"/>
      <c r="BH143" s="204"/>
      <c r="BI143" s="204"/>
      <c r="BJ143" s="204"/>
      <c r="BL143" s="204"/>
    </row>
    <row r="144" spans="1:98" s="217" customFormat="1" ht="13.5" thickBot="1" x14ac:dyDescent="0.25">
      <c r="A144" s="303"/>
      <c r="B144" s="213" t="s">
        <v>77</v>
      </c>
      <c r="C144" s="214"/>
      <c r="D144" s="214"/>
      <c r="E144" s="214"/>
      <c r="F144" s="214"/>
      <c r="G144" s="214"/>
      <c r="H144" s="215">
        <f t="shared" ref="H144:J144" si="127">H143*H107</f>
        <v>0</v>
      </c>
      <c r="I144" s="215">
        <f t="shared" si="127"/>
        <v>0</v>
      </c>
      <c r="J144" s="215">
        <f t="shared" si="127"/>
        <v>0</v>
      </c>
      <c r="K144" s="214"/>
      <c r="L144" s="214"/>
      <c r="M144" s="214"/>
      <c r="N144" s="214"/>
      <c r="O144" s="214"/>
      <c r="P144" s="214"/>
      <c r="Q144" s="214"/>
      <c r="R144" s="214"/>
      <c r="S144" s="214"/>
      <c r="T144" s="215">
        <f t="shared" ref="T144:V144" si="128">T143*T107</f>
        <v>69327.753767999995</v>
      </c>
      <c r="U144" s="215">
        <f t="shared" si="128"/>
        <v>74206.589615999997</v>
      </c>
      <c r="V144" s="215">
        <f t="shared" si="128"/>
        <v>77483.529035999993</v>
      </c>
      <c r="W144" s="214"/>
      <c r="X144" s="214"/>
      <c r="Y144" s="214"/>
      <c r="Z144" s="214"/>
      <c r="AA144" s="214"/>
      <c r="AB144" s="214"/>
      <c r="AC144" s="214"/>
      <c r="AD144" s="214"/>
      <c r="AE144" s="214"/>
      <c r="AF144" s="215">
        <f t="shared" ref="AF144:AH144" si="129">AF143*AF107</f>
        <v>0</v>
      </c>
      <c r="AG144" s="215">
        <f t="shared" si="129"/>
        <v>0</v>
      </c>
      <c r="AH144" s="215">
        <f t="shared" si="129"/>
        <v>0</v>
      </c>
      <c r="AI144" s="214"/>
      <c r="AJ144" s="214"/>
      <c r="AK144" s="214"/>
      <c r="AL144" s="214"/>
      <c r="AM144" s="214"/>
      <c r="AN144" s="214"/>
      <c r="AO144" s="214"/>
      <c r="AP144" s="214"/>
      <c r="AQ144" s="214"/>
      <c r="AR144" s="215">
        <f t="shared" ref="AR144:AT144" si="130">AR143*AR107</f>
        <v>0</v>
      </c>
      <c r="AS144" s="215">
        <f t="shared" si="130"/>
        <v>0</v>
      </c>
      <c r="AT144" s="215">
        <f t="shared" si="130"/>
        <v>0</v>
      </c>
      <c r="AU144" s="214"/>
      <c r="AV144" s="214"/>
      <c r="AW144" s="214"/>
      <c r="AX144" s="214"/>
      <c r="AY144" s="214"/>
      <c r="AZ144" s="214"/>
      <c r="BA144" s="214"/>
      <c r="BB144" s="214"/>
      <c r="BC144" s="214"/>
      <c r="BD144" s="215">
        <f t="shared" ref="BD144:BF144" si="131">BD143*BD107</f>
        <v>0</v>
      </c>
      <c r="BE144" s="215">
        <f t="shared" si="131"/>
        <v>0</v>
      </c>
      <c r="BF144" s="215">
        <f t="shared" si="131"/>
        <v>0</v>
      </c>
      <c r="BG144" s="214"/>
      <c r="BH144" s="214"/>
      <c r="BI144" s="214"/>
      <c r="BJ144" s="214"/>
      <c r="BK144" s="45"/>
      <c r="BL144" s="214"/>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216"/>
    </row>
    <row r="145" spans="1:98" s="142" customFormat="1" x14ac:dyDescent="0.2">
      <c r="A145" s="303"/>
      <c r="B145" s="218" t="s">
        <v>78</v>
      </c>
      <c r="C145" s="133"/>
      <c r="D145" s="133"/>
      <c r="E145" s="133"/>
      <c r="F145" s="133"/>
      <c r="G145" s="133"/>
      <c r="H145" s="165"/>
      <c r="I145" s="165"/>
      <c r="J145" s="165"/>
      <c r="K145" s="133"/>
      <c r="L145" s="133"/>
      <c r="M145" s="133"/>
      <c r="N145" s="133"/>
      <c r="O145" s="133"/>
      <c r="P145" s="133"/>
      <c r="Q145" s="133"/>
      <c r="R145" s="133"/>
      <c r="S145" s="133"/>
      <c r="T145" s="165">
        <v>410821</v>
      </c>
      <c r="U145" s="165">
        <v>459040</v>
      </c>
      <c r="V145" s="165">
        <v>467611</v>
      </c>
      <c r="W145" s="133"/>
      <c r="X145" s="133"/>
      <c r="Y145" s="133"/>
      <c r="Z145" s="133"/>
      <c r="AA145" s="133"/>
      <c r="AB145" s="133"/>
      <c r="AC145" s="133"/>
      <c r="AD145" s="133"/>
      <c r="AE145" s="133"/>
      <c r="AF145" s="165"/>
      <c r="AG145" s="165"/>
      <c r="AH145" s="165"/>
      <c r="AI145" s="133"/>
      <c r="AJ145" s="133"/>
      <c r="AK145" s="133"/>
      <c r="AL145" s="133"/>
      <c r="AM145" s="133"/>
      <c r="AN145" s="133"/>
      <c r="AO145" s="133"/>
      <c r="AP145" s="133"/>
      <c r="AQ145" s="133"/>
      <c r="AR145" s="165"/>
      <c r="AS145" s="165"/>
      <c r="AT145" s="165"/>
      <c r="AU145" s="133"/>
      <c r="AV145" s="133"/>
      <c r="AW145" s="133"/>
      <c r="AX145" s="133"/>
      <c r="AY145" s="133"/>
      <c r="AZ145" s="133"/>
      <c r="BA145" s="133"/>
      <c r="BB145" s="133"/>
      <c r="BC145" s="133"/>
      <c r="BD145" s="165"/>
      <c r="BE145" s="165"/>
      <c r="BF145" s="165"/>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row>
    <row r="146" spans="1:98" s="194" customFormat="1" x14ac:dyDescent="0.2">
      <c r="A146" s="303"/>
      <c r="B146" s="219" t="s">
        <v>79</v>
      </c>
      <c r="C146" s="45"/>
      <c r="D146" s="45"/>
      <c r="E146" s="45"/>
      <c r="F146" s="45"/>
      <c r="G146" s="45"/>
      <c r="H146" s="220"/>
      <c r="I146" s="220"/>
      <c r="J146" s="220"/>
      <c r="K146" s="45"/>
      <c r="L146" s="45"/>
      <c r="M146" s="45"/>
      <c r="N146" s="45"/>
      <c r="O146" s="45"/>
      <c r="P146" s="45"/>
      <c r="Q146" s="45"/>
      <c r="R146" s="45"/>
      <c r="S146" s="45"/>
      <c r="T146" s="220">
        <v>5.8900000000000001E-2</v>
      </c>
      <c r="U146" s="220">
        <v>5.8900000000000001E-2</v>
      </c>
      <c r="V146" s="220">
        <v>5.8900000000000001E-2</v>
      </c>
      <c r="W146" s="45"/>
      <c r="X146" s="45"/>
      <c r="Y146" s="45"/>
      <c r="Z146" s="45"/>
      <c r="AA146" s="45"/>
      <c r="AB146" s="45"/>
      <c r="AC146" s="45"/>
      <c r="AD146" s="45"/>
      <c r="AE146" s="45"/>
      <c r="AF146" s="220"/>
      <c r="AG146" s="220"/>
      <c r="AH146" s="220"/>
      <c r="AI146" s="45"/>
      <c r="AJ146" s="45"/>
      <c r="AK146" s="45"/>
      <c r="AL146" s="45"/>
      <c r="AM146" s="45"/>
      <c r="AN146" s="45"/>
      <c r="AO146" s="45"/>
      <c r="AP146" s="45"/>
      <c r="AQ146" s="45"/>
      <c r="AR146" s="220"/>
      <c r="AS146" s="220"/>
      <c r="AT146" s="220"/>
      <c r="AU146" s="45"/>
      <c r="AV146" s="45"/>
      <c r="AW146" s="45"/>
      <c r="AX146" s="45"/>
      <c r="AY146" s="45"/>
      <c r="AZ146" s="45"/>
      <c r="BA146" s="45"/>
      <c r="BB146" s="45"/>
      <c r="BC146" s="45"/>
      <c r="BD146" s="220"/>
      <c r="BE146" s="220"/>
      <c r="BF146" s="220"/>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195"/>
    </row>
    <row r="147" spans="1:98" s="217" customFormat="1" ht="13.5" thickBot="1" x14ac:dyDescent="0.25">
      <c r="A147" s="303"/>
      <c r="B147" s="221" t="s">
        <v>80</v>
      </c>
      <c r="C147" s="214"/>
      <c r="D147" s="214"/>
      <c r="E147" s="214"/>
      <c r="F147" s="214"/>
      <c r="G147" s="214"/>
      <c r="H147" s="222">
        <f t="shared" ref="H147:J147" si="132">H146*H145</f>
        <v>0</v>
      </c>
      <c r="I147" s="222">
        <f t="shared" si="132"/>
        <v>0</v>
      </c>
      <c r="J147" s="222">
        <f t="shared" si="132"/>
        <v>0</v>
      </c>
      <c r="K147" s="214"/>
      <c r="L147" s="214"/>
      <c r="M147" s="214"/>
      <c r="N147" s="214"/>
      <c r="O147" s="214"/>
      <c r="P147" s="214"/>
      <c r="Q147" s="214"/>
      <c r="R147" s="214"/>
      <c r="S147" s="214"/>
      <c r="T147" s="222">
        <f t="shared" ref="T147:V147" si="133">T146*T145</f>
        <v>24197.356899999999</v>
      </c>
      <c r="U147" s="222">
        <f t="shared" si="133"/>
        <v>27037.456000000002</v>
      </c>
      <c r="V147" s="222">
        <f t="shared" si="133"/>
        <v>27542.287899999999</v>
      </c>
      <c r="W147" s="214"/>
      <c r="X147" s="214"/>
      <c r="Y147" s="214"/>
      <c r="Z147" s="214"/>
      <c r="AA147" s="214"/>
      <c r="AB147" s="214"/>
      <c r="AC147" s="214"/>
      <c r="AD147" s="214"/>
      <c r="AE147" s="214"/>
      <c r="AF147" s="222">
        <f t="shared" ref="AF147:AH147" si="134">AF146*AF145</f>
        <v>0</v>
      </c>
      <c r="AG147" s="222">
        <f t="shared" si="134"/>
        <v>0</v>
      </c>
      <c r="AH147" s="222">
        <f t="shared" si="134"/>
        <v>0</v>
      </c>
      <c r="AI147" s="214"/>
      <c r="AJ147" s="214"/>
      <c r="AK147" s="214"/>
      <c r="AL147" s="214"/>
      <c r="AM147" s="214"/>
      <c r="AN147" s="214"/>
      <c r="AO147" s="214"/>
      <c r="AP147" s="214"/>
      <c r="AQ147" s="214"/>
      <c r="AR147" s="222">
        <f t="shared" ref="AR147:AT147" si="135">AR146*AR145</f>
        <v>0</v>
      </c>
      <c r="AS147" s="222">
        <f t="shared" si="135"/>
        <v>0</v>
      </c>
      <c r="AT147" s="222">
        <f t="shared" si="135"/>
        <v>0</v>
      </c>
      <c r="AU147" s="214"/>
      <c r="AV147" s="214"/>
      <c r="AW147" s="214"/>
      <c r="AX147" s="214"/>
      <c r="AY147" s="214"/>
      <c r="AZ147" s="214"/>
      <c r="BA147" s="214"/>
      <c r="BB147" s="214"/>
      <c r="BC147" s="214"/>
      <c r="BD147" s="222">
        <f t="shared" ref="BD147:BF147" si="136">BD146*BD145</f>
        <v>0</v>
      </c>
      <c r="BE147" s="222">
        <f t="shared" si="136"/>
        <v>0</v>
      </c>
      <c r="BF147" s="222">
        <f t="shared" si="136"/>
        <v>0</v>
      </c>
      <c r="BG147" s="214"/>
      <c r="BH147" s="214"/>
      <c r="BI147" s="214"/>
      <c r="BJ147" s="214"/>
      <c r="BK147" s="45"/>
      <c r="BL147" s="214"/>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216"/>
    </row>
    <row r="148" spans="1:98" s="45" customFormat="1" ht="12" customHeight="1" x14ac:dyDescent="0.2">
      <c r="A148" s="303"/>
      <c r="B148" s="203" t="s">
        <v>81</v>
      </c>
      <c r="C148" s="194">
        <v>3.09E-2</v>
      </c>
      <c r="D148" s="194"/>
      <c r="E148" s="194"/>
      <c r="F148" s="194">
        <v>2.1600000000000001E-2</v>
      </c>
      <c r="G148" s="194"/>
      <c r="H148" s="194"/>
      <c r="I148" s="194"/>
      <c r="J148" s="194"/>
      <c r="K148" s="194"/>
      <c r="L148" s="194"/>
      <c r="M148" s="194"/>
      <c r="N148" s="194"/>
      <c r="O148" s="194">
        <v>2.5000000000000001E-2</v>
      </c>
      <c r="P148" s="194">
        <v>2.5000000000000001E-2</v>
      </c>
      <c r="Q148" s="194">
        <v>2.5000000000000001E-2</v>
      </c>
      <c r="R148" s="194">
        <v>3.09E-2</v>
      </c>
      <c r="S148" s="194">
        <v>3.09E-2</v>
      </c>
      <c r="T148" s="194">
        <v>3.09E-2</v>
      </c>
      <c r="U148" s="194">
        <v>3.09E-2</v>
      </c>
      <c r="V148" s="194">
        <v>3.09E-2</v>
      </c>
      <c r="W148" s="194">
        <v>3.09E-2</v>
      </c>
      <c r="X148" s="194">
        <v>3.09E-2</v>
      </c>
      <c r="Y148" s="194">
        <v>3.09E-2</v>
      </c>
      <c r="Z148" s="194">
        <v>3.09E-2</v>
      </c>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194"/>
      <c r="BB148" s="194"/>
      <c r="BC148" s="194"/>
      <c r="BD148" s="194"/>
      <c r="BE148" s="194"/>
      <c r="BF148" s="194"/>
      <c r="BG148" s="194"/>
      <c r="BH148" s="194"/>
      <c r="BI148" s="194"/>
      <c r="BJ148" s="194"/>
      <c r="BL148" s="194"/>
    </row>
    <row r="149" spans="1:98" s="224" customFormat="1" x14ac:dyDescent="0.2">
      <c r="A149" s="303"/>
      <c r="B149" s="223" t="s">
        <v>82</v>
      </c>
      <c r="C149" s="183">
        <f t="shared" ref="C149:BJ149" si="137">C148*C109</f>
        <v>10264.826735999999</v>
      </c>
      <c r="D149" s="183">
        <f t="shared" si="137"/>
        <v>0</v>
      </c>
      <c r="E149" s="183">
        <f t="shared" si="137"/>
        <v>0</v>
      </c>
      <c r="F149" s="183">
        <f t="shared" si="137"/>
        <v>9035.1521280000015</v>
      </c>
      <c r="G149" s="183">
        <f t="shared" si="137"/>
        <v>0</v>
      </c>
      <c r="H149" s="183">
        <f t="shared" si="137"/>
        <v>0</v>
      </c>
      <c r="I149" s="183">
        <f t="shared" si="137"/>
        <v>0</v>
      </c>
      <c r="J149" s="183">
        <f t="shared" si="137"/>
        <v>0</v>
      </c>
      <c r="K149" s="183">
        <f t="shared" si="137"/>
        <v>0</v>
      </c>
      <c r="L149" s="183">
        <f t="shared" si="137"/>
        <v>0</v>
      </c>
      <c r="M149" s="183">
        <f t="shared" si="137"/>
        <v>0</v>
      </c>
      <c r="N149" s="183">
        <f t="shared" si="137"/>
        <v>0</v>
      </c>
      <c r="O149" s="183">
        <f t="shared" si="137"/>
        <v>8621.7570000000014</v>
      </c>
      <c r="P149" s="183">
        <f t="shared" si="137"/>
        <v>7705.3590000000004</v>
      </c>
      <c r="Q149" s="183">
        <f t="shared" si="137"/>
        <v>9314.0730000000003</v>
      </c>
      <c r="R149" s="183">
        <f t="shared" si="137"/>
        <v>11160.609084</v>
      </c>
      <c r="S149" s="183">
        <f t="shared" si="137"/>
        <v>9903.3857279999993</v>
      </c>
      <c r="T149" s="183">
        <f t="shared" si="137"/>
        <v>11117.559203999999</v>
      </c>
      <c r="U149" s="183">
        <f t="shared" si="137"/>
        <v>11438.03052</v>
      </c>
      <c r="V149" s="183">
        <f t="shared" si="137"/>
        <v>12390.845616000001</v>
      </c>
      <c r="W149" s="183">
        <f t="shared" si="137"/>
        <v>12155.072436</v>
      </c>
      <c r="X149" s="183">
        <f t="shared" si="137"/>
        <v>11539.080936</v>
      </c>
      <c r="Y149" s="183">
        <f t="shared" si="137"/>
        <v>12437.399556</v>
      </c>
      <c r="Z149" s="183">
        <f t="shared" si="137"/>
        <v>10270.221876000001</v>
      </c>
      <c r="AA149" s="183">
        <f t="shared" si="137"/>
        <v>0</v>
      </c>
      <c r="AB149" s="183">
        <f t="shared" si="137"/>
        <v>0</v>
      </c>
      <c r="AC149" s="183">
        <f t="shared" si="137"/>
        <v>0</v>
      </c>
      <c r="AD149" s="183">
        <f t="shared" si="137"/>
        <v>0</v>
      </c>
      <c r="AE149" s="183">
        <f t="shared" si="137"/>
        <v>0</v>
      </c>
      <c r="AF149" s="183">
        <f t="shared" si="137"/>
        <v>0</v>
      </c>
      <c r="AG149" s="183">
        <f t="shared" si="137"/>
        <v>0</v>
      </c>
      <c r="AH149" s="183">
        <f t="shared" si="137"/>
        <v>0</v>
      </c>
      <c r="AI149" s="183">
        <f t="shared" si="137"/>
        <v>0</v>
      </c>
      <c r="AJ149" s="183">
        <f t="shared" si="137"/>
        <v>0</v>
      </c>
      <c r="AK149" s="183">
        <f t="shared" si="137"/>
        <v>0</v>
      </c>
      <c r="AL149" s="183">
        <f t="shared" si="137"/>
        <v>0</v>
      </c>
      <c r="AM149" s="183">
        <f t="shared" si="137"/>
        <v>0</v>
      </c>
      <c r="AN149" s="183">
        <f t="shared" si="137"/>
        <v>0</v>
      </c>
      <c r="AO149" s="183">
        <f t="shared" si="137"/>
        <v>0</v>
      </c>
      <c r="AP149" s="183">
        <f t="shared" si="137"/>
        <v>0</v>
      </c>
      <c r="AQ149" s="183">
        <f t="shared" si="137"/>
        <v>0</v>
      </c>
      <c r="AR149" s="183">
        <f t="shared" si="137"/>
        <v>0</v>
      </c>
      <c r="AS149" s="183">
        <f t="shared" si="137"/>
        <v>0</v>
      </c>
      <c r="AT149" s="183">
        <f t="shared" si="137"/>
        <v>0</v>
      </c>
      <c r="AU149" s="183">
        <f t="shared" si="137"/>
        <v>0</v>
      </c>
      <c r="AV149" s="183">
        <f t="shared" si="137"/>
        <v>0</v>
      </c>
      <c r="AW149" s="183">
        <f t="shared" si="137"/>
        <v>0</v>
      </c>
      <c r="AX149" s="183">
        <f t="shared" si="137"/>
        <v>0</v>
      </c>
      <c r="AY149" s="183">
        <f t="shared" si="137"/>
        <v>0</v>
      </c>
      <c r="AZ149" s="183">
        <f t="shared" si="137"/>
        <v>0</v>
      </c>
      <c r="BA149" s="183">
        <f t="shared" si="137"/>
        <v>0</v>
      </c>
      <c r="BB149" s="183">
        <f t="shared" si="137"/>
        <v>0</v>
      </c>
      <c r="BC149" s="183">
        <f t="shared" si="137"/>
        <v>0</v>
      </c>
      <c r="BD149" s="183">
        <f t="shared" si="137"/>
        <v>0</v>
      </c>
      <c r="BE149" s="183">
        <f t="shared" si="137"/>
        <v>0</v>
      </c>
      <c r="BF149" s="183">
        <f t="shared" si="137"/>
        <v>0</v>
      </c>
      <c r="BG149" s="183">
        <f t="shared" si="137"/>
        <v>0</v>
      </c>
      <c r="BH149" s="183">
        <f t="shared" si="137"/>
        <v>0</v>
      </c>
      <c r="BI149" s="183">
        <f t="shared" si="137"/>
        <v>0</v>
      </c>
      <c r="BJ149" s="183">
        <f t="shared" si="137"/>
        <v>0</v>
      </c>
      <c r="BK149" s="45"/>
      <c r="BL149" s="183">
        <f t="shared" ref="BL149" si="138">BL148*BL109</f>
        <v>0</v>
      </c>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row>
    <row r="150" spans="1:98" s="45" customFormat="1" x14ac:dyDescent="0.2">
      <c r="A150" s="303"/>
      <c r="B150" s="203" t="s">
        <v>83</v>
      </c>
      <c r="C150" s="73">
        <v>0.02</v>
      </c>
      <c r="D150" s="73"/>
      <c r="E150" s="73"/>
      <c r="F150" s="73">
        <v>0</v>
      </c>
      <c r="G150" s="73"/>
      <c r="H150" s="73"/>
      <c r="I150" s="73"/>
      <c r="J150" s="73"/>
      <c r="K150" s="73"/>
      <c r="L150" s="73"/>
      <c r="M150" s="73"/>
      <c r="N150" s="73"/>
      <c r="O150" s="73">
        <v>1.9699999999999999E-2</v>
      </c>
      <c r="P150" s="73">
        <v>1.9699999999999999E-2</v>
      </c>
      <c r="Q150" s="73">
        <v>1.9699999999999999E-2</v>
      </c>
      <c r="R150" s="73">
        <v>0.02</v>
      </c>
      <c r="S150" s="73">
        <v>0.02</v>
      </c>
      <c r="T150" s="73">
        <v>0.02</v>
      </c>
      <c r="U150" s="73">
        <v>0.02</v>
      </c>
      <c r="V150" s="73">
        <v>0.02</v>
      </c>
      <c r="W150" s="73">
        <v>0.02</v>
      </c>
      <c r="X150" s="73">
        <v>0.02</v>
      </c>
      <c r="Y150" s="73">
        <v>0.02</v>
      </c>
      <c r="Z150" s="73">
        <v>0.02</v>
      </c>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L150" s="73"/>
    </row>
    <row r="151" spans="1:98" s="226" customFormat="1" x14ac:dyDescent="0.2">
      <c r="A151" s="303"/>
      <c r="B151" s="223" t="s">
        <v>84</v>
      </c>
      <c r="C151" s="225">
        <f t="shared" ref="C151:BJ151" si="139">C150*C109</f>
        <v>6643.9007999999994</v>
      </c>
      <c r="D151" s="225">
        <f t="shared" si="139"/>
        <v>0</v>
      </c>
      <c r="E151" s="225">
        <f t="shared" si="139"/>
        <v>0</v>
      </c>
      <c r="F151" s="225">
        <f t="shared" si="139"/>
        <v>0</v>
      </c>
      <c r="G151" s="225">
        <f t="shared" si="139"/>
        <v>0</v>
      </c>
      <c r="H151" s="225">
        <f t="shared" si="139"/>
        <v>0</v>
      </c>
      <c r="I151" s="225">
        <f t="shared" si="139"/>
        <v>0</v>
      </c>
      <c r="J151" s="225">
        <f t="shared" si="139"/>
        <v>0</v>
      </c>
      <c r="K151" s="225">
        <f t="shared" si="139"/>
        <v>0</v>
      </c>
      <c r="L151" s="225">
        <f t="shared" si="139"/>
        <v>0</v>
      </c>
      <c r="M151" s="225">
        <f t="shared" si="139"/>
        <v>0</v>
      </c>
      <c r="N151" s="225">
        <f t="shared" si="139"/>
        <v>0</v>
      </c>
      <c r="O151" s="225">
        <f t="shared" si="139"/>
        <v>6793.9445160000005</v>
      </c>
      <c r="P151" s="225">
        <f t="shared" si="139"/>
        <v>6071.8228919999992</v>
      </c>
      <c r="Q151" s="225">
        <f t="shared" si="139"/>
        <v>7339.4895239999996</v>
      </c>
      <c r="R151" s="225">
        <f t="shared" si="139"/>
        <v>7223.6952000000001</v>
      </c>
      <c r="S151" s="225">
        <f t="shared" si="139"/>
        <v>6409.9583999999995</v>
      </c>
      <c r="T151" s="225">
        <f t="shared" si="139"/>
        <v>7195.8312000000005</v>
      </c>
      <c r="U151" s="225">
        <f t="shared" si="139"/>
        <v>7403.2560000000003</v>
      </c>
      <c r="V151" s="225">
        <f t="shared" si="139"/>
        <v>8019.9647999999997</v>
      </c>
      <c r="W151" s="225">
        <f t="shared" si="139"/>
        <v>7867.3607999999995</v>
      </c>
      <c r="X151" s="225">
        <f t="shared" si="139"/>
        <v>7468.6607999999997</v>
      </c>
      <c r="Y151" s="225">
        <f t="shared" si="139"/>
        <v>8050.0968000000003</v>
      </c>
      <c r="Z151" s="225">
        <f t="shared" si="139"/>
        <v>6647.3928000000005</v>
      </c>
      <c r="AA151" s="225">
        <f t="shared" si="139"/>
        <v>0</v>
      </c>
      <c r="AB151" s="225">
        <f t="shared" si="139"/>
        <v>0</v>
      </c>
      <c r="AC151" s="225">
        <f t="shared" si="139"/>
        <v>0</v>
      </c>
      <c r="AD151" s="225">
        <f t="shared" si="139"/>
        <v>0</v>
      </c>
      <c r="AE151" s="225">
        <f t="shared" si="139"/>
        <v>0</v>
      </c>
      <c r="AF151" s="225">
        <f t="shared" si="139"/>
        <v>0</v>
      </c>
      <c r="AG151" s="225">
        <f t="shared" si="139"/>
        <v>0</v>
      </c>
      <c r="AH151" s="225">
        <f t="shared" si="139"/>
        <v>0</v>
      </c>
      <c r="AI151" s="225">
        <f t="shared" si="139"/>
        <v>0</v>
      </c>
      <c r="AJ151" s="225">
        <f t="shared" si="139"/>
        <v>0</v>
      </c>
      <c r="AK151" s="225">
        <f t="shared" si="139"/>
        <v>0</v>
      </c>
      <c r="AL151" s="225">
        <f t="shared" si="139"/>
        <v>0</v>
      </c>
      <c r="AM151" s="225">
        <f t="shared" si="139"/>
        <v>0</v>
      </c>
      <c r="AN151" s="225">
        <f t="shared" si="139"/>
        <v>0</v>
      </c>
      <c r="AO151" s="225">
        <f t="shared" si="139"/>
        <v>0</v>
      </c>
      <c r="AP151" s="225">
        <f t="shared" si="139"/>
        <v>0</v>
      </c>
      <c r="AQ151" s="225">
        <f t="shared" si="139"/>
        <v>0</v>
      </c>
      <c r="AR151" s="225">
        <f t="shared" si="139"/>
        <v>0</v>
      </c>
      <c r="AS151" s="225">
        <f t="shared" si="139"/>
        <v>0</v>
      </c>
      <c r="AT151" s="225">
        <f t="shared" si="139"/>
        <v>0</v>
      </c>
      <c r="AU151" s="225">
        <f t="shared" si="139"/>
        <v>0</v>
      </c>
      <c r="AV151" s="225">
        <f t="shared" si="139"/>
        <v>0</v>
      </c>
      <c r="AW151" s="225">
        <f t="shared" si="139"/>
        <v>0</v>
      </c>
      <c r="AX151" s="225">
        <f t="shared" si="139"/>
        <v>0</v>
      </c>
      <c r="AY151" s="225">
        <f t="shared" si="139"/>
        <v>0</v>
      </c>
      <c r="AZ151" s="225">
        <f t="shared" si="139"/>
        <v>0</v>
      </c>
      <c r="BA151" s="225">
        <f t="shared" si="139"/>
        <v>0</v>
      </c>
      <c r="BB151" s="225">
        <f t="shared" si="139"/>
        <v>0</v>
      </c>
      <c r="BC151" s="225">
        <f t="shared" si="139"/>
        <v>0</v>
      </c>
      <c r="BD151" s="225">
        <f t="shared" si="139"/>
        <v>0</v>
      </c>
      <c r="BE151" s="225">
        <f t="shared" si="139"/>
        <v>0</v>
      </c>
      <c r="BF151" s="225">
        <f t="shared" si="139"/>
        <v>0</v>
      </c>
      <c r="BG151" s="225">
        <f t="shared" si="139"/>
        <v>0</v>
      </c>
      <c r="BH151" s="225">
        <f t="shared" si="139"/>
        <v>0</v>
      </c>
      <c r="BI151" s="225">
        <f t="shared" si="139"/>
        <v>0</v>
      </c>
      <c r="BJ151" s="225">
        <f t="shared" si="139"/>
        <v>0</v>
      </c>
      <c r="BK151" s="23"/>
      <c r="BL151" s="225">
        <f t="shared" ref="BL151" si="140">BL150*BL109</f>
        <v>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row>
    <row r="152" spans="1:98" s="224" customFormat="1" x14ac:dyDescent="0.2">
      <c r="A152" s="303"/>
      <c r="B152" s="223" t="s">
        <v>85</v>
      </c>
      <c r="C152" s="227">
        <v>0</v>
      </c>
      <c r="D152" s="227">
        <v>0</v>
      </c>
      <c r="E152" s="227">
        <v>0</v>
      </c>
      <c r="F152" s="227">
        <v>0</v>
      </c>
      <c r="G152" s="227">
        <v>0</v>
      </c>
      <c r="H152" s="227">
        <v>0</v>
      </c>
      <c r="I152" s="227">
        <v>0</v>
      </c>
      <c r="J152" s="227">
        <v>0</v>
      </c>
      <c r="K152" s="227">
        <v>0</v>
      </c>
      <c r="L152" s="227">
        <v>0</v>
      </c>
      <c r="M152" s="227">
        <v>0</v>
      </c>
      <c r="N152" s="227">
        <v>0</v>
      </c>
      <c r="O152" s="227">
        <v>0</v>
      </c>
      <c r="P152" s="227">
        <v>0</v>
      </c>
      <c r="Q152" s="227">
        <v>0</v>
      </c>
      <c r="R152" s="227">
        <v>0</v>
      </c>
      <c r="S152" s="227">
        <v>0</v>
      </c>
      <c r="T152" s="227">
        <v>0</v>
      </c>
      <c r="U152" s="227">
        <v>0</v>
      </c>
      <c r="V152" s="227">
        <v>0</v>
      </c>
      <c r="W152" s="227">
        <v>0</v>
      </c>
      <c r="X152" s="227">
        <v>0</v>
      </c>
      <c r="Y152" s="227">
        <v>0</v>
      </c>
      <c r="Z152" s="227">
        <v>0</v>
      </c>
      <c r="AA152" s="227">
        <v>0</v>
      </c>
      <c r="AB152" s="227">
        <v>0</v>
      </c>
      <c r="AC152" s="227">
        <v>0</v>
      </c>
      <c r="AD152" s="227">
        <v>0</v>
      </c>
      <c r="AE152" s="227">
        <v>0</v>
      </c>
      <c r="AF152" s="227">
        <v>0</v>
      </c>
      <c r="AG152" s="227">
        <v>0</v>
      </c>
      <c r="AH152" s="227">
        <v>0</v>
      </c>
      <c r="AI152" s="227">
        <v>0</v>
      </c>
      <c r="AJ152" s="227">
        <v>0</v>
      </c>
      <c r="AK152" s="227">
        <v>0</v>
      </c>
      <c r="AL152" s="227">
        <v>0</v>
      </c>
      <c r="AM152" s="227">
        <v>0</v>
      </c>
      <c r="AN152" s="227">
        <v>0</v>
      </c>
      <c r="AO152" s="227">
        <v>0</v>
      </c>
      <c r="AP152" s="227">
        <v>0</v>
      </c>
      <c r="AQ152" s="227">
        <v>0</v>
      </c>
      <c r="AR152" s="227">
        <v>0</v>
      </c>
      <c r="AS152" s="227">
        <v>0</v>
      </c>
      <c r="AT152" s="227">
        <v>0</v>
      </c>
      <c r="AU152" s="227">
        <v>0</v>
      </c>
      <c r="AV152" s="227">
        <v>0</v>
      </c>
      <c r="AW152" s="227">
        <v>0</v>
      </c>
      <c r="AX152" s="227">
        <v>0</v>
      </c>
      <c r="AY152" s="227">
        <v>0</v>
      </c>
      <c r="AZ152" s="227">
        <v>0</v>
      </c>
      <c r="BA152" s="227">
        <v>0</v>
      </c>
      <c r="BB152" s="227">
        <v>0</v>
      </c>
      <c r="BC152" s="227">
        <v>0</v>
      </c>
      <c r="BD152" s="227">
        <v>0</v>
      </c>
      <c r="BE152" s="227">
        <v>0</v>
      </c>
      <c r="BF152" s="227">
        <v>0</v>
      </c>
      <c r="BG152" s="227">
        <v>0</v>
      </c>
      <c r="BH152" s="227">
        <v>0</v>
      </c>
      <c r="BI152" s="227">
        <v>0</v>
      </c>
      <c r="BJ152" s="227">
        <v>0</v>
      </c>
      <c r="BK152" s="45"/>
      <c r="BL152" s="227">
        <v>0</v>
      </c>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row>
    <row r="153" spans="1:98" s="230" customFormat="1" ht="13.5" thickBot="1" x14ac:dyDescent="0.25">
      <c r="A153" s="303"/>
      <c r="B153" s="228" t="s">
        <v>86</v>
      </c>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c r="AE153" s="229"/>
      <c r="AF153" s="229"/>
      <c r="AG153" s="229"/>
      <c r="AH153" s="229"/>
      <c r="AI153" s="229"/>
      <c r="AJ153" s="229"/>
      <c r="AK153" s="229"/>
      <c r="AL153" s="229"/>
      <c r="AM153" s="229"/>
      <c r="AN153" s="229"/>
      <c r="AO153" s="229"/>
      <c r="AP153" s="229"/>
      <c r="AQ153" s="229"/>
      <c r="AR153" s="229"/>
      <c r="AS153" s="229"/>
      <c r="AT153" s="229"/>
      <c r="AU153" s="229"/>
      <c r="AV153" s="229"/>
      <c r="AW153" s="229"/>
      <c r="AX153" s="229"/>
      <c r="AY153" s="229"/>
      <c r="AZ153" s="229"/>
      <c r="BA153" s="229"/>
      <c r="BB153" s="229"/>
      <c r="BC153" s="229"/>
      <c r="BD153" s="229"/>
      <c r="BE153" s="229"/>
      <c r="BF153" s="229"/>
      <c r="BG153" s="229"/>
      <c r="BH153" s="229"/>
      <c r="BI153" s="229"/>
      <c r="BJ153" s="229"/>
      <c r="BK153" s="45"/>
      <c r="BL153" s="229"/>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row>
    <row r="154" spans="1:98" s="83" customFormat="1" ht="13.5" thickBot="1" x14ac:dyDescent="0.25">
      <c r="A154" s="303"/>
      <c r="B154" s="80" t="s">
        <v>28</v>
      </c>
      <c r="C154" s="232">
        <v>194000.54</v>
      </c>
      <c r="D154" s="232"/>
      <c r="E154" s="232"/>
      <c r="F154" s="232">
        <v>125277.94</v>
      </c>
      <c r="G154" s="232"/>
      <c r="H154" s="232"/>
      <c r="I154" s="232"/>
      <c r="J154" s="232"/>
      <c r="K154" s="232"/>
      <c r="L154" s="232"/>
      <c r="M154" s="232"/>
      <c r="N154" s="232"/>
      <c r="O154" s="232">
        <v>150450.76</v>
      </c>
      <c r="P154" s="232">
        <v>139472.4</v>
      </c>
      <c r="Q154" s="232">
        <v>148923.5</v>
      </c>
      <c r="R154" s="232">
        <v>190796.79999999999</v>
      </c>
      <c r="S154" s="232">
        <v>169180.53</v>
      </c>
      <c r="T154" s="232">
        <v>314101.69</v>
      </c>
      <c r="U154" s="232">
        <v>328212.45</v>
      </c>
      <c r="V154" s="232">
        <v>370617.2</v>
      </c>
      <c r="W154" s="232">
        <v>223250.96</v>
      </c>
      <c r="X154" s="232">
        <v>211997.5</v>
      </c>
      <c r="Y154" s="232">
        <v>261890.07</v>
      </c>
      <c r="Z154" s="232">
        <v>224270.61</v>
      </c>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82"/>
      <c r="BL154" s="23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row>
    <row r="155" spans="1:98" s="86" customFormat="1" ht="13.5" thickBot="1" x14ac:dyDescent="0.25">
      <c r="A155" s="303"/>
      <c r="B155" s="234" t="s">
        <v>29</v>
      </c>
      <c r="C155" s="235">
        <f>IFERROR(C154/C109*100,0)</f>
        <v>58.39958959050081</v>
      </c>
      <c r="D155" s="235">
        <f t="shared" ref="D155:BJ155" si="141">IFERROR(D154/D109*100,0)</f>
        <v>0</v>
      </c>
      <c r="E155" s="235">
        <f t="shared" si="141"/>
        <v>0</v>
      </c>
      <c r="F155" s="235">
        <f t="shared" si="141"/>
        <v>29.949728191228527</v>
      </c>
      <c r="G155" s="235">
        <f t="shared" si="141"/>
        <v>0</v>
      </c>
      <c r="H155" s="235">
        <f t="shared" si="141"/>
        <v>0</v>
      </c>
      <c r="I155" s="235">
        <f t="shared" si="141"/>
        <v>0</v>
      </c>
      <c r="J155" s="235">
        <f t="shared" si="141"/>
        <v>0</v>
      </c>
      <c r="K155" s="235">
        <f t="shared" si="141"/>
        <v>0</v>
      </c>
      <c r="L155" s="235">
        <f t="shared" si="141"/>
        <v>0</v>
      </c>
      <c r="M155" s="235">
        <f t="shared" si="141"/>
        <v>0</v>
      </c>
      <c r="N155" s="235">
        <f t="shared" si="141"/>
        <v>0</v>
      </c>
      <c r="O155" s="235">
        <f t="shared" si="141"/>
        <v>43.625319061996294</v>
      </c>
      <c r="P155" s="235">
        <f t="shared" si="141"/>
        <v>45.251752708731672</v>
      </c>
      <c r="Q155" s="235">
        <f t="shared" si="141"/>
        <v>39.972711186609772</v>
      </c>
      <c r="R155" s="235">
        <f t="shared" si="141"/>
        <v>52.82526317001858</v>
      </c>
      <c r="S155" s="235">
        <f t="shared" si="141"/>
        <v>52.786779396259419</v>
      </c>
      <c r="T155" s="235">
        <f t="shared" si="141"/>
        <v>87.301016733132926</v>
      </c>
      <c r="U155" s="235">
        <f t="shared" si="141"/>
        <v>88.667054063779517</v>
      </c>
      <c r="V155" s="235">
        <f t="shared" si="141"/>
        <v>92.423647545186242</v>
      </c>
      <c r="W155" s="235">
        <f t="shared" si="141"/>
        <v>56.753710850530716</v>
      </c>
      <c r="X155" s="235">
        <f t="shared" si="141"/>
        <v>56.769883029096732</v>
      </c>
      <c r="Y155" s="235">
        <f t="shared" si="141"/>
        <v>65.065073503215515</v>
      </c>
      <c r="Z155" s="235">
        <f t="shared" si="141"/>
        <v>67.476262272330274</v>
      </c>
      <c r="AA155" s="235">
        <f t="shared" si="141"/>
        <v>0</v>
      </c>
      <c r="AB155" s="235">
        <f t="shared" si="141"/>
        <v>0</v>
      </c>
      <c r="AC155" s="235">
        <f t="shared" si="141"/>
        <v>0</v>
      </c>
      <c r="AD155" s="235">
        <f t="shared" si="141"/>
        <v>0</v>
      </c>
      <c r="AE155" s="235">
        <f t="shared" si="141"/>
        <v>0</v>
      </c>
      <c r="AF155" s="235">
        <f t="shared" si="141"/>
        <v>0</v>
      </c>
      <c r="AG155" s="235">
        <f t="shared" si="141"/>
        <v>0</v>
      </c>
      <c r="AH155" s="235">
        <f t="shared" si="141"/>
        <v>0</v>
      </c>
      <c r="AI155" s="235">
        <f t="shared" si="141"/>
        <v>0</v>
      </c>
      <c r="AJ155" s="235">
        <f t="shared" si="141"/>
        <v>0</v>
      </c>
      <c r="AK155" s="235">
        <f t="shared" si="141"/>
        <v>0</v>
      </c>
      <c r="AL155" s="235">
        <f t="shared" si="141"/>
        <v>0</v>
      </c>
      <c r="AM155" s="235">
        <f t="shared" si="141"/>
        <v>0</v>
      </c>
      <c r="AN155" s="235">
        <f t="shared" si="141"/>
        <v>0</v>
      </c>
      <c r="AO155" s="235">
        <f t="shared" si="141"/>
        <v>0</v>
      </c>
      <c r="AP155" s="235">
        <f t="shared" si="141"/>
        <v>0</v>
      </c>
      <c r="AQ155" s="235">
        <f t="shared" si="141"/>
        <v>0</v>
      </c>
      <c r="AR155" s="235">
        <f t="shared" si="141"/>
        <v>0</v>
      </c>
      <c r="AS155" s="235">
        <f t="shared" si="141"/>
        <v>0</v>
      </c>
      <c r="AT155" s="235">
        <f t="shared" si="141"/>
        <v>0</v>
      </c>
      <c r="AU155" s="235">
        <f t="shared" si="141"/>
        <v>0</v>
      </c>
      <c r="AV155" s="235">
        <f t="shared" si="141"/>
        <v>0</v>
      </c>
      <c r="AW155" s="235">
        <f t="shared" si="141"/>
        <v>0</v>
      </c>
      <c r="AX155" s="235">
        <f t="shared" si="141"/>
        <v>0</v>
      </c>
      <c r="AY155" s="235">
        <f t="shared" si="141"/>
        <v>0</v>
      </c>
      <c r="AZ155" s="235">
        <f t="shared" si="141"/>
        <v>0</v>
      </c>
      <c r="BA155" s="235">
        <f t="shared" si="141"/>
        <v>0</v>
      </c>
      <c r="BB155" s="235">
        <f t="shared" si="141"/>
        <v>0</v>
      </c>
      <c r="BC155" s="235">
        <f t="shared" si="141"/>
        <v>0</v>
      </c>
      <c r="BD155" s="235">
        <f t="shared" si="141"/>
        <v>0</v>
      </c>
      <c r="BE155" s="235">
        <f t="shared" si="141"/>
        <v>0</v>
      </c>
      <c r="BF155" s="235">
        <f t="shared" si="141"/>
        <v>0</v>
      </c>
      <c r="BG155" s="235">
        <f t="shared" si="141"/>
        <v>0</v>
      </c>
      <c r="BH155" s="235">
        <f t="shared" si="141"/>
        <v>0</v>
      </c>
      <c r="BI155" s="235">
        <f t="shared" si="141"/>
        <v>0</v>
      </c>
      <c r="BJ155" s="85">
        <f t="shared" si="141"/>
        <v>0</v>
      </c>
      <c r="BK155" s="45"/>
      <c r="BL155" s="236">
        <f t="shared" ref="BL155" si="142">IFERROR(BL154/BL109*100,0)</f>
        <v>0</v>
      </c>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row>
    <row r="156" spans="1:98" s="240" customFormat="1" ht="13.5" thickBot="1" x14ac:dyDescent="0.25">
      <c r="A156" s="303"/>
      <c r="B156" s="237" t="s">
        <v>87</v>
      </c>
      <c r="C156" s="238">
        <f t="shared" ref="C156:BJ156" si="143">SUM(C122,C124,C128,C126,C134,C136,C138,C140,C142,C144,C147,C149,C151,C152,C153)-C154</f>
        <v>-16485.990896000032</v>
      </c>
      <c r="D156" s="238">
        <f t="shared" si="143"/>
        <v>0</v>
      </c>
      <c r="E156" s="238">
        <f t="shared" si="143"/>
        <v>0</v>
      </c>
      <c r="F156" s="238">
        <f t="shared" si="143"/>
        <v>-10497.995403999987</v>
      </c>
      <c r="G156" s="238">
        <f t="shared" si="143"/>
        <v>0</v>
      </c>
      <c r="H156" s="238">
        <f t="shared" si="143"/>
        <v>0</v>
      </c>
      <c r="I156" s="238">
        <f t="shared" si="143"/>
        <v>0</v>
      </c>
      <c r="J156" s="238">
        <f t="shared" si="143"/>
        <v>0</v>
      </c>
      <c r="K156" s="238">
        <f t="shared" si="143"/>
        <v>0</v>
      </c>
      <c r="L156" s="238">
        <f t="shared" si="143"/>
        <v>0</v>
      </c>
      <c r="M156" s="238">
        <f t="shared" si="143"/>
        <v>0</v>
      </c>
      <c r="N156" s="238">
        <f t="shared" si="143"/>
        <v>0</v>
      </c>
      <c r="O156" s="238">
        <f t="shared" si="143"/>
        <v>-7268.3926640000136</v>
      </c>
      <c r="P156" s="238">
        <f t="shared" si="143"/>
        <v>-5742.4421599999769</v>
      </c>
      <c r="Q156" s="238">
        <f t="shared" si="143"/>
        <v>1.0883999988436699E-2</v>
      </c>
      <c r="R156" s="238">
        <f t="shared" si="143"/>
        <v>-9572.0214759999944</v>
      </c>
      <c r="S156" s="238">
        <f t="shared" si="143"/>
        <v>-0.1913160000112839</v>
      </c>
      <c r="T156" s="238">
        <f t="shared" si="143"/>
        <v>-24574.957943999965</v>
      </c>
      <c r="U156" s="238">
        <f t="shared" si="143"/>
        <v>-30299.046411999967</v>
      </c>
      <c r="V156" s="238">
        <f t="shared" si="143"/>
        <v>-46555.437672000029</v>
      </c>
      <c r="W156" s="238">
        <f t="shared" si="143"/>
        <v>-28179.211412000004</v>
      </c>
      <c r="X156" s="238">
        <f t="shared" si="143"/>
        <v>-23142.569259999989</v>
      </c>
      <c r="Y156" s="238">
        <f t="shared" si="143"/>
        <v>-56162.474736000033</v>
      </c>
      <c r="Z156" s="238">
        <f>SUM(Z122,Z124,Z128,Z126,Z134,Z136,Z138,Z132,Z140,Z142,Z144,Z147,Z149,Z151,Z152,Z153)-Z154</f>
        <v>0.12986000001546927</v>
      </c>
      <c r="AA156" s="238">
        <f t="shared" si="143"/>
        <v>0</v>
      </c>
      <c r="AB156" s="238">
        <f t="shared" si="143"/>
        <v>0</v>
      </c>
      <c r="AC156" s="238">
        <f t="shared" si="143"/>
        <v>0</v>
      </c>
      <c r="AD156" s="238">
        <f t="shared" si="143"/>
        <v>0</v>
      </c>
      <c r="AE156" s="238">
        <f t="shared" si="143"/>
        <v>0</v>
      </c>
      <c r="AF156" s="238">
        <f t="shared" si="143"/>
        <v>0</v>
      </c>
      <c r="AG156" s="238">
        <f t="shared" si="143"/>
        <v>0</v>
      </c>
      <c r="AH156" s="238">
        <f t="shared" si="143"/>
        <v>0</v>
      </c>
      <c r="AI156" s="238">
        <f t="shared" si="143"/>
        <v>0</v>
      </c>
      <c r="AJ156" s="238">
        <f t="shared" si="143"/>
        <v>0</v>
      </c>
      <c r="AK156" s="238">
        <f t="shared" si="143"/>
        <v>0</v>
      </c>
      <c r="AL156" s="238">
        <f t="shared" si="143"/>
        <v>0</v>
      </c>
      <c r="AM156" s="238">
        <f t="shared" si="143"/>
        <v>0</v>
      </c>
      <c r="AN156" s="238">
        <f t="shared" si="143"/>
        <v>0</v>
      </c>
      <c r="AO156" s="238">
        <f t="shared" si="143"/>
        <v>0</v>
      </c>
      <c r="AP156" s="238">
        <f t="shared" si="143"/>
        <v>0</v>
      </c>
      <c r="AQ156" s="238">
        <f t="shared" si="143"/>
        <v>0</v>
      </c>
      <c r="AR156" s="238">
        <f t="shared" si="143"/>
        <v>0</v>
      </c>
      <c r="AS156" s="238">
        <f t="shared" si="143"/>
        <v>0</v>
      </c>
      <c r="AT156" s="238">
        <f t="shared" si="143"/>
        <v>0</v>
      </c>
      <c r="AU156" s="238">
        <f t="shared" si="143"/>
        <v>0</v>
      </c>
      <c r="AV156" s="238">
        <f t="shared" si="143"/>
        <v>0</v>
      </c>
      <c r="AW156" s="238">
        <f t="shared" si="143"/>
        <v>0</v>
      </c>
      <c r="AX156" s="238">
        <f t="shared" si="143"/>
        <v>0</v>
      </c>
      <c r="AY156" s="238">
        <f t="shared" si="143"/>
        <v>0</v>
      </c>
      <c r="AZ156" s="238">
        <f t="shared" si="143"/>
        <v>0</v>
      </c>
      <c r="BA156" s="238">
        <f t="shared" si="143"/>
        <v>0</v>
      </c>
      <c r="BB156" s="238">
        <f t="shared" si="143"/>
        <v>0</v>
      </c>
      <c r="BC156" s="238">
        <f t="shared" si="143"/>
        <v>0</v>
      </c>
      <c r="BD156" s="238">
        <f t="shared" si="143"/>
        <v>0</v>
      </c>
      <c r="BE156" s="238">
        <f t="shared" si="143"/>
        <v>0</v>
      </c>
      <c r="BF156" s="238">
        <f t="shared" si="143"/>
        <v>0</v>
      </c>
      <c r="BG156" s="238">
        <f t="shared" si="143"/>
        <v>0</v>
      </c>
      <c r="BH156" s="238">
        <f t="shared" si="143"/>
        <v>0</v>
      </c>
      <c r="BI156" s="238">
        <f t="shared" si="143"/>
        <v>0</v>
      </c>
      <c r="BJ156" s="238">
        <f t="shared" si="143"/>
        <v>0</v>
      </c>
      <c r="BK156" s="45"/>
      <c r="BL156" s="239">
        <f t="shared" ref="BL156" si="144">SUM(BL122,BL124,BL128,BL126,BL134,BL136,BL138,BL140,BL142,BL144,BL147,BL149,BL151,BL152,BL153)-BL154</f>
        <v>0</v>
      </c>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row>
    <row r="157" spans="1:98" s="244" customFormat="1" ht="13.5" thickBot="1" x14ac:dyDescent="0.25">
      <c r="A157" s="304"/>
      <c r="B157" s="241" t="s">
        <v>31</v>
      </c>
      <c r="C157" s="242">
        <f>IFERROR(C156/C154,0)</f>
        <v>-8.4979097975706824E-2</v>
      </c>
      <c r="D157" s="242">
        <f t="shared" ref="D157:BJ157" si="145">IFERROR(D156/D154,0)</f>
        <v>0</v>
      </c>
      <c r="E157" s="242">
        <f t="shared" si="145"/>
        <v>0</v>
      </c>
      <c r="F157" s="242">
        <f t="shared" si="145"/>
        <v>-8.3797637509045772E-2</v>
      </c>
      <c r="G157" s="242">
        <f t="shared" si="145"/>
        <v>0</v>
      </c>
      <c r="H157" s="242">
        <f t="shared" si="145"/>
        <v>0</v>
      </c>
      <c r="I157" s="242">
        <f t="shared" si="145"/>
        <v>0</v>
      </c>
      <c r="J157" s="242">
        <f t="shared" si="145"/>
        <v>0</v>
      </c>
      <c r="K157" s="242">
        <f t="shared" si="145"/>
        <v>0</v>
      </c>
      <c r="L157" s="242">
        <f t="shared" si="145"/>
        <v>0</v>
      </c>
      <c r="M157" s="242">
        <f t="shared" si="145"/>
        <v>0</v>
      </c>
      <c r="N157" s="242">
        <f t="shared" si="145"/>
        <v>0</v>
      </c>
      <c r="O157" s="242">
        <f t="shared" si="145"/>
        <v>-4.8310773996754909E-2</v>
      </c>
      <c r="P157" s="242">
        <f t="shared" si="145"/>
        <v>-4.1172605906257993E-2</v>
      </c>
      <c r="Q157" s="242">
        <f t="shared" si="145"/>
        <v>7.3084503039726434E-8</v>
      </c>
      <c r="R157" s="242">
        <f t="shared" si="145"/>
        <v>-5.0168668845599063E-2</v>
      </c>
      <c r="S157" s="242">
        <f t="shared" si="145"/>
        <v>-1.1308393466510827E-6</v>
      </c>
      <c r="T157" s="242">
        <f t="shared" si="145"/>
        <v>-7.8238859345201126E-2</v>
      </c>
      <c r="U157" s="242">
        <f t="shared" si="145"/>
        <v>-9.2315347610975651E-2</v>
      </c>
      <c r="V157" s="242">
        <f t="shared" si="145"/>
        <v>-0.12561596620987917</v>
      </c>
      <c r="W157" s="242">
        <f t="shared" si="145"/>
        <v>-0.12622212872903213</v>
      </c>
      <c r="X157" s="242">
        <f t="shared" si="145"/>
        <v>-0.10916434986261625</v>
      </c>
      <c r="Y157" s="242">
        <f t="shared" si="145"/>
        <v>-0.21445056979823646</v>
      </c>
      <c r="Z157" s="242">
        <f t="shared" si="145"/>
        <v>5.7903262498581194E-7</v>
      </c>
      <c r="AA157" s="242">
        <f t="shared" si="145"/>
        <v>0</v>
      </c>
      <c r="AB157" s="242">
        <f t="shared" si="145"/>
        <v>0</v>
      </c>
      <c r="AC157" s="242">
        <f t="shared" si="145"/>
        <v>0</v>
      </c>
      <c r="AD157" s="242">
        <f t="shared" si="145"/>
        <v>0</v>
      </c>
      <c r="AE157" s="242">
        <f t="shared" si="145"/>
        <v>0</v>
      </c>
      <c r="AF157" s="242">
        <f t="shared" si="145"/>
        <v>0</v>
      </c>
      <c r="AG157" s="242">
        <f t="shared" si="145"/>
        <v>0</v>
      </c>
      <c r="AH157" s="242">
        <f t="shared" si="145"/>
        <v>0</v>
      </c>
      <c r="AI157" s="242">
        <f t="shared" si="145"/>
        <v>0</v>
      </c>
      <c r="AJ157" s="242">
        <f t="shared" si="145"/>
        <v>0</v>
      </c>
      <c r="AK157" s="242">
        <f t="shared" si="145"/>
        <v>0</v>
      </c>
      <c r="AL157" s="242">
        <f t="shared" si="145"/>
        <v>0</v>
      </c>
      <c r="AM157" s="242">
        <f t="shared" si="145"/>
        <v>0</v>
      </c>
      <c r="AN157" s="242">
        <f t="shared" si="145"/>
        <v>0</v>
      </c>
      <c r="AO157" s="242">
        <f t="shared" si="145"/>
        <v>0</v>
      </c>
      <c r="AP157" s="242">
        <f t="shared" si="145"/>
        <v>0</v>
      </c>
      <c r="AQ157" s="242">
        <f t="shared" si="145"/>
        <v>0</v>
      </c>
      <c r="AR157" s="242">
        <f t="shared" si="145"/>
        <v>0</v>
      </c>
      <c r="AS157" s="242">
        <f t="shared" si="145"/>
        <v>0</v>
      </c>
      <c r="AT157" s="242">
        <f t="shared" si="145"/>
        <v>0</v>
      </c>
      <c r="AU157" s="242">
        <f t="shared" si="145"/>
        <v>0</v>
      </c>
      <c r="AV157" s="242">
        <f t="shared" si="145"/>
        <v>0</v>
      </c>
      <c r="AW157" s="242">
        <f t="shared" si="145"/>
        <v>0</v>
      </c>
      <c r="AX157" s="242">
        <f t="shared" si="145"/>
        <v>0</v>
      </c>
      <c r="AY157" s="242">
        <f t="shared" si="145"/>
        <v>0</v>
      </c>
      <c r="AZ157" s="242">
        <f t="shared" si="145"/>
        <v>0</v>
      </c>
      <c r="BA157" s="242">
        <f t="shared" si="145"/>
        <v>0</v>
      </c>
      <c r="BB157" s="242">
        <f t="shared" si="145"/>
        <v>0</v>
      </c>
      <c r="BC157" s="242">
        <f t="shared" si="145"/>
        <v>0</v>
      </c>
      <c r="BD157" s="242">
        <f t="shared" si="145"/>
        <v>0</v>
      </c>
      <c r="BE157" s="242">
        <f t="shared" si="145"/>
        <v>0</v>
      </c>
      <c r="BF157" s="242">
        <f t="shared" si="145"/>
        <v>0</v>
      </c>
      <c r="BG157" s="242">
        <f t="shared" si="145"/>
        <v>0</v>
      </c>
      <c r="BH157" s="242">
        <f t="shared" si="145"/>
        <v>0</v>
      </c>
      <c r="BI157" s="242">
        <f t="shared" si="145"/>
        <v>0</v>
      </c>
      <c r="BJ157" s="242">
        <f t="shared" si="145"/>
        <v>0</v>
      </c>
      <c r="BK157" s="45"/>
      <c r="BL157" s="243">
        <f t="shared" ref="BL157" si="146">IFERROR(BL156/BL154,0)</f>
        <v>0</v>
      </c>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spans="1:98" s="251" customFormat="1" x14ac:dyDescent="0.2">
      <c r="B158" s="252"/>
      <c r="BK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row>
    <row r="159" spans="1:98" s="251" customFormat="1" ht="13.5" thickBot="1" x14ac:dyDescent="0.25">
      <c r="B159" s="253" t="s">
        <v>90</v>
      </c>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c r="BG159" s="254"/>
      <c r="BH159" s="254"/>
      <c r="BI159" s="254"/>
      <c r="BJ159" s="254"/>
      <c r="BK159" s="45"/>
      <c r="BL159" s="254"/>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row>
    <row r="160" spans="1:98" s="132" customFormat="1" ht="13.5" customHeight="1" x14ac:dyDescent="0.2">
      <c r="A160" s="305" t="s">
        <v>91</v>
      </c>
      <c r="B160" s="131" t="s">
        <v>41</v>
      </c>
      <c r="C160" s="132">
        <v>19688</v>
      </c>
      <c r="F160" s="132">
        <v>1700</v>
      </c>
      <c r="O160" s="132">
        <v>19688</v>
      </c>
      <c r="P160" s="132">
        <v>19688</v>
      </c>
      <c r="Q160" s="132">
        <v>19688</v>
      </c>
      <c r="R160" s="132">
        <v>19688</v>
      </c>
      <c r="S160" s="132">
        <v>19688</v>
      </c>
      <c r="T160" s="132">
        <v>19688</v>
      </c>
      <c r="U160" s="132">
        <v>19688</v>
      </c>
      <c r="V160" s="132">
        <v>19688</v>
      </c>
      <c r="W160" s="132">
        <v>19688</v>
      </c>
      <c r="X160" s="132">
        <v>19688</v>
      </c>
      <c r="Y160" s="132">
        <v>19688</v>
      </c>
      <c r="Z160" s="132">
        <v>19688</v>
      </c>
      <c r="BK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4"/>
    </row>
    <row r="161" spans="1:98" s="138" customFormat="1" x14ac:dyDescent="0.2">
      <c r="A161" s="306"/>
      <c r="B161" s="135" t="s">
        <v>42</v>
      </c>
      <c r="C161" s="136">
        <v>19688</v>
      </c>
      <c r="D161" s="136"/>
      <c r="E161" s="136"/>
      <c r="F161" s="136">
        <v>19687.54</v>
      </c>
      <c r="G161" s="136"/>
      <c r="H161" s="136"/>
      <c r="I161" s="136"/>
      <c r="J161" s="136"/>
      <c r="K161" s="136"/>
      <c r="L161" s="136"/>
      <c r="M161" s="136"/>
      <c r="N161" s="136"/>
      <c r="O161" s="136">
        <v>21605.33</v>
      </c>
      <c r="P161" s="136">
        <v>21605.33</v>
      </c>
      <c r="Q161" s="136">
        <v>21605.33</v>
      </c>
      <c r="R161" s="136">
        <v>21605.33</v>
      </c>
      <c r="S161" s="136">
        <v>21605.33</v>
      </c>
      <c r="T161" s="136">
        <v>21605.33</v>
      </c>
      <c r="U161" s="136">
        <v>19688</v>
      </c>
      <c r="V161" s="136">
        <v>19688</v>
      </c>
      <c r="W161" s="136">
        <v>19688</v>
      </c>
      <c r="X161" s="136">
        <v>19688</v>
      </c>
      <c r="Y161" s="136">
        <v>19688</v>
      </c>
      <c r="Z161" s="136">
        <v>19688</v>
      </c>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3"/>
      <c r="BL161" s="136"/>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7"/>
    </row>
    <row r="162" spans="1:98" s="140" customFormat="1" ht="12.75" customHeight="1" x14ac:dyDescent="0.2">
      <c r="A162" s="306"/>
      <c r="B162" s="139" t="s">
        <v>43</v>
      </c>
      <c r="C162" s="49">
        <v>2378641.3199999998</v>
      </c>
      <c r="D162" s="49"/>
      <c r="E162" s="49"/>
      <c r="F162" s="49">
        <v>3252541.32</v>
      </c>
      <c r="G162" s="49"/>
      <c r="H162" s="49"/>
      <c r="I162" s="49"/>
      <c r="J162" s="49"/>
      <c r="K162" s="49"/>
      <c r="L162" s="49"/>
      <c r="M162" s="49"/>
      <c r="N162" s="49"/>
      <c r="O162" s="49">
        <v>2600124.84</v>
      </c>
      <c r="P162" s="49">
        <v>2338631.7599999998</v>
      </c>
      <c r="Q162" s="49">
        <v>2899033.8</v>
      </c>
      <c r="R162" s="49">
        <v>2705055.36</v>
      </c>
      <c r="S162" s="49">
        <v>2671415.52</v>
      </c>
      <c r="T162" s="49">
        <v>2842748.04</v>
      </c>
      <c r="U162" s="49">
        <v>3099539.16</v>
      </c>
      <c r="V162" s="49">
        <v>3018180.96</v>
      </c>
      <c r="W162" s="49">
        <v>2743431</v>
      </c>
      <c r="X162" s="49">
        <v>2593245.6</v>
      </c>
      <c r="Y162" s="49">
        <v>2418003.96</v>
      </c>
      <c r="Z162" s="49">
        <v>2136948.7200000002</v>
      </c>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133"/>
      <c r="BL162" s="49"/>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row>
    <row r="163" spans="1:98" s="142" customFormat="1" x14ac:dyDescent="0.2">
      <c r="A163" s="306"/>
      <c r="B163" s="141" t="s">
        <v>44</v>
      </c>
      <c r="C163" s="48">
        <v>1770679.56</v>
      </c>
      <c r="D163" s="48"/>
      <c r="E163" s="48"/>
      <c r="F163" s="48">
        <v>2125039.2000000002</v>
      </c>
      <c r="G163" s="48"/>
      <c r="H163" s="48"/>
      <c r="I163" s="48"/>
      <c r="J163" s="48"/>
      <c r="K163" s="48"/>
      <c r="L163" s="48"/>
      <c r="M163" s="48"/>
      <c r="N163" s="48"/>
      <c r="O163" s="48">
        <v>2027686.32</v>
      </c>
      <c r="P163" s="48">
        <v>1897292.16</v>
      </c>
      <c r="Q163" s="48">
        <v>2220330</v>
      </c>
      <c r="R163" s="48">
        <v>1939698.84</v>
      </c>
      <c r="S163" s="48">
        <v>2129962.2000000002</v>
      </c>
      <c r="T163" s="48">
        <v>2360115.84</v>
      </c>
      <c r="U163" s="48">
        <v>2495034</v>
      </c>
      <c r="V163" s="48">
        <v>2277158.2799999998</v>
      </c>
      <c r="W163" s="48">
        <v>2172327.84</v>
      </c>
      <c r="X163" s="48">
        <v>1886696.28</v>
      </c>
      <c r="Y163" s="48">
        <v>1956909</v>
      </c>
      <c r="Z163" s="48">
        <v>1623782.3999999999</v>
      </c>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133"/>
      <c r="BL163" s="48"/>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row>
    <row r="164" spans="1:98" s="145" customFormat="1" ht="12.75" customHeight="1" x14ac:dyDescent="0.2">
      <c r="A164" s="306"/>
      <c r="B164" s="143" t="s">
        <v>45</v>
      </c>
      <c r="C164" s="144">
        <v>674625.84</v>
      </c>
      <c r="D164" s="144"/>
      <c r="E164" s="144"/>
      <c r="F164" s="144">
        <v>833291.28</v>
      </c>
      <c r="G164" s="144"/>
      <c r="H164" s="144"/>
      <c r="I164" s="144"/>
      <c r="J164" s="144"/>
      <c r="K164" s="144"/>
      <c r="L164" s="144"/>
      <c r="M164" s="144"/>
      <c r="N164" s="144"/>
      <c r="O164" s="144">
        <v>803825.28</v>
      </c>
      <c r="P164" s="144">
        <v>770094.36</v>
      </c>
      <c r="Q164" s="144">
        <v>874405.08</v>
      </c>
      <c r="R164" s="144">
        <v>780778.68</v>
      </c>
      <c r="S164" s="144">
        <v>864847.44</v>
      </c>
      <c r="T164" s="144">
        <v>866845.92</v>
      </c>
      <c r="U164" s="144">
        <v>929317.92</v>
      </c>
      <c r="V164" s="144">
        <v>851080.92</v>
      </c>
      <c r="W164" s="144">
        <v>859760.52</v>
      </c>
      <c r="X164" s="144">
        <v>693042</v>
      </c>
      <c r="Y164" s="144">
        <v>761346.96</v>
      </c>
      <c r="Z164" s="144">
        <v>633138.48</v>
      </c>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33"/>
      <c r="BL164" s="144"/>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row>
    <row r="165" spans="1:98" s="57" customFormat="1" x14ac:dyDescent="0.2">
      <c r="A165" s="306"/>
      <c r="B165" s="146" t="s">
        <v>20</v>
      </c>
      <c r="C165" s="147">
        <v>4823946.72</v>
      </c>
      <c r="D165" s="147"/>
      <c r="E165" s="147"/>
      <c r="F165" s="147">
        <v>6210871.7999999998</v>
      </c>
      <c r="G165" s="147"/>
      <c r="H165" s="147"/>
      <c r="I165" s="147"/>
      <c r="J165" s="147"/>
      <c r="K165" s="147"/>
      <c r="L165" s="147"/>
      <c r="M165" s="147"/>
      <c r="N165" s="147"/>
      <c r="O165" s="147">
        <v>5431636.4400000004</v>
      </c>
      <c r="P165" s="147">
        <v>5006018.28</v>
      </c>
      <c r="Q165" s="147">
        <v>5993768.8799999999</v>
      </c>
      <c r="R165" s="147">
        <v>5425532.8799999999</v>
      </c>
      <c r="S165" s="147">
        <v>5666225.1600000001</v>
      </c>
      <c r="T165" s="147">
        <v>6069709.7999999998</v>
      </c>
      <c r="U165" s="147">
        <v>6523891.0800000001</v>
      </c>
      <c r="V165" s="147">
        <v>6146420.1600000001</v>
      </c>
      <c r="W165" s="147">
        <v>5775519.3600000003</v>
      </c>
      <c r="X165" s="147">
        <v>5172983.88</v>
      </c>
      <c r="Y165" s="147">
        <v>5136259.92</v>
      </c>
      <c r="Z165" s="147">
        <v>4393869.5999999996</v>
      </c>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56"/>
      <c r="BL165" s="147"/>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row>
    <row r="166" spans="1:98" s="150" customFormat="1" x14ac:dyDescent="0.2">
      <c r="A166" s="306"/>
      <c r="B166" s="148" t="s">
        <v>46</v>
      </c>
      <c r="C166" s="149">
        <v>16934.71</v>
      </c>
      <c r="D166" s="149"/>
      <c r="E166" s="149"/>
      <c r="F166" s="149">
        <v>16883.61</v>
      </c>
      <c r="G166" s="149"/>
      <c r="H166" s="149"/>
      <c r="I166" s="149"/>
      <c r="J166" s="149"/>
      <c r="K166" s="149"/>
      <c r="L166" s="149"/>
      <c r="M166" s="149"/>
      <c r="N166" s="149"/>
      <c r="O166" s="149">
        <v>16834.73</v>
      </c>
      <c r="P166" s="149">
        <v>16430.02</v>
      </c>
      <c r="Q166" s="149">
        <v>16742.28</v>
      </c>
      <c r="R166" s="149">
        <v>17697.830000000002</v>
      </c>
      <c r="S166" s="149">
        <v>17190.96</v>
      </c>
      <c r="T166" s="149">
        <v>18160.11</v>
      </c>
      <c r="U166" s="149">
        <v>18161.91</v>
      </c>
      <c r="V166" s="149">
        <v>17707.04</v>
      </c>
      <c r="W166" s="149">
        <v>17342.23</v>
      </c>
      <c r="X166" s="149">
        <v>17184.47</v>
      </c>
      <c r="Y166" s="149">
        <v>17404.580000000002</v>
      </c>
      <c r="Z166" s="149">
        <v>16891.810000000001</v>
      </c>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33"/>
      <c r="BL166" s="149"/>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row>
    <row r="167" spans="1:98" s="153" customFormat="1" x14ac:dyDescent="0.2">
      <c r="A167" s="306"/>
      <c r="B167" s="151" t="s">
        <v>47</v>
      </c>
      <c r="C167" s="152">
        <v>14895.07</v>
      </c>
      <c r="D167" s="152"/>
      <c r="E167" s="152"/>
      <c r="F167" s="152">
        <v>14399.67</v>
      </c>
      <c r="G167" s="152"/>
      <c r="H167" s="152"/>
      <c r="I167" s="152"/>
      <c r="J167" s="152"/>
      <c r="K167" s="152"/>
      <c r="L167" s="152"/>
      <c r="M167" s="152"/>
      <c r="N167" s="152"/>
      <c r="O167" s="152">
        <v>15242.97</v>
      </c>
      <c r="P167" s="152">
        <v>12211.24</v>
      </c>
      <c r="Q167" s="152">
        <v>14972.22</v>
      </c>
      <c r="R167" s="152">
        <v>15408.83</v>
      </c>
      <c r="S167" s="152">
        <v>15366.33</v>
      </c>
      <c r="T167" s="152">
        <v>15250.25</v>
      </c>
      <c r="U167" s="152">
        <v>15053.01</v>
      </c>
      <c r="V167" s="152">
        <v>15161.98</v>
      </c>
      <c r="W167" s="152">
        <v>14641.05</v>
      </c>
      <c r="X167" s="152">
        <v>15050.86</v>
      </c>
      <c r="Y167" s="152">
        <v>15601.24</v>
      </c>
      <c r="Z167" s="152">
        <v>15098.38</v>
      </c>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33"/>
      <c r="BL167" s="152"/>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row>
    <row r="168" spans="1:98" s="153" customFormat="1" x14ac:dyDescent="0.2">
      <c r="A168" s="306"/>
      <c r="B168" s="154" t="s">
        <v>48</v>
      </c>
      <c r="C168" s="152">
        <v>13537.15</v>
      </c>
      <c r="D168" s="152"/>
      <c r="E168" s="152"/>
      <c r="F168" s="152">
        <v>15195.39</v>
      </c>
      <c r="G168" s="152"/>
      <c r="H168" s="152"/>
      <c r="I168" s="152"/>
      <c r="J168" s="152"/>
      <c r="K168" s="152"/>
      <c r="L168" s="152"/>
      <c r="M168" s="152"/>
      <c r="N168" s="152"/>
      <c r="O168" s="152">
        <v>13764.66</v>
      </c>
      <c r="P168" s="152">
        <v>12974.48</v>
      </c>
      <c r="Q168" s="152">
        <v>14406.28</v>
      </c>
      <c r="R168" s="152">
        <v>15707.3</v>
      </c>
      <c r="S168" s="152">
        <v>14790.16</v>
      </c>
      <c r="T168" s="152">
        <v>11256.59</v>
      </c>
      <c r="U168" s="152">
        <v>13038.92</v>
      </c>
      <c r="V168" s="152">
        <v>13463.71</v>
      </c>
      <c r="W168" s="152">
        <v>14312.33</v>
      </c>
      <c r="X168" s="152">
        <v>13166.75</v>
      </c>
      <c r="Y168" s="152">
        <v>13666.27</v>
      </c>
      <c r="Z168" s="152">
        <v>14343.58</v>
      </c>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33"/>
      <c r="BL168" s="152"/>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row>
    <row r="169" spans="1:98" s="157" customFormat="1" ht="13.5" thickBot="1" x14ac:dyDescent="0.25">
      <c r="A169" s="306"/>
      <c r="B169" s="155" t="s">
        <v>49</v>
      </c>
      <c r="C169" s="156">
        <v>16934.71</v>
      </c>
      <c r="D169" s="156"/>
      <c r="E169" s="156"/>
      <c r="F169" s="156">
        <v>16883.61</v>
      </c>
      <c r="G169" s="156"/>
      <c r="H169" s="156"/>
      <c r="I169" s="156"/>
      <c r="J169" s="156"/>
      <c r="K169" s="156"/>
      <c r="L169" s="156"/>
      <c r="M169" s="156"/>
      <c r="N169" s="156"/>
      <c r="O169" s="156">
        <v>16834.73</v>
      </c>
      <c r="P169" s="156">
        <v>16430.02</v>
      </c>
      <c r="Q169" s="156">
        <v>16742.28</v>
      </c>
      <c r="R169" s="156">
        <v>17697.830000000002</v>
      </c>
      <c r="S169" s="156">
        <v>17190.96</v>
      </c>
      <c r="T169" s="156">
        <v>18160.11</v>
      </c>
      <c r="U169" s="156">
        <v>18161.91</v>
      </c>
      <c r="V169" s="156">
        <v>17707.04</v>
      </c>
      <c r="W169" s="156">
        <v>17342.23</v>
      </c>
      <c r="X169" s="156">
        <v>17184.47</v>
      </c>
      <c r="Y169" s="156">
        <v>17404.580000000002</v>
      </c>
      <c r="Z169" s="156">
        <v>16891.810000000001</v>
      </c>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45"/>
      <c r="BL169" s="156"/>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row>
    <row r="170" spans="1:98" s="160" customFormat="1" x14ac:dyDescent="0.2">
      <c r="A170" s="306"/>
      <c r="B170" s="158" t="s">
        <v>50</v>
      </c>
      <c r="C170" s="159">
        <v>2274789.12</v>
      </c>
      <c r="D170" s="159"/>
      <c r="E170" s="159"/>
      <c r="F170" s="159">
        <v>1185330.8400000001</v>
      </c>
      <c r="G170" s="159"/>
      <c r="H170" s="159"/>
      <c r="I170" s="159"/>
      <c r="J170" s="159"/>
      <c r="K170" s="159"/>
      <c r="L170" s="159"/>
      <c r="M170" s="159"/>
      <c r="N170" s="159"/>
      <c r="O170" s="159">
        <v>2319697.44</v>
      </c>
      <c r="P170" s="159">
        <v>1697607.36</v>
      </c>
      <c r="Q170" s="159">
        <v>2190642.36</v>
      </c>
      <c r="R170" s="159">
        <v>2457720.2400000002</v>
      </c>
      <c r="S170" s="159">
        <v>1802943.48</v>
      </c>
      <c r="T170" s="159">
        <v>2088202.68</v>
      </c>
      <c r="U170" s="159">
        <v>2629212.36</v>
      </c>
      <c r="V170" s="159">
        <v>2713462.44</v>
      </c>
      <c r="W170" s="159">
        <v>2541679.3199999998</v>
      </c>
      <c r="X170" s="159">
        <v>2612383.3199999998</v>
      </c>
      <c r="Y170" s="159">
        <v>2392798.92</v>
      </c>
      <c r="Z170" s="159">
        <v>2097651.84</v>
      </c>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c r="BD170" s="159"/>
      <c r="BE170" s="159"/>
      <c r="BF170" s="159"/>
      <c r="BG170" s="159"/>
      <c r="BH170" s="159"/>
      <c r="BI170" s="159"/>
      <c r="BJ170" s="159"/>
      <c r="BK170" s="133"/>
      <c r="BL170" s="159"/>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row>
    <row r="171" spans="1:98" s="163" customFormat="1" x14ac:dyDescent="0.2">
      <c r="A171" s="306"/>
      <c r="B171" s="161" t="s">
        <v>51</v>
      </c>
      <c r="C171" s="162">
        <v>1538433.96</v>
      </c>
      <c r="D171" s="162"/>
      <c r="E171" s="162"/>
      <c r="F171" s="162">
        <v>787089.48</v>
      </c>
      <c r="G171" s="162"/>
      <c r="H171" s="162"/>
      <c r="I171" s="162"/>
      <c r="J171" s="162"/>
      <c r="K171" s="162"/>
      <c r="L171" s="162"/>
      <c r="M171" s="162"/>
      <c r="N171" s="162"/>
      <c r="O171" s="162">
        <v>1606832.52</v>
      </c>
      <c r="P171" s="162">
        <v>1220065.32</v>
      </c>
      <c r="Q171" s="162">
        <v>1501128.24</v>
      </c>
      <c r="R171" s="162">
        <v>1587404.16</v>
      </c>
      <c r="S171" s="162">
        <v>1351951.8</v>
      </c>
      <c r="T171" s="162">
        <v>1499770.56</v>
      </c>
      <c r="U171" s="162">
        <v>1863456.12</v>
      </c>
      <c r="V171" s="162">
        <v>1808785.92</v>
      </c>
      <c r="W171" s="162">
        <v>1737504.84</v>
      </c>
      <c r="X171" s="162">
        <v>1616572.92</v>
      </c>
      <c r="Y171" s="162">
        <v>1663883.28</v>
      </c>
      <c r="Z171" s="162">
        <v>1434150.36</v>
      </c>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33"/>
      <c r="BL171" s="162"/>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row>
    <row r="172" spans="1:98" s="163" customFormat="1" x14ac:dyDescent="0.2">
      <c r="A172" s="306"/>
      <c r="B172" s="164" t="s">
        <v>52</v>
      </c>
      <c r="C172" s="165">
        <v>621028.43999999994</v>
      </c>
      <c r="D172" s="165"/>
      <c r="E172" s="165"/>
      <c r="F172" s="165">
        <v>306530.40000000002</v>
      </c>
      <c r="G172" s="165"/>
      <c r="H172" s="165"/>
      <c r="I172" s="165"/>
      <c r="J172" s="165"/>
      <c r="K172" s="165"/>
      <c r="L172" s="165"/>
      <c r="M172" s="165"/>
      <c r="N172" s="165"/>
      <c r="O172" s="165">
        <v>637085.16</v>
      </c>
      <c r="P172" s="165">
        <v>505609.92</v>
      </c>
      <c r="Q172" s="165">
        <v>607848</v>
      </c>
      <c r="R172" s="165">
        <v>647824.31999999995</v>
      </c>
      <c r="S172" s="165">
        <v>548337.12</v>
      </c>
      <c r="T172" s="165">
        <v>471552.36</v>
      </c>
      <c r="U172" s="165">
        <v>592275.24</v>
      </c>
      <c r="V172" s="165">
        <v>579769.43999999994</v>
      </c>
      <c r="W172" s="165">
        <v>700587.48</v>
      </c>
      <c r="X172" s="165">
        <v>625890.6</v>
      </c>
      <c r="Y172" s="165">
        <v>657891.6</v>
      </c>
      <c r="Z172" s="165">
        <v>577550.16</v>
      </c>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c r="BB172" s="165"/>
      <c r="BC172" s="165"/>
      <c r="BD172" s="165"/>
      <c r="BE172" s="165"/>
      <c r="BF172" s="165"/>
      <c r="BG172" s="165"/>
      <c r="BH172" s="165"/>
      <c r="BI172" s="165"/>
      <c r="BJ172" s="165"/>
      <c r="BK172" s="133"/>
      <c r="BL172" s="165"/>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row>
    <row r="173" spans="1:98" s="168" customFormat="1" ht="13.5" thickBot="1" x14ac:dyDescent="0.25">
      <c r="A173" s="306"/>
      <c r="B173" s="166" t="s">
        <v>53</v>
      </c>
      <c r="C173" s="167">
        <v>0</v>
      </c>
      <c r="D173" s="167"/>
      <c r="E173" s="167"/>
      <c r="F173" s="167">
        <v>0</v>
      </c>
      <c r="G173" s="167"/>
      <c r="H173" s="167"/>
      <c r="I173" s="167"/>
      <c r="J173" s="167"/>
      <c r="K173" s="167"/>
      <c r="L173" s="167"/>
      <c r="M173" s="167"/>
      <c r="N173" s="167"/>
      <c r="O173" s="167">
        <v>0</v>
      </c>
      <c r="P173" s="167">
        <v>0</v>
      </c>
      <c r="Q173" s="167">
        <v>0</v>
      </c>
      <c r="R173" s="167">
        <v>0</v>
      </c>
      <c r="S173" s="167">
        <v>0</v>
      </c>
      <c r="T173" s="167">
        <v>1036675.53</v>
      </c>
      <c r="U173" s="167">
        <v>1474504.03</v>
      </c>
      <c r="V173" s="167">
        <v>1496860.49</v>
      </c>
      <c r="W173" s="167">
        <v>0</v>
      </c>
      <c r="X173" s="167">
        <v>0</v>
      </c>
      <c r="Y173" s="167">
        <v>0</v>
      </c>
      <c r="Z173" s="167">
        <v>0</v>
      </c>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56"/>
      <c r="BL173" s="167"/>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row>
    <row r="174" spans="1:98" s="171" customFormat="1" x14ac:dyDescent="0.2">
      <c r="A174" s="306"/>
      <c r="B174" s="245" t="s">
        <v>54</v>
      </c>
      <c r="C174" s="170">
        <v>63</v>
      </c>
      <c r="D174" s="170"/>
      <c r="E174" s="170"/>
      <c r="F174" s="170">
        <v>66</v>
      </c>
      <c r="G174" s="170"/>
      <c r="H174" s="170"/>
      <c r="I174" s="170"/>
      <c r="J174" s="170"/>
      <c r="K174" s="170"/>
      <c r="L174" s="170"/>
      <c r="M174" s="170"/>
      <c r="N174" s="170"/>
      <c r="O174" s="170">
        <v>72</v>
      </c>
      <c r="P174" s="170">
        <v>74</v>
      </c>
      <c r="Q174" s="170">
        <v>78</v>
      </c>
      <c r="R174" s="170">
        <v>61</v>
      </c>
      <c r="S174" s="170">
        <v>73</v>
      </c>
      <c r="T174" s="170">
        <v>76</v>
      </c>
      <c r="U174" s="170">
        <v>78</v>
      </c>
      <c r="V174" s="170">
        <v>73</v>
      </c>
      <c r="W174" s="170">
        <v>77</v>
      </c>
      <c r="X174" s="170">
        <v>57</v>
      </c>
      <c r="Y174" s="170">
        <v>69</v>
      </c>
      <c r="Z174" s="170">
        <v>57</v>
      </c>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33"/>
      <c r="BL174" s="170"/>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row>
    <row r="175" spans="1:98" s="174" customFormat="1" x14ac:dyDescent="0.2">
      <c r="A175" s="306"/>
      <c r="B175" s="246" t="s">
        <v>55</v>
      </c>
      <c r="C175" s="173">
        <v>31</v>
      </c>
      <c r="D175" s="173"/>
      <c r="E175" s="173"/>
      <c r="F175" s="173">
        <v>30</v>
      </c>
      <c r="G175" s="173"/>
      <c r="H175" s="173"/>
      <c r="I175" s="173"/>
      <c r="J175" s="173"/>
      <c r="K175" s="173"/>
      <c r="L175" s="173"/>
      <c r="M175" s="173"/>
      <c r="N175" s="173"/>
      <c r="O175" s="173">
        <v>31</v>
      </c>
      <c r="P175" s="173">
        <v>28</v>
      </c>
      <c r="Q175" s="173">
        <v>31</v>
      </c>
      <c r="R175" s="173">
        <v>30</v>
      </c>
      <c r="S175" s="173">
        <v>31</v>
      </c>
      <c r="T175" s="173">
        <v>30</v>
      </c>
      <c r="U175" s="173">
        <v>31</v>
      </c>
      <c r="V175" s="173">
        <v>31</v>
      </c>
      <c r="W175" s="173">
        <v>30</v>
      </c>
      <c r="X175" s="173">
        <v>31</v>
      </c>
      <c r="Y175" s="173">
        <v>30</v>
      </c>
      <c r="Z175" s="173">
        <v>31</v>
      </c>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45"/>
      <c r="BL175" s="173"/>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row>
    <row r="176" spans="1:98" s="177" customFormat="1" ht="4.5" customHeight="1" x14ac:dyDescent="0.2">
      <c r="A176" s="306"/>
      <c r="B176" s="24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45"/>
      <c r="BL176" s="176"/>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row>
    <row r="177" spans="1:98" s="181" customFormat="1" x14ac:dyDescent="0.2">
      <c r="A177" s="306"/>
      <c r="B177" s="248" t="s">
        <v>56</v>
      </c>
      <c r="C177" s="179">
        <v>52.33</v>
      </c>
      <c r="D177" s="179"/>
      <c r="E177" s="179"/>
      <c r="F177" s="179">
        <v>49.91</v>
      </c>
      <c r="G177" s="179"/>
      <c r="H177" s="179"/>
      <c r="I177" s="179"/>
      <c r="J177" s="179"/>
      <c r="K177" s="179"/>
      <c r="L177" s="179"/>
      <c r="M177" s="179"/>
      <c r="N177" s="179"/>
      <c r="O177" s="179">
        <v>42.37</v>
      </c>
      <c r="P177" s="179">
        <v>42.37</v>
      </c>
      <c r="Q177" s="179">
        <v>42.37</v>
      </c>
      <c r="R177" s="179">
        <v>52.33</v>
      </c>
      <c r="S177" s="179">
        <v>52.33</v>
      </c>
      <c r="T177" s="179">
        <v>52.33</v>
      </c>
      <c r="U177" s="179">
        <v>52.33</v>
      </c>
      <c r="V177" s="179">
        <v>52.33</v>
      </c>
      <c r="W177" s="179">
        <v>52.33</v>
      </c>
      <c r="X177" s="179">
        <v>52.33</v>
      </c>
      <c r="Y177" s="179">
        <v>52.33</v>
      </c>
      <c r="Z177" s="179">
        <v>52.33</v>
      </c>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80"/>
      <c r="BL177" s="179"/>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0"/>
    </row>
    <row r="178" spans="1:98" s="184" customFormat="1" x14ac:dyDescent="0.2">
      <c r="A178" s="306"/>
      <c r="B178" s="249" t="s">
        <v>57</v>
      </c>
      <c r="C178" s="183">
        <f t="shared" ref="C178:BJ178" si="147">C175*C177</f>
        <v>1622.23</v>
      </c>
      <c r="D178" s="183">
        <f t="shared" si="147"/>
        <v>0</v>
      </c>
      <c r="E178" s="183">
        <f t="shared" si="147"/>
        <v>0</v>
      </c>
      <c r="F178" s="183">
        <f t="shared" si="147"/>
        <v>1497.3</v>
      </c>
      <c r="G178" s="183">
        <f t="shared" si="147"/>
        <v>0</v>
      </c>
      <c r="H178" s="183">
        <f t="shared" si="147"/>
        <v>0</v>
      </c>
      <c r="I178" s="183">
        <f t="shared" si="147"/>
        <v>0</v>
      </c>
      <c r="J178" s="183">
        <f t="shared" si="147"/>
        <v>0</v>
      </c>
      <c r="K178" s="183">
        <f t="shared" si="147"/>
        <v>0</v>
      </c>
      <c r="L178" s="183">
        <f t="shared" si="147"/>
        <v>0</v>
      </c>
      <c r="M178" s="183">
        <f t="shared" si="147"/>
        <v>0</v>
      </c>
      <c r="N178" s="183">
        <f t="shared" si="147"/>
        <v>0</v>
      </c>
      <c r="O178" s="183">
        <f t="shared" si="147"/>
        <v>1313.47</v>
      </c>
      <c r="P178" s="183">
        <f t="shared" si="147"/>
        <v>1186.3599999999999</v>
      </c>
      <c r="Q178" s="183">
        <f t="shared" si="147"/>
        <v>1313.47</v>
      </c>
      <c r="R178" s="183">
        <f t="shared" si="147"/>
        <v>1569.8999999999999</v>
      </c>
      <c r="S178" s="183">
        <f t="shared" si="147"/>
        <v>1622.23</v>
      </c>
      <c r="T178" s="183">
        <f t="shared" si="147"/>
        <v>1569.8999999999999</v>
      </c>
      <c r="U178" s="183">
        <f t="shared" si="147"/>
        <v>1622.23</v>
      </c>
      <c r="V178" s="183">
        <f t="shared" si="147"/>
        <v>1622.23</v>
      </c>
      <c r="W178" s="183">
        <f t="shared" si="147"/>
        <v>1569.8999999999999</v>
      </c>
      <c r="X178" s="183">
        <f t="shared" si="147"/>
        <v>1622.23</v>
      </c>
      <c r="Y178" s="183">
        <f t="shared" si="147"/>
        <v>1569.8999999999999</v>
      </c>
      <c r="Z178" s="183">
        <f t="shared" si="147"/>
        <v>1622.23</v>
      </c>
      <c r="AA178" s="183">
        <f t="shared" si="147"/>
        <v>0</v>
      </c>
      <c r="AB178" s="183">
        <f t="shared" si="147"/>
        <v>0</v>
      </c>
      <c r="AC178" s="183">
        <f t="shared" si="147"/>
        <v>0</v>
      </c>
      <c r="AD178" s="183">
        <f t="shared" si="147"/>
        <v>0</v>
      </c>
      <c r="AE178" s="183">
        <f t="shared" si="147"/>
        <v>0</v>
      </c>
      <c r="AF178" s="183">
        <f t="shared" si="147"/>
        <v>0</v>
      </c>
      <c r="AG178" s="183">
        <f t="shared" si="147"/>
        <v>0</v>
      </c>
      <c r="AH178" s="183">
        <f t="shared" si="147"/>
        <v>0</v>
      </c>
      <c r="AI178" s="183">
        <f t="shared" si="147"/>
        <v>0</v>
      </c>
      <c r="AJ178" s="183">
        <f t="shared" si="147"/>
        <v>0</v>
      </c>
      <c r="AK178" s="183">
        <f t="shared" si="147"/>
        <v>0</v>
      </c>
      <c r="AL178" s="183">
        <f t="shared" si="147"/>
        <v>0</v>
      </c>
      <c r="AM178" s="183">
        <f t="shared" si="147"/>
        <v>0</v>
      </c>
      <c r="AN178" s="183">
        <f t="shared" si="147"/>
        <v>0</v>
      </c>
      <c r="AO178" s="183">
        <f t="shared" si="147"/>
        <v>0</v>
      </c>
      <c r="AP178" s="183">
        <f t="shared" si="147"/>
        <v>0</v>
      </c>
      <c r="AQ178" s="183">
        <f t="shared" si="147"/>
        <v>0</v>
      </c>
      <c r="AR178" s="183">
        <f t="shared" si="147"/>
        <v>0</v>
      </c>
      <c r="AS178" s="183">
        <f t="shared" si="147"/>
        <v>0</v>
      </c>
      <c r="AT178" s="183">
        <f t="shared" si="147"/>
        <v>0</v>
      </c>
      <c r="AU178" s="183">
        <f t="shared" si="147"/>
        <v>0</v>
      </c>
      <c r="AV178" s="183">
        <f t="shared" si="147"/>
        <v>0</v>
      </c>
      <c r="AW178" s="183">
        <f t="shared" si="147"/>
        <v>0</v>
      </c>
      <c r="AX178" s="183">
        <f t="shared" si="147"/>
        <v>0</v>
      </c>
      <c r="AY178" s="183">
        <f t="shared" si="147"/>
        <v>0</v>
      </c>
      <c r="AZ178" s="183">
        <f t="shared" si="147"/>
        <v>0</v>
      </c>
      <c r="BA178" s="183">
        <f t="shared" si="147"/>
        <v>0</v>
      </c>
      <c r="BB178" s="183">
        <f t="shared" si="147"/>
        <v>0</v>
      </c>
      <c r="BC178" s="183">
        <f t="shared" si="147"/>
        <v>0</v>
      </c>
      <c r="BD178" s="183">
        <f t="shared" si="147"/>
        <v>0</v>
      </c>
      <c r="BE178" s="183">
        <f t="shared" si="147"/>
        <v>0</v>
      </c>
      <c r="BF178" s="183">
        <f t="shared" si="147"/>
        <v>0</v>
      </c>
      <c r="BG178" s="183">
        <f t="shared" si="147"/>
        <v>0</v>
      </c>
      <c r="BH178" s="183">
        <f t="shared" si="147"/>
        <v>0</v>
      </c>
      <c r="BI178" s="183">
        <f t="shared" si="147"/>
        <v>0</v>
      </c>
      <c r="BJ178" s="183">
        <f t="shared" si="147"/>
        <v>0</v>
      </c>
      <c r="BK178" s="45"/>
      <c r="BL178" s="183">
        <f t="shared" ref="BL178" si="148">BL175*BL177</f>
        <v>0</v>
      </c>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row>
    <row r="179" spans="1:98" s="45" customFormat="1" x14ac:dyDescent="0.2">
      <c r="A179" s="306"/>
      <c r="B179" s="199" t="s">
        <v>6</v>
      </c>
      <c r="C179" s="186">
        <v>3.35</v>
      </c>
      <c r="D179" s="186"/>
      <c r="E179" s="186"/>
      <c r="F179" s="186">
        <v>0</v>
      </c>
      <c r="G179" s="186"/>
      <c r="H179" s="186"/>
      <c r="I179" s="186"/>
      <c r="J179" s="186"/>
      <c r="K179" s="186"/>
      <c r="L179" s="186"/>
      <c r="M179" s="186"/>
      <c r="N179" s="186"/>
      <c r="O179" s="186">
        <v>2.71</v>
      </c>
      <c r="P179" s="186">
        <v>2.71</v>
      </c>
      <c r="Q179" s="186">
        <v>2.71</v>
      </c>
      <c r="R179" s="186">
        <v>3.35</v>
      </c>
      <c r="S179" s="186">
        <v>3.35</v>
      </c>
      <c r="T179" s="186">
        <v>3.35</v>
      </c>
      <c r="U179" s="186">
        <v>3.35</v>
      </c>
      <c r="V179" s="186">
        <v>3.35</v>
      </c>
      <c r="W179" s="186">
        <v>3.35</v>
      </c>
      <c r="X179" s="186">
        <v>3.35</v>
      </c>
      <c r="Y179" s="186">
        <v>3.35</v>
      </c>
      <c r="Z179" s="186">
        <v>3.35</v>
      </c>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c r="BA179" s="186"/>
      <c r="BB179" s="186"/>
      <c r="BC179" s="186"/>
      <c r="BD179" s="186"/>
      <c r="BE179" s="186"/>
      <c r="BF179" s="186"/>
      <c r="BG179" s="186"/>
      <c r="BH179" s="186"/>
      <c r="BI179" s="186"/>
      <c r="BJ179" s="186"/>
      <c r="BL179" s="186"/>
    </row>
    <row r="180" spans="1:98" s="24" customFormat="1" x14ac:dyDescent="0.2">
      <c r="A180" s="306"/>
      <c r="B180" s="250" t="s">
        <v>58</v>
      </c>
      <c r="C180" s="188">
        <f t="shared" ref="C180:BJ180" si="149">C179*C161</f>
        <v>65954.8</v>
      </c>
      <c r="D180" s="188">
        <f t="shared" si="149"/>
        <v>0</v>
      </c>
      <c r="E180" s="188">
        <f t="shared" si="149"/>
        <v>0</v>
      </c>
      <c r="F180" s="188">
        <f t="shared" si="149"/>
        <v>0</v>
      </c>
      <c r="G180" s="188">
        <f t="shared" si="149"/>
        <v>0</v>
      </c>
      <c r="H180" s="188">
        <f t="shared" si="149"/>
        <v>0</v>
      </c>
      <c r="I180" s="188">
        <f t="shared" si="149"/>
        <v>0</v>
      </c>
      <c r="J180" s="188">
        <f t="shared" si="149"/>
        <v>0</v>
      </c>
      <c r="K180" s="188">
        <f t="shared" si="149"/>
        <v>0</v>
      </c>
      <c r="L180" s="188">
        <f t="shared" si="149"/>
        <v>0</v>
      </c>
      <c r="M180" s="188">
        <f t="shared" si="149"/>
        <v>0</v>
      </c>
      <c r="N180" s="188">
        <f t="shared" si="149"/>
        <v>0</v>
      </c>
      <c r="O180" s="188">
        <f t="shared" si="149"/>
        <v>58550.444300000003</v>
      </c>
      <c r="P180" s="188">
        <f t="shared" si="149"/>
        <v>58550.444300000003</v>
      </c>
      <c r="Q180" s="188">
        <f t="shared" si="149"/>
        <v>58550.444300000003</v>
      </c>
      <c r="R180" s="188">
        <f t="shared" si="149"/>
        <v>72377.855500000005</v>
      </c>
      <c r="S180" s="188">
        <f t="shared" si="149"/>
        <v>72377.855500000005</v>
      </c>
      <c r="T180" s="188">
        <f t="shared" si="149"/>
        <v>72377.855500000005</v>
      </c>
      <c r="U180" s="188">
        <f t="shared" si="149"/>
        <v>65954.8</v>
      </c>
      <c r="V180" s="188">
        <f t="shared" si="149"/>
        <v>65954.8</v>
      </c>
      <c r="W180" s="188">
        <f t="shared" si="149"/>
        <v>65954.8</v>
      </c>
      <c r="X180" s="188">
        <f t="shared" si="149"/>
        <v>65954.8</v>
      </c>
      <c r="Y180" s="188">
        <f t="shared" si="149"/>
        <v>65954.8</v>
      </c>
      <c r="Z180" s="188">
        <f t="shared" si="149"/>
        <v>65954.8</v>
      </c>
      <c r="AA180" s="188">
        <f t="shared" si="149"/>
        <v>0</v>
      </c>
      <c r="AB180" s="188">
        <f t="shared" si="149"/>
        <v>0</v>
      </c>
      <c r="AC180" s="188">
        <f t="shared" si="149"/>
        <v>0</v>
      </c>
      <c r="AD180" s="188">
        <f t="shared" si="149"/>
        <v>0</v>
      </c>
      <c r="AE180" s="188">
        <f t="shared" si="149"/>
        <v>0</v>
      </c>
      <c r="AF180" s="188">
        <f t="shared" si="149"/>
        <v>0</v>
      </c>
      <c r="AG180" s="188">
        <f t="shared" si="149"/>
        <v>0</v>
      </c>
      <c r="AH180" s="188">
        <f t="shared" si="149"/>
        <v>0</v>
      </c>
      <c r="AI180" s="188">
        <f t="shared" si="149"/>
        <v>0</v>
      </c>
      <c r="AJ180" s="188">
        <f t="shared" si="149"/>
        <v>0</v>
      </c>
      <c r="AK180" s="188">
        <f t="shared" si="149"/>
        <v>0</v>
      </c>
      <c r="AL180" s="188">
        <f t="shared" si="149"/>
        <v>0</v>
      </c>
      <c r="AM180" s="188">
        <f t="shared" si="149"/>
        <v>0</v>
      </c>
      <c r="AN180" s="188">
        <f t="shared" si="149"/>
        <v>0</v>
      </c>
      <c r="AO180" s="188">
        <f t="shared" si="149"/>
        <v>0</v>
      </c>
      <c r="AP180" s="188">
        <f t="shared" si="149"/>
        <v>0</v>
      </c>
      <c r="AQ180" s="188">
        <f t="shared" si="149"/>
        <v>0</v>
      </c>
      <c r="AR180" s="188">
        <f t="shared" si="149"/>
        <v>0</v>
      </c>
      <c r="AS180" s="188">
        <f t="shared" si="149"/>
        <v>0</v>
      </c>
      <c r="AT180" s="188">
        <f t="shared" si="149"/>
        <v>0</v>
      </c>
      <c r="AU180" s="188">
        <f t="shared" si="149"/>
        <v>0</v>
      </c>
      <c r="AV180" s="188">
        <f t="shared" si="149"/>
        <v>0</v>
      </c>
      <c r="AW180" s="188">
        <f t="shared" si="149"/>
        <v>0</v>
      </c>
      <c r="AX180" s="188">
        <f t="shared" si="149"/>
        <v>0</v>
      </c>
      <c r="AY180" s="188">
        <f t="shared" si="149"/>
        <v>0</v>
      </c>
      <c r="AZ180" s="188">
        <f t="shared" si="149"/>
        <v>0</v>
      </c>
      <c r="BA180" s="188">
        <f t="shared" si="149"/>
        <v>0</v>
      </c>
      <c r="BB180" s="188">
        <f t="shared" si="149"/>
        <v>0</v>
      </c>
      <c r="BC180" s="188">
        <f t="shared" si="149"/>
        <v>0</v>
      </c>
      <c r="BD180" s="188">
        <f t="shared" si="149"/>
        <v>0</v>
      </c>
      <c r="BE180" s="188">
        <f t="shared" si="149"/>
        <v>0</v>
      </c>
      <c r="BF180" s="188">
        <f t="shared" si="149"/>
        <v>0</v>
      </c>
      <c r="BG180" s="188">
        <f t="shared" si="149"/>
        <v>0</v>
      </c>
      <c r="BH180" s="188">
        <f t="shared" si="149"/>
        <v>0</v>
      </c>
      <c r="BI180" s="188">
        <f t="shared" si="149"/>
        <v>0</v>
      </c>
      <c r="BJ180" s="188">
        <f t="shared" si="149"/>
        <v>0</v>
      </c>
      <c r="BK180" s="23"/>
      <c r="BL180" s="188">
        <f t="shared" ref="BL180" si="150">BL179*BL161</f>
        <v>0</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row>
    <row r="181" spans="1:98" s="45" customFormat="1" x14ac:dyDescent="0.2">
      <c r="A181" s="306"/>
      <c r="B181" s="203" t="s">
        <v>59</v>
      </c>
      <c r="C181" s="190">
        <v>6.72</v>
      </c>
      <c r="D181" s="190"/>
      <c r="E181" s="190"/>
      <c r="F181" s="190">
        <v>8.4</v>
      </c>
      <c r="G181" s="190"/>
      <c r="H181" s="190"/>
      <c r="I181" s="190"/>
      <c r="J181" s="190"/>
      <c r="K181" s="190"/>
      <c r="L181" s="190"/>
      <c r="M181" s="190"/>
      <c r="N181" s="190"/>
      <c r="O181" s="190">
        <v>5.44</v>
      </c>
      <c r="P181" s="190">
        <v>5.44</v>
      </c>
      <c r="Q181" s="190">
        <v>5.44</v>
      </c>
      <c r="R181" s="190">
        <v>6.72</v>
      </c>
      <c r="S181" s="190">
        <v>6.72</v>
      </c>
      <c r="T181" s="190">
        <v>6.72</v>
      </c>
      <c r="U181" s="190">
        <v>6.72</v>
      </c>
      <c r="V181" s="190">
        <v>6.72</v>
      </c>
      <c r="W181" s="190">
        <v>6.72</v>
      </c>
      <c r="X181" s="190">
        <v>6.72</v>
      </c>
      <c r="Y181" s="190">
        <v>6.72</v>
      </c>
      <c r="Z181" s="190">
        <v>6.72</v>
      </c>
      <c r="AA181" s="190"/>
      <c r="AB181" s="190"/>
      <c r="AC181" s="190"/>
      <c r="AD181" s="190"/>
      <c r="AE181" s="190"/>
      <c r="AF181" s="190"/>
      <c r="AG181" s="190"/>
      <c r="AH181" s="190"/>
      <c r="AI181" s="190"/>
      <c r="AJ181" s="190"/>
      <c r="AK181" s="190"/>
      <c r="AL181" s="190"/>
      <c r="AM181" s="190"/>
      <c r="AN181" s="190"/>
      <c r="AO181" s="190"/>
      <c r="AP181" s="190"/>
      <c r="AQ181" s="190"/>
      <c r="AR181" s="190"/>
      <c r="AS181" s="190"/>
      <c r="AT181" s="190"/>
      <c r="AU181" s="190"/>
      <c r="AV181" s="190"/>
      <c r="AW181" s="190"/>
      <c r="AX181" s="190"/>
      <c r="AY181" s="190"/>
      <c r="AZ181" s="190"/>
      <c r="BA181" s="190"/>
      <c r="BB181" s="190"/>
      <c r="BC181" s="190"/>
      <c r="BD181" s="190"/>
      <c r="BE181" s="190"/>
      <c r="BF181" s="190"/>
      <c r="BG181" s="190"/>
      <c r="BH181" s="190"/>
      <c r="BI181" s="190"/>
      <c r="BJ181" s="190"/>
      <c r="BL181" s="190"/>
    </row>
    <row r="182" spans="1:98" s="24" customFormat="1" x14ac:dyDescent="0.2">
      <c r="A182" s="306"/>
      <c r="B182" s="250" t="s">
        <v>60</v>
      </c>
      <c r="C182" s="188">
        <f t="shared" ref="C182:BJ182" si="151">C181*C161</f>
        <v>132303.35999999999</v>
      </c>
      <c r="D182" s="188">
        <f t="shared" si="151"/>
        <v>0</v>
      </c>
      <c r="E182" s="188">
        <f t="shared" si="151"/>
        <v>0</v>
      </c>
      <c r="F182" s="188">
        <f t="shared" si="151"/>
        <v>165375.33600000001</v>
      </c>
      <c r="G182" s="188">
        <f t="shared" si="151"/>
        <v>0</v>
      </c>
      <c r="H182" s="188">
        <f t="shared" si="151"/>
        <v>0</v>
      </c>
      <c r="I182" s="188">
        <f t="shared" si="151"/>
        <v>0</v>
      </c>
      <c r="J182" s="188">
        <f t="shared" si="151"/>
        <v>0</v>
      </c>
      <c r="K182" s="188">
        <f t="shared" si="151"/>
        <v>0</v>
      </c>
      <c r="L182" s="188">
        <f t="shared" si="151"/>
        <v>0</v>
      </c>
      <c r="M182" s="188">
        <f t="shared" si="151"/>
        <v>0</v>
      </c>
      <c r="N182" s="188">
        <f t="shared" si="151"/>
        <v>0</v>
      </c>
      <c r="O182" s="188">
        <f t="shared" si="151"/>
        <v>117532.99520000002</v>
      </c>
      <c r="P182" s="188">
        <f t="shared" si="151"/>
        <v>117532.99520000002</v>
      </c>
      <c r="Q182" s="188">
        <f t="shared" si="151"/>
        <v>117532.99520000002</v>
      </c>
      <c r="R182" s="188">
        <f t="shared" si="151"/>
        <v>145187.81760000001</v>
      </c>
      <c r="S182" s="188">
        <f t="shared" si="151"/>
        <v>145187.81760000001</v>
      </c>
      <c r="T182" s="188">
        <f t="shared" si="151"/>
        <v>145187.81760000001</v>
      </c>
      <c r="U182" s="188">
        <f t="shared" si="151"/>
        <v>132303.35999999999</v>
      </c>
      <c r="V182" s="188">
        <f t="shared" si="151"/>
        <v>132303.35999999999</v>
      </c>
      <c r="W182" s="188">
        <f t="shared" si="151"/>
        <v>132303.35999999999</v>
      </c>
      <c r="X182" s="188">
        <f t="shared" si="151"/>
        <v>132303.35999999999</v>
      </c>
      <c r="Y182" s="188">
        <f t="shared" si="151"/>
        <v>132303.35999999999</v>
      </c>
      <c r="Z182" s="188">
        <f t="shared" si="151"/>
        <v>132303.35999999999</v>
      </c>
      <c r="AA182" s="188">
        <f t="shared" si="151"/>
        <v>0</v>
      </c>
      <c r="AB182" s="188">
        <f t="shared" si="151"/>
        <v>0</v>
      </c>
      <c r="AC182" s="188">
        <f t="shared" si="151"/>
        <v>0</v>
      </c>
      <c r="AD182" s="188">
        <f t="shared" si="151"/>
        <v>0</v>
      </c>
      <c r="AE182" s="188">
        <f t="shared" si="151"/>
        <v>0</v>
      </c>
      <c r="AF182" s="188">
        <f t="shared" si="151"/>
        <v>0</v>
      </c>
      <c r="AG182" s="188">
        <f t="shared" si="151"/>
        <v>0</v>
      </c>
      <c r="AH182" s="188">
        <f t="shared" si="151"/>
        <v>0</v>
      </c>
      <c r="AI182" s="188">
        <f t="shared" si="151"/>
        <v>0</v>
      </c>
      <c r="AJ182" s="188">
        <f t="shared" si="151"/>
        <v>0</v>
      </c>
      <c r="AK182" s="188">
        <f t="shared" si="151"/>
        <v>0</v>
      </c>
      <c r="AL182" s="188">
        <f t="shared" si="151"/>
        <v>0</v>
      </c>
      <c r="AM182" s="188">
        <f t="shared" si="151"/>
        <v>0</v>
      </c>
      <c r="AN182" s="188">
        <f t="shared" si="151"/>
        <v>0</v>
      </c>
      <c r="AO182" s="188">
        <f t="shared" si="151"/>
        <v>0</v>
      </c>
      <c r="AP182" s="188">
        <f t="shared" si="151"/>
        <v>0</v>
      </c>
      <c r="AQ182" s="188">
        <f t="shared" si="151"/>
        <v>0</v>
      </c>
      <c r="AR182" s="188">
        <f t="shared" si="151"/>
        <v>0</v>
      </c>
      <c r="AS182" s="188">
        <f t="shared" si="151"/>
        <v>0</v>
      </c>
      <c r="AT182" s="188">
        <f t="shared" si="151"/>
        <v>0</v>
      </c>
      <c r="AU182" s="188">
        <f t="shared" si="151"/>
        <v>0</v>
      </c>
      <c r="AV182" s="188">
        <f t="shared" si="151"/>
        <v>0</v>
      </c>
      <c r="AW182" s="188">
        <f t="shared" si="151"/>
        <v>0</v>
      </c>
      <c r="AX182" s="188">
        <f t="shared" si="151"/>
        <v>0</v>
      </c>
      <c r="AY182" s="188">
        <f t="shared" si="151"/>
        <v>0</v>
      </c>
      <c r="AZ182" s="188">
        <f t="shared" si="151"/>
        <v>0</v>
      </c>
      <c r="BA182" s="188">
        <f t="shared" si="151"/>
        <v>0</v>
      </c>
      <c r="BB182" s="188">
        <f t="shared" si="151"/>
        <v>0</v>
      </c>
      <c r="BC182" s="188">
        <f t="shared" si="151"/>
        <v>0</v>
      </c>
      <c r="BD182" s="188">
        <f t="shared" si="151"/>
        <v>0</v>
      </c>
      <c r="BE182" s="188">
        <f t="shared" si="151"/>
        <v>0</v>
      </c>
      <c r="BF182" s="188">
        <f t="shared" si="151"/>
        <v>0</v>
      </c>
      <c r="BG182" s="188">
        <f t="shared" si="151"/>
        <v>0</v>
      </c>
      <c r="BH182" s="188">
        <f t="shared" si="151"/>
        <v>0</v>
      </c>
      <c r="BI182" s="188">
        <f t="shared" si="151"/>
        <v>0</v>
      </c>
      <c r="BJ182" s="188">
        <f t="shared" si="151"/>
        <v>0</v>
      </c>
      <c r="BK182" s="23"/>
      <c r="BL182" s="188">
        <f t="shared" ref="BL182" si="152">BL181*BL161</f>
        <v>0</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row>
    <row r="183" spans="1:98" s="45" customFormat="1" x14ac:dyDescent="0.2">
      <c r="A183" s="306"/>
      <c r="B183" s="203" t="s">
        <v>9</v>
      </c>
      <c r="C183" s="190">
        <v>12.73</v>
      </c>
      <c r="D183" s="190"/>
      <c r="E183" s="190"/>
      <c r="F183" s="190">
        <v>9.5</v>
      </c>
      <c r="G183" s="190"/>
      <c r="H183" s="190"/>
      <c r="I183" s="190"/>
      <c r="J183" s="190"/>
      <c r="K183" s="190"/>
      <c r="L183" s="190"/>
      <c r="M183" s="190"/>
      <c r="N183" s="190"/>
      <c r="O183" s="190">
        <v>10.31</v>
      </c>
      <c r="P183" s="190">
        <v>10.31</v>
      </c>
      <c r="Q183" s="190">
        <v>10.31</v>
      </c>
      <c r="R183" s="190">
        <v>12.73</v>
      </c>
      <c r="S183" s="190">
        <v>12.73</v>
      </c>
      <c r="T183" s="190">
        <v>12.73</v>
      </c>
      <c r="U183" s="190">
        <v>12.73</v>
      </c>
      <c r="V183" s="190">
        <v>12.73</v>
      </c>
      <c r="W183" s="190">
        <v>12.73</v>
      </c>
      <c r="X183" s="190">
        <v>12.73</v>
      </c>
      <c r="Y183" s="190">
        <v>12.73</v>
      </c>
      <c r="Z183" s="190">
        <v>12.73</v>
      </c>
      <c r="AA183" s="190"/>
      <c r="AB183" s="190"/>
      <c r="AC183" s="190"/>
      <c r="AD183" s="190"/>
      <c r="AE183" s="190"/>
      <c r="AF183" s="190"/>
      <c r="AG183" s="190"/>
      <c r="AH183" s="190"/>
      <c r="AI183" s="190"/>
      <c r="AJ183" s="190"/>
      <c r="AK183" s="190"/>
      <c r="AL183" s="190"/>
      <c r="AM183" s="190"/>
      <c r="AN183" s="190"/>
      <c r="AO183" s="190"/>
      <c r="AP183" s="190"/>
      <c r="AQ183" s="190"/>
      <c r="AR183" s="190"/>
      <c r="AS183" s="190"/>
      <c r="AT183" s="190"/>
      <c r="AU183" s="190"/>
      <c r="AV183" s="190"/>
      <c r="AW183" s="190"/>
      <c r="AX183" s="190"/>
      <c r="AY183" s="190"/>
      <c r="AZ183" s="190"/>
      <c r="BA183" s="190"/>
      <c r="BB183" s="190"/>
      <c r="BC183" s="190"/>
      <c r="BD183" s="190"/>
      <c r="BE183" s="190"/>
      <c r="BF183" s="190"/>
      <c r="BG183" s="190"/>
      <c r="BH183" s="190"/>
      <c r="BI183" s="190"/>
      <c r="BJ183" s="190"/>
      <c r="BL183" s="190"/>
    </row>
    <row r="184" spans="1:98" s="24" customFormat="1" x14ac:dyDescent="0.2">
      <c r="A184" s="306"/>
      <c r="B184" s="250" t="s">
        <v>61</v>
      </c>
      <c r="C184" s="13">
        <f t="shared" ref="C184:BJ184" si="153">C183*MAX(C167:C168)</f>
        <v>189614.24110000001</v>
      </c>
      <c r="D184" s="13">
        <f t="shared" si="153"/>
        <v>0</v>
      </c>
      <c r="E184" s="13">
        <f t="shared" si="153"/>
        <v>0</v>
      </c>
      <c r="F184" s="13">
        <f t="shared" si="153"/>
        <v>144356.20499999999</v>
      </c>
      <c r="G184" s="13">
        <f t="shared" si="153"/>
        <v>0</v>
      </c>
      <c r="H184" s="13">
        <f t="shared" si="153"/>
        <v>0</v>
      </c>
      <c r="I184" s="13">
        <f t="shared" si="153"/>
        <v>0</v>
      </c>
      <c r="J184" s="13">
        <f t="shared" si="153"/>
        <v>0</v>
      </c>
      <c r="K184" s="13">
        <f t="shared" si="153"/>
        <v>0</v>
      </c>
      <c r="L184" s="13">
        <f t="shared" si="153"/>
        <v>0</v>
      </c>
      <c r="M184" s="13">
        <f t="shared" si="153"/>
        <v>0</v>
      </c>
      <c r="N184" s="13">
        <f t="shared" si="153"/>
        <v>0</v>
      </c>
      <c r="O184" s="13">
        <f t="shared" si="153"/>
        <v>157155.02069999999</v>
      </c>
      <c r="P184" s="13">
        <f t="shared" si="153"/>
        <v>133766.88880000002</v>
      </c>
      <c r="Q184" s="13">
        <f t="shared" si="153"/>
        <v>154363.5882</v>
      </c>
      <c r="R184" s="13">
        <f t="shared" si="153"/>
        <v>199953.929</v>
      </c>
      <c r="S184" s="13">
        <f t="shared" si="153"/>
        <v>195613.38090000002</v>
      </c>
      <c r="T184" s="13">
        <f t="shared" si="153"/>
        <v>194135.6825</v>
      </c>
      <c r="U184" s="13">
        <f t="shared" si="153"/>
        <v>191624.8173</v>
      </c>
      <c r="V184" s="13">
        <f t="shared" si="153"/>
        <v>193012.00539999999</v>
      </c>
      <c r="W184" s="13">
        <f t="shared" si="153"/>
        <v>186380.56649999999</v>
      </c>
      <c r="X184" s="13">
        <f t="shared" si="153"/>
        <v>191597.44780000002</v>
      </c>
      <c r="Y184" s="13">
        <f t="shared" si="153"/>
        <v>198603.78520000001</v>
      </c>
      <c r="Z184" s="13">
        <f t="shared" si="153"/>
        <v>192202.3774</v>
      </c>
      <c r="AA184" s="13">
        <f t="shared" si="153"/>
        <v>0</v>
      </c>
      <c r="AB184" s="13">
        <f t="shared" si="153"/>
        <v>0</v>
      </c>
      <c r="AC184" s="13">
        <f t="shared" si="153"/>
        <v>0</v>
      </c>
      <c r="AD184" s="13">
        <f t="shared" si="153"/>
        <v>0</v>
      </c>
      <c r="AE184" s="13">
        <f t="shared" si="153"/>
        <v>0</v>
      </c>
      <c r="AF184" s="13">
        <f t="shared" si="153"/>
        <v>0</v>
      </c>
      <c r="AG184" s="13">
        <f t="shared" si="153"/>
        <v>0</v>
      </c>
      <c r="AH184" s="13">
        <f t="shared" si="153"/>
        <v>0</v>
      </c>
      <c r="AI184" s="13">
        <f t="shared" si="153"/>
        <v>0</v>
      </c>
      <c r="AJ184" s="13">
        <f t="shared" si="153"/>
        <v>0</v>
      </c>
      <c r="AK184" s="13">
        <f t="shared" si="153"/>
        <v>0</v>
      </c>
      <c r="AL184" s="13">
        <f t="shared" si="153"/>
        <v>0</v>
      </c>
      <c r="AM184" s="13">
        <f t="shared" si="153"/>
        <v>0</v>
      </c>
      <c r="AN184" s="13">
        <f t="shared" si="153"/>
        <v>0</v>
      </c>
      <c r="AO184" s="13">
        <f t="shared" si="153"/>
        <v>0</v>
      </c>
      <c r="AP184" s="13">
        <f t="shared" si="153"/>
        <v>0</v>
      </c>
      <c r="AQ184" s="13">
        <f t="shared" si="153"/>
        <v>0</v>
      </c>
      <c r="AR184" s="13">
        <f t="shared" si="153"/>
        <v>0</v>
      </c>
      <c r="AS184" s="13">
        <f t="shared" si="153"/>
        <v>0</v>
      </c>
      <c r="AT184" s="13">
        <f t="shared" si="153"/>
        <v>0</v>
      </c>
      <c r="AU184" s="13">
        <f t="shared" si="153"/>
        <v>0</v>
      </c>
      <c r="AV184" s="13">
        <f t="shared" si="153"/>
        <v>0</v>
      </c>
      <c r="AW184" s="13">
        <f t="shared" si="153"/>
        <v>0</v>
      </c>
      <c r="AX184" s="13">
        <f t="shared" si="153"/>
        <v>0</v>
      </c>
      <c r="AY184" s="13">
        <f t="shared" si="153"/>
        <v>0</v>
      </c>
      <c r="AZ184" s="13">
        <f t="shared" si="153"/>
        <v>0</v>
      </c>
      <c r="BA184" s="13">
        <f t="shared" si="153"/>
        <v>0</v>
      </c>
      <c r="BB184" s="13">
        <f t="shared" si="153"/>
        <v>0</v>
      </c>
      <c r="BC184" s="13">
        <f t="shared" si="153"/>
        <v>0</v>
      </c>
      <c r="BD184" s="13">
        <f t="shared" si="153"/>
        <v>0</v>
      </c>
      <c r="BE184" s="13">
        <f t="shared" si="153"/>
        <v>0</v>
      </c>
      <c r="BF184" s="13">
        <f t="shared" si="153"/>
        <v>0</v>
      </c>
      <c r="BG184" s="13">
        <f t="shared" si="153"/>
        <v>0</v>
      </c>
      <c r="BH184" s="13">
        <f t="shared" si="153"/>
        <v>0</v>
      </c>
      <c r="BI184" s="13">
        <f t="shared" si="153"/>
        <v>0</v>
      </c>
      <c r="BJ184" s="13">
        <f t="shared" si="153"/>
        <v>0</v>
      </c>
      <c r="BK184" s="23"/>
      <c r="BL184" s="13">
        <f t="shared" ref="BL184" si="154">BL183*MAX(BL167:BL168)</f>
        <v>0</v>
      </c>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row>
    <row r="185" spans="1:98" s="194" customFormat="1" x14ac:dyDescent="0.2">
      <c r="A185" s="306"/>
      <c r="B185" s="193" t="s">
        <v>62</v>
      </c>
      <c r="C185" s="194">
        <v>0</v>
      </c>
      <c r="F185" s="194">
        <v>0</v>
      </c>
      <c r="O185" s="194">
        <v>0</v>
      </c>
      <c r="P185" s="194">
        <v>0</v>
      </c>
      <c r="Q185" s="194">
        <v>0</v>
      </c>
      <c r="R185" s="194">
        <v>0</v>
      </c>
      <c r="S185" s="194">
        <v>0</v>
      </c>
      <c r="T185" s="194">
        <v>0</v>
      </c>
      <c r="U185" s="194">
        <v>0</v>
      </c>
      <c r="V185" s="194">
        <v>0</v>
      </c>
      <c r="W185" s="194">
        <v>0</v>
      </c>
      <c r="X185" s="194">
        <v>0</v>
      </c>
      <c r="Y185" s="194">
        <v>0</v>
      </c>
      <c r="Z185" s="194">
        <v>0</v>
      </c>
      <c r="BK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195"/>
    </row>
    <row r="186" spans="1:98" s="194" customFormat="1" x14ac:dyDescent="0.2">
      <c r="A186" s="306"/>
      <c r="B186" s="193" t="s">
        <v>63</v>
      </c>
      <c r="C186" s="194">
        <v>0</v>
      </c>
      <c r="F186" s="194">
        <v>0</v>
      </c>
      <c r="O186" s="194">
        <v>0</v>
      </c>
      <c r="P186" s="194">
        <v>0</v>
      </c>
      <c r="Q186" s="194">
        <v>0</v>
      </c>
      <c r="R186" s="194">
        <v>0</v>
      </c>
      <c r="S186" s="194">
        <v>0</v>
      </c>
      <c r="T186" s="194">
        <v>0</v>
      </c>
      <c r="U186" s="194">
        <v>0</v>
      </c>
      <c r="V186" s="194">
        <v>0</v>
      </c>
      <c r="W186" s="194">
        <v>0</v>
      </c>
      <c r="X186" s="194">
        <v>0</v>
      </c>
      <c r="Y186" s="194">
        <v>0</v>
      </c>
      <c r="Z186" s="194">
        <v>0</v>
      </c>
      <c r="BK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195"/>
    </row>
    <row r="187" spans="1:98" s="194" customFormat="1" x14ac:dyDescent="0.2">
      <c r="A187" s="306"/>
      <c r="B187" s="193" t="s">
        <v>64</v>
      </c>
      <c r="C187" s="194">
        <v>0</v>
      </c>
      <c r="F187" s="194">
        <v>0</v>
      </c>
      <c r="O187" s="194">
        <v>0</v>
      </c>
      <c r="P187" s="194">
        <v>0</v>
      </c>
      <c r="Q187" s="194">
        <v>0</v>
      </c>
      <c r="R187" s="194">
        <v>0</v>
      </c>
      <c r="S187" s="194">
        <v>0</v>
      </c>
      <c r="T187" s="194">
        <v>0</v>
      </c>
      <c r="U187" s="194">
        <v>0</v>
      </c>
      <c r="V187" s="194">
        <v>0</v>
      </c>
      <c r="W187" s="194">
        <v>0</v>
      </c>
      <c r="X187" s="194">
        <v>0</v>
      </c>
      <c r="Y187" s="194">
        <v>0</v>
      </c>
      <c r="Z187" s="194">
        <v>0</v>
      </c>
      <c r="BK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195"/>
    </row>
    <row r="188" spans="1:98" s="198" customFormat="1" ht="13.5" thickBot="1" x14ac:dyDescent="0.25">
      <c r="A188" s="306"/>
      <c r="B188" s="196" t="s">
        <v>65</v>
      </c>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23"/>
      <c r="BL188" s="197"/>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row>
    <row r="189" spans="1:98" s="45" customFormat="1" x14ac:dyDescent="0.2">
      <c r="A189" s="306"/>
      <c r="B189" s="199" t="s">
        <v>66</v>
      </c>
      <c r="C189" s="69">
        <v>0.17030000000000001</v>
      </c>
      <c r="D189" s="69"/>
      <c r="E189" s="69"/>
      <c r="F189" s="69">
        <v>9.2600000000000002E-2</v>
      </c>
      <c r="G189" s="69"/>
      <c r="H189" s="69"/>
      <c r="I189" s="69"/>
      <c r="J189" s="69"/>
      <c r="K189" s="69"/>
      <c r="L189" s="69"/>
      <c r="M189" s="69"/>
      <c r="N189" s="69"/>
      <c r="O189" s="69">
        <v>0.13789999999999999</v>
      </c>
      <c r="P189" s="69">
        <v>0.13789999999999999</v>
      </c>
      <c r="Q189" s="69">
        <v>0.13789999999999999</v>
      </c>
      <c r="R189" s="69">
        <v>0.17030000000000001</v>
      </c>
      <c r="S189" s="69">
        <v>0.17030000000000001</v>
      </c>
      <c r="T189" s="69"/>
      <c r="U189" s="69"/>
      <c r="V189" s="69"/>
      <c r="W189" s="69">
        <v>0.17030000000000001</v>
      </c>
      <c r="X189" s="69">
        <v>0.17030000000000001</v>
      </c>
      <c r="Y189" s="69">
        <v>0.17030000000000001</v>
      </c>
      <c r="Z189" s="69">
        <v>0.17030000000000001</v>
      </c>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L189" s="69"/>
    </row>
    <row r="190" spans="1:98" s="53" customFormat="1" x14ac:dyDescent="0.2">
      <c r="A190" s="306"/>
      <c r="B190" s="200" t="s">
        <v>67</v>
      </c>
      <c r="C190" s="201">
        <f t="shared" ref="C190:G190" si="155">C189*C162</f>
        <v>405082.61679599999</v>
      </c>
      <c r="D190" s="201">
        <f t="shared" si="155"/>
        <v>0</v>
      </c>
      <c r="E190" s="201">
        <f t="shared" si="155"/>
        <v>0</v>
      </c>
      <c r="F190" s="201">
        <f t="shared" si="155"/>
        <v>301185.32623199996</v>
      </c>
      <c r="G190" s="201">
        <f t="shared" si="155"/>
        <v>0</v>
      </c>
      <c r="H190" s="202"/>
      <c r="I190" s="202"/>
      <c r="J190" s="202"/>
      <c r="K190" s="201">
        <f t="shared" ref="K190:S190" si="156">K189*K162</f>
        <v>0</v>
      </c>
      <c r="L190" s="201">
        <f t="shared" si="156"/>
        <v>0</v>
      </c>
      <c r="M190" s="201">
        <f t="shared" si="156"/>
        <v>0</v>
      </c>
      <c r="N190" s="201">
        <f t="shared" si="156"/>
        <v>0</v>
      </c>
      <c r="O190" s="201">
        <f t="shared" si="156"/>
        <v>358557.21543599997</v>
      </c>
      <c r="P190" s="201">
        <f t="shared" si="156"/>
        <v>322497.31970399996</v>
      </c>
      <c r="Q190" s="201">
        <f t="shared" si="156"/>
        <v>399776.76101999998</v>
      </c>
      <c r="R190" s="201">
        <f t="shared" si="156"/>
        <v>460670.92780800001</v>
      </c>
      <c r="S190" s="201">
        <f t="shared" si="156"/>
        <v>454942.06305600004</v>
      </c>
      <c r="T190" s="202"/>
      <c r="U190" s="202"/>
      <c r="V190" s="202"/>
      <c r="W190" s="201">
        <f t="shared" ref="W190:AE190" si="157">W189*W162</f>
        <v>467206.29930000001</v>
      </c>
      <c r="X190" s="201">
        <f t="shared" si="157"/>
        <v>441629.72568000003</v>
      </c>
      <c r="Y190" s="201">
        <f t="shared" si="157"/>
        <v>411786.07438800001</v>
      </c>
      <c r="Z190" s="201">
        <f t="shared" si="157"/>
        <v>363922.36701600003</v>
      </c>
      <c r="AA190" s="201">
        <f t="shared" si="157"/>
        <v>0</v>
      </c>
      <c r="AB190" s="201">
        <f t="shared" si="157"/>
        <v>0</v>
      </c>
      <c r="AC190" s="201">
        <f t="shared" si="157"/>
        <v>0</v>
      </c>
      <c r="AD190" s="201">
        <f t="shared" si="157"/>
        <v>0</v>
      </c>
      <c r="AE190" s="201">
        <f t="shared" si="157"/>
        <v>0</v>
      </c>
      <c r="AF190" s="202"/>
      <c r="AG190" s="202"/>
      <c r="AH190" s="202"/>
      <c r="AI190" s="201">
        <f t="shared" ref="AI190:AQ190" si="158">AI189*AI162</f>
        <v>0</v>
      </c>
      <c r="AJ190" s="201">
        <f t="shared" si="158"/>
        <v>0</v>
      </c>
      <c r="AK190" s="201">
        <f t="shared" si="158"/>
        <v>0</v>
      </c>
      <c r="AL190" s="201">
        <f t="shared" si="158"/>
        <v>0</v>
      </c>
      <c r="AM190" s="201">
        <f t="shared" si="158"/>
        <v>0</v>
      </c>
      <c r="AN190" s="201">
        <f t="shared" si="158"/>
        <v>0</v>
      </c>
      <c r="AO190" s="201">
        <f t="shared" si="158"/>
        <v>0</v>
      </c>
      <c r="AP190" s="201">
        <f t="shared" si="158"/>
        <v>0</v>
      </c>
      <c r="AQ190" s="201">
        <f t="shared" si="158"/>
        <v>0</v>
      </c>
      <c r="AR190" s="202"/>
      <c r="AS190" s="202"/>
      <c r="AT190" s="202"/>
      <c r="AU190" s="201">
        <f t="shared" ref="AU190:BC190" si="159">AU189*AU162</f>
        <v>0</v>
      </c>
      <c r="AV190" s="201">
        <f t="shared" si="159"/>
        <v>0</v>
      </c>
      <c r="AW190" s="201">
        <f t="shared" si="159"/>
        <v>0</v>
      </c>
      <c r="AX190" s="201">
        <f t="shared" si="159"/>
        <v>0</v>
      </c>
      <c r="AY190" s="201">
        <f t="shared" si="159"/>
        <v>0</v>
      </c>
      <c r="AZ190" s="201">
        <f t="shared" si="159"/>
        <v>0</v>
      </c>
      <c r="BA190" s="201">
        <f t="shared" si="159"/>
        <v>0</v>
      </c>
      <c r="BB190" s="201">
        <f t="shared" si="159"/>
        <v>0</v>
      </c>
      <c r="BC190" s="201">
        <f t="shared" si="159"/>
        <v>0</v>
      </c>
      <c r="BD190" s="202"/>
      <c r="BE190" s="202"/>
      <c r="BF190" s="202"/>
      <c r="BG190" s="201">
        <f t="shared" ref="BG190:BJ190" si="160">BG189*BG162</f>
        <v>0</v>
      </c>
      <c r="BH190" s="201">
        <f t="shared" si="160"/>
        <v>0</v>
      </c>
      <c r="BI190" s="201">
        <f t="shared" si="160"/>
        <v>0</v>
      </c>
      <c r="BJ190" s="201">
        <f t="shared" si="160"/>
        <v>0</v>
      </c>
      <c r="BK190" s="45"/>
      <c r="BL190" s="201">
        <f t="shared" ref="BL190" si="161">BL189*BL162</f>
        <v>0</v>
      </c>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row>
    <row r="191" spans="1:98" s="45" customFormat="1" x14ac:dyDescent="0.2">
      <c r="A191" s="306"/>
      <c r="B191" s="203" t="s">
        <v>68</v>
      </c>
      <c r="C191" s="204"/>
      <c r="D191" s="204"/>
      <c r="E191" s="204"/>
      <c r="F191" s="204"/>
      <c r="G191" s="204"/>
      <c r="H191" s="69"/>
      <c r="I191" s="69"/>
      <c r="J191" s="69"/>
      <c r="K191" s="204"/>
      <c r="L191" s="204"/>
      <c r="M191" s="204"/>
      <c r="N191" s="204"/>
      <c r="O191" s="204"/>
      <c r="P191" s="204"/>
      <c r="Q191" s="204"/>
      <c r="R191" s="204"/>
      <c r="S191" s="204"/>
      <c r="T191" s="69">
        <v>0.19769999999999999</v>
      </c>
      <c r="U191" s="69">
        <v>0.19769999999999999</v>
      </c>
      <c r="V191" s="69">
        <v>0.19769999999999999</v>
      </c>
      <c r="W191" s="204"/>
      <c r="X191" s="204"/>
      <c r="Y191" s="204"/>
      <c r="Z191" s="204"/>
      <c r="AA191" s="204"/>
      <c r="AB191" s="204"/>
      <c r="AC191" s="204"/>
      <c r="AD191" s="204"/>
      <c r="AE191" s="204"/>
      <c r="AF191" s="69"/>
      <c r="AG191" s="69"/>
      <c r="AH191" s="69"/>
      <c r="AI191" s="204"/>
      <c r="AJ191" s="204"/>
      <c r="AK191" s="204"/>
      <c r="AL191" s="204"/>
      <c r="AM191" s="204"/>
      <c r="AN191" s="204"/>
      <c r="AO191" s="204"/>
      <c r="AP191" s="204"/>
      <c r="AQ191" s="204"/>
      <c r="AR191" s="69"/>
      <c r="AS191" s="69"/>
      <c r="AT191" s="69"/>
      <c r="AU191" s="204"/>
      <c r="AV191" s="204"/>
      <c r="AW191" s="204"/>
      <c r="AX191" s="204"/>
      <c r="AY191" s="204"/>
      <c r="AZ191" s="204"/>
      <c r="BA191" s="204"/>
      <c r="BB191" s="204"/>
      <c r="BC191" s="204"/>
      <c r="BD191" s="69"/>
      <c r="BE191" s="69"/>
      <c r="BF191" s="69"/>
      <c r="BG191" s="204"/>
      <c r="BH191" s="204"/>
      <c r="BI191" s="204"/>
      <c r="BJ191" s="204"/>
      <c r="BL191" s="204"/>
    </row>
    <row r="192" spans="1:98" s="208" customFormat="1" x14ac:dyDescent="0.2">
      <c r="A192" s="306"/>
      <c r="B192" s="205" t="s">
        <v>69</v>
      </c>
      <c r="C192" s="206"/>
      <c r="D192" s="206"/>
      <c r="E192" s="206"/>
      <c r="F192" s="206"/>
      <c r="G192" s="206"/>
      <c r="H192" s="207">
        <f t="shared" ref="H192:J192" si="162">H191*H162</f>
        <v>0</v>
      </c>
      <c r="I192" s="207">
        <f t="shared" si="162"/>
        <v>0</v>
      </c>
      <c r="J192" s="207">
        <f t="shared" si="162"/>
        <v>0</v>
      </c>
      <c r="K192" s="206"/>
      <c r="L192" s="206"/>
      <c r="M192" s="206"/>
      <c r="N192" s="206"/>
      <c r="O192" s="206"/>
      <c r="P192" s="206"/>
      <c r="Q192" s="206"/>
      <c r="R192" s="206"/>
      <c r="S192" s="206"/>
      <c r="T192" s="207">
        <f t="shared" ref="T192:V192" si="163">T191*T162</f>
        <v>562011.28750799992</v>
      </c>
      <c r="U192" s="207">
        <f t="shared" si="163"/>
        <v>612778.89193199994</v>
      </c>
      <c r="V192" s="207">
        <f t="shared" si="163"/>
        <v>596694.37579199998</v>
      </c>
      <c r="W192" s="206"/>
      <c r="X192" s="206"/>
      <c r="Y192" s="206"/>
      <c r="Z192" s="206"/>
      <c r="AA192" s="206"/>
      <c r="AB192" s="206"/>
      <c r="AC192" s="206"/>
      <c r="AD192" s="206"/>
      <c r="AE192" s="206"/>
      <c r="AF192" s="207">
        <f t="shared" ref="AF192:AH192" si="164">AF191*AF162</f>
        <v>0</v>
      </c>
      <c r="AG192" s="207">
        <f t="shared" si="164"/>
        <v>0</v>
      </c>
      <c r="AH192" s="207">
        <f t="shared" si="164"/>
        <v>0</v>
      </c>
      <c r="AI192" s="206"/>
      <c r="AJ192" s="206"/>
      <c r="AK192" s="206"/>
      <c r="AL192" s="206"/>
      <c r="AM192" s="206"/>
      <c r="AN192" s="206"/>
      <c r="AO192" s="206"/>
      <c r="AP192" s="206"/>
      <c r="AQ192" s="206"/>
      <c r="AR192" s="207">
        <f t="shared" ref="AR192:AT192" si="165">AR191*AR162</f>
        <v>0</v>
      </c>
      <c r="AS192" s="207">
        <f t="shared" si="165"/>
        <v>0</v>
      </c>
      <c r="AT192" s="207">
        <f t="shared" si="165"/>
        <v>0</v>
      </c>
      <c r="AU192" s="206"/>
      <c r="AV192" s="206"/>
      <c r="AW192" s="206"/>
      <c r="AX192" s="206"/>
      <c r="AY192" s="206"/>
      <c r="AZ192" s="206"/>
      <c r="BA192" s="206"/>
      <c r="BB192" s="206"/>
      <c r="BC192" s="206"/>
      <c r="BD192" s="207">
        <f t="shared" ref="BD192:BF192" si="166">BD191*BD162</f>
        <v>0</v>
      </c>
      <c r="BE192" s="207">
        <f t="shared" si="166"/>
        <v>0</v>
      </c>
      <c r="BF192" s="207">
        <f t="shared" si="166"/>
        <v>0</v>
      </c>
      <c r="BG192" s="206"/>
      <c r="BH192" s="206"/>
      <c r="BI192" s="206"/>
      <c r="BJ192" s="206"/>
      <c r="BK192" s="45"/>
      <c r="BL192" s="206"/>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row>
    <row r="193" spans="1:98" s="45" customFormat="1" x14ac:dyDescent="0.2">
      <c r="A193" s="306"/>
      <c r="B193" s="203" t="s">
        <v>70</v>
      </c>
      <c r="C193" s="69">
        <v>0.39750000000000002</v>
      </c>
      <c r="D193" s="69"/>
      <c r="E193" s="69"/>
      <c r="F193" s="69">
        <v>0.21060000000000001</v>
      </c>
      <c r="G193" s="69"/>
      <c r="H193" s="209"/>
      <c r="I193" s="209"/>
      <c r="J193" s="209"/>
      <c r="K193" s="69"/>
      <c r="L193" s="69"/>
      <c r="M193" s="69"/>
      <c r="N193" s="69"/>
      <c r="O193" s="69">
        <v>0.32190000000000002</v>
      </c>
      <c r="P193" s="69">
        <v>0.32190000000000002</v>
      </c>
      <c r="Q193" s="69">
        <v>0.32190000000000002</v>
      </c>
      <c r="R193" s="69">
        <v>0.39750000000000002</v>
      </c>
      <c r="S193" s="69">
        <v>0.39750000000000002</v>
      </c>
      <c r="T193" s="209"/>
      <c r="U193" s="209"/>
      <c r="V193" s="209"/>
      <c r="W193" s="69">
        <v>0.39750000000000002</v>
      </c>
      <c r="X193" s="69">
        <v>0.39750000000000002</v>
      </c>
      <c r="Y193" s="69">
        <v>0.39750000000000002</v>
      </c>
      <c r="Z193" s="69">
        <v>0.39750000000000002</v>
      </c>
      <c r="AA193" s="69"/>
      <c r="AB193" s="69"/>
      <c r="AC193" s="69"/>
      <c r="AD193" s="69"/>
      <c r="AE193" s="69"/>
      <c r="AF193" s="209"/>
      <c r="AG193" s="209"/>
      <c r="AH193" s="209"/>
      <c r="AI193" s="69"/>
      <c r="AJ193" s="69"/>
      <c r="AK193" s="69"/>
      <c r="AL193" s="69"/>
      <c r="AM193" s="69"/>
      <c r="AN193" s="69"/>
      <c r="AO193" s="69"/>
      <c r="AP193" s="69"/>
      <c r="AQ193" s="69"/>
      <c r="AR193" s="209"/>
      <c r="AS193" s="209"/>
      <c r="AT193" s="209"/>
      <c r="AU193" s="69"/>
      <c r="AV193" s="69"/>
      <c r="AW193" s="69"/>
      <c r="AX193" s="69"/>
      <c r="AY193" s="69"/>
      <c r="AZ193" s="69"/>
      <c r="BA193" s="69"/>
      <c r="BB193" s="69"/>
      <c r="BC193" s="69"/>
      <c r="BD193" s="209"/>
      <c r="BE193" s="209"/>
      <c r="BF193" s="209"/>
      <c r="BG193" s="69"/>
      <c r="BH193" s="69"/>
      <c r="BI193" s="69"/>
      <c r="BJ193" s="69"/>
      <c r="BL193" s="69"/>
    </row>
    <row r="194" spans="1:98" s="53" customFormat="1" x14ac:dyDescent="0.2">
      <c r="A194" s="306"/>
      <c r="B194" s="200" t="s">
        <v>71</v>
      </c>
      <c r="C194" s="201">
        <f t="shared" ref="C194:G194" si="167">C193*C164</f>
        <v>268163.77140000003</v>
      </c>
      <c r="D194" s="201">
        <f t="shared" si="167"/>
        <v>0</v>
      </c>
      <c r="E194" s="201">
        <f t="shared" si="167"/>
        <v>0</v>
      </c>
      <c r="F194" s="201">
        <f t="shared" si="167"/>
        <v>175491.143568</v>
      </c>
      <c r="G194" s="201">
        <f t="shared" si="167"/>
        <v>0</v>
      </c>
      <c r="H194" s="202"/>
      <c r="I194" s="202"/>
      <c r="J194" s="202"/>
      <c r="K194" s="201">
        <f t="shared" ref="K194:S194" si="168">K193*K164</f>
        <v>0</v>
      </c>
      <c r="L194" s="201">
        <f t="shared" si="168"/>
        <v>0</v>
      </c>
      <c r="M194" s="201">
        <f t="shared" si="168"/>
        <v>0</v>
      </c>
      <c r="N194" s="201">
        <f t="shared" si="168"/>
        <v>0</v>
      </c>
      <c r="O194" s="201">
        <f t="shared" si="168"/>
        <v>258751.35763200003</v>
      </c>
      <c r="P194" s="201">
        <f t="shared" si="168"/>
        <v>247893.374484</v>
      </c>
      <c r="Q194" s="201">
        <f t="shared" si="168"/>
        <v>281470.99525199999</v>
      </c>
      <c r="R194" s="201">
        <f t="shared" si="168"/>
        <v>310359.52530000004</v>
      </c>
      <c r="S194" s="201">
        <f t="shared" si="168"/>
        <v>343776.85739999998</v>
      </c>
      <c r="T194" s="202"/>
      <c r="U194" s="202"/>
      <c r="V194" s="202"/>
      <c r="W194" s="201">
        <f t="shared" ref="W194:AE194" si="169">W193*W164</f>
        <v>341754.80670000002</v>
      </c>
      <c r="X194" s="201">
        <f t="shared" si="169"/>
        <v>275484.19500000001</v>
      </c>
      <c r="Y194" s="201">
        <f t="shared" si="169"/>
        <v>302635.4166</v>
      </c>
      <c r="Z194" s="201">
        <f t="shared" si="169"/>
        <v>251672.54579999999</v>
      </c>
      <c r="AA194" s="201">
        <f t="shared" si="169"/>
        <v>0</v>
      </c>
      <c r="AB194" s="201">
        <f t="shared" si="169"/>
        <v>0</v>
      </c>
      <c r="AC194" s="201">
        <f t="shared" si="169"/>
        <v>0</v>
      </c>
      <c r="AD194" s="201">
        <f t="shared" si="169"/>
        <v>0</v>
      </c>
      <c r="AE194" s="201">
        <f t="shared" si="169"/>
        <v>0</v>
      </c>
      <c r="AF194" s="202"/>
      <c r="AG194" s="202"/>
      <c r="AH194" s="202"/>
      <c r="AI194" s="201">
        <f t="shared" ref="AI194:AQ194" si="170">AI193*AI164</f>
        <v>0</v>
      </c>
      <c r="AJ194" s="201">
        <f t="shared" si="170"/>
        <v>0</v>
      </c>
      <c r="AK194" s="201">
        <f t="shared" si="170"/>
        <v>0</v>
      </c>
      <c r="AL194" s="201">
        <f t="shared" si="170"/>
        <v>0</v>
      </c>
      <c r="AM194" s="201">
        <f t="shared" si="170"/>
        <v>0</v>
      </c>
      <c r="AN194" s="201">
        <f t="shared" si="170"/>
        <v>0</v>
      </c>
      <c r="AO194" s="201">
        <f t="shared" si="170"/>
        <v>0</v>
      </c>
      <c r="AP194" s="201">
        <f t="shared" si="170"/>
        <v>0</v>
      </c>
      <c r="AQ194" s="201">
        <f t="shared" si="170"/>
        <v>0</v>
      </c>
      <c r="AR194" s="202"/>
      <c r="AS194" s="202"/>
      <c r="AT194" s="202"/>
      <c r="AU194" s="201">
        <f t="shared" ref="AU194:BC194" si="171">AU193*AU164</f>
        <v>0</v>
      </c>
      <c r="AV194" s="201">
        <f t="shared" si="171"/>
        <v>0</v>
      </c>
      <c r="AW194" s="201">
        <f t="shared" si="171"/>
        <v>0</v>
      </c>
      <c r="AX194" s="201">
        <f t="shared" si="171"/>
        <v>0</v>
      </c>
      <c r="AY194" s="201">
        <f t="shared" si="171"/>
        <v>0</v>
      </c>
      <c r="AZ194" s="201">
        <f t="shared" si="171"/>
        <v>0</v>
      </c>
      <c r="BA194" s="201">
        <f t="shared" si="171"/>
        <v>0</v>
      </c>
      <c r="BB194" s="201">
        <f t="shared" si="171"/>
        <v>0</v>
      </c>
      <c r="BC194" s="201">
        <f t="shared" si="171"/>
        <v>0</v>
      </c>
      <c r="BD194" s="202"/>
      <c r="BE194" s="202"/>
      <c r="BF194" s="202"/>
      <c r="BG194" s="201">
        <f t="shared" ref="BG194:BJ194" si="172">BG193*BG164</f>
        <v>0</v>
      </c>
      <c r="BH194" s="201">
        <f t="shared" si="172"/>
        <v>0</v>
      </c>
      <c r="BI194" s="201">
        <f t="shared" si="172"/>
        <v>0</v>
      </c>
      <c r="BJ194" s="201">
        <f t="shared" si="172"/>
        <v>0</v>
      </c>
      <c r="BK194" s="45"/>
      <c r="BL194" s="201">
        <f t="shared" ref="BL194" si="173">BL193*BL164</f>
        <v>0</v>
      </c>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row>
    <row r="195" spans="1:98" s="45" customFormat="1" x14ac:dyDescent="0.2">
      <c r="A195" s="306"/>
      <c r="B195" s="203" t="s">
        <v>72</v>
      </c>
      <c r="C195" s="204"/>
      <c r="D195" s="204"/>
      <c r="E195" s="204"/>
      <c r="F195" s="204"/>
      <c r="G195" s="204"/>
      <c r="H195" s="194"/>
      <c r="I195" s="194"/>
      <c r="J195" s="194"/>
      <c r="K195" s="204"/>
      <c r="L195" s="204"/>
      <c r="M195" s="204"/>
      <c r="N195" s="204"/>
      <c r="O195" s="204"/>
      <c r="P195" s="204"/>
      <c r="Q195" s="204"/>
      <c r="R195" s="204"/>
      <c r="S195" s="204"/>
      <c r="T195" s="194">
        <v>1.4238</v>
      </c>
      <c r="U195" s="194">
        <v>1.4238</v>
      </c>
      <c r="V195" s="194">
        <v>1.4238</v>
      </c>
      <c r="W195" s="204"/>
      <c r="X195" s="204"/>
      <c r="Y195" s="204"/>
      <c r="Z195" s="204"/>
      <c r="AA195" s="204"/>
      <c r="AB195" s="204"/>
      <c r="AC195" s="204"/>
      <c r="AD195" s="204"/>
      <c r="AE195" s="204"/>
      <c r="AF195" s="194"/>
      <c r="AG195" s="194"/>
      <c r="AH195" s="194"/>
      <c r="AI195" s="204"/>
      <c r="AJ195" s="204"/>
      <c r="AK195" s="204"/>
      <c r="AL195" s="204"/>
      <c r="AM195" s="204"/>
      <c r="AN195" s="204"/>
      <c r="AO195" s="204"/>
      <c r="AP195" s="204"/>
      <c r="AQ195" s="204"/>
      <c r="AR195" s="194"/>
      <c r="AS195" s="194"/>
      <c r="AT195" s="194"/>
      <c r="AU195" s="204"/>
      <c r="AV195" s="204"/>
      <c r="AW195" s="204"/>
      <c r="AX195" s="204"/>
      <c r="AY195" s="204"/>
      <c r="AZ195" s="204"/>
      <c r="BA195" s="204"/>
      <c r="BB195" s="204"/>
      <c r="BC195" s="204"/>
      <c r="BD195" s="194"/>
      <c r="BE195" s="194"/>
      <c r="BF195" s="194"/>
      <c r="BG195" s="204"/>
      <c r="BH195" s="204"/>
      <c r="BI195" s="204"/>
      <c r="BJ195" s="204"/>
      <c r="BL195" s="204"/>
    </row>
    <row r="196" spans="1:98" s="208" customFormat="1" x14ac:dyDescent="0.2">
      <c r="A196" s="306"/>
      <c r="B196" s="205" t="s">
        <v>73</v>
      </c>
      <c r="C196" s="206"/>
      <c r="D196" s="206"/>
      <c r="E196" s="206"/>
      <c r="F196" s="206"/>
      <c r="G196" s="206"/>
      <c r="H196" s="210">
        <f t="shared" ref="H196:J196" si="174">H195*H164</f>
        <v>0</v>
      </c>
      <c r="I196" s="210">
        <f t="shared" si="174"/>
        <v>0</v>
      </c>
      <c r="J196" s="210">
        <f t="shared" si="174"/>
        <v>0</v>
      </c>
      <c r="K196" s="206"/>
      <c r="L196" s="206"/>
      <c r="M196" s="206"/>
      <c r="N196" s="206"/>
      <c r="O196" s="206"/>
      <c r="P196" s="206"/>
      <c r="Q196" s="206"/>
      <c r="R196" s="206"/>
      <c r="S196" s="206"/>
      <c r="T196" s="210">
        <f t="shared" ref="T196:V196" si="175">T195*T164</f>
        <v>1234215.220896</v>
      </c>
      <c r="U196" s="210">
        <f t="shared" si="175"/>
        <v>1323162.8544960001</v>
      </c>
      <c r="V196" s="210">
        <f t="shared" si="175"/>
        <v>1211769.0138960001</v>
      </c>
      <c r="W196" s="206"/>
      <c r="X196" s="206"/>
      <c r="Y196" s="206"/>
      <c r="Z196" s="206"/>
      <c r="AA196" s="206"/>
      <c r="AB196" s="206"/>
      <c r="AC196" s="206"/>
      <c r="AD196" s="206"/>
      <c r="AE196" s="206"/>
      <c r="AF196" s="210">
        <f t="shared" ref="AF196:AH196" si="176">AF195*AF164</f>
        <v>0</v>
      </c>
      <c r="AG196" s="210">
        <f t="shared" si="176"/>
        <v>0</v>
      </c>
      <c r="AH196" s="210">
        <f t="shared" si="176"/>
        <v>0</v>
      </c>
      <c r="AI196" s="206"/>
      <c r="AJ196" s="206"/>
      <c r="AK196" s="206"/>
      <c r="AL196" s="206"/>
      <c r="AM196" s="206"/>
      <c r="AN196" s="206"/>
      <c r="AO196" s="206"/>
      <c r="AP196" s="206"/>
      <c r="AQ196" s="206"/>
      <c r="AR196" s="210">
        <f t="shared" ref="AR196:AT196" si="177">AR195*AR164</f>
        <v>0</v>
      </c>
      <c r="AS196" s="210">
        <f t="shared" si="177"/>
        <v>0</v>
      </c>
      <c r="AT196" s="210">
        <f t="shared" si="177"/>
        <v>0</v>
      </c>
      <c r="AU196" s="206"/>
      <c r="AV196" s="206"/>
      <c r="AW196" s="206"/>
      <c r="AX196" s="206"/>
      <c r="AY196" s="206"/>
      <c r="AZ196" s="206"/>
      <c r="BA196" s="206"/>
      <c r="BB196" s="206"/>
      <c r="BC196" s="206"/>
      <c r="BD196" s="210">
        <f t="shared" ref="BD196:BF196" si="178">BD195*BD164</f>
        <v>0</v>
      </c>
      <c r="BE196" s="210">
        <f t="shared" si="178"/>
        <v>0</v>
      </c>
      <c r="BF196" s="210">
        <f t="shared" si="178"/>
        <v>0</v>
      </c>
      <c r="BG196" s="206"/>
      <c r="BH196" s="206"/>
      <c r="BI196" s="206"/>
      <c r="BJ196" s="206"/>
      <c r="BK196" s="45"/>
      <c r="BL196" s="206"/>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row>
    <row r="197" spans="1:98" s="45" customFormat="1" x14ac:dyDescent="0.2">
      <c r="A197" s="306"/>
      <c r="B197" s="203" t="s">
        <v>74</v>
      </c>
      <c r="C197" s="194">
        <v>0.24349999999999999</v>
      </c>
      <c r="D197" s="194"/>
      <c r="E197" s="194"/>
      <c r="F197" s="194">
        <v>0.13070000000000001</v>
      </c>
      <c r="G197" s="194"/>
      <c r="H197" s="209"/>
      <c r="I197" s="209"/>
      <c r="J197" s="209"/>
      <c r="K197" s="194"/>
      <c r="L197" s="194"/>
      <c r="M197" s="194"/>
      <c r="N197" s="194"/>
      <c r="O197" s="194">
        <v>0.19719999999999999</v>
      </c>
      <c r="P197" s="194">
        <v>0.19719999999999999</v>
      </c>
      <c r="Q197" s="194">
        <v>0.19719999999999999</v>
      </c>
      <c r="R197" s="194">
        <v>0.24349999999999999</v>
      </c>
      <c r="S197" s="194">
        <v>0.24349999999999999</v>
      </c>
      <c r="T197" s="209"/>
      <c r="U197" s="209"/>
      <c r="V197" s="209"/>
      <c r="W197" s="194">
        <v>0.24349999999999999</v>
      </c>
      <c r="X197" s="194">
        <v>0.24349999999999999</v>
      </c>
      <c r="Y197" s="194">
        <v>0.24349999999999999</v>
      </c>
      <c r="Z197" s="194">
        <v>0.24349999999999999</v>
      </c>
      <c r="AA197" s="194"/>
      <c r="AB197" s="194"/>
      <c r="AC197" s="194"/>
      <c r="AD197" s="194"/>
      <c r="AE197" s="194"/>
      <c r="AF197" s="209"/>
      <c r="AG197" s="209"/>
      <c r="AH197" s="209"/>
      <c r="AI197" s="194"/>
      <c r="AJ197" s="194"/>
      <c r="AK197" s="194"/>
      <c r="AL197" s="194"/>
      <c r="AM197" s="194"/>
      <c r="AN197" s="194"/>
      <c r="AO197" s="194"/>
      <c r="AP197" s="194"/>
      <c r="AQ197" s="194"/>
      <c r="AR197" s="209"/>
      <c r="AS197" s="209"/>
      <c r="AT197" s="209"/>
      <c r="AU197" s="194"/>
      <c r="AV197" s="194"/>
      <c r="AW197" s="194"/>
      <c r="AX197" s="194"/>
      <c r="AY197" s="194"/>
      <c r="AZ197" s="194"/>
      <c r="BA197" s="194"/>
      <c r="BB197" s="194"/>
      <c r="BC197" s="194"/>
      <c r="BD197" s="209"/>
      <c r="BE197" s="209"/>
      <c r="BF197" s="209"/>
      <c r="BG197" s="194"/>
      <c r="BH197" s="194"/>
      <c r="BI197" s="194"/>
      <c r="BJ197" s="194"/>
      <c r="BL197" s="194"/>
    </row>
    <row r="198" spans="1:98" s="53" customFormat="1" x14ac:dyDescent="0.2">
      <c r="A198" s="306"/>
      <c r="B198" s="200" t="s">
        <v>75</v>
      </c>
      <c r="C198" s="201">
        <f t="shared" ref="C198:G198" si="179">C197*C163</f>
        <v>431160.47285999998</v>
      </c>
      <c r="D198" s="201">
        <f t="shared" si="179"/>
        <v>0</v>
      </c>
      <c r="E198" s="201">
        <f t="shared" si="179"/>
        <v>0</v>
      </c>
      <c r="F198" s="201">
        <f t="shared" si="179"/>
        <v>277742.62344000005</v>
      </c>
      <c r="G198" s="201">
        <f t="shared" si="179"/>
        <v>0</v>
      </c>
      <c r="H198" s="211"/>
      <c r="I198" s="211"/>
      <c r="J198" s="211"/>
      <c r="K198" s="201">
        <f t="shared" ref="K198:S198" si="180">K197*K163</f>
        <v>0</v>
      </c>
      <c r="L198" s="201">
        <f t="shared" si="180"/>
        <v>0</v>
      </c>
      <c r="M198" s="201">
        <f t="shared" si="180"/>
        <v>0</v>
      </c>
      <c r="N198" s="201">
        <f t="shared" si="180"/>
        <v>0</v>
      </c>
      <c r="O198" s="201">
        <f t="shared" si="180"/>
        <v>399859.74230400001</v>
      </c>
      <c r="P198" s="201">
        <f t="shared" si="180"/>
        <v>374146.01395199995</v>
      </c>
      <c r="Q198" s="201">
        <f t="shared" si="180"/>
        <v>437849.07599999994</v>
      </c>
      <c r="R198" s="201">
        <f t="shared" si="180"/>
        <v>472316.66753999999</v>
      </c>
      <c r="S198" s="201">
        <f t="shared" si="180"/>
        <v>518645.79570000002</v>
      </c>
      <c r="T198" s="211"/>
      <c r="U198" s="211"/>
      <c r="V198" s="211"/>
      <c r="W198" s="201">
        <f t="shared" ref="W198:AE198" si="181">W197*W163</f>
        <v>528961.82903999998</v>
      </c>
      <c r="X198" s="201">
        <f t="shared" si="181"/>
        <v>459410.54417999997</v>
      </c>
      <c r="Y198" s="201">
        <f t="shared" si="181"/>
        <v>476507.34149999998</v>
      </c>
      <c r="Z198" s="201">
        <f t="shared" si="181"/>
        <v>395391.01439999999</v>
      </c>
      <c r="AA198" s="201">
        <f t="shared" si="181"/>
        <v>0</v>
      </c>
      <c r="AB198" s="201">
        <f t="shared" si="181"/>
        <v>0</v>
      </c>
      <c r="AC198" s="201">
        <f t="shared" si="181"/>
        <v>0</v>
      </c>
      <c r="AD198" s="201">
        <f t="shared" si="181"/>
        <v>0</v>
      </c>
      <c r="AE198" s="201">
        <f t="shared" si="181"/>
        <v>0</v>
      </c>
      <c r="AF198" s="211"/>
      <c r="AG198" s="211"/>
      <c r="AH198" s="211"/>
      <c r="AI198" s="201">
        <f t="shared" ref="AI198:AQ198" si="182">AI197*AI163</f>
        <v>0</v>
      </c>
      <c r="AJ198" s="201">
        <f t="shared" si="182"/>
        <v>0</v>
      </c>
      <c r="AK198" s="201">
        <f t="shared" si="182"/>
        <v>0</v>
      </c>
      <c r="AL198" s="201">
        <f t="shared" si="182"/>
        <v>0</v>
      </c>
      <c r="AM198" s="201">
        <f t="shared" si="182"/>
        <v>0</v>
      </c>
      <c r="AN198" s="201">
        <f t="shared" si="182"/>
        <v>0</v>
      </c>
      <c r="AO198" s="201">
        <f t="shared" si="182"/>
        <v>0</v>
      </c>
      <c r="AP198" s="201">
        <f t="shared" si="182"/>
        <v>0</v>
      </c>
      <c r="AQ198" s="201">
        <f t="shared" si="182"/>
        <v>0</v>
      </c>
      <c r="AR198" s="211"/>
      <c r="AS198" s="211"/>
      <c r="AT198" s="211"/>
      <c r="AU198" s="201">
        <f t="shared" ref="AU198:BC198" si="183">AU197*AU163</f>
        <v>0</v>
      </c>
      <c r="AV198" s="201">
        <f t="shared" si="183"/>
        <v>0</v>
      </c>
      <c r="AW198" s="201">
        <f t="shared" si="183"/>
        <v>0</v>
      </c>
      <c r="AX198" s="201">
        <f t="shared" si="183"/>
        <v>0</v>
      </c>
      <c r="AY198" s="201">
        <f t="shared" si="183"/>
        <v>0</v>
      </c>
      <c r="AZ198" s="201">
        <f t="shared" si="183"/>
        <v>0</v>
      </c>
      <c r="BA198" s="201">
        <f t="shared" si="183"/>
        <v>0</v>
      </c>
      <c r="BB198" s="201">
        <f t="shared" si="183"/>
        <v>0</v>
      </c>
      <c r="BC198" s="201">
        <f t="shared" si="183"/>
        <v>0</v>
      </c>
      <c r="BD198" s="211"/>
      <c r="BE198" s="211"/>
      <c r="BF198" s="211"/>
      <c r="BG198" s="201">
        <f t="shared" ref="BG198:BJ198" si="184">BG197*BG163</f>
        <v>0</v>
      </c>
      <c r="BH198" s="201">
        <f t="shared" si="184"/>
        <v>0</v>
      </c>
      <c r="BI198" s="201">
        <f t="shared" si="184"/>
        <v>0</v>
      </c>
      <c r="BJ198" s="201">
        <f t="shared" si="184"/>
        <v>0</v>
      </c>
      <c r="BK198" s="45"/>
      <c r="BL198" s="201">
        <f t="shared" ref="BL198" si="185">BL197*BL163</f>
        <v>0</v>
      </c>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row>
    <row r="199" spans="1:98" s="45" customFormat="1" x14ac:dyDescent="0.2">
      <c r="A199" s="306"/>
      <c r="B199" s="212" t="s">
        <v>76</v>
      </c>
      <c r="C199" s="204"/>
      <c r="D199" s="204"/>
      <c r="E199" s="204"/>
      <c r="F199" s="204"/>
      <c r="G199" s="204"/>
      <c r="H199" s="194"/>
      <c r="I199" s="194"/>
      <c r="J199" s="194"/>
      <c r="K199" s="204"/>
      <c r="L199" s="204"/>
      <c r="M199" s="204"/>
      <c r="N199" s="204"/>
      <c r="O199" s="204"/>
      <c r="P199" s="204"/>
      <c r="Q199" s="204"/>
      <c r="R199" s="204"/>
      <c r="S199" s="204"/>
      <c r="T199" s="194">
        <v>0.37009999999999998</v>
      </c>
      <c r="U199" s="194">
        <v>0.37009999999999998</v>
      </c>
      <c r="V199" s="194">
        <v>0.37009999999999998</v>
      </c>
      <c r="W199" s="204"/>
      <c r="X199" s="204"/>
      <c r="Y199" s="204"/>
      <c r="Z199" s="204"/>
      <c r="AA199" s="204"/>
      <c r="AB199" s="204"/>
      <c r="AC199" s="204"/>
      <c r="AD199" s="204"/>
      <c r="AE199" s="204"/>
      <c r="AF199" s="194"/>
      <c r="AG199" s="194"/>
      <c r="AH199" s="194"/>
      <c r="AI199" s="204"/>
      <c r="AJ199" s="204"/>
      <c r="AK199" s="204"/>
      <c r="AL199" s="204"/>
      <c r="AM199" s="204"/>
      <c r="AN199" s="204"/>
      <c r="AO199" s="204"/>
      <c r="AP199" s="204"/>
      <c r="AQ199" s="204"/>
      <c r="AR199" s="194"/>
      <c r="AS199" s="194"/>
      <c r="AT199" s="194"/>
      <c r="AU199" s="204"/>
      <c r="AV199" s="204"/>
      <c r="AW199" s="204"/>
      <c r="AX199" s="204"/>
      <c r="AY199" s="204"/>
      <c r="AZ199" s="204"/>
      <c r="BA199" s="204"/>
      <c r="BB199" s="204"/>
      <c r="BC199" s="204"/>
      <c r="BD199" s="194"/>
      <c r="BE199" s="194"/>
      <c r="BF199" s="194"/>
      <c r="BG199" s="204"/>
      <c r="BH199" s="204"/>
      <c r="BI199" s="204"/>
      <c r="BJ199" s="204"/>
      <c r="BL199" s="204"/>
    </row>
    <row r="200" spans="1:98" s="217" customFormat="1" ht="13.5" thickBot="1" x14ac:dyDescent="0.25">
      <c r="A200" s="306"/>
      <c r="B200" s="213" t="s">
        <v>77</v>
      </c>
      <c r="C200" s="214"/>
      <c r="D200" s="214"/>
      <c r="E200" s="214"/>
      <c r="F200" s="214"/>
      <c r="G200" s="214"/>
      <c r="H200" s="215">
        <f t="shared" ref="H200:J200" si="186">H199*H163</f>
        <v>0</v>
      </c>
      <c r="I200" s="215">
        <f t="shared" si="186"/>
        <v>0</v>
      </c>
      <c r="J200" s="215">
        <f t="shared" si="186"/>
        <v>0</v>
      </c>
      <c r="K200" s="214"/>
      <c r="L200" s="214"/>
      <c r="M200" s="214"/>
      <c r="N200" s="214"/>
      <c r="O200" s="214"/>
      <c r="P200" s="214"/>
      <c r="Q200" s="214"/>
      <c r="R200" s="214"/>
      <c r="S200" s="214"/>
      <c r="T200" s="215">
        <f t="shared" ref="T200:V200" si="187">T199*T163</f>
        <v>873478.87238399987</v>
      </c>
      <c r="U200" s="215">
        <f t="shared" si="187"/>
        <v>923412.0834</v>
      </c>
      <c r="V200" s="215">
        <f t="shared" si="187"/>
        <v>842776.27942799986</v>
      </c>
      <c r="W200" s="214"/>
      <c r="X200" s="214"/>
      <c r="Y200" s="214"/>
      <c r="Z200" s="214"/>
      <c r="AA200" s="214"/>
      <c r="AB200" s="214"/>
      <c r="AC200" s="214"/>
      <c r="AD200" s="214"/>
      <c r="AE200" s="214"/>
      <c r="AF200" s="215">
        <f t="shared" ref="AF200:AH200" si="188">AF199*AF163</f>
        <v>0</v>
      </c>
      <c r="AG200" s="215">
        <f t="shared" si="188"/>
        <v>0</v>
      </c>
      <c r="AH200" s="215">
        <f t="shared" si="188"/>
        <v>0</v>
      </c>
      <c r="AI200" s="214"/>
      <c r="AJ200" s="214"/>
      <c r="AK200" s="214"/>
      <c r="AL200" s="214"/>
      <c r="AM200" s="214"/>
      <c r="AN200" s="214"/>
      <c r="AO200" s="214"/>
      <c r="AP200" s="214"/>
      <c r="AQ200" s="214"/>
      <c r="AR200" s="215">
        <f t="shared" ref="AR200:AT200" si="189">AR199*AR163</f>
        <v>0</v>
      </c>
      <c r="AS200" s="215">
        <f t="shared" si="189"/>
        <v>0</v>
      </c>
      <c r="AT200" s="215">
        <f t="shared" si="189"/>
        <v>0</v>
      </c>
      <c r="AU200" s="214"/>
      <c r="AV200" s="214"/>
      <c r="AW200" s="214"/>
      <c r="AX200" s="214"/>
      <c r="AY200" s="214"/>
      <c r="AZ200" s="214"/>
      <c r="BA200" s="214"/>
      <c r="BB200" s="214"/>
      <c r="BC200" s="214"/>
      <c r="BD200" s="215">
        <f t="shared" ref="BD200:BF200" si="190">BD199*BD163</f>
        <v>0</v>
      </c>
      <c r="BE200" s="215">
        <f t="shared" si="190"/>
        <v>0</v>
      </c>
      <c r="BF200" s="215">
        <f t="shared" si="190"/>
        <v>0</v>
      </c>
      <c r="BG200" s="214"/>
      <c r="BH200" s="214"/>
      <c r="BI200" s="214"/>
      <c r="BJ200" s="214"/>
      <c r="BK200" s="45"/>
      <c r="BL200" s="214"/>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216"/>
    </row>
    <row r="201" spans="1:98" s="142" customFormat="1" x14ac:dyDescent="0.2">
      <c r="A201" s="306"/>
      <c r="B201" s="218" t="s">
        <v>78</v>
      </c>
      <c r="C201" s="133"/>
      <c r="D201" s="133"/>
      <c r="E201" s="133"/>
      <c r="F201" s="133"/>
      <c r="G201" s="133"/>
      <c r="H201" s="165"/>
      <c r="I201" s="165"/>
      <c r="J201" s="165"/>
      <c r="K201" s="133"/>
      <c r="L201" s="133"/>
      <c r="M201" s="133"/>
      <c r="N201" s="133"/>
      <c r="O201" s="133"/>
      <c r="P201" s="133"/>
      <c r="Q201" s="133"/>
      <c r="R201" s="133"/>
      <c r="S201" s="133"/>
      <c r="T201" s="165">
        <v>1003234</v>
      </c>
      <c r="U201" s="165">
        <v>1428426</v>
      </c>
      <c r="V201" s="165">
        <v>1450084</v>
      </c>
      <c r="W201" s="133"/>
      <c r="X201" s="133"/>
      <c r="Y201" s="133"/>
      <c r="Z201" s="133"/>
      <c r="AA201" s="133"/>
      <c r="AB201" s="133"/>
      <c r="AC201" s="133"/>
      <c r="AD201" s="133"/>
      <c r="AE201" s="133"/>
      <c r="AF201" s="165"/>
      <c r="AG201" s="165"/>
      <c r="AH201" s="165"/>
      <c r="AI201" s="133"/>
      <c r="AJ201" s="133"/>
      <c r="AK201" s="133"/>
      <c r="AL201" s="133"/>
      <c r="AM201" s="133"/>
      <c r="AN201" s="133"/>
      <c r="AO201" s="133"/>
      <c r="AP201" s="133"/>
      <c r="AQ201" s="133"/>
      <c r="AR201" s="165"/>
      <c r="AS201" s="165"/>
      <c r="AT201" s="165"/>
      <c r="AU201" s="133"/>
      <c r="AV201" s="133"/>
      <c r="AW201" s="133"/>
      <c r="AX201" s="133"/>
      <c r="AY201" s="133"/>
      <c r="AZ201" s="133"/>
      <c r="BA201" s="133"/>
      <c r="BB201" s="133"/>
      <c r="BC201" s="133"/>
      <c r="BD201" s="165"/>
      <c r="BE201" s="165"/>
      <c r="BF201" s="165"/>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row>
    <row r="202" spans="1:98" s="194" customFormat="1" x14ac:dyDescent="0.2">
      <c r="A202" s="306"/>
      <c r="B202" s="219" t="s">
        <v>79</v>
      </c>
      <c r="C202" s="45"/>
      <c r="D202" s="45"/>
      <c r="E202" s="45"/>
      <c r="F202" s="45"/>
      <c r="G202" s="45"/>
      <c r="H202" s="220"/>
      <c r="I202" s="220"/>
      <c r="J202" s="220"/>
      <c r="K202" s="45"/>
      <c r="L202" s="45"/>
      <c r="M202" s="45"/>
      <c r="N202" s="45"/>
      <c r="O202" s="45"/>
      <c r="P202" s="45"/>
      <c r="Q202" s="45"/>
      <c r="R202" s="45"/>
      <c r="S202" s="45"/>
      <c r="T202" s="220">
        <v>5.8900000000000001E-2</v>
      </c>
      <c r="U202" s="220">
        <v>5.8900000000000001E-2</v>
      </c>
      <c r="V202" s="220">
        <v>5.8900000000000001E-2</v>
      </c>
      <c r="W202" s="45"/>
      <c r="X202" s="45"/>
      <c r="Y202" s="45"/>
      <c r="Z202" s="45"/>
      <c r="AA202" s="45"/>
      <c r="AB202" s="45"/>
      <c r="AC202" s="45"/>
      <c r="AD202" s="45"/>
      <c r="AE202" s="45"/>
      <c r="AF202" s="220"/>
      <c r="AG202" s="220"/>
      <c r="AH202" s="220"/>
      <c r="AI202" s="45"/>
      <c r="AJ202" s="45"/>
      <c r="AK202" s="45"/>
      <c r="AL202" s="45"/>
      <c r="AM202" s="45"/>
      <c r="AN202" s="45"/>
      <c r="AO202" s="45"/>
      <c r="AP202" s="45"/>
      <c r="AQ202" s="45"/>
      <c r="AR202" s="220"/>
      <c r="AS202" s="220"/>
      <c r="AT202" s="220"/>
      <c r="AU202" s="45"/>
      <c r="AV202" s="45"/>
      <c r="AW202" s="45"/>
      <c r="AX202" s="45"/>
      <c r="AY202" s="45"/>
      <c r="AZ202" s="45"/>
      <c r="BA202" s="45"/>
      <c r="BB202" s="45"/>
      <c r="BC202" s="45"/>
      <c r="BD202" s="220"/>
      <c r="BE202" s="220"/>
      <c r="BF202" s="220"/>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195"/>
    </row>
    <row r="203" spans="1:98" s="217" customFormat="1" ht="13.5" thickBot="1" x14ac:dyDescent="0.25">
      <c r="A203" s="306"/>
      <c r="B203" s="221" t="s">
        <v>80</v>
      </c>
      <c r="C203" s="214"/>
      <c r="D203" s="214"/>
      <c r="E203" s="214"/>
      <c r="F203" s="214"/>
      <c r="G203" s="214"/>
      <c r="H203" s="222">
        <f t="shared" ref="H203:J203" si="191">H202*H201</f>
        <v>0</v>
      </c>
      <c r="I203" s="222">
        <f t="shared" si="191"/>
        <v>0</v>
      </c>
      <c r="J203" s="222">
        <f t="shared" si="191"/>
        <v>0</v>
      </c>
      <c r="K203" s="214"/>
      <c r="L203" s="214"/>
      <c r="M203" s="214"/>
      <c r="N203" s="214"/>
      <c r="O203" s="214"/>
      <c r="P203" s="214"/>
      <c r="Q203" s="214"/>
      <c r="R203" s="214"/>
      <c r="S203" s="214"/>
      <c r="T203" s="222">
        <f t="shared" ref="T203:V203" si="192">T202*T201</f>
        <v>59090.482600000003</v>
      </c>
      <c r="U203" s="222">
        <f t="shared" si="192"/>
        <v>84134.291400000002</v>
      </c>
      <c r="V203" s="222">
        <f t="shared" si="192"/>
        <v>85409.9476</v>
      </c>
      <c r="W203" s="214"/>
      <c r="X203" s="214"/>
      <c r="Y203" s="214"/>
      <c r="Z203" s="214"/>
      <c r="AA203" s="214"/>
      <c r="AB203" s="214"/>
      <c r="AC203" s="214"/>
      <c r="AD203" s="214"/>
      <c r="AE203" s="214"/>
      <c r="AF203" s="222">
        <f t="shared" ref="AF203:AH203" si="193">AF202*AF201</f>
        <v>0</v>
      </c>
      <c r="AG203" s="222">
        <f t="shared" si="193"/>
        <v>0</v>
      </c>
      <c r="AH203" s="222">
        <f t="shared" si="193"/>
        <v>0</v>
      </c>
      <c r="AI203" s="214"/>
      <c r="AJ203" s="214"/>
      <c r="AK203" s="214"/>
      <c r="AL203" s="214"/>
      <c r="AM203" s="214"/>
      <c r="AN203" s="214"/>
      <c r="AO203" s="214"/>
      <c r="AP203" s="214"/>
      <c r="AQ203" s="214"/>
      <c r="AR203" s="222">
        <f t="shared" ref="AR203:AT203" si="194">AR202*AR201</f>
        <v>0</v>
      </c>
      <c r="AS203" s="222">
        <f t="shared" si="194"/>
        <v>0</v>
      </c>
      <c r="AT203" s="222">
        <f t="shared" si="194"/>
        <v>0</v>
      </c>
      <c r="AU203" s="214"/>
      <c r="AV203" s="214"/>
      <c r="AW203" s="214"/>
      <c r="AX203" s="214"/>
      <c r="AY203" s="214"/>
      <c r="AZ203" s="214"/>
      <c r="BA203" s="214"/>
      <c r="BB203" s="214"/>
      <c r="BC203" s="214"/>
      <c r="BD203" s="222">
        <f t="shared" ref="BD203:BF203" si="195">BD202*BD201</f>
        <v>0</v>
      </c>
      <c r="BE203" s="222">
        <f t="shared" si="195"/>
        <v>0</v>
      </c>
      <c r="BF203" s="222">
        <f t="shared" si="195"/>
        <v>0</v>
      </c>
      <c r="BG203" s="214"/>
      <c r="BH203" s="214"/>
      <c r="BI203" s="214"/>
      <c r="BJ203" s="214"/>
      <c r="BK203" s="45"/>
      <c r="BL203" s="214"/>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216"/>
    </row>
    <row r="204" spans="1:98" s="45" customFormat="1" ht="12" customHeight="1" x14ac:dyDescent="0.2">
      <c r="A204" s="306"/>
      <c r="B204" s="203" t="s">
        <v>81</v>
      </c>
      <c r="C204" s="194">
        <v>3.09E-2</v>
      </c>
      <c r="D204" s="194"/>
      <c r="E204" s="194"/>
      <c r="F204" s="194">
        <v>2.1600000000000001E-2</v>
      </c>
      <c r="G204" s="194"/>
      <c r="H204" s="194"/>
      <c r="I204" s="194"/>
      <c r="J204" s="194"/>
      <c r="K204" s="194"/>
      <c r="L204" s="194"/>
      <c r="M204" s="194"/>
      <c r="N204" s="194"/>
      <c r="O204" s="194">
        <v>2.5000000000000001E-2</v>
      </c>
      <c r="P204" s="194">
        <v>2.5000000000000001E-2</v>
      </c>
      <c r="Q204" s="194">
        <v>2.5000000000000001E-2</v>
      </c>
      <c r="R204" s="194">
        <v>3.09E-2</v>
      </c>
      <c r="S204" s="194">
        <v>3.09E-2</v>
      </c>
      <c r="T204" s="194">
        <v>3.09E-2</v>
      </c>
      <c r="U204" s="194">
        <v>3.09E-2</v>
      </c>
      <c r="V204" s="194">
        <v>3.09E-2</v>
      </c>
      <c r="W204" s="194">
        <v>3.09E-2</v>
      </c>
      <c r="X204" s="194">
        <v>3.09E-2</v>
      </c>
      <c r="Y204" s="194">
        <v>3.09E-2</v>
      </c>
      <c r="Z204" s="194">
        <v>3.09E-2</v>
      </c>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L204" s="194"/>
    </row>
    <row r="205" spans="1:98" s="224" customFormat="1" x14ac:dyDescent="0.2">
      <c r="A205" s="306"/>
      <c r="B205" s="223" t="s">
        <v>82</v>
      </c>
      <c r="C205" s="183">
        <f t="shared" ref="C205:BJ205" si="196">C204*C165</f>
        <v>149059.953648</v>
      </c>
      <c r="D205" s="183">
        <f t="shared" si="196"/>
        <v>0</v>
      </c>
      <c r="E205" s="183">
        <f t="shared" si="196"/>
        <v>0</v>
      </c>
      <c r="F205" s="183">
        <f t="shared" si="196"/>
        <v>134154.83087999999</v>
      </c>
      <c r="G205" s="183">
        <f t="shared" si="196"/>
        <v>0</v>
      </c>
      <c r="H205" s="183">
        <f t="shared" si="196"/>
        <v>0</v>
      </c>
      <c r="I205" s="183">
        <f t="shared" si="196"/>
        <v>0</v>
      </c>
      <c r="J205" s="183">
        <f t="shared" si="196"/>
        <v>0</v>
      </c>
      <c r="K205" s="183">
        <f t="shared" si="196"/>
        <v>0</v>
      </c>
      <c r="L205" s="183">
        <f t="shared" si="196"/>
        <v>0</v>
      </c>
      <c r="M205" s="183">
        <f t="shared" si="196"/>
        <v>0</v>
      </c>
      <c r="N205" s="183">
        <f t="shared" si="196"/>
        <v>0</v>
      </c>
      <c r="O205" s="183">
        <f t="shared" si="196"/>
        <v>135790.91100000002</v>
      </c>
      <c r="P205" s="183">
        <f t="shared" si="196"/>
        <v>125150.45700000001</v>
      </c>
      <c r="Q205" s="183">
        <f t="shared" si="196"/>
        <v>149844.22200000001</v>
      </c>
      <c r="R205" s="183">
        <f t="shared" si="196"/>
        <v>167648.96599200001</v>
      </c>
      <c r="S205" s="183">
        <f t="shared" si="196"/>
        <v>175086.35744399999</v>
      </c>
      <c r="T205" s="183">
        <f t="shared" si="196"/>
        <v>187554.03281999999</v>
      </c>
      <c r="U205" s="183">
        <f t="shared" si="196"/>
        <v>201588.23437200001</v>
      </c>
      <c r="V205" s="183">
        <f t="shared" si="196"/>
        <v>189924.38294400001</v>
      </c>
      <c r="W205" s="183">
        <f t="shared" si="196"/>
        <v>178463.548224</v>
      </c>
      <c r="X205" s="183">
        <f t="shared" si="196"/>
        <v>159845.20189200001</v>
      </c>
      <c r="Y205" s="183">
        <f t="shared" si="196"/>
        <v>158710.43152799999</v>
      </c>
      <c r="Z205" s="183">
        <f t="shared" si="196"/>
        <v>135770.57063999999</v>
      </c>
      <c r="AA205" s="183">
        <f t="shared" si="196"/>
        <v>0</v>
      </c>
      <c r="AB205" s="183">
        <f t="shared" si="196"/>
        <v>0</v>
      </c>
      <c r="AC205" s="183">
        <f t="shared" si="196"/>
        <v>0</v>
      </c>
      <c r="AD205" s="183">
        <f t="shared" si="196"/>
        <v>0</v>
      </c>
      <c r="AE205" s="183">
        <f t="shared" si="196"/>
        <v>0</v>
      </c>
      <c r="AF205" s="183">
        <f t="shared" si="196"/>
        <v>0</v>
      </c>
      <c r="AG205" s="183">
        <f t="shared" si="196"/>
        <v>0</v>
      </c>
      <c r="AH205" s="183">
        <f t="shared" si="196"/>
        <v>0</v>
      </c>
      <c r="AI205" s="183">
        <f t="shared" si="196"/>
        <v>0</v>
      </c>
      <c r="AJ205" s="183">
        <f t="shared" si="196"/>
        <v>0</v>
      </c>
      <c r="AK205" s="183">
        <f t="shared" si="196"/>
        <v>0</v>
      </c>
      <c r="AL205" s="183">
        <f t="shared" si="196"/>
        <v>0</v>
      </c>
      <c r="AM205" s="183">
        <f t="shared" si="196"/>
        <v>0</v>
      </c>
      <c r="AN205" s="183">
        <f t="shared" si="196"/>
        <v>0</v>
      </c>
      <c r="AO205" s="183">
        <f t="shared" si="196"/>
        <v>0</v>
      </c>
      <c r="AP205" s="183">
        <f t="shared" si="196"/>
        <v>0</v>
      </c>
      <c r="AQ205" s="183">
        <f t="shared" si="196"/>
        <v>0</v>
      </c>
      <c r="AR205" s="183">
        <f t="shared" si="196"/>
        <v>0</v>
      </c>
      <c r="AS205" s="183">
        <f t="shared" si="196"/>
        <v>0</v>
      </c>
      <c r="AT205" s="183">
        <f t="shared" si="196"/>
        <v>0</v>
      </c>
      <c r="AU205" s="183">
        <f t="shared" si="196"/>
        <v>0</v>
      </c>
      <c r="AV205" s="183">
        <f t="shared" si="196"/>
        <v>0</v>
      </c>
      <c r="AW205" s="183">
        <f t="shared" si="196"/>
        <v>0</v>
      </c>
      <c r="AX205" s="183">
        <f t="shared" si="196"/>
        <v>0</v>
      </c>
      <c r="AY205" s="183">
        <f t="shared" si="196"/>
        <v>0</v>
      </c>
      <c r="AZ205" s="183">
        <f t="shared" si="196"/>
        <v>0</v>
      </c>
      <c r="BA205" s="183">
        <f t="shared" si="196"/>
        <v>0</v>
      </c>
      <c r="BB205" s="183">
        <f t="shared" si="196"/>
        <v>0</v>
      </c>
      <c r="BC205" s="183">
        <f t="shared" si="196"/>
        <v>0</v>
      </c>
      <c r="BD205" s="183">
        <f t="shared" si="196"/>
        <v>0</v>
      </c>
      <c r="BE205" s="183">
        <f t="shared" si="196"/>
        <v>0</v>
      </c>
      <c r="BF205" s="183">
        <f t="shared" si="196"/>
        <v>0</v>
      </c>
      <c r="BG205" s="183">
        <f t="shared" si="196"/>
        <v>0</v>
      </c>
      <c r="BH205" s="183">
        <f t="shared" si="196"/>
        <v>0</v>
      </c>
      <c r="BI205" s="183">
        <f t="shared" si="196"/>
        <v>0</v>
      </c>
      <c r="BJ205" s="183">
        <f t="shared" si="196"/>
        <v>0</v>
      </c>
      <c r="BK205" s="45"/>
      <c r="BL205" s="183">
        <f t="shared" ref="BL205" si="197">BL204*BL165</f>
        <v>0</v>
      </c>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row>
    <row r="206" spans="1:98" s="45" customFormat="1" x14ac:dyDescent="0.2">
      <c r="A206" s="306"/>
      <c r="B206" s="203" t="s">
        <v>83</v>
      </c>
      <c r="C206" s="73">
        <v>0.02</v>
      </c>
      <c r="D206" s="73"/>
      <c r="E206" s="73"/>
      <c r="F206" s="73">
        <v>0</v>
      </c>
      <c r="G206" s="73"/>
      <c r="H206" s="73"/>
      <c r="I206" s="73"/>
      <c r="J206" s="73"/>
      <c r="K206" s="73"/>
      <c r="L206" s="73"/>
      <c r="M206" s="73"/>
      <c r="N206" s="73"/>
      <c r="O206" s="73">
        <v>1.9699999999999999E-2</v>
      </c>
      <c r="P206" s="73">
        <v>1.9699999999999999E-2</v>
      </c>
      <c r="Q206" s="73">
        <v>1.9699999999999999E-2</v>
      </c>
      <c r="R206" s="73">
        <v>0.02</v>
      </c>
      <c r="S206" s="73">
        <v>0.02</v>
      </c>
      <c r="T206" s="73">
        <v>0.02</v>
      </c>
      <c r="U206" s="73">
        <v>0.02</v>
      </c>
      <c r="V206" s="73">
        <v>0.02</v>
      </c>
      <c r="W206" s="73">
        <v>0.02</v>
      </c>
      <c r="X206" s="73">
        <v>0.02</v>
      </c>
      <c r="Y206" s="73">
        <v>0.02</v>
      </c>
      <c r="Z206" s="73">
        <v>0.02</v>
      </c>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L206" s="73"/>
    </row>
    <row r="207" spans="1:98" s="226" customFormat="1" x14ac:dyDescent="0.2">
      <c r="A207" s="306"/>
      <c r="B207" s="223" t="s">
        <v>84</v>
      </c>
      <c r="C207" s="225">
        <f t="shared" ref="C207:BJ207" si="198">C206*C165</f>
        <v>96478.934399999998</v>
      </c>
      <c r="D207" s="225">
        <f t="shared" si="198"/>
        <v>0</v>
      </c>
      <c r="E207" s="225">
        <f t="shared" si="198"/>
        <v>0</v>
      </c>
      <c r="F207" s="225">
        <f t="shared" si="198"/>
        <v>0</v>
      </c>
      <c r="G207" s="225">
        <f t="shared" si="198"/>
        <v>0</v>
      </c>
      <c r="H207" s="225">
        <f t="shared" si="198"/>
        <v>0</v>
      </c>
      <c r="I207" s="225">
        <f t="shared" si="198"/>
        <v>0</v>
      </c>
      <c r="J207" s="225">
        <f t="shared" si="198"/>
        <v>0</v>
      </c>
      <c r="K207" s="225">
        <f t="shared" si="198"/>
        <v>0</v>
      </c>
      <c r="L207" s="225">
        <f t="shared" si="198"/>
        <v>0</v>
      </c>
      <c r="M207" s="225">
        <f t="shared" si="198"/>
        <v>0</v>
      </c>
      <c r="N207" s="225">
        <f t="shared" si="198"/>
        <v>0</v>
      </c>
      <c r="O207" s="225">
        <f t="shared" si="198"/>
        <v>107003.237868</v>
      </c>
      <c r="P207" s="225">
        <f t="shared" si="198"/>
        <v>98618.560115999993</v>
      </c>
      <c r="Q207" s="225">
        <f t="shared" si="198"/>
        <v>118077.246936</v>
      </c>
      <c r="R207" s="225">
        <f t="shared" si="198"/>
        <v>108510.65760000001</v>
      </c>
      <c r="S207" s="225">
        <f t="shared" si="198"/>
        <v>113324.50320000001</v>
      </c>
      <c r="T207" s="225">
        <f t="shared" si="198"/>
        <v>121394.196</v>
      </c>
      <c r="U207" s="225">
        <f t="shared" si="198"/>
        <v>130477.82160000001</v>
      </c>
      <c r="V207" s="225">
        <f t="shared" si="198"/>
        <v>122928.4032</v>
      </c>
      <c r="W207" s="225">
        <f t="shared" si="198"/>
        <v>115510.38720000001</v>
      </c>
      <c r="X207" s="225">
        <f t="shared" si="198"/>
        <v>103459.6776</v>
      </c>
      <c r="Y207" s="225">
        <f t="shared" si="198"/>
        <v>102725.19839999999</v>
      </c>
      <c r="Z207" s="225">
        <f t="shared" si="198"/>
        <v>87877.391999999993</v>
      </c>
      <c r="AA207" s="225">
        <f t="shared" si="198"/>
        <v>0</v>
      </c>
      <c r="AB207" s="225">
        <f t="shared" si="198"/>
        <v>0</v>
      </c>
      <c r="AC207" s="225">
        <f t="shared" si="198"/>
        <v>0</v>
      </c>
      <c r="AD207" s="225">
        <f t="shared" si="198"/>
        <v>0</v>
      </c>
      <c r="AE207" s="225">
        <f t="shared" si="198"/>
        <v>0</v>
      </c>
      <c r="AF207" s="225">
        <f t="shared" si="198"/>
        <v>0</v>
      </c>
      <c r="AG207" s="225">
        <f t="shared" si="198"/>
        <v>0</v>
      </c>
      <c r="AH207" s="225">
        <f t="shared" si="198"/>
        <v>0</v>
      </c>
      <c r="AI207" s="225">
        <f t="shared" si="198"/>
        <v>0</v>
      </c>
      <c r="AJ207" s="225">
        <f t="shared" si="198"/>
        <v>0</v>
      </c>
      <c r="AK207" s="225">
        <f t="shared" si="198"/>
        <v>0</v>
      </c>
      <c r="AL207" s="225">
        <f t="shared" si="198"/>
        <v>0</v>
      </c>
      <c r="AM207" s="225">
        <f t="shared" si="198"/>
        <v>0</v>
      </c>
      <c r="AN207" s="225">
        <f t="shared" si="198"/>
        <v>0</v>
      </c>
      <c r="AO207" s="225">
        <f t="shared" si="198"/>
        <v>0</v>
      </c>
      <c r="AP207" s="225">
        <f t="shared" si="198"/>
        <v>0</v>
      </c>
      <c r="AQ207" s="225">
        <f t="shared" si="198"/>
        <v>0</v>
      </c>
      <c r="AR207" s="225">
        <f t="shared" si="198"/>
        <v>0</v>
      </c>
      <c r="AS207" s="225">
        <f t="shared" si="198"/>
        <v>0</v>
      </c>
      <c r="AT207" s="225">
        <f t="shared" si="198"/>
        <v>0</v>
      </c>
      <c r="AU207" s="225">
        <f t="shared" si="198"/>
        <v>0</v>
      </c>
      <c r="AV207" s="225">
        <f t="shared" si="198"/>
        <v>0</v>
      </c>
      <c r="AW207" s="225">
        <f t="shared" si="198"/>
        <v>0</v>
      </c>
      <c r="AX207" s="225">
        <f t="shared" si="198"/>
        <v>0</v>
      </c>
      <c r="AY207" s="225">
        <f t="shared" si="198"/>
        <v>0</v>
      </c>
      <c r="AZ207" s="225">
        <f t="shared" si="198"/>
        <v>0</v>
      </c>
      <c r="BA207" s="225">
        <f t="shared" si="198"/>
        <v>0</v>
      </c>
      <c r="BB207" s="225">
        <f t="shared" si="198"/>
        <v>0</v>
      </c>
      <c r="BC207" s="225">
        <f t="shared" si="198"/>
        <v>0</v>
      </c>
      <c r="BD207" s="225">
        <f t="shared" si="198"/>
        <v>0</v>
      </c>
      <c r="BE207" s="225">
        <f t="shared" si="198"/>
        <v>0</v>
      </c>
      <c r="BF207" s="225">
        <f t="shared" si="198"/>
        <v>0</v>
      </c>
      <c r="BG207" s="225">
        <f t="shared" si="198"/>
        <v>0</v>
      </c>
      <c r="BH207" s="225">
        <f t="shared" si="198"/>
        <v>0</v>
      </c>
      <c r="BI207" s="225">
        <f t="shared" si="198"/>
        <v>0</v>
      </c>
      <c r="BJ207" s="225">
        <f t="shared" si="198"/>
        <v>0</v>
      </c>
      <c r="BK207" s="23"/>
      <c r="BL207" s="225">
        <f t="shared" ref="BL207" si="199">BL206*BL165</f>
        <v>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row>
    <row r="208" spans="1:98" s="224" customFormat="1" x14ac:dyDescent="0.2">
      <c r="A208" s="306"/>
      <c r="B208" s="223" t="s">
        <v>85</v>
      </c>
      <c r="C208" s="227">
        <v>0</v>
      </c>
      <c r="D208" s="227">
        <v>0</v>
      </c>
      <c r="E208" s="227">
        <v>0</v>
      </c>
      <c r="F208" s="227">
        <v>0</v>
      </c>
      <c r="G208" s="227">
        <v>0</v>
      </c>
      <c r="H208" s="227">
        <v>0</v>
      </c>
      <c r="I208" s="227">
        <v>0</v>
      </c>
      <c r="J208" s="227">
        <v>0</v>
      </c>
      <c r="K208" s="227">
        <v>0</v>
      </c>
      <c r="L208" s="227">
        <v>0</v>
      </c>
      <c r="M208" s="227">
        <v>0</v>
      </c>
      <c r="N208" s="227">
        <v>0</v>
      </c>
      <c r="O208" s="227">
        <v>0</v>
      </c>
      <c r="P208" s="227">
        <v>0</v>
      </c>
      <c r="Q208" s="227">
        <v>0</v>
      </c>
      <c r="R208" s="227">
        <v>0</v>
      </c>
      <c r="S208" s="227">
        <v>0</v>
      </c>
      <c r="T208" s="227">
        <v>0</v>
      </c>
      <c r="U208" s="227">
        <v>0</v>
      </c>
      <c r="V208" s="227">
        <v>0</v>
      </c>
      <c r="W208" s="227">
        <v>0</v>
      </c>
      <c r="X208" s="227">
        <v>0</v>
      </c>
      <c r="Y208" s="227">
        <v>0</v>
      </c>
      <c r="Z208" s="227">
        <v>0</v>
      </c>
      <c r="AA208" s="227">
        <v>0</v>
      </c>
      <c r="AB208" s="227">
        <v>0</v>
      </c>
      <c r="AC208" s="227">
        <v>0</v>
      </c>
      <c r="AD208" s="227">
        <v>0</v>
      </c>
      <c r="AE208" s="227">
        <v>0</v>
      </c>
      <c r="AF208" s="227">
        <v>0</v>
      </c>
      <c r="AG208" s="227">
        <v>0</v>
      </c>
      <c r="AH208" s="227">
        <v>0</v>
      </c>
      <c r="AI208" s="227">
        <v>0</v>
      </c>
      <c r="AJ208" s="227">
        <v>0</v>
      </c>
      <c r="AK208" s="227">
        <v>0</v>
      </c>
      <c r="AL208" s="227">
        <v>0</v>
      </c>
      <c r="AM208" s="227">
        <v>0</v>
      </c>
      <c r="AN208" s="227">
        <v>0</v>
      </c>
      <c r="AO208" s="227">
        <v>0</v>
      </c>
      <c r="AP208" s="227">
        <v>0</v>
      </c>
      <c r="AQ208" s="227">
        <v>0</v>
      </c>
      <c r="AR208" s="227">
        <v>0</v>
      </c>
      <c r="AS208" s="227">
        <v>0</v>
      </c>
      <c r="AT208" s="227">
        <v>0</v>
      </c>
      <c r="AU208" s="227">
        <v>0</v>
      </c>
      <c r="AV208" s="227">
        <v>0</v>
      </c>
      <c r="AW208" s="227">
        <v>0</v>
      </c>
      <c r="AX208" s="227">
        <v>0</v>
      </c>
      <c r="AY208" s="227">
        <v>0</v>
      </c>
      <c r="AZ208" s="227">
        <v>0</v>
      </c>
      <c r="BA208" s="227">
        <v>0</v>
      </c>
      <c r="BB208" s="227">
        <v>0</v>
      </c>
      <c r="BC208" s="227">
        <v>0</v>
      </c>
      <c r="BD208" s="227">
        <v>0</v>
      </c>
      <c r="BE208" s="227">
        <v>0</v>
      </c>
      <c r="BF208" s="227">
        <v>0</v>
      </c>
      <c r="BG208" s="227">
        <v>0</v>
      </c>
      <c r="BH208" s="227">
        <v>0</v>
      </c>
      <c r="BI208" s="227">
        <v>0</v>
      </c>
      <c r="BJ208" s="227">
        <v>0</v>
      </c>
      <c r="BK208" s="45"/>
      <c r="BL208" s="227">
        <v>0</v>
      </c>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row>
    <row r="209" spans="1:98" s="230" customFormat="1" ht="13.5" thickBot="1" x14ac:dyDescent="0.25">
      <c r="A209" s="306"/>
      <c r="B209" s="228" t="s">
        <v>86</v>
      </c>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45"/>
      <c r="BL209" s="229"/>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row>
    <row r="210" spans="1:98" s="83" customFormat="1" ht="13.5" thickBot="1" x14ac:dyDescent="0.25">
      <c r="A210" s="306"/>
      <c r="B210" s="80" t="s">
        <v>28</v>
      </c>
      <c r="C210" s="232">
        <v>1739440.51</v>
      </c>
      <c r="D210" s="232"/>
      <c r="E210" s="232"/>
      <c r="F210" s="232">
        <v>1306962.82</v>
      </c>
      <c r="G210" s="232"/>
      <c r="H210" s="232"/>
      <c r="I210" s="232"/>
      <c r="J210" s="232"/>
      <c r="K210" s="232"/>
      <c r="L210" s="232"/>
      <c r="M210" s="232"/>
      <c r="N210" s="232"/>
      <c r="O210" s="232">
        <v>1594514.25</v>
      </c>
      <c r="P210" s="232">
        <v>1479342.38</v>
      </c>
      <c r="Q210" s="232">
        <v>1718778.92</v>
      </c>
      <c r="R210" s="232">
        <v>1938596.5</v>
      </c>
      <c r="S210" s="232">
        <v>2020576.71</v>
      </c>
      <c r="T210" s="232">
        <v>3451015.65</v>
      </c>
      <c r="U210" s="232">
        <v>3667059.58</v>
      </c>
      <c r="V210" s="232">
        <v>3442394.82</v>
      </c>
      <c r="W210" s="232">
        <v>2018105.72</v>
      </c>
      <c r="X210" s="232">
        <v>1831307.33</v>
      </c>
      <c r="Y210" s="232">
        <v>1850796.33</v>
      </c>
      <c r="Z210" s="232">
        <v>1626716.56</v>
      </c>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c r="AV210" s="232"/>
      <c r="AW210" s="232"/>
      <c r="AX210" s="232"/>
      <c r="AY210" s="232"/>
      <c r="AZ210" s="232"/>
      <c r="BA210" s="232"/>
      <c r="BB210" s="232"/>
      <c r="BC210" s="232"/>
      <c r="BD210" s="232"/>
      <c r="BE210" s="232"/>
      <c r="BF210" s="232"/>
      <c r="BG210" s="232"/>
      <c r="BH210" s="232"/>
      <c r="BI210" s="232"/>
      <c r="BJ210" s="232"/>
      <c r="BK210" s="82"/>
      <c r="BL210" s="23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row>
    <row r="211" spans="1:98" s="86" customFormat="1" ht="13.5" thickBot="1" x14ac:dyDescent="0.25">
      <c r="A211" s="306"/>
      <c r="B211" s="234" t="s">
        <v>29</v>
      </c>
      <c r="C211" s="235">
        <f>IFERROR(C210/C165*100,0)</f>
        <v>36.058451947412891</v>
      </c>
      <c r="D211" s="235">
        <f t="shared" ref="D211:BJ211" si="200">IFERROR(D210/D165*100,0)</f>
        <v>0</v>
      </c>
      <c r="E211" s="235">
        <f t="shared" si="200"/>
        <v>0</v>
      </c>
      <c r="F211" s="235">
        <f t="shared" si="200"/>
        <v>21.043145987975471</v>
      </c>
      <c r="G211" s="235">
        <f t="shared" si="200"/>
        <v>0</v>
      </c>
      <c r="H211" s="235">
        <f t="shared" si="200"/>
        <v>0</v>
      </c>
      <c r="I211" s="235">
        <f t="shared" si="200"/>
        <v>0</v>
      </c>
      <c r="J211" s="235">
        <f t="shared" si="200"/>
        <v>0</v>
      </c>
      <c r="K211" s="235">
        <f t="shared" si="200"/>
        <v>0</v>
      </c>
      <c r="L211" s="235">
        <f t="shared" si="200"/>
        <v>0</v>
      </c>
      <c r="M211" s="235">
        <f t="shared" si="200"/>
        <v>0</v>
      </c>
      <c r="N211" s="235">
        <f t="shared" si="200"/>
        <v>0</v>
      </c>
      <c r="O211" s="235">
        <f t="shared" si="200"/>
        <v>29.356056275371774</v>
      </c>
      <c r="P211" s="235">
        <f t="shared" si="200"/>
        <v>29.551278026895254</v>
      </c>
      <c r="Q211" s="235">
        <f t="shared" si="200"/>
        <v>28.67609603258509</v>
      </c>
      <c r="R211" s="235">
        <f t="shared" si="200"/>
        <v>35.730987957813284</v>
      </c>
      <c r="S211" s="235">
        <f t="shared" si="200"/>
        <v>35.66001443543059</v>
      </c>
      <c r="T211" s="235">
        <f t="shared" si="200"/>
        <v>56.856353330104845</v>
      </c>
      <c r="U211" s="235">
        <f t="shared" si="200"/>
        <v>56.209699626070396</v>
      </c>
      <c r="V211" s="235">
        <f t="shared" si="200"/>
        <v>56.006500212962983</v>
      </c>
      <c r="W211" s="235">
        <f t="shared" si="200"/>
        <v>34.94241113581861</v>
      </c>
      <c r="X211" s="235">
        <f t="shared" si="200"/>
        <v>35.401373220594692</v>
      </c>
      <c r="Y211" s="235">
        <f t="shared" si="200"/>
        <v>36.033930502489056</v>
      </c>
      <c r="Z211" s="235">
        <f t="shared" si="200"/>
        <v>37.022413227738944</v>
      </c>
      <c r="AA211" s="235">
        <f t="shared" si="200"/>
        <v>0</v>
      </c>
      <c r="AB211" s="235">
        <f t="shared" si="200"/>
        <v>0</v>
      </c>
      <c r="AC211" s="235">
        <f t="shared" si="200"/>
        <v>0</v>
      </c>
      <c r="AD211" s="235">
        <f t="shared" si="200"/>
        <v>0</v>
      </c>
      <c r="AE211" s="235">
        <f t="shared" si="200"/>
        <v>0</v>
      </c>
      <c r="AF211" s="235">
        <f t="shared" si="200"/>
        <v>0</v>
      </c>
      <c r="AG211" s="235">
        <f t="shared" si="200"/>
        <v>0</v>
      </c>
      <c r="AH211" s="235">
        <f t="shared" si="200"/>
        <v>0</v>
      </c>
      <c r="AI211" s="235">
        <f t="shared" si="200"/>
        <v>0</v>
      </c>
      <c r="AJ211" s="235">
        <f t="shared" si="200"/>
        <v>0</v>
      </c>
      <c r="AK211" s="235">
        <f t="shared" si="200"/>
        <v>0</v>
      </c>
      <c r="AL211" s="235">
        <f t="shared" si="200"/>
        <v>0</v>
      </c>
      <c r="AM211" s="235">
        <f t="shared" si="200"/>
        <v>0</v>
      </c>
      <c r="AN211" s="235">
        <f t="shared" si="200"/>
        <v>0</v>
      </c>
      <c r="AO211" s="235">
        <f t="shared" si="200"/>
        <v>0</v>
      </c>
      <c r="AP211" s="235">
        <f t="shared" si="200"/>
        <v>0</v>
      </c>
      <c r="AQ211" s="235">
        <f t="shared" si="200"/>
        <v>0</v>
      </c>
      <c r="AR211" s="235">
        <f t="shared" si="200"/>
        <v>0</v>
      </c>
      <c r="AS211" s="235">
        <f t="shared" si="200"/>
        <v>0</v>
      </c>
      <c r="AT211" s="235">
        <f t="shared" si="200"/>
        <v>0</v>
      </c>
      <c r="AU211" s="235">
        <f t="shared" si="200"/>
        <v>0</v>
      </c>
      <c r="AV211" s="235">
        <f t="shared" si="200"/>
        <v>0</v>
      </c>
      <c r="AW211" s="235">
        <f t="shared" si="200"/>
        <v>0</v>
      </c>
      <c r="AX211" s="235">
        <f t="shared" si="200"/>
        <v>0</v>
      </c>
      <c r="AY211" s="235">
        <f t="shared" si="200"/>
        <v>0</v>
      </c>
      <c r="AZ211" s="235">
        <f t="shared" si="200"/>
        <v>0</v>
      </c>
      <c r="BA211" s="235">
        <f t="shared" si="200"/>
        <v>0</v>
      </c>
      <c r="BB211" s="235">
        <f t="shared" si="200"/>
        <v>0</v>
      </c>
      <c r="BC211" s="235">
        <f t="shared" si="200"/>
        <v>0</v>
      </c>
      <c r="BD211" s="235">
        <f t="shared" si="200"/>
        <v>0</v>
      </c>
      <c r="BE211" s="235">
        <f t="shared" si="200"/>
        <v>0</v>
      </c>
      <c r="BF211" s="235">
        <f t="shared" si="200"/>
        <v>0</v>
      </c>
      <c r="BG211" s="235">
        <f t="shared" si="200"/>
        <v>0</v>
      </c>
      <c r="BH211" s="235">
        <f t="shared" si="200"/>
        <v>0</v>
      </c>
      <c r="BI211" s="235">
        <f t="shared" si="200"/>
        <v>0</v>
      </c>
      <c r="BJ211" s="85">
        <f t="shared" si="200"/>
        <v>0</v>
      </c>
      <c r="BK211" s="45"/>
      <c r="BL211" s="236">
        <f t="shared" ref="BL211" si="201">IFERROR(BL210/BL165*100,0)</f>
        <v>0</v>
      </c>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row>
    <row r="212" spans="1:98" s="240" customFormat="1" ht="13.5" thickBot="1" x14ac:dyDescent="0.25">
      <c r="A212" s="306"/>
      <c r="B212" s="237" t="s">
        <v>87</v>
      </c>
      <c r="C212" s="238">
        <f t="shared" ref="C212:BJ212" si="202">SUM(C178,C180,C184,C182,C190,C192,C194,C196,C198,C200,C203,C205,C207,C208,C209)-C210</f>
        <v>-0.12979600019752979</v>
      </c>
      <c r="D212" s="238">
        <f t="shared" si="202"/>
        <v>0</v>
      </c>
      <c r="E212" s="238">
        <f t="shared" si="202"/>
        <v>0</v>
      </c>
      <c r="F212" s="238">
        <f t="shared" si="202"/>
        <v>-107160.05487999995</v>
      </c>
      <c r="G212" s="238">
        <f t="shared" si="202"/>
        <v>0</v>
      </c>
      <c r="H212" s="238">
        <f t="shared" si="202"/>
        <v>0</v>
      </c>
      <c r="I212" s="238">
        <f t="shared" si="202"/>
        <v>0</v>
      </c>
      <c r="J212" s="238">
        <f t="shared" si="202"/>
        <v>0</v>
      </c>
      <c r="K212" s="238">
        <f t="shared" si="202"/>
        <v>0</v>
      </c>
      <c r="L212" s="238">
        <f t="shared" si="202"/>
        <v>0</v>
      </c>
      <c r="M212" s="238">
        <f t="shared" si="202"/>
        <v>0</v>
      </c>
      <c r="N212" s="238">
        <f t="shared" si="202"/>
        <v>0</v>
      </c>
      <c r="O212" s="238">
        <f t="shared" si="202"/>
        <v>0.14444000017829239</v>
      </c>
      <c r="P212" s="238">
        <f t="shared" si="202"/>
        <v>3.3555999863892794E-2</v>
      </c>
      <c r="Q212" s="238">
        <f t="shared" si="202"/>
        <v>-0.1210920000448823</v>
      </c>
      <c r="R212" s="238">
        <f t="shared" si="202"/>
        <v>-0.2536599999293685</v>
      </c>
      <c r="S212" s="238">
        <f t="shared" si="202"/>
        <v>0.15080000017769635</v>
      </c>
      <c r="T212" s="238">
        <f t="shared" si="202"/>
        <v>-0.30219199974089861</v>
      </c>
      <c r="U212" s="238">
        <f t="shared" si="202"/>
        <v>-0.19549999991431832</v>
      </c>
      <c r="V212" s="238">
        <f t="shared" si="202"/>
        <v>-2.1740000229328871E-2</v>
      </c>
      <c r="W212" s="238">
        <f t="shared" si="202"/>
        <v>-0.22303600003942847</v>
      </c>
      <c r="X212" s="238">
        <f t="shared" si="202"/>
        <v>-0.14784800005145371</v>
      </c>
      <c r="Y212" s="238">
        <f t="shared" si="202"/>
        <v>-2.2384000010788441E-2</v>
      </c>
      <c r="Z212" s="238">
        <f t="shared" si="202"/>
        <v>9.7255999920889735E-2</v>
      </c>
      <c r="AA212" s="238">
        <f t="shared" si="202"/>
        <v>0</v>
      </c>
      <c r="AB212" s="238">
        <f t="shared" si="202"/>
        <v>0</v>
      </c>
      <c r="AC212" s="238">
        <f t="shared" si="202"/>
        <v>0</v>
      </c>
      <c r="AD212" s="238">
        <f t="shared" si="202"/>
        <v>0</v>
      </c>
      <c r="AE212" s="238">
        <f t="shared" si="202"/>
        <v>0</v>
      </c>
      <c r="AF212" s="238">
        <f t="shared" si="202"/>
        <v>0</v>
      </c>
      <c r="AG212" s="238">
        <f t="shared" si="202"/>
        <v>0</v>
      </c>
      <c r="AH212" s="238">
        <f t="shared" si="202"/>
        <v>0</v>
      </c>
      <c r="AI212" s="238">
        <f t="shared" si="202"/>
        <v>0</v>
      </c>
      <c r="AJ212" s="238">
        <f t="shared" si="202"/>
        <v>0</v>
      </c>
      <c r="AK212" s="238">
        <f t="shared" si="202"/>
        <v>0</v>
      </c>
      <c r="AL212" s="238">
        <f t="shared" si="202"/>
        <v>0</v>
      </c>
      <c r="AM212" s="238">
        <f t="shared" si="202"/>
        <v>0</v>
      </c>
      <c r="AN212" s="238">
        <f t="shared" si="202"/>
        <v>0</v>
      </c>
      <c r="AO212" s="238">
        <f t="shared" si="202"/>
        <v>0</v>
      </c>
      <c r="AP212" s="238">
        <f t="shared" si="202"/>
        <v>0</v>
      </c>
      <c r="AQ212" s="238">
        <f t="shared" si="202"/>
        <v>0</v>
      </c>
      <c r="AR212" s="238">
        <f t="shared" si="202"/>
        <v>0</v>
      </c>
      <c r="AS212" s="238">
        <f t="shared" si="202"/>
        <v>0</v>
      </c>
      <c r="AT212" s="238">
        <f t="shared" si="202"/>
        <v>0</v>
      </c>
      <c r="AU212" s="238">
        <f t="shared" si="202"/>
        <v>0</v>
      </c>
      <c r="AV212" s="238">
        <f t="shared" si="202"/>
        <v>0</v>
      </c>
      <c r="AW212" s="238">
        <f t="shared" si="202"/>
        <v>0</v>
      </c>
      <c r="AX212" s="238">
        <f t="shared" si="202"/>
        <v>0</v>
      </c>
      <c r="AY212" s="238">
        <f t="shared" si="202"/>
        <v>0</v>
      </c>
      <c r="AZ212" s="238">
        <f t="shared" si="202"/>
        <v>0</v>
      </c>
      <c r="BA212" s="238">
        <f t="shared" si="202"/>
        <v>0</v>
      </c>
      <c r="BB212" s="238">
        <f t="shared" si="202"/>
        <v>0</v>
      </c>
      <c r="BC212" s="238">
        <f t="shared" si="202"/>
        <v>0</v>
      </c>
      <c r="BD212" s="238">
        <f t="shared" si="202"/>
        <v>0</v>
      </c>
      <c r="BE212" s="238">
        <f t="shared" si="202"/>
        <v>0</v>
      </c>
      <c r="BF212" s="238">
        <f t="shared" si="202"/>
        <v>0</v>
      </c>
      <c r="BG212" s="238">
        <f t="shared" si="202"/>
        <v>0</v>
      </c>
      <c r="BH212" s="238">
        <f t="shared" si="202"/>
        <v>0</v>
      </c>
      <c r="BI212" s="238">
        <f t="shared" si="202"/>
        <v>0</v>
      </c>
      <c r="BJ212" s="238">
        <f t="shared" si="202"/>
        <v>0</v>
      </c>
      <c r="BK212" s="45"/>
      <c r="BL212" s="239">
        <f t="shared" ref="BL212" si="203">SUM(BL178,BL180,BL184,BL182,BL190,BL192,BL194,BL196,BL198,BL200,BL203,BL205,BL207,BL208,BL209)-BL210</f>
        <v>0</v>
      </c>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row>
    <row r="213" spans="1:98" s="244" customFormat="1" ht="13.5" thickBot="1" x14ac:dyDescent="0.25">
      <c r="A213" s="307"/>
      <c r="B213" s="241" t="s">
        <v>31</v>
      </c>
      <c r="C213" s="242">
        <f>IFERROR(C212/C210,0)</f>
        <v>-7.46193959789575E-8</v>
      </c>
      <c r="D213" s="242">
        <f t="shared" ref="D213:BJ213" si="204">IFERROR(D212/D210,0)</f>
        <v>0</v>
      </c>
      <c r="E213" s="242">
        <f t="shared" si="204"/>
        <v>0</v>
      </c>
      <c r="F213" s="242">
        <f t="shared" si="204"/>
        <v>-8.199166283858017E-2</v>
      </c>
      <c r="G213" s="242">
        <f t="shared" si="204"/>
        <v>0</v>
      </c>
      <c r="H213" s="242">
        <f t="shared" si="204"/>
        <v>0</v>
      </c>
      <c r="I213" s="242">
        <f t="shared" si="204"/>
        <v>0</v>
      </c>
      <c r="J213" s="242">
        <f t="shared" si="204"/>
        <v>0</v>
      </c>
      <c r="K213" s="242">
        <f t="shared" si="204"/>
        <v>0</v>
      </c>
      <c r="L213" s="242">
        <f t="shared" si="204"/>
        <v>0</v>
      </c>
      <c r="M213" s="242">
        <f t="shared" si="204"/>
        <v>0</v>
      </c>
      <c r="N213" s="242">
        <f t="shared" si="204"/>
        <v>0</v>
      </c>
      <c r="O213" s="242">
        <f t="shared" si="204"/>
        <v>9.0585581269212485E-8</v>
      </c>
      <c r="P213" s="242">
        <f t="shared" si="204"/>
        <v>2.2683051819209558E-8</v>
      </c>
      <c r="Q213" s="242">
        <f t="shared" si="204"/>
        <v>-7.045234185492705E-8</v>
      </c>
      <c r="R213" s="242">
        <f t="shared" si="204"/>
        <v>-1.3084723919050123E-7</v>
      </c>
      <c r="S213" s="242">
        <f t="shared" si="204"/>
        <v>7.4632157953407451E-8</v>
      </c>
      <c r="T213" s="242">
        <f t="shared" si="204"/>
        <v>-8.7566105282918271E-8</v>
      </c>
      <c r="U213" s="242">
        <f t="shared" si="204"/>
        <v>-5.3312468927575568E-8</v>
      </c>
      <c r="V213" s="242">
        <f t="shared" si="204"/>
        <v>-6.3153709455468192E-9</v>
      </c>
      <c r="W213" s="242">
        <f t="shared" si="204"/>
        <v>-1.1051750055959827E-7</v>
      </c>
      <c r="X213" s="242">
        <f t="shared" si="204"/>
        <v>-8.073358175847727E-8</v>
      </c>
      <c r="Y213" s="242">
        <f t="shared" si="204"/>
        <v>-1.2094253510211165E-8</v>
      </c>
      <c r="Z213" s="242">
        <f t="shared" si="204"/>
        <v>5.9786690756310813E-8</v>
      </c>
      <c r="AA213" s="242">
        <f t="shared" si="204"/>
        <v>0</v>
      </c>
      <c r="AB213" s="242">
        <f t="shared" si="204"/>
        <v>0</v>
      </c>
      <c r="AC213" s="242">
        <f t="shared" si="204"/>
        <v>0</v>
      </c>
      <c r="AD213" s="242">
        <f t="shared" si="204"/>
        <v>0</v>
      </c>
      <c r="AE213" s="242">
        <f t="shared" si="204"/>
        <v>0</v>
      </c>
      <c r="AF213" s="242">
        <f t="shared" si="204"/>
        <v>0</v>
      </c>
      <c r="AG213" s="242">
        <f t="shared" si="204"/>
        <v>0</v>
      </c>
      <c r="AH213" s="242">
        <f t="shared" si="204"/>
        <v>0</v>
      </c>
      <c r="AI213" s="242">
        <f t="shared" si="204"/>
        <v>0</v>
      </c>
      <c r="AJ213" s="242">
        <f t="shared" si="204"/>
        <v>0</v>
      </c>
      <c r="AK213" s="242">
        <f t="shared" si="204"/>
        <v>0</v>
      </c>
      <c r="AL213" s="242">
        <f t="shared" si="204"/>
        <v>0</v>
      </c>
      <c r="AM213" s="242">
        <f t="shared" si="204"/>
        <v>0</v>
      </c>
      <c r="AN213" s="242">
        <f t="shared" si="204"/>
        <v>0</v>
      </c>
      <c r="AO213" s="242">
        <f t="shared" si="204"/>
        <v>0</v>
      </c>
      <c r="AP213" s="242">
        <f t="shared" si="204"/>
        <v>0</v>
      </c>
      <c r="AQ213" s="242">
        <f t="shared" si="204"/>
        <v>0</v>
      </c>
      <c r="AR213" s="242">
        <f t="shared" si="204"/>
        <v>0</v>
      </c>
      <c r="AS213" s="242">
        <f t="shared" si="204"/>
        <v>0</v>
      </c>
      <c r="AT213" s="242">
        <f t="shared" si="204"/>
        <v>0</v>
      </c>
      <c r="AU213" s="242">
        <f t="shared" si="204"/>
        <v>0</v>
      </c>
      <c r="AV213" s="242">
        <f t="shared" si="204"/>
        <v>0</v>
      </c>
      <c r="AW213" s="242">
        <f t="shared" si="204"/>
        <v>0</v>
      </c>
      <c r="AX213" s="242">
        <f t="shared" si="204"/>
        <v>0</v>
      </c>
      <c r="AY213" s="242">
        <f t="shared" si="204"/>
        <v>0</v>
      </c>
      <c r="AZ213" s="242">
        <f t="shared" si="204"/>
        <v>0</v>
      </c>
      <c r="BA213" s="242">
        <f t="shared" si="204"/>
        <v>0</v>
      </c>
      <c r="BB213" s="242">
        <f t="shared" si="204"/>
        <v>0</v>
      </c>
      <c r="BC213" s="242">
        <f t="shared" si="204"/>
        <v>0</v>
      </c>
      <c r="BD213" s="242">
        <f t="shared" si="204"/>
        <v>0</v>
      </c>
      <c r="BE213" s="242">
        <f t="shared" si="204"/>
        <v>0</v>
      </c>
      <c r="BF213" s="242">
        <f t="shared" si="204"/>
        <v>0</v>
      </c>
      <c r="BG213" s="242">
        <f t="shared" si="204"/>
        <v>0</v>
      </c>
      <c r="BH213" s="242">
        <f t="shared" si="204"/>
        <v>0</v>
      </c>
      <c r="BI213" s="242">
        <f t="shared" si="204"/>
        <v>0</v>
      </c>
      <c r="BJ213" s="242">
        <f t="shared" si="204"/>
        <v>0</v>
      </c>
      <c r="BK213" s="45"/>
      <c r="BL213" s="243">
        <f t="shared" ref="BL213" si="205">IFERROR(BL212/BL210,0)</f>
        <v>0</v>
      </c>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spans="1:98" s="251" customFormat="1" x14ac:dyDescent="0.2">
      <c r="B214" s="252"/>
      <c r="BK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row>
    <row r="215" spans="1:98" s="254" customFormat="1" ht="13.5" thickBot="1" x14ac:dyDescent="0.25">
      <c r="B215" s="253" t="s">
        <v>92</v>
      </c>
      <c r="BK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row>
    <row r="216" spans="1:98" s="132" customFormat="1" ht="12.75" customHeight="1" x14ac:dyDescent="0.2">
      <c r="A216" s="308" t="s">
        <v>93</v>
      </c>
      <c r="B216" s="131" t="s">
        <v>41</v>
      </c>
      <c r="C216" s="132">
        <v>8000</v>
      </c>
      <c r="F216" s="132">
        <v>250</v>
      </c>
      <c r="O216" s="132">
        <v>8000</v>
      </c>
      <c r="P216" s="132">
        <v>8000</v>
      </c>
      <c r="Q216" s="132">
        <v>8000</v>
      </c>
      <c r="R216" s="132">
        <v>8000</v>
      </c>
      <c r="S216" s="132">
        <v>8000</v>
      </c>
      <c r="T216" s="132">
        <v>8000</v>
      </c>
      <c r="U216" s="132">
        <v>8000</v>
      </c>
      <c r="V216" s="132">
        <v>8000</v>
      </c>
      <c r="W216" s="132">
        <v>8000</v>
      </c>
      <c r="X216" s="132">
        <v>8000</v>
      </c>
      <c r="Y216" s="132">
        <v>8000</v>
      </c>
      <c r="Z216" s="132">
        <v>8000</v>
      </c>
      <c r="BK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4"/>
    </row>
    <row r="217" spans="1:98" s="138" customFormat="1" x14ac:dyDescent="0.2">
      <c r="A217" s="309"/>
      <c r="B217" s="135" t="s">
        <v>42</v>
      </c>
      <c r="C217" s="136">
        <v>8000</v>
      </c>
      <c r="D217" s="136"/>
      <c r="E217" s="136"/>
      <c r="F217" s="136">
        <v>6872.07</v>
      </c>
      <c r="G217" s="136"/>
      <c r="H217" s="136"/>
      <c r="I217" s="136"/>
      <c r="J217" s="136"/>
      <c r="K217" s="136"/>
      <c r="L217" s="136"/>
      <c r="M217" s="136"/>
      <c r="N217" s="136"/>
      <c r="O217" s="136">
        <v>8000</v>
      </c>
      <c r="P217" s="136">
        <v>8000</v>
      </c>
      <c r="Q217" s="136">
        <v>8000</v>
      </c>
      <c r="R217" s="136">
        <v>8000</v>
      </c>
      <c r="S217" s="136">
        <v>8000</v>
      </c>
      <c r="T217" s="136">
        <v>8000</v>
      </c>
      <c r="U217" s="136">
        <v>8000</v>
      </c>
      <c r="V217" s="136">
        <v>8000</v>
      </c>
      <c r="W217" s="136">
        <v>8000</v>
      </c>
      <c r="X217" s="136">
        <v>8000</v>
      </c>
      <c r="Y217" s="136">
        <v>8000</v>
      </c>
      <c r="Z217" s="136">
        <v>8000</v>
      </c>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3"/>
      <c r="BL217" s="136"/>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7"/>
    </row>
    <row r="218" spans="1:98" s="140" customFormat="1" ht="12.75" customHeight="1" x14ac:dyDescent="0.2">
      <c r="A218" s="309"/>
      <c r="B218" s="139" t="s">
        <v>43</v>
      </c>
      <c r="C218" s="49">
        <v>819719.36</v>
      </c>
      <c r="D218" s="49"/>
      <c r="E218" s="49"/>
      <c r="F218" s="49">
        <v>814524.24</v>
      </c>
      <c r="G218" s="49"/>
      <c r="H218" s="49"/>
      <c r="I218" s="49"/>
      <c r="J218" s="49"/>
      <c r="K218" s="49"/>
      <c r="L218" s="49"/>
      <c r="M218" s="49"/>
      <c r="N218" s="49"/>
      <c r="O218" s="49">
        <v>919087.77</v>
      </c>
      <c r="P218" s="49">
        <v>788548.02</v>
      </c>
      <c r="Q218" s="49">
        <v>907244.52</v>
      </c>
      <c r="R218" s="49">
        <v>872926.42</v>
      </c>
      <c r="S218" s="49">
        <v>784892.94</v>
      </c>
      <c r="T218" s="49">
        <v>802475.24</v>
      </c>
      <c r="U218" s="49">
        <v>794140.73</v>
      </c>
      <c r="V218" s="49">
        <v>855446.67</v>
      </c>
      <c r="W218" s="49">
        <v>771384.42</v>
      </c>
      <c r="X218" s="49">
        <v>828191.53</v>
      </c>
      <c r="Y218" s="49">
        <v>756992.13</v>
      </c>
      <c r="Z218" s="49">
        <v>730439.21</v>
      </c>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133"/>
      <c r="BL218" s="49"/>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row>
    <row r="219" spans="1:98" s="142" customFormat="1" x14ac:dyDescent="0.2">
      <c r="A219" s="309"/>
      <c r="B219" s="141" t="s">
        <v>44</v>
      </c>
      <c r="C219" s="48">
        <v>593472.16</v>
      </c>
      <c r="D219" s="48"/>
      <c r="E219" s="48"/>
      <c r="F219" s="48">
        <v>530706.46</v>
      </c>
      <c r="G219" s="48"/>
      <c r="H219" s="48"/>
      <c r="I219" s="48"/>
      <c r="J219" s="48"/>
      <c r="K219" s="48"/>
      <c r="L219" s="48"/>
      <c r="M219" s="48"/>
      <c r="N219" s="48"/>
      <c r="O219" s="48">
        <v>623696.92000000004</v>
      </c>
      <c r="P219" s="48">
        <v>609043</v>
      </c>
      <c r="Q219" s="48">
        <v>682728.05</v>
      </c>
      <c r="R219" s="48">
        <v>583351.64</v>
      </c>
      <c r="S219" s="48">
        <v>604161.1</v>
      </c>
      <c r="T219" s="48">
        <v>638116.87</v>
      </c>
      <c r="U219" s="48">
        <v>637139.25</v>
      </c>
      <c r="V219" s="48">
        <v>629280.19999999995</v>
      </c>
      <c r="W219" s="48">
        <v>602978.36</v>
      </c>
      <c r="X219" s="48">
        <v>612418.47</v>
      </c>
      <c r="Y219" s="48">
        <v>624986</v>
      </c>
      <c r="Z219" s="48">
        <v>583440.72</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133"/>
      <c r="BL219" s="48"/>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row>
    <row r="220" spans="1:98" s="145" customFormat="1" ht="12.75" customHeight="1" x14ac:dyDescent="0.2">
      <c r="A220" s="309"/>
      <c r="B220" s="143" t="s">
        <v>45</v>
      </c>
      <c r="C220" s="144">
        <v>238128.94</v>
      </c>
      <c r="D220" s="144"/>
      <c r="E220" s="144"/>
      <c r="F220" s="144">
        <v>209154.63</v>
      </c>
      <c r="G220" s="144"/>
      <c r="H220" s="144"/>
      <c r="I220" s="144"/>
      <c r="J220" s="144"/>
      <c r="K220" s="144"/>
      <c r="L220" s="144"/>
      <c r="M220" s="144"/>
      <c r="N220" s="144"/>
      <c r="O220" s="144">
        <v>241694.15</v>
      </c>
      <c r="P220" s="144">
        <v>244957.79</v>
      </c>
      <c r="Q220" s="144">
        <v>273642.78999999998</v>
      </c>
      <c r="R220" s="144">
        <v>232713.4</v>
      </c>
      <c r="S220" s="144">
        <v>239715.53</v>
      </c>
      <c r="T220" s="144">
        <v>223423.03</v>
      </c>
      <c r="U220" s="144">
        <v>229981.49</v>
      </c>
      <c r="V220" s="144">
        <v>224906.66</v>
      </c>
      <c r="W220" s="144">
        <v>238294.61</v>
      </c>
      <c r="X220" s="144">
        <v>243696.12</v>
      </c>
      <c r="Y220" s="144">
        <v>257820.54</v>
      </c>
      <c r="Z220" s="144">
        <v>232100.44</v>
      </c>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33"/>
      <c r="BL220" s="144"/>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row>
    <row r="221" spans="1:98" s="57" customFormat="1" x14ac:dyDescent="0.2">
      <c r="A221" s="309"/>
      <c r="B221" s="146" t="s">
        <v>20</v>
      </c>
      <c r="C221" s="147">
        <v>1651320.46</v>
      </c>
      <c r="D221" s="147"/>
      <c r="E221" s="147"/>
      <c r="F221" s="147">
        <v>1554385.33</v>
      </c>
      <c r="G221" s="147"/>
      <c r="H221" s="147"/>
      <c r="I221" s="147"/>
      <c r="J221" s="147"/>
      <c r="K221" s="147"/>
      <c r="L221" s="147"/>
      <c r="M221" s="147"/>
      <c r="N221" s="147"/>
      <c r="O221" s="147">
        <v>1784478.84</v>
      </c>
      <c r="P221" s="147">
        <v>1642548.81</v>
      </c>
      <c r="Q221" s="147">
        <v>1863615.36</v>
      </c>
      <c r="R221" s="147">
        <v>1688991.46</v>
      </c>
      <c r="S221" s="147">
        <v>1628769.57</v>
      </c>
      <c r="T221" s="147">
        <v>1664015.14</v>
      </c>
      <c r="U221" s="147">
        <v>1661261.47</v>
      </c>
      <c r="V221" s="147">
        <v>1709633.53</v>
      </c>
      <c r="W221" s="147">
        <v>1612657.39</v>
      </c>
      <c r="X221" s="147">
        <v>1684306.12</v>
      </c>
      <c r="Y221" s="147">
        <v>1639798.67</v>
      </c>
      <c r="Z221" s="147">
        <v>1545980.37</v>
      </c>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56"/>
      <c r="BL221" s="147"/>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row>
    <row r="222" spans="1:98" s="150" customFormat="1" x14ac:dyDescent="0.2">
      <c r="A222" s="309"/>
      <c r="B222" s="148" t="s">
        <v>46</v>
      </c>
      <c r="C222" s="149">
        <v>5144.57</v>
      </c>
      <c r="D222" s="149"/>
      <c r="E222" s="149"/>
      <c r="F222" s="149">
        <v>5112.2700000000004</v>
      </c>
      <c r="G222" s="149"/>
      <c r="H222" s="149"/>
      <c r="I222" s="149"/>
      <c r="J222" s="149"/>
      <c r="K222" s="149"/>
      <c r="L222" s="149"/>
      <c r="M222" s="149"/>
      <c r="N222" s="149"/>
      <c r="O222" s="149">
        <v>5290.63</v>
      </c>
      <c r="P222" s="149">
        <v>5083.3999999999996</v>
      </c>
      <c r="Q222" s="149">
        <v>5195.45</v>
      </c>
      <c r="R222" s="149">
        <v>5160.5200000000004</v>
      </c>
      <c r="S222" s="149">
        <v>4936.6400000000003</v>
      </c>
      <c r="T222" s="149">
        <v>4992.53</v>
      </c>
      <c r="U222" s="149">
        <v>4854.5200000000004</v>
      </c>
      <c r="V222" s="149">
        <v>4816.6000000000004</v>
      </c>
      <c r="W222" s="149">
        <v>4838.6099999999997</v>
      </c>
      <c r="X222" s="149">
        <v>5126.5200000000004</v>
      </c>
      <c r="Y222" s="149">
        <v>5184.9399999999996</v>
      </c>
      <c r="Z222" s="149">
        <v>5109.66</v>
      </c>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33"/>
      <c r="BL222" s="149"/>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row>
    <row r="223" spans="1:98" s="153" customFormat="1" x14ac:dyDescent="0.2">
      <c r="A223" s="309"/>
      <c r="B223" s="151" t="s">
        <v>47</v>
      </c>
      <c r="C223" s="152">
        <v>4507.63</v>
      </c>
      <c r="D223" s="152"/>
      <c r="E223" s="152"/>
      <c r="F223" s="152">
        <v>5972.3</v>
      </c>
      <c r="G223" s="152"/>
      <c r="H223" s="152"/>
      <c r="I223" s="152"/>
      <c r="J223" s="152"/>
      <c r="K223" s="152"/>
      <c r="L223" s="152"/>
      <c r="M223" s="152"/>
      <c r="N223" s="152"/>
      <c r="O223" s="152">
        <v>4640.96</v>
      </c>
      <c r="P223" s="152">
        <v>4662.1400000000003</v>
      </c>
      <c r="Q223" s="152">
        <v>4720.32</v>
      </c>
      <c r="R223" s="152">
        <v>5102.16</v>
      </c>
      <c r="S223" s="152">
        <v>4747.8900000000003</v>
      </c>
      <c r="T223" s="152">
        <v>4605.83</v>
      </c>
      <c r="U223" s="152">
        <v>4562.46</v>
      </c>
      <c r="V223" s="152">
        <v>4520.96</v>
      </c>
      <c r="W223" s="152">
        <v>4615.5600000000004</v>
      </c>
      <c r="X223" s="152">
        <v>4776.1400000000003</v>
      </c>
      <c r="Y223" s="152">
        <v>4576.5</v>
      </c>
      <c r="Z223" s="152">
        <v>5503.77</v>
      </c>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33"/>
      <c r="BL223" s="152"/>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row>
    <row r="224" spans="1:98" s="153" customFormat="1" x14ac:dyDescent="0.2">
      <c r="A224" s="309"/>
      <c r="B224" s="151" t="s">
        <v>48</v>
      </c>
      <c r="C224" s="152">
        <v>4786.74</v>
      </c>
      <c r="D224" s="152"/>
      <c r="E224" s="152"/>
      <c r="F224" s="152">
        <v>4980.84</v>
      </c>
      <c r="G224" s="152"/>
      <c r="H224" s="152"/>
      <c r="I224" s="152"/>
      <c r="J224" s="152"/>
      <c r="K224" s="152"/>
      <c r="L224" s="152"/>
      <c r="M224" s="152"/>
      <c r="N224" s="152"/>
      <c r="O224" s="152">
        <v>4524.07</v>
      </c>
      <c r="P224" s="152">
        <v>4892.12</v>
      </c>
      <c r="Q224" s="152">
        <v>4685.9799999999996</v>
      </c>
      <c r="R224" s="152">
        <v>4940.8100000000004</v>
      </c>
      <c r="S224" s="152">
        <v>5286.77</v>
      </c>
      <c r="T224" s="152">
        <v>3567.49</v>
      </c>
      <c r="U224" s="152">
        <v>3541.39</v>
      </c>
      <c r="V224" s="152">
        <v>3965.32</v>
      </c>
      <c r="W224" s="152">
        <v>4591.67</v>
      </c>
      <c r="X224" s="152">
        <v>4564.59</v>
      </c>
      <c r="Y224" s="152">
        <v>4748.87</v>
      </c>
      <c r="Z224" s="152">
        <v>5392.03</v>
      </c>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33"/>
      <c r="BL224" s="152"/>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row>
    <row r="225" spans="1:97" s="256" customFormat="1" ht="13.5" thickBot="1" x14ac:dyDescent="0.25">
      <c r="A225" s="309"/>
      <c r="B225" s="255" t="s">
        <v>49</v>
      </c>
      <c r="C225" s="156">
        <v>5144.57</v>
      </c>
      <c r="D225" s="156"/>
      <c r="E225" s="156"/>
      <c r="F225" s="156">
        <v>5972.3</v>
      </c>
      <c r="G225" s="156"/>
      <c r="H225" s="156"/>
      <c r="I225" s="156"/>
      <c r="J225" s="156"/>
      <c r="K225" s="156"/>
      <c r="L225" s="156"/>
      <c r="M225" s="156"/>
      <c r="N225" s="156"/>
      <c r="O225" s="156">
        <v>5290.63</v>
      </c>
      <c r="P225" s="156">
        <v>5083.3999999999996</v>
      </c>
      <c r="Q225" s="156">
        <v>5195.45</v>
      </c>
      <c r="R225" s="156">
        <v>5160.5200000000004</v>
      </c>
      <c r="S225" s="156">
        <v>5286.77</v>
      </c>
      <c r="T225" s="156">
        <v>4992.53</v>
      </c>
      <c r="U225" s="156">
        <v>4854.5200000000004</v>
      </c>
      <c r="V225" s="156">
        <v>4816.6000000000004</v>
      </c>
      <c r="W225" s="156">
        <v>4838.6099999999997</v>
      </c>
      <c r="X225" s="156">
        <v>5126.5200000000004</v>
      </c>
      <c r="Y225" s="156">
        <v>5184.9399999999996</v>
      </c>
      <c r="Z225" s="156">
        <v>5503.77</v>
      </c>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56"/>
      <c r="BL225" s="156"/>
      <c r="BM225" s="56"/>
      <c r="BN225" s="56"/>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row>
    <row r="226" spans="1:97" s="258" customFormat="1" x14ac:dyDescent="0.2">
      <c r="A226" s="309"/>
      <c r="B226" s="257" t="s">
        <v>50</v>
      </c>
      <c r="C226" s="159">
        <v>707086.6</v>
      </c>
      <c r="D226" s="159"/>
      <c r="E226" s="159"/>
      <c r="F226" s="159">
        <v>1031443.69</v>
      </c>
      <c r="G226" s="159"/>
      <c r="H226" s="159"/>
      <c r="I226" s="159"/>
      <c r="J226" s="159"/>
      <c r="K226" s="159"/>
      <c r="L226" s="159"/>
      <c r="M226" s="159"/>
      <c r="N226" s="159"/>
      <c r="O226" s="159">
        <v>903999.44</v>
      </c>
      <c r="P226" s="159">
        <v>699256.54</v>
      </c>
      <c r="Q226" s="159">
        <v>830117.6</v>
      </c>
      <c r="R226" s="159">
        <v>783090.48</v>
      </c>
      <c r="S226" s="159">
        <v>666905.91</v>
      </c>
      <c r="T226" s="159">
        <v>699629.94</v>
      </c>
      <c r="U226" s="159">
        <v>600940.05000000005</v>
      </c>
      <c r="V226" s="159">
        <v>633087.35</v>
      </c>
      <c r="W226" s="159">
        <v>541823.85</v>
      </c>
      <c r="X226" s="159">
        <v>606731.26</v>
      </c>
      <c r="Y226" s="159">
        <v>615580.89</v>
      </c>
      <c r="Z226" s="159">
        <v>733904.64</v>
      </c>
      <c r="AA226" s="159"/>
      <c r="AB226" s="159"/>
      <c r="AC226" s="159"/>
      <c r="AD226" s="159"/>
      <c r="AE226" s="159"/>
      <c r="AF226" s="159"/>
      <c r="AG226" s="159"/>
      <c r="AH226" s="159"/>
      <c r="AI226" s="159"/>
      <c r="AJ226" s="159"/>
      <c r="AK226" s="159"/>
      <c r="AL226" s="159"/>
      <c r="AM226" s="159"/>
      <c r="AN226" s="159"/>
      <c r="AO226" s="159"/>
      <c r="AP226" s="159"/>
      <c r="AQ226" s="159"/>
      <c r="AR226" s="159"/>
      <c r="AS226" s="159"/>
      <c r="AT226" s="159"/>
      <c r="AU226" s="159"/>
      <c r="AV226" s="159"/>
      <c r="AW226" s="159"/>
      <c r="AX226" s="159"/>
      <c r="AY226" s="159"/>
      <c r="AZ226" s="159"/>
      <c r="BA226" s="159"/>
      <c r="BB226" s="159"/>
      <c r="BC226" s="159"/>
      <c r="BD226" s="159"/>
      <c r="BE226" s="159"/>
      <c r="BF226" s="159"/>
      <c r="BG226" s="159"/>
      <c r="BH226" s="159"/>
      <c r="BI226" s="159"/>
      <c r="BJ226" s="159"/>
      <c r="BK226" s="133"/>
      <c r="BL226" s="159"/>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row>
    <row r="227" spans="1:97" s="163" customFormat="1" x14ac:dyDescent="0.2">
      <c r="A227" s="309"/>
      <c r="B227" s="161" t="s">
        <v>51</v>
      </c>
      <c r="C227" s="162">
        <v>451861.47</v>
      </c>
      <c r="D227" s="162"/>
      <c r="E227" s="162"/>
      <c r="F227" s="162">
        <v>594275.25</v>
      </c>
      <c r="G227" s="162"/>
      <c r="H227" s="162"/>
      <c r="I227" s="162"/>
      <c r="J227" s="162"/>
      <c r="K227" s="162"/>
      <c r="L227" s="162"/>
      <c r="M227" s="162"/>
      <c r="N227" s="162"/>
      <c r="O227" s="162">
        <v>548311.19999999995</v>
      </c>
      <c r="P227" s="162">
        <v>515991.86</v>
      </c>
      <c r="Q227" s="162">
        <v>546749.68999999994</v>
      </c>
      <c r="R227" s="162">
        <v>469656.38</v>
      </c>
      <c r="S227" s="162">
        <v>497393.48</v>
      </c>
      <c r="T227" s="162">
        <v>501201.36</v>
      </c>
      <c r="U227" s="162">
        <v>449228.21</v>
      </c>
      <c r="V227" s="162">
        <v>381628.14</v>
      </c>
      <c r="W227" s="162">
        <v>344960.21</v>
      </c>
      <c r="X227" s="162">
        <v>413263.89</v>
      </c>
      <c r="Y227" s="162">
        <v>436211.13</v>
      </c>
      <c r="Z227" s="162">
        <v>557966.04</v>
      </c>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33"/>
      <c r="BL227" s="162"/>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row>
    <row r="228" spans="1:97" s="259" customFormat="1" x14ac:dyDescent="0.2">
      <c r="A228" s="309"/>
      <c r="B228" s="164" t="s">
        <v>52</v>
      </c>
      <c r="C228" s="165">
        <v>192110.8</v>
      </c>
      <c r="D228" s="165"/>
      <c r="E228" s="165"/>
      <c r="F228" s="165">
        <v>243541.75</v>
      </c>
      <c r="G228" s="165"/>
      <c r="H228" s="165"/>
      <c r="I228" s="165"/>
      <c r="J228" s="165"/>
      <c r="K228" s="165"/>
      <c r="L228" s="165"/>
      <c r="M228" s="165"/>
      <c r="N228" s="165"/>
      <c r="O228" s="165">
        <v>214214.34</v>
      </c>
      <c r="P228" s="165">
        <v>215339.66</v>
      </c>
      <c r="Q228" s="165">
        <v>226035.45</v>
      </c>
      <c r="R228" s="165">
        <v>188540.37</v>
      </c>
      <c r="S228" s="165">
        <v>204008.35</v>
      </c>
      <c r="T228" s="165">
        <v>162163.85999999999</v>
      </c>
      <c r="U228" s="165">
        <v>152269.35999999999</v>
      </c>
      <c r="V228" s="165">
        <v>130388.97</v>
      </c>
      <c r="W228" s="165">
        <v>140043.04</v>
      </c>
      <c r="X228" s="165">
        <v>184119.1</v>
      </c>
      <c r="Y228" s="165">
        <v>185291.17</v>
      </c>
      <c r="Z228" s="165">
        <v>235875.43</v>
      </c>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33"/>
      <c r="BL228" s="165"/>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row>
    <row r="229" spans="1:97" s="261" customFormat="1" ht="13.5" thickBot="1" x14ac:dyDescent="0.25">
      <c r="A229" s="309"/>
      <c r="B229" s="260" t="s">
        <v>53</v>
      </c>
      <c r="C229" s="167">
        <v>0</v>
      </c>
      <c r="D229" s="167"/>
      <c r="E229" s="167"/>
      <c r="F229" s="167">
        <v>0</v>
      </c>
      <c r="G229" s="167"/>
      <c r="H229" s="167"/>
      <c r="I229" s="167"/>
      <c r="J229" s="167"/>
      <c r="K229" s="167"/>
      <c r="L229" s="167"/>
      <c r="M229" s="167"/>
      <c r="N229" s="167"/>
      <c r="O229" s="167">
        <v>0</v>
      </c>
      <c r="P229" s="167">
        <v>0</v>
      </c>
      <c r="Q229" s="167">
        <v>0</v>
      </c>
      <c r="R229" s="167">
        <v>0</v>
      </c>
      <c r="S229" s="167">
        <v>0</v>
      </c>
      <c r="T229" s="167">
        <v>418400.02</v>
      </c>
      <c r="U229" s="167">
        <v>352373</v>
      </c>
      <c r="V229" s="167">
        <v>278049.93</v>
      </c>
      <c r="W229" s="167">
        <v>0</v>
      </c>
      <c r="X229" s="167">
        <v>0</v>
      </c>
      <c r="Y229" s="167">
        <v>0</v>
      </c>
      <c r="Z229" s="167">
        <v>0</v>
      </c>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56"/>
      <c r="BL229" s="167"/>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row>
    <row r="230" spans="1:97" s="174" customFormat="1" x14ac:dyDescent="0.2">
      <c r="A230" s="309"/>
      <c r="B230" s="245" t="s">
        <v>54</v>
      </c>
      <c r="C230" s="170">
        <v>60</v>
      </c>
      <c r="D230" s="170"/>
      <c r="E230" s="170"/>
      <c r="F230" s="170">
        <v>54</v>
      </c>
      <c r="G230" s="170"/>
      <c r="H230" s="170"/>
      <c r="I230" s="170"/>
      <c r="J230" s="170"/>
      <c r="K230" s="170"/>
      <c r="L230" s="170"/>
      <c r="M230" s="170"/>
      <c r="N230" s="170"/>
      <c r="O230" s="170">
        <v>67</v>
      </c>
      <c r="P230" s="170">
        <v>67</v>
      </c>
      <c r="Q230" s="170">
        <v>68</v>
      </c>
      <c r="R230" s="170">
        <v>65</v>
      </c>
      <c r="S230" s="170">
        <v>66</v>
      </c>
      <c r="T230" s="170">
        <v>65</v>
      </c>
      <c r="U230" s="170">
        <v>65</v>
      </c>
      <c r="V230" s="170">
        <v>67</v>
      </c>
      <c r="W230" s="170">
        <v>66</v>
      </c>
      <c r="X230" s="170">
        <v>63</v>
      </c>
      <c r="Y230" s="170">
        <v>62</v>
      </c>
      <c r="Z230" s="170">
        <v>57</v>
      </c>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45"/>
      <c r="BL230" s="170"/>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row>
    <row r="231" spans="1:97" s="174" customFormat="1" x14ac:dyDescent="0.2">
      <c r="A231" s="309"/>
      <c r="B231" s="246" t="s">
        <v>55</v>
      </c>
      <c r="C231" s="173">
        <v>31</v>
      </c>
      <c r="D231" s="173"/>
      <c r="E231" s="173"/>
      <c r="F231" s="173">
        <v>30</v>
      </c>
      <c r="G231" s="173"/>
      <c r="H231" s="173"/>
      <c r="I231" s="173"/>
      <c r="J231" s="173"/>
      <c r="K231" s="173"/>
      <c r="L231" s="173"/>
      <c r="M231" s="173"/>
      <c r="N231" s="173"/>
      <c r="O231" s="173">
        <v>31</v>
      </c>
      <c r="P231" s="173">
        <v>28</v>
      </c>
      <c r="Q231" s="173">
        <v>31</v>
      </c>
      <c r="R231" s="173">
        <v>30</v>
      </c>
      <c r="S231" s="173">
        <v>31</v>
      </c>
      <c r="T231" s="173">
        <v>30</v>
      </c>
      <c r="U231" s="173">
        <v>31</v>
      </c>
      <c r="V231" s="173">
        <v>31</v>
      </c>
      <c r="W231" s="173">
        <v>30</v>
      </c>
      <c r="X231" s="173">
        <v>31</v>
      </c>
      <c r="Y231" s="173">
        <v>30</v>
      </c>
      <c r="Z231" s="173">
        <v>31</v>
      </c>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45"/>
      <c r="BL231" s="173"/>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row>
    <row r="232" spans="1:97" s="177" customFormat="1" ht="4.5" customHeight="1" x14ac:dyDescent="0.2">
      <c r="A232" s="309"/>
      <c r="B232" s="24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45"/>
      <c r="BL232" s="176"/>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row>
    <row r="233" spans="1:97" s="181" customFormat="1" x14ac:dyDescent="0.2">
      <c r="A233" s="309"/>
      <c r="B233" s="248" t="s">
        <v>56</v>
      </c>
      <c r="C233" s="179">
        <v>52.33</v>
      </c>
      <c r="D233" s="179"/>
      <c r="E233" s="179"/>
      <c r="F233" s="179">
        <v>49.91</v>
      </c>
      <c r="G233" s="179"/>
      <c r="H233" s="179"/>
      <c r="I233" s="179"/>
      <c r="J233" s="179"/>
      <c r="K233" s="179"/>
      <c r="L233" s="179"/>
      <c r="M233" s="179"/>
      <c r="N233" s="179"/>
      <c r="O233" s="179">
        <v>42.37</v>
      </c>
      <c r="P233" s="179">
        <v>42.37</v>
      </c>
      <c r="Q233" s="179">
        <v>42.37</v>
      </c>
      <c r="R233" s="179">
        <v>52.33</v>
      </c>
      <c r="S233" s="179">
        <v>52.33</v>
      </c>
      <c r="T233" s="179">
        <v>52.33</v>
      </c>
      <c r="U233" s="179">
        <v>52.33</v>
      </c>
      <c r="V233" s="179">
        <v>52.33</v>
      </c>
      <c r="W233" s="179">
        <v>52.33</v>
      </c>
      <c r="X233" s="179">
        <v>52.33</v>
      </c>
      <c r="Y233" s="179">
        <v>52.33</v>
      </c>
      <c r="Z233" s="179">
        <v>52.33</v>
      </c>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80"/>
      <c r="BL233" s="179"/>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0"/>
    </row>
    <row r="234" spans="1:97" s="184" customFormat="1" x14ac:dyDescent="0.2">
      <c r="A234" s="309"/>
      <c r="B234" s="249" t="s">
        <v>57</v>
      </c>
      <c r="C234" s="183">
        <f t="shared" ref="C234:BJ234" si="206">C231*C233</f>
        <v>1622.23</v>
      </c>
      <c r="D234" s="183">
        <f t="shared" si="206"/>
        <v>0</v>
      </c>
      <c r="E234" s="183">
        <f t="shared" si="206"/>
        <v>0</v>
      </c>
      <c r="F234" s="183">
        <f t="shared" si="206"/>
        <v>1497.3</v>
      </c>
      <c r="G234" s="183">
        <f t="shared" si="206"/>
        <v>0</v>
      </c>
      <c r="H234" s="183">
        <f t="shared" si="206"/>
        <v>0</v>
      </c>
      <c r="I234" s="183">
        <f t="shared" si="206"/>
        <v>0</v>
      </c>
      <c r="J234" s="183">
        <f t="shared" si="206"/>
        <v>0</v>
      </c>
      <c r="K234" s="183">
        <f t="shared" si="206"/>
        <v>0</v>
      </c>
      <c r="L234" s="183">
        <f t="shared" si="206"/>
        <v>0</v>
      </c>
      <c r="M234" s="183">
        <f t="shared" si="206"/>
        <v>0</v>
      </c>
      <c r="N234" s="183">
        <f t="shared" si="206"/>
        <v>0</v>
      </c>
      <c r="O234" s="183">
        <f t="shared" si="206"/>
        <v>1313.47</v>
      </c>
      <c r="P234" s="183">
        <f t="shared" si="206"/>
        <v>1186.3599999999999</v>
      </c>
      <c r="Q234" s="183">
        <f t="shared" si="206"/>
        <v>1313.47</v>
      </c>
      <c r="R234" s="183">
        <f t="shared" si="206"/>
        <v>1569.8999999999999</v>
      </c>
      <c r="S234" s="183">
        <f t="shared" si="206"/>
        <v>1622.23</v>
      </c>
      <c r="T234" s="183">
        <f t="shared" si="206"/>
        <v>1569.8999999999999</v>
      </c>
      <c r="U234" s="183">
        <f t="shared" si="206"/>
        <v>1622.23</v>
      </c>
      <c r="V234" s="183">
        <f t="shared" si="206"/>
        <v>1622.23</v>
      </c>
      <c r="W234" s="183">
        <f t="shared" si="206"/>
        <v>1569.8999999999999</v>
      </c>
      <c r="X234" s="183">
        <f t="shared" si="206"/>
        <v>1622.23</v>
      </c>
      <c r="Y234" s="183">
        <f t="shared" si="206"/>
        <v>1569.8999999999999</v>
      </c>
      <c r="Z234" s="183">
        <f t="shared" si="206"/>
        <v>1622.23</v>
      </c>
      <c r="AA234" s="183">
        <f t="shared" si="206"/>
        <v>0</v>
      </c>
      <c r="AB234" s="183">
        <f t="shared" si="206"/>
        <v>0</v>
      </c>
      <c r="AC234" s="183">
        <f t="shared" si="206"/>
        <v>0</v>
      </c>
      <c r="AD234" s="183">
        <f t="shared" si="206"/>
        <v>0</v>
      </c>
      <c r="AE234" s="183">
        <f t="shared" si="206"/>
        <v>0</v>
      </c>
      <c r="AF234" s="183">
        <f t="shared" si="206"/>
        <v>0</v>
      </c>
      <c r="AG234" s="183">
        <f t="shared" si="206"/>
        <v>0</v>
      </c>
      <c r="AH234" s="183">
        <f t="shared" si="206"/>
        <v>0</v>
      </c>
      <c r="AI234" s="183">
        <f t="shared" si="206"/>
        <v>0</v>
      </c>
      <c r="AJ234" s="183">
        <f t="shared" si="206"/>
        <v>0</v>
      </c>
      <c r="AK234" s="183">
        <f t="shared" si="206"/>
        <v>0</v>
      </c>
      <c r="AL234" s="183">
        <f t="shared" si="206"/>
        <v>0</v>
      </c>
      <c r="AM234" s="183">
        <f t="shared" si="206"/>
        <v>0</v>
      </c>
      <c r="AN234" s="183">
        <f t="shared" si="206"/>
        <v>0</v>
      </c>
      <c r="AO234" s="183">
        <f t="shared" si="206"/>
        <v>0</v>
      </c>
      <c r="AP234" s="183">
        <f t="shared" si="206"/>
        <v>0</v>
      </c>
      <c r="AQ234" s="183">
        <f t="shared" si="206"/>
        <v>0</v>
      </c>
      <c r="AR234" s="183">
        <f t="shared" si="206"/>
        <v>0</v>
      </c>
      <c r="AS234" s="183">
        <f t="shared" si="206"/>
        <v>0</v>
      </c>
      <c r="AT234" s="183">
        <f t="shared" si="206"/>
        <v>0</v>
      </c>
      <c r="AU234" s="183">
        <f t="shared" si="206"/>
        <v>0</v>
      </c>
      <c r="AV234" s="183">
        <f t="shared" si="206"/>
        <v>0</v>
      </c>
      <c r="AW234" s="183">
        <f t="shared" si="206"/>
        <v>0</v>
      </c>
      <c r="AX234" s="183">
        <f t="shared" si="206"/>
        <v>0</v>
      </c>
      <c r="AY234" s="183">
        <f t="shared" si="206"/>
        <v>0</v>
      </c>
      <c r="AZ234" s="183">
        <f t="shared" si="206"/>
        <v>0</v>
      </c>
      <c r="BA234" s="183">
        <f t="shared" si="206"/>
        <v>0</v>
      </c>
      <c r="BB234" s="183">
        <f t="shared" si="206"/>
        <v>0</v>
      </c>
      <c r="BC234" s="183">
        <f t="shared" si="206"/>
        <v>0</v>
      </c>
      <c r="BD234" s="183">
        <f t="shared" si="206"/>
        <v>0</v>
      </c>
      <c r="BE234" s="183">
        <f t="shared" si="206"/>
        <v>0</v>
      </c>
      <c r="BF234" s="183">
        <f t="shared" si="206"/>
        <v>0</v>
      </c>
      <c r="BG234" s="183">
        <f t="shared" si="206"/>
        <v>0</v>
      </c>
      <c r="BH234" s="183">
        <f t="shared" si="206"/>
        <v>0</v>
      </c>
      <c r="BI234" s="183">
        <f t="shared" si="206"/>
        <v>0</v>
      </c>
      <c r="BJ234" s="183">
        <f t="shared" si="206"/>
        <v>0</v>
      </c>
      <c r="BK234" s="45"/>
      <c r="BL234" s="183">
        <f t="shared" ref="BL234" si="207">BL231*BL233</f>
        <v>0</v>
      </c>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row>
    <row r="235" spans="1:97" s="45" customFormat="1" x14ac:dyDescent="0.2">
      <c r="A235" s="309"/>
      <c r="B235" s="199" t="s">
        <v>6</v>
      </c>
      <c r="C235" s="186">
        <v>3.35</v>
      </c>
      <c r="D235" s="186"/>
      <c r="E235" s="186"/>
      <c r="F235" s="186">
        <v>0</v>
      </c>
      <c r="G235" s="186"/>
      <c r="H235" s="186"/>
      <c r="I235" s="186"/>
      <c r="J235" s="186"/>
      <c r="K235" s="186"/>
      <c r="L235" s="186"/>
      <c r="M235" s="186"/>
      <c r="N235" s="186"/>
      <c r="O235" s="186">
        <v>2.71</v>
      </c>
      <c r="P235" s="186">
        <v>2.71</v>
      </c>
      <c r="Q235" s="186">
        <v>2.71</v>
      </c>
      <c r="R235" s="186">
        <v>3.35</v>
      </c>
      <c r="S235" s="186">
        <v>3.35</v>
      </c>
      <c r="T235" s="186">
        <v>3.35</v>
      </c>
      <c r="U235" s="186">
        <v>3.35</v>
      </c>
      <c r="V235" s="186">
        <v>3.35</v>
      </c>
      <c r="W235" s="186">
        <v>3.35</v>
      </c>
      <c r="X235" s="186">
        <v>3.35</v>
      </c>
      <c r="Y235" s="186">
        <v>3.35</v>
      </c>
      <c r="Z235" s="186">
        <v>3.35</v>
      </c>
      <c r="AA235" s="186"/>
      <c r="AB235" s="186"/>
      <c r="AC235" s="186"/>
      <c r="AD235" s="186"/>
      <c r="AE235" s="186"/>
      <c r="AF235" s="186"/>
      <c r="AG235" s="186"/>
      <c r="AH235" s="186"/>
      <c r="AI235" s="186"/>
      <c r="AJ235" s="186"/>
      <c r="AK235" s="186"/>
      <c r="AL235" s="186"/>
      <c r="AM235" s="186"/>
      <c r="AN235" s="186"/>
      <c r="AO235" s="186"/>
      <c r="AP235" s="186"/>
      <c r="AQ235" s="186"/>
      <c r="AR235" s="186"/>
      <c r="AS235" s="186"/>
      <c r="AT235" s="186"/>
      <c r="AU235" s="186"/>
      <c r="AV235" s="186"/>
      <c r="AW235" s="186"/>
      <c r="AX235" s="186"/>
      <c r="AY235" s="186"/>
      <c r="AZ235" s="186"/>
      <c r="BA235" s="186"/>
      <c r="BB235" s="186"/>
      <c r="BC235" s="186"/>
      <c r="BD235" s="186"/>
      <c r="BE235" s="186"/>
      <c r="BF235" s="186"/>
      <c r="BG235" s="186"/>
      <c r="BH235" s="186"/>
      <c r="BI235" s="186"/>
      <c r="BJ235" s="186"/>
      <c r="BL235" s="186"/>
    </row>
    <row r="236" spans="1:97" s="24" customFormat="1" x14ac:dyDescent="0.2">
      <c r="A236" s="309"/>
      <c r="B236" s="250" t="s">
        <v>58</v>
      </c>
      <c r="C236" s="188">
        <f t="shared" ref="C236:BJ236" si="208">C235*C217</f>
        <v>26800</v>
      </c>
      <c r="D236" s="188">
        <f t="shared" si="208"/>
        <v>0</v>
      </c>
      <c r="E236" s="188">
        <f t="shared" si="208"/>
        <v>0</v>
      </c>
      <c r="F236" s="188">
        <f t="shared" si="208"/>
        <v>0</v>
      </c>
      <c r="G236" s="188">
        <f t="shared" si="208"/>
        <v>0</v>
      </c>
      <c r="H236" s="188">
        <f t="shared" si="208"/>
        <v>0</v>
      </c>
      <c r="I236" s="188">
        <f t="shared" si="208"/>
        <v>0</v>
      </c>
      <c r="J236" s="188">
        <f t="shared" si="208"/>
        <v>0</v>
      </c>
      <c r="K236" s="188">
        <f t="shared" si="208"/>
        <v>0</v>
      </c>
      <c r="L236" s="188">
        <f t="shared" si="208"/>
        <v>0</v>
      </c>
      <c r="M236" s="188">
        <f t="shared" si="208"/>
        <v>0</v>
      </c>
      <c r="N236" s="188">
        <f t="shared" si="208"/>
        <v>0</v>
      </c>
      <c r="O236" s="188">
        <f t="shared" si="208"/>
        <v>21680</v>
      </c>
      <c r="P236" s="188">
        <f t="shared" si="208"/>
        <v>21680</v>
      </c>
      <c r="Q236" s="188">
        <f t="shared" si="208"/>
        <v>21680</v>
      </c>
      <c r="R236" s="188">
        <f t="shared" si="208"/>
        <v>26800</v>
      </c>
      <c r="S236" s="188">
        <f t="shared" si="208"/>
        <v>26800</v>
      </c>
      <c r="T236" s="188">
        <f t="shared" si="208"/>
        <v>26800</v>
      </c>
      <c r="U236" s="188">
        <f t="shared" si="208"/>
        <v>26800</v>
      </c>
      <c r="V236" s="188">
        <f t="shared" si="208"/>
        <v>26800</v>
      </c>
      <c r="W236" s="188">
        <f t="shared" si="208"/>
        <v>26800</v>
      </c>
      <c r="X236" s="188">
        <f t="shared" si="208"/>
        <v>26800</v>
      </c>
      <c r="Y236" s="188">
        <f t="shared" si="208"/>
        <v>26800</v>
      </c>
      <c r="Z236" s="188">
        <f t="shared" si="208"/>
        <v>26800</v>
      </c>
      <c r="AA236" s="188">
        <f t="shared" si="208"/>
        <v>0</v>
      </c>
      <c r="AB236" s="188">
        <f t="shared" si="208"/>
        <v>0</v>
      </c>
      <c r="AC236" s="188">
        <f t="shared" si="208"/>
        <v>0</v>
      </c>
      <c r="AD236" s="188">
        <f t="shared" si="208"/>
        <v>0</v>
      </c>
      <c r="AE236" s="188">
        <f t="shared" si="208"/>
        <v>0</v>
      </c>
      <c r="AF236" s="188">
        <f t="shared" si="208"/>
        <v>0</v>
      </c>
      <c r="AG236" s="188">
        <f t="shared" si="208"/>
        <v>0</v>
      </c>
      <c r="AH236" s="188">
        <f t="shared" si="208"/>
        <v>0</v>
      </c>
      <c r="AI236" s="188">
        <f t="shared" si="208"/>
        <v>0</v>
      </c>
      <c r="AJ236" s="188">
        <f t="shared" si="208"/>
        <v>0</v>
      </c>
      <c r="AK236" s="188">
        <f t="shared" si="208"/>
        <v>0</v>
      </c>
      <c r="AL236" s="188">
        <f t="shared" si="208"/>
        <v>0</v>
      </c>
      <c r="AM236" s="188">
        <f t="shared" si="208"/>
        <v>0</v>
      </c>
      <c r="AN236" s="188">
        <f t="shared" si="208"/>
        <v>0</v>
      </c>
      <c r="AO236" s="188">
        <f t="shared" si="208"/>
        <v>0</v>
      </c>
      <c r="AP236" s="188">
        <f t="shared" si="208"/>
        <v>0</v>
      </c>
      <c r="AQ236" s="188">
        <f t="shared" si="208"/>
        <v>0</v>
      </c>
      <c r="AR236" s="188">
        <f t="shared" si="208"/>
        <v>0</v>
      </c>
      <c r="AS236" s="188">
        <f t="shared" si="208"/>
        <v>0</v>
      </c>
      <c r="AT236" s="188">
        <f t="shared" si="208"/>
        <v>0</v>
      </c>
      <c r="AU236" s="188">
        <f t="shared" si="208"/>
        <v>0</v>
      </c>
      <c r="AV236" s="188">
        <f t="shared" si="208"/>
        <v>0</v>
      </c>
      <c r="AW236" s="188">
        <f t="shared" si="208"/>
        <v>0</v>
      </c>
      <c r="AX236" s="188">
        <f t="shared" si="208"/>
        <v>0</v>
      </c>
      <c r="AY236" s="188">
        <f t="shared" si="208"/>
        <v>0</v>
      </c>
      <c r="AZ236" s="188">
        <f t="shared" si="208"/>
        <v>0</v>
      </c>
      <c r="BA236" s="188">
        <f t="shared" si="208"/>
        <v>0</v>
      </c>
      <c r="BB236" s="188">
        <f t="shared" si="208"/>
        <v>0</v>
      </c>
      <c r="BC236" s="188">
        <f t="shared" si="208"/>
        <v>0</v>
      </c>
      <c r="BD236" s="188">
        <f t="shared" si="208"/>
        <v>0</v>
      </c>
      <c r="BE236" s="188">
        <f t="shared" si="208"/>
        <v>0</v>
      </c>
      <c r="BF236" s="188">
        <f t="shared" si="208"/>
        <v>0</v>
      </c>
      <c r="BG236" s="188">
        <f t="shared" si="208"/>
        <v>0</v>
      </c>
      <c r="BH236" s="188">
        <f t="shared" si="208"/>
        <v>0</v>
      </c>
      <c r="BI236" s="188">
        <f t="shared" si="208"/>
        <v>0</v>
      </c>
      <c r="BJ236" s="188">
        <f t="shared" si="208"/>
        <v>0</v>
      </c>
      <c r="BK236" s="23"/>
      <c r="BL236" s="188">
        <f t="shared" ref="BL236" si="209">BL235*BL217</f>
        <v>0</v>
      </c>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row>
    <row r="237" spans="1:97" s="45" customFormat="1" x14ac:dyDescent="0.2">
      <c r="A237" s="309"/>
      <c r="B237" s="203" t="s">
        <v>59</v>
      </c>
      <c r="C237" s="190">
        <v>6.72</v>
      </c>
      <c r="D237" s="190"/>
      <c r="E237" s="190"/>
      <c r="F237" s="190">
        <v>8.4</v>
      </c>
      <c r="G237" s="190"/>
      <c r="H237" s="190"/>
      <c r="I237" s="190"/>
      <c r="J237" s="190"/>
      <c r="K237" s="190"/>
      <c r="L237" s="190"/>
      <c r="M237" s="190"/>
      <c r="N237" s="190"/>
      <c r="O237" s="190">
        <v>5.44</v>
      </c>
      <c r="P237" s="190">
        <v>5.44</v>
      </c>
      <c r="Q237" s="190">
        <v>5.44</v>
      </c>
      <c r="R237" s="190">
        <v>6.72</v>
      </c>
      <c r="S237" s="190">
        <v>6.72</v>
      </c>
      <c r="T237" s="190">
        <v>6.72</v>
      </c>
      <c r="U237" s="190">
        <v>6.72</v>
      </c>
      <c r="V237" s="190">
        <v>6.72</v>
      </c>
      <c r="W237" s="190">
        <v>6.72</v>
      </c>
      <c r="X237" s="190">
        <v>6.72</v>
      </c>
      <c r="Y237" s="190">
        <v>6.72</v>
      </c>
      <c r="Z237" s="190">
        <v>6.72</v>
      </c>
      <c r="AA237" s="190"/>
      <c r="AB237" s="190"/>
      <c r="AC237" s="190"/>
      <c r="AD237" s="190"/>
      <c r="AE237" s="190"/>
      <c r="AF237" s="190"/>
      <c r="AG237" s="190"/>
      <c r="AH237" s="190"/>
      <c r="AI237" s="190"/>
      <c r="AJ237" s="190"/>
      <c r="AK237" s="190"/>
      <c r="AL237" s="190"/>
      <c r="AM237" s="190"/>
      <c r="AN237" s="190"/>
      <c r="AO237" s="190"/>
      <c r="AP237" s="190"/>
      <c r="AQ237" s="190"/>
      <c r="AR237" s="190"/>
      <c r="AS237" s="190"/>
      <c r="AT237" s="190"/>
      <c r="AU237" s="190"/>
      <c r="AV237" s="190"/>
      <c r="AW237" s="190"/>
      <c r="AX237" s="190"/>
      <c r="AY237" s="190"/>
      <c r="AZ237" s="190"/>
      <c r="BA237" s="190"/>
      <c r="BB237" s="190"/>
      <c r="BC237" s="190"/>
      <c r="BD237" s="190"/>
      <c r="BE237" s="190"/>
      <c r="BF237" s="190"/>
      <c r="BG237" s="190"/>
      <c r="BH237" s="190"/>
      <c r="BI237" s="190"/>
      <c r="BJ237" s="190"/>
      <c r="BL237" s="190"/>
    </row>
    <row r="238" spans="1:97" s="24" customFormat="1" x14ac:dyDescent="0.2">
      <c r="A238" s="309"/>
      <c r="B238" s="250" t="s">
        <v>60</v>
      </c>
      <c r="C238" s="188">
        <f t="shared" ref="C238:BJ238" si="210">C237*C217</f>
        <v>53760</v>
      </c>
      <c r="D238" s="188">
        <f t="shared" si="210"/>
        <v>0</v>
      </c>
      <c r="E238" s="188">
        <f t="shared" si="210"/>
        <v>0</v>
      </c>
      <c r="F238" s="188">
        <f t="shared" si="210"/>
        <v>57725.387999999999</v>
      </c>
      <c r="G238" s="188">
        <f t="shared" si="210"/>
        <v>0</v>
      </c>
      <c r="H238" s="188">
        <f t="shared" si="210"/>
        <v>0</v>
      </c>
      <c r="I238" s="188">
        <f t="shared" si="210"/>
        <v>0</v>
      </c>
      <c r="J238" s="188">
        <f t="shared" si="210"/>
        <v>0</v>
      </c>
      <c r="K238" s="188">
        <f t="shared" si="210"/>
        <v>0</v>
      </c>
      <c r="L238" s="188">
        <f t="shared" si="210"/>
        <v>0</v>
      </c>
      <c r="M238" s="188">
        <f t="shared" si="210"/>
        <v>0</v>
      </c>
      <c r="N238" s="188">
        <f t="shared" si="210"/>
        <v>0</v>
      </c>
      <c r="O238" s="188">
        <f t="shared" si="210"/>
        <v>43520</v>
      </c>
      <c r="P238" s="188">
        <f t="shared" si="210"/>
        <v>43520</v>
      </c>
      <c r="Q238" s="188">
        <f t="shared" si="210"/>
        <v>43520</v>
      </c>
      <c r="R238" s="188">
        <f t="shared" si="210"/>
        <v>53760</v>
      </c>
      <c r="S238" s="188">
        <f t="shared" si="210"/>
        <v>53760</v>
      </c>
      <c r="T238" s="188">
        <f t="shared" si="210"/>
        <v>53760</v>
      </c>
      <c r="U238" s="188">
        <f t="shared" si="210"/>
        <v>53760</v>
      </c>
      <c r="V238" s="188">
        <f t="shared" si="210"/>
        <v>53760</v>
      </c>
      <c r="W238" s="188">
        <f t="shared" si="210"/>
        <v>53760</v>
      </c>
      <c r="X238" s="188">
        <f t="shared" si="210"/>
        <v>53760</v>
      </c>
      <c r="Y238" s="188">
        <f t="shared" si="210"/>
        <v>53760</v>
      </c>
      <c r="Z238" s="188">
        <f t="shared" si="210"/>
        <v>53760</v>
      </c>
      <c r="AA238" s="188">
        <f t="shared" si="210"/>
        <v>0</v>
      </c>
      <c r="AB238" s="188">
        <f t="shared" si="210"/>
        <v>0</v>
      </c>
      <c r="AC238" s="188">
        <f t="shared" si="210"/>
        <v>0</v>
      </c>
      <c r="AD238" s="188">
        <f t="shared" si="210"/>
        <v>0</v>
      </c>
      <c r="AE238" s="188">
        <f t="shared" si="210"/>
        <v>0</v>
      </c>
      <c r="AF238" s="188">
        <f t="shared" si="210"/>
        <v>0</v>
      </c>
      <c r="AG238" s="188">
        <f t="shared" si="210"/>
        <v>0</v>
      </c>
      <c r="AH238" s="188">
        <f t="shared" si="210"/>
        <v>0</v>
      </c>
      <c r="AI238" s="188">
        <f t="shared" si="210"/>
        <v>0</v>
      </c>
      <c r="AJ238" s="188">
        <f t="shared" si="210"/>
        <v>0</v>
      </c>
      <c r="AK238" s="188">
        <f t="shared" si="210"/>
        <v>0</v>
      </c>
      <c r="AL238" s="188">
        <f t="shared" si="210"/>
        <v>0</v>
      </c>
      <c r="AM238" s="188">
        <f t="shared" si="210"/>
        <v>0</v>
      </c>
      <c r="AN238" s="188">
        <f t="shared" si="210"/>
        <v>0</v>
      </c>
      <c r="AO238" s="188">
        <f t="shared" si="210"/>
        <v>0</v>
      </c>
      <c r="AP238" s="188">
        <f t="shared" si="210"/>
        <v>0</v>
      </c>
      <c r="AQ238" s="188">
        <f t="shared" si="210"/>
        <v>0</v>
      </c>
      <c r="AR238" s="188">
        <f t="shared" si="210"/>
        <v>0</v>
      </c>
      <c r="AS238" s="188">
        <f t="shared" si="210"/>
        <v>0</v>
      </c>
      <c r="AT238" s="188">
        <f t="shared" si="210"/>
        <v>0</v>
      </c>
      <c r="AU238" s="188">
        <f t="shared" si="210"/>
        <v>0</v>
      </c>
      <c r="AV238" s="188">
        <f t="shared" si="210"/>
        <v>0</v>
      </c>
      <c r="AW238" s="188">
        <f t="shared" si="210"/>
        <v>0</v>
      </c>
      <c r="AX238" s="188">
        <f t="shared" si="210"/>
        <v>0</v>
      </c>
      <c r="AY238" s="188">
        <f t="shared" si="210"/>
        <v>0</v>
      </c>
      <c r="AZ238" s="188">
        <f t="shared" si="210"/>
        <v>0</v>
      </c>
      <c r="BA238" s="188">
        <f t="shared" si="210"/>
        <v>0</v>
      </c>
      <c r="BB238" s="188">
        <f t="shared" si="210"/>
        <v>0</v>
      </c>
      <c r="BC238" s="188">
        <f t="shared" si="210"/>
        <v>0</v>
      </c>
      <c r="BD238" s="188">
        <f t="shared" si="210"/>
        <v>0</v>
      </c>
      <c r="BE238" s="188">
        <f t="shared" si="210"/>
        <v>0</v>
      </c>
      <c r="BF238" s="188">
        <f t="shared" si="210"/>
        <v>0</v>
      </c>
      <c r="BG238" s="188">
        <f t="shared" si="210"/>
        <v>0</v>
      </c>
      <c r="BH238" s="188">
        <f t="shared" si="210"/>
        <v>0</v>
      </c>
      <c r="BI238" s="188">
        <f t="shared" si="210"/>
        <v>0</v>
      </c>
      <c r="BJ238" s="188">
        <f t="shared" si="210"/>
        <v>0</v>
      </c>
      <c r="BK238" s="23"/>
      <c r="BL238" s="188">
        <f t="shared" ref="BL238" si="211">BL237*BL217</f>
        <v>0</v>
      </c>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row>
    <row r="239" spans="1:97" s="45" customFormat="1" x14ac:dyDescent="0.2">
      <c r="A239" s="309"/>
      <c r="B239" s="203" t="s">
        <v>9</v>
      </c>
      <c r="C239" s="190">
        <v>12.73</v>
      </c>
      <c r="D239" s="190"/>
      <c r="E239" s="190"/>
      <c r="F239" s="190">
        <v>9.5</v>
      </c>
      <c r="G239" s="190"/>
      <c r="H239" s="190"/>
      <c r="I239" s="190"/>
      <c r="J239" s="190"/>
      <c r="K239" s="190"/>
      <c r="L239" s="190"/>
      <c r="M239" s="190"/>
      <c r="N239" s="190"/>
      <c r="O239" s="190">
        <v>10.31</v>
      </c>
      <c r="P239" s="190">
        <v>10.31</v>
      </c>
      <c r="Q239" s="190">
        <v>10.31</v>
      </c>
      <c r="R239" s="190">
        <v>12.73</v>
      </c>
      <c r="S239" s="190">
        <v>12.73</v>
      </c>
      <c r="T239" s="190">
        <v>12.73</v>
      </c>
      <c r="U239" s="190">
        <v>12.73</v>
      </c>
      <c r="V239" s="190">
        <v>12.73</v>
      </c>
      <c r="W239" s="190">
        <v>12.73</v>
      </c>
      <c r="X239" s="190">
        <v>12.73</v>
      </c>
      <c r="Y239" s="190">
        <v>12.73</v>
      </c>
      <c r="Z239" s="190">
        <v>12.73</v>
      </c>
      <c r="AA239" s="190"/>
      <c r="AB239" s="190"/>
      <c r="AC239" s="190"/>
      <c r="AD239" s="190"/>
      <c r="AE239" s="190"/>
      <c r="AF239" s="190"/>
      <c r="AG239" s="190"/>
      <c r="AH239" s="190"/>
      <c r="AI239" s="190"/>
      <c r="AJ239" s="190"/>
      <c r="AK239" s="190"/>
      <c r="AL239" s="190"/>
      <c r="AM239" s="190"/>
      <c r="AN239" s="190"/>
      <c r="AO239" s="190"/>
      <c r="AP239" s="190"/>
      <c r="AQ239" s="190"/>
      <c r="AR239" s="190"/>
      <c r="AS239" s="190"/>
      <c r="AT239" s="190"/>
      <c r="AU239" s="190"/>
      <c r="AV239" s="190"/>
      <c r="AW239" s="190"/>
      <c r="AX239" s="190"/>
      <c r="AY239" s="190"/>
      <c r="AZ239" s="190"/>
      <c r="BA239" s="190"/>
      <c r="BB239" s="190"/>
      <c r="BC239" s="190"/>
      <c r="BD239" s="190"/>
      <c r="BE239" s="190"/>
      <c r="BF239" s="190"/>
      <c r="BG239" s="190"/>
      <c r="BH239" s="190"/>
      <c r="BI239" s="190"/>
      <c r="BJ239" s="190"/>
      <c r="BL239" s="190"/>
    </row>
    <row r="240" spans="1:97" s="198" customFormat="1" ht="13.5" thickBot="1" x14ac:dyDescent="0.25">
      <c r="A240" s="309"/>
      <c r="B240" s="262" t="s">
        <v>61</v>
      </c>
      <c r="C240" s="13">
        <f t="shared" ref="C240:BJ240" si="212">C239*MAX(C223:C224)</f>
        <v>60935.200199999999</v>
      </c>
      <c r="D240" s="13">
        <f t="shared" si="212"/>
        <v>0</v>
      </c>
      <c r="E240" s="13">
        <f t="shared" si="212"/>
        <v>0</v>
      </c>
      <c r="F240" s="13">
        <f t="shared" si="212"/>
        <v>56736.85</v>
      </c>
      <c r="G240" s="13">
        <f t="shared" si="212"/>
        <v>0</v>
      </c>
      <c r="H240" s="13">
        <f t="shared" si="212"/>
        <v>0</v>
      </c>
      <c r="I240" s="13">
        <f t="shared" si="212"/>
        <v>0</v>
      </c>
      <c r="J240" s="13">
        <f t="shared" si="212"/>
        <v>0</v>
      </c>
      <c r="K240" s="13">
        <f t="shared" si="212"/>
        <v>0</v>
      </c>
      <c r="L240" s="13">
        <f t="shared" si="212"/>
        <v>0</v>
      </c>
      <c r="M240" s="13">
        <f t="shared" si="212"/>
        <v>0</v>
      </c>
      <c r="N240" s="13">
        <f t="shared" si="212"/>
        <v>0</v>
      </c>
      <c r="O240" s="13">
        <f t="shared" si="212"/>
        <v>47848.297600000005</v>
      </c>
      <c r="P240" s="13">
        <f t="shared" si="212"/>
        <v>50437.7572</v>
      </c>
      <c r="Q240" s="13">
        <f t="shared" si="212"/>
        <v>48666.499199999998</v>
      </c>
      <c r="R240" s="13">
        <f t="shared" si="212"/>
        <v>64950.496800000001</v>
      </c>
      <c r="S240" s="13">
        <f t="shared" si="212"/>
        <v>67300.582100000014</v>
      </c>
      <c r="T240" s="13">
        <f t="shared" si="212"/>
        <v>58632.215900000003</v>
      </c>
      <c r="U240" s="13">
        <f t="shared" si="212"/>
        <v>58080.1158</v>
      </c>
      <c r="V240" s="13">
        <f t="shared" si="212"/>
        <v>57551.820800000001</v>
      </c>
      <c r="W240" s="13">
        <f t="shared" si="212"/>
        <v>58756.07880000001</v>
      </c>
      <c r="X240" s="13">
        <f t="shared" si="212"/>
        <v>60800.262200000005</v>
      </c>
      <c r="Y240" s="13">
        <f t="shared" si="212"/>
        <v>60453.115100000003</v>
      </c>
      <c r="Z240" s="13">
        <f t="shared" si="212"/>
        <v>70062.992100000003</v>
      </c>
      <c r="AA240" s="13">
        <f t="shared" si="212"/>
        <v>0</v>
      </c>
      <c r="AB240" s="13">
        <f t="shared" si="212"/>
        <v>0</v>
      </c>
      <c r="AC240" s="13">
        <f t="shared" si="212"/>
        <v>0</v>
      </c>
      <c r="AD240" s="13">
        <f t="shared" si="212"/>
        <v>0</v>
      </c>
      <c r="AE240" s="13">
        <f t="shared" si="212"/>
        <v>0</v>
      </c>
      <c r="AF240" s="13">
        <f t="shared" si="212"/>
        <v>0</v>
      </c>
      <c r="AG240" s="13">
        <f t="shared" si="212"/>
        <v>0</v>
      </c>
      <c r="AH240" s="13">
        <f t="shared" si="212"/>
        <v>0</v>
      </c>
      <c r="AI240" s="13">
        <f t="shared" si="212"/>
        <v>0</v>
      </c>
      <c r="AJ240" s="13">
        <f t="shared" si="212"/>
        <v>0</v>
      </c>
      <c r="AK240" s="13">
        <f t="shared" si="212"/>
        <v>0</v>
      </c>
      <c r="AL240" s="13">
        <f t="shared" si="212"/>
        <v>0</v>
      </c>
      <c r="AM240" s="13">
        <f t="shared" si="212"/>
        <v>0</v>
      </c>
      <c r="AN240" s="13">
        <f t="shared" si="212"/>
        <v>0</v>
      </c>
      <c r="AO240" s="13">
        <f t="shared" si="212"/>
        <v>0</v>
      </c>
      <c r="AP240" s="13">
        <f t="shared" si="212"/>
        <v>0</v>
      </c>
      <c r="AQ240" s="13">
        <f t="shared" si="212"/>
        <v>0</v>
      </c>
      <c r="AR240" s="13">
        <f t="shared" si="212"/>
        <v>0</v>
      </c>
      <c r="AS240" s="13">
        <f t="shared" si="212"/>
        <v>0</v>
      </c>
      <c r="AT240" s="13">
        <f t="shared" si="212"/>
        <v>0</v>
      </c>
      <c r="AU240" s="13">
        <f t="shared" si="212"/>
        <v>0</v>
      </c>
      <c r="AV240" s="13">
        <f t="shared" si="212"/>
        <v>0</v>
      </c>
      <c r="AW240" s="13">
        <f t="shared" si="212"/>
        <v>0</v>
      </c>
      <c r="AX240" s="13">
        <f t="shared" si="212"/>
        <v>0</v>
      </c>
      <c r="AY240" s="13">
        <f t="shared" si="212"/>
        <v>0</v>
      </c>
      <c r="AZ240" s="13">
        <f t="shared" si="212"/>
        <v>0</v>
      </c>
      <c r="BA240" s="13">
        <f t="shared" si="212"/>
        <v>0</v>
      </c>
      <c r="BB240" s="13">
        <f t="shared" si="212"/>
        <v>0</v>
      </c>
      <c r="BC240" s="13">
        <f t="shared" si="212"/>
        <v>0</v>
      </c>
      <c r="BD240" s="13">
        <f t="shared" si="212"/>
        <v>0</v>
      </c>
      <c r="BE240" s="13">
        <f t="shared" si="212"/>
        <v>0</v>
      </c>
      <c r="BF240" s="13">
        <f t="shared" si="212"/>
        <v>0</v>
      </c>
      <c r="BG240" s="13">
        <f t="shared" si="212"/>
        <v>0</v>
      </c>
      <c r="BH240" s="13">
        <f t="shared" si="212"/>
        <v>0</v>
      </c>
      <c r="BI240" s="13">
        <f t="shared" si="212"/>
        <v>0</v>
      </c>
      <c r="BJ240" s="13">
        <f t="shared" si="212"/>
        <v>0</v>
      </c>
      <c r="BK240" s="23"/>
      <c r="BL240" s="13">
        <f t="shared" ref="BL240" si="213">BL239*MAX(BL223:BL224)</f>
        <v>0</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row>
    <row r="241" spans="1:98" s="194" customFormat="1" x14ac:dyDescent="0.2">
      <c r="A241" s="309"/>
      <c r="B241" s="193" t="s">
        <v>62</v>
      </c>
      <c r="C241" s="194">
        <v>0</v>
      </c>
      <c r="F241" s="194">
        <v>0</v>
      </c>
      <c r="O241" s="194">
        <v>0</v>
      </c>
      <c r="P241" s="194">
        <v>0</v>
      </c>
      <c r="Q241" s="194">
        <v>0</v>
      </c>
      <c r="R241" s="194">
        <v>0</v>
      </c>
      <c r="S241" s="194">
        <v>0</v>
      </c>
      <c r="T241" s="194">
        <v>0</v>
      </c>
      <c r="U241" s="194">
        <v>0</v>
      </c>
      <c r="V241" s="194">
        <v>0</v>
      </c>
      <c r="W241" s="194">
        <v>0</v>
      </c>
      <c r="X241" s="194">
        <v>0</v>
      </c>
      <c r="Y241" s="194">
        <v>0</v>
      </c>
      <c r="Z241" s="194">
        <v>0</v>
      </c>
      <c r="BK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195"/>
    </row>
    <row r="242" spans="1:98" s="194" customFormat="1" x14ac:dyDescent="0.2">
      <c r="A242" s="309"/>
      <c r="B242" s="193" t="s">
        <v>63</v>
      </c>
      <c r="C242" s="194">
        <v>0</v>
      </c>
      <c r="F242" s="194">
        <v>0</v>
      </c>
      <c r="O242" s="194">
        <v>0</v>
      </c>
      <c r="P242" s="194">
        <v>0</v>
      </c>
      <c r="Q242" s="194">
        <v>0</v>
      </c>
      <c r="R242" s="194">
        <v>0</v>
      </c>
      <c r="S242" s="194">
        <v>0</v>
      </c>
      <c r="T242" s="194">
        <v>0</v>
      </c>
      <c r="U242" s="194">
        <v>0</v>
      </c>
      <c r="V242" s="194">
        <v>0</v>
      </c>
      <c r="W242" s="194">
        <v>0</v>
      </c>
      <c r="X242" s="194">
        <v>0</v>
      </c>
      <c r="Y242" s="194">
        <v>0</v>
      </c>
      <c r="Z242" s="194">
        <v>0</v>
      </c>
      <c r="BK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195"/>
    </row>
    <row r="243" spans="1:98" s="194" customFormat="1" x14ac:dyDescent="0.2">
      <c r="A243" s="309"/>
      <c r="B243" s="193" t="s">
        <v>64</v>
      </c>
      <c r="C243" s="194">
        <v>0</v>
      </c>
      <c r="F243" s="194">
        <v>0</v>
      </c>
      <c r="O243" s="194">
        <v>0</v>
      </c>
      <c r="P243" s="194">
        <v>0</v>
      </c>
      <c r="Q243" s="194">
        <v>0</v>
      </c>
      <c r="R243" s="194">
        <v>0</v>
      </c>
      <c r="S243" s="194">
        <v>0</v>
      </c>
      <c r="T243" s="194">
        <v>0</v>
      </c>
      <c r="U243" s="194">
        <v>0</v>
      </c>
      <c r="V243" s="194">
        <v>0</v>
      </c>
      <c r="W243" s="194">
        <v>0</v>
      </c>
      <c r="X243" s="194">
        <v>0</v>
      </c>
      <c r="Y243" s="194">
        <v>0</v>
      </c>
      <c r="Z243" s="194">
        <v>0</v>
      </c>
      <c r="BK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195"/>
    </row>
    <row r="244" spans="1:98" s="198" customFormat="1" ht="13.5" thickBot="1" x14ac:dyDescent="0.25">
      <c r="A244" s="309"/>
      <c r="B244" s="196" t="s">
        <v>65</v>
      </c>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23"/>
      <c r="BL244" s="197"/>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row>
    <row r="245" spans="1:98" s="45" customFormat="1" x14ac:dyDescent="0.2">
      <c r="A245" s="309"/>
      <c r="B245" s="199" t="s">
        <v>66</v>
      </c>
      <c r="C245" s="69">
        <v>0.17030000000000001</v>
      </c>
      <c r="D245" s="69"/>
      <c r="E245" s="69"/>
      <c r="F245" s="69">
        <v>9.2600000000000002E-2</v>
      </c>
      <c r="G245" s="69"/>
      <c r="H245" s="69"/>
      <c r="I245" s="69"/>
      <c r="J245" s="69"/>
      <c r="K245" s="69"/>
      <c r="L245" s="69"/>
      <c r="M245" s="69"/>
      <c r="N245" s="69"/>
      <c r="O245" s="69">
        <v>0.13789999999999999</v>
      </c>
      <c r="P245" s="69">
        <v>0.13789999999999999</v>
      </c>
      <c r="Q245" s="69">
        <v>0.13789999999999999</v>
      </c>
      <c r="R245" s="69">
        <v>0.17030000000000001</v>
      </c>
      <c r="S245" s="69">
        <v>0.17030000000000001</v>
      </c>
      <c r="T245" s="69"/>
      <c r="U245" s="69"/>
      <c r="V245" s="69"/>
      <c r="W245" s="69">
        <v>0.17030000000000001</v>
      </c>
      <c r="X245" s="69">
        <v>0.17030000000000001</v>
      </c>
      <c r="Y245" s="69">
        <v>0.17030000000000001</v>
      </c>
      <c r="Z245" s="69">
        <v>0.17030000000000001</v>
      </c>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L245" s="69"/>
    </row>
    <row r="246" spans="1:98" s="53" customFormat="1" x14ac:dyDescent="0.2">
      <c r="A246" s="309"/>
      <c r="B246" s="200" t="s">
        <v>67</v>
      </c>
      <c r="C246" s="201">
        <f t="shared" ref="C246:G246" si="214">C245*C218</f>
        <v>139598.207008</v>
      </c>
      <c r="D246" s="201">
        <f t="shared" si="214"/>
        <v>0</v>
      </c>
      <c r="E246" s="201">
        <f t="shared" si="214"/>
        <v>0</v>
      </c>
      <c r="F246" s="201">
        <f t="shared" si="214"/>
        <v>75424.944623999996</v>
      </c>
      <c r="G246" s="201">
        <f t="shared" si="214"/>
        <v>0</v>
      </c>
      <c r="H246" s="202"/>
      <c r="I246" s="202"/>
      <c r="J246" s="202"/>
      <c r="K246" s="201">
        <f t="shared" ref="K246:S246" si="215">K245*K218</f>
        <v>0</v>
      </c>
      <c r="L246" s="201">
        <f t="shared" si="215"/>
        <v>0</v>
      </c>
      <c r="M246" s="201">
        <f t="shared" si="215"/>
        <v>0</v>
      </c>
      <c r="N246" s="201">
        <f t="shared" si="215"/>
        <v>0</v>
      </c>
      <c r="O246" s="201">
        <f t="shared" si="215"/>
        <v>126742.203483</v>
      </c>
      <c r="P246" s="201">
        <f t="shared" si="215"/>
        <v>108740.771958</v>
      </c>
      <c r="Q246" s="201">
        <f t="shared" si="215"/>
        <v>125109.019308</v>
      </c>
      <c r="R246" s="201">
        <f t="shared" si="215"/>
        <v>148659.36932600001</v>
      </c>
      <c r="S246" s="201">
        <f t="shared" si="215"/>
        <v>133667.26768200001</v>
      </c>
      <c r="T246" s="202"/>
      <c r="U246" s="202"/>
      <c r="V246" s="202"/>
      <c r="W246" s="201">
        <f t="shared" ref="W246:AE246" si="216">W245*W218</f>
        <v>131366.766726</v>
      </c>
      <c r="X246" s="201">
        <f t="shared" si="216"/>
        <v>141041.017559</v>
      </c>
      <c r="Y246" s="201">
        <f t="shared" si="216"/>
        <v>128915.759739</v>
      </c>
      <c r="Z246" s="201">
        <f t="shared" si="216"/>
        <v>124393.797463</v>
      </c>
      <c r="AA246" s="201">
        <f t="shared" si="216"/>
        <v>0</v>
      </c>
      <c r="AB246" s="201">
        <f t="shared" si="216"/>
        <v>0</v>
      </c>
      <c r="AC246" s="201">
        <f t="shared" si="216"/>
        <v>0</v>
      </c>
      <c r="AD246" s="201">
        <f t="shared" si="216"/>
        <v>0</v>
      </c>
      <c r="AE246" s="201">
        <f t="shared" si="216"/>
        <v>0</v>
      </c>
      <c r="AF246" s="202"/>
      <c r="AG246" s="202"/>
      <c r="AH246" s="202"/>
      <c r="AI246" s="201">
        <f t="shared" ref="AI246:AQ246" si="217">AI245*AI218</f>
        <v>0</v>
      </c>
      <c r="AJ246" s="201">
        <f t="shared" si="217"/>
        <v>0</v>
      </c>
      <c r="AK246" s="201">
        <f t="shared" si="217"/>
        <v>0</v>
      </c>
      <c r="AL246" s="201">
        <f t="shared" si="217"/>
        <v>0</v>
      </c>
      <c r="AM246" s="201">
        <f t="shared" si="217"/>
        <v>0</v>
      </c>
      <c r="AN246" s="201">
        <f t="shared" si="217"/>
        <v>0</v>
      </c>
      <c r="AO246" s="201">
        <f t="shared" si="217"/>
        <v>0</v>
      </c>
      <c r="AP246" s="201">
        <f t="shared" si="217"/>
        <v>0</v>
      </c>
      <c r="AQ246" s="201">
        <f t="shared" si="217"/>
        <v>0</v>
      </c>
      <c r="AR246" s="202"/>
      <c r="AS246" s="202"/>
      <c r="AT246" s="202"/>
      <c r="AU246" s="201">
        <f t="shared" ref="AU246:BC246" si="218">AU245*AU218</f>
        <v>0</v>
      </c>
      <c r="AV246" s="201">
        <f t="shared" si="218"/>
        <v>0</v>
      </c>
      <c r="AW246" s="201">
        <f t="shared" si="218"/>
        <v>0</v>
      </c>
      <c r="AX246" s="201">
        <f t="shared" si="218"/>
        <v>0</v>
      </c>
      <c r="AY246" s="201">
        <f t="shared" si="218"/>
        <v>0</v>
      </c>
      <c r="AZ246" s="201">
        <f t="shared" si="218"/>
        <v>0</v>
      </c>
      <c r="BA246" s="201">
        <f t="shared" si="218"/>
        <v>0</v>
      </c>
      <c r="BB246" s="201">
        <f t="shared" si="218"/>
        <v>0</v>
      </c>
      <c r="BC246" s="201">
        <f t="shared" si="218"/>
        <v>0</v>
      </c>
      <c r="BD246" s="202"/>
      <c r="BE246" s="202"/>
      <c r="BF246" s="202"/>
      <c r="BG246" s="201">
        <f t="shared" ref="BG246:BJ246" si="219">BG245*BG218</f>
        <v>0</v>
      </c>
      <c r="BH246" s="201">
        <f t="shared" si="219"/>
        <v>0</v>
      </c>
      <c r="BI246" s="201">
        <f t="shared" si="219"/>
        <v>0</v>
      </c>
      <c r="BJ246" s="201">
        <f t="shared" si="219"/>
        <v>0</v>
      </c>
      <c r="BK246" s="45"/>
      <c r="BL246" s="201">
        <f t="shared" ref="BL246" si="220">BL245*BL218</f>
        <v>0</v>
      </c>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row>
    <row r="247" spans="1:98" s="45" customFormat="1" x14ac:dyDescent="0.2">
      <c r="A247" s="309"/>
      <c r="B247" s="203" t="s">
        <v>68</v>
      </c>
      <c r="C247" s="204"/>
      <c r="D247" s="204"/>
      <c r="E247" s="204"/>
      <c r="F247" s="204"/>
      <c r="G247" s="204"/>
      <c r="H247" s="69"/>
      <c r="I247" s="69"/>
      <c r="J247" s="69"/>
      <c r="K247" s="204"/>
      <c r="L247" s="204"/>
      <c r="M247" s="204"/>
      <c r="N247" s="204"/>
      <c r="O247" s="204"/>
      <c r="P247" s="204"/>
      <c r="Q247" s="204"/>
      <c r="R247" s="204"/>
      <c r="S247" s="204"/>
      <c r="T247" s="69">
        <v>0.19769999999999999</v>
      </c>
      <c r="U247" s="69">
        <v>0.19769999999999999</v>
      </c>
      <c r="V247" s="69">
        <v>0.19769999999999999</v>
      </c>
      <c r="W247" s="204"/>
      <c r="X247" s="204"/>
      <c r="Y247" s="204"/>
      <c r="Z247" s="204"/>
      <c r="AA247" s="204"/>
      <c r="AB247" s="204"/>
      <c r="AC247" s="204"/>
      <c r="AD247" s="204"/>
      <c r="AE247" s="204"/>
      <c r="AF247" s="69"/>
      <c r="AG247" s="69"/>
      <c r="AH247" s="69"/>
      <c r="AI247" s="204"/>
      <c r="AJ247" s="204"/>
      <c r="AK247" s="204"/>
      <c r="AL247" s="204"/>
      <c r="AM247" s="204"/>
      <c r="AN247" s="204"/>
      <c r="AO247" s="204"/>
      <c r="AP247" s="204"/>
      <c r="AQ247" s="204"/>
      <c r="AR247" s="69"/>
      <c r="AS247" s="69"/>
      <c r="AT247" s="69"/>
      <c r="AU247" s="204"/>
      <c r="AV247" s="204"/>
      <c r="AW247" s="204"/>
      <c r="AX247" s="204"/>
      <c r="AY247" s="204"/>
      <c r="AZ247" s="204"/>
      <c r="BA247" s="204"/>
      <c r="BB247" s="204"/>
      <c r="BC247" s="204"/>
      <c r="BD247" s="69"/>
      <c r="BE247" s="69"/>
      <c r="BF247" s="69"/>
      <c r="BG247" s="204"/>
      <c r="BH247" s="204"/>
      <c r="BI247" s="204"/>
      <c r="BJ247" s="204"/>
      <c r="BL247" s="204"/>
    </row>
    <row r="248" spans="1:98" s="208" customFormat="1" x14ac:dyDescent="0.2">
      <c r="A248" s="309"/>
      <c r="B248" s="205" t="s">
        <v>69</v>
      </c>
      <c r="C248" s="206"/>
      <c r="D248" s="206"/>
      <c r="E248" s="206"/>
      <c r="F248" s="206"/>
      <c r="G248" s="206"/>
      <c r="H248" s="207">
        <f t="shared" ref="H248:J248" si="221">H247*H218</f>
        <v>0</v>
      </c>
      <c r="I248" s="207">
        <f t="shared" si="221"/>
        <v>0</v>
      </c>
      <c r="J248" s="207">
        <f t="shared" si="221"/>
        <v>0</v>
      </c>
      <c r="K248" s="206"/>
      <c r="L248" s="206"/>
      <c r="M248" s="206"/>
      <c r="N248" s="206"/>
      <c r="O248" s="206"/>
      <c r="P248" s="206"/>
      <c r="Q248" s="206"/>
      <c r="R248" s="206"/>
      <c r="S248" s="206"/>
      <c r="T248" s="207">
        <f t="shared" ref="T248:V248" si="222">T247*T218</f>
        <v>158649.35494799999</v>
      </c>
      <c r="U248" s="207">
        <f t="shared" si="222"/>
        <v>157001.62232099997</v>
      </c>
      <c r="V248" s="207">
        <f t="shared" si="222"/>
        <v>169121.80665899999</v>
      </c>
      <c r="W248" s="206"/>
      <c r="X248" s="206"/>
      <c r="Y248" s="206"/>
      <c r="Z248" s="206"/>
      <c r="AA248" s="206"/>
      <c r="AB248" s="206"/>
      <c r="AC248" s="206"/>
      <c r="AD248" s="206"/>
      <c r="AE248" s="206"/>
      <c r="AF248" s="207">
        <f t="shared" ref="AF248:AH248" si="223">AF247*AF218</f>
        <v>0</v>
      </c>
      <c r="AG248" s="207">
        <f t="shared" si="223"/>
        <v>0</v>
      </c>
      <c r="AH248" s="207">
        <f t="shared" si="223"/>
        <v>0</v>
      </c>
      <c r="AI248" s="206"/>
      <c r="AJ248" s="206"/>
      <c r="AK248" s="206"/>
      <c r="AL248" s="206"/>
      <c r="AM248" s="206"/>
      <c r="AN248" s="206"/>
      <c r="AO248" s="206"/>
      <c r="AP248" s="206"/>
      <c r="AQ248" s="206"/>
      <c r="AR248" s="207">
        <f t="shared" ref="AR248:AT248" si="224">AR247*AR218</f>
        <v>0</v>
      </c>
      <c r="AS248" s="207">
        <f t="shared" si="224"/>
        <v>0</v>
      </c>
      <c r="AT248" s="207">
        <f t="shared" si="224"/>
        <v>0</v>
      </c>
      <c r="AU248" s="206"/>
      <c r="AV248" s="206"/>
      <c r="AW248" s="206"/>
      <c r="AX248" s="206"/>
      <c r="AY248" s="206"/>
      <c r="AZ248" s="206"/>
      <c r="BA248" s="206"/>
      <c r="BB248" s="206"/>
      <c r="BC248" s="206"/>
      <c r="BD248" s="207">
        <f t="shared" ref="BD248:BF248" si="225">BD247*BD218</f>
        <v>0</v>
      </c>
      <c r="BE248" s="207">
        <f t="shared" si="225"/>
        <v>0</v>
      </c>
      <c r="BF248" s="207">
        <f t="shared" si="225"/>
        <v>0</v>
      </c>
      <c r="BG248" s="206"/>
      <c r="BH248" s="206"/>
      <c r="BI248" s="206"/>
      <c r="BJ248" s="206"/>
      <c r="BK248" s="45"/>
      <c r="BL248" s="206"/>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row>
    <row r="249" spans="1:98" s="45" customFormat="1" x14ac:dyDescent="0.2">
      <c r="A249" s="309"/>
      <c r="B249" s="203" t="s">
        <v>70</v>
      </c>
      <c r="C249" s="69">
        <v>0.39750000000000002</v>
      </c>
      <c r="D249" s="69"/>
      <c r="E249" s="69"/>
      <c r="F249" s="69">
        <v>0.21060000000000001</v>
      </c>
      <c r="G249" s="69"/>
      <c r="H249" s="209"/>
      <c r="I249" s="209"/>
      <c r="J249" s="209"/>
      <c r="K249" s="69"/>
      <c r="L249" s="69"/>
      <c r="M249" s="69"/>
      <c r="N249" s="69"/>
      <c r="O249" s="69">
        <v>0.32190000000000002</v>
      </c>
      <c r="P249" s="69">
        <v>0.32190000000000002</v>
      </c>
      <c r="Q249" s="69">
        <v>0.32190000000000002</v>
      </c>
      <c r="R249" s="69">
        <v>0.39750000000000002</v>
      </c>
      <c r="S249" s="69">
        <v>0.39750000000000002</v>
      </c>
      <c r="T249" s="209"/>
      <c r="U249" s="209"/>
      <c r="V249" s="209"/>
      <c r="W249" s="69">
        <v>0.39750000000000002</v>
      </c>
      <c r="X249" s="69">
        <v>0.39750000000000002</v>
      </c>
      <c r="Y249" s="69">
        <v>0.39750000000000002</v>
      </c>
      <c r="Z249" s="69">
        <v>0.39750000000000002</v>
      </c>
      <c r="AA249" s="69"/>
      <c r="AB249" s="69"/>
      <c r="AC249" s="69"/>
      <c r="AD249" s="69"/>
      <c r="AE249" s="69"/>
      <c r="AF249" s="209"/>
      <c r="AG249" s="209"/>
      <c r="AH249" s="209"/>
      <c r="AI249" s="69"/>
      <c r="AJ249" s="69"/>
      <c r="AK249" s="69"/>
      <c r="AL249" s="69"/>
      <c r="AM249" s="69"/>
      <c r="AN249" s="69"/>
      <c r="AO249" s="69"/>
      <c r="AP249" s="69"/>
      <c r="AQ249" s="69"/>
      <c r="AR249" s="209"/>
      <c r="AS249" s="209"/>
      <c r="AT249" s="209"/>
      <c r="AU249" s="69"/>
      <c r="AV249" s="69"/>
      <c r="AW249" s="69"/>
      <c r="AX249" s="69"/>
      <c r="AY249" s="69"/>
      <c r="AZ249" s="69"/>
      <c r="BA249" s="69"/>
      <c r="BB249" s="69"/>
      <c r="BC249" s="69"/>
      <c r="BD249" s="209"/>
      <c r="BE249" s="209"/>
      <c r="BF249" s="209"/>
      <c r="BG249" s="69"/>
      <c r="BH249" s="69"/>
      <c r="BI249" s="69"/>
      <c r="BJ249" s="69"/>
      <c r="BL249" s="69"/>
    </row>
    <row r="250" spans="1:98" s="53" customFormat="1" x14ac:dyDescent="0.2">
      <c r="A250" s="309"/>
      <c r="B250" s="200" t="s">
        <v>71</v>
      </c>
      <c r="C250" s="201">
        <f t="shared" ref="C250:G250" si="226">C249*C220</f>
        <v>94656.253649999999</v>
      </c>
      <c r="D250" s="201">
        <f t="shared" si="226"/>
        <v>0</v>
      </c>
      <c r="E250" s="201">
        <f t="shared" si="226"/>
        <v>0</v>
      </c>
      <c r="F250" s="201">
        <f t="shared" si="226"/>
        <v>44047.965078000001</v>
      </c>
      <c r="G250" s="201">
        <f t="shared" si="226"/>
        <v>0</v>
      </c>
      <c r="H250" s="202"/>
      <c r="I250" s="202"/>
      <c r="J250" s="202"/>
      <c r="K250" s="201">
        <f t="shared" ref="K250:S250" si="227">K249*K220</f>
        <v>0</v>
      </c>
      <c r="L250" s="201">
        <f t="shared" si="227"/>
        <v>0</v>
      </c>
      <c r="M250" s="201">
        <f t="shared" si="227"/>
        <v>0</v>
      </c>
      <c r="N250" s="201">
        <f t="shared" si="227"/>
        <v>0</v>
      </c>
      <c r="O250" s="201">
        <f t="shared" si="227"/>
        <v>77801.346885000006</v>
      </c>
      <c r="P250" s="201">
        <f t="shared" si="227"/>
        <v>78851.912601000004</v>
      </c>
      <c r="Q250" s="201">
        <f t="shared" si="227"/>
        <v>88085.614100999999</v>
      </c>
      <c r="R250" s="201">
        <f t="shared" si="227"/>
        <v>92503.576499999996</v>
      </c>
      <c r="S250" s="201">
        <f t="shared" si="227"/>
        <v>95286.923175000004</v>
      </c>
      <c r="T250" s="202"/>
      <c r="U250" s="202"/>
      <c r="V250" s="202"/>
      <c r="W250" s="201">
        <f t="shared" ref="W250:AE250" si="228">W249*W220</f>
        <v>94722.107474999997</v>
      </c>
      <c r="X250" s="201">
        <f t="shared" si="228"/>
        <v>96869.207699999999</v>
      </c>
      <c r="Y250" s="201">
        <f t="shared" si="228"/>
        <v>102483.66465000001</v>
      </c>
      <c r="Z250" s="201">
        <f t="shared" si="228"/>
        <v>92259.924900000013</v>
      </c>
      <c r="AA250" s="201">
        <f t="shared" si="228"/>
        <v>0</v>
      </c>
      <c r="AB250" s="201">
        <f t="shared" si="228"/>
        <v>0</v>
      </c>
      <c r="AC250" s="201">
        <f t="shared" si="228"/>
        <v>0</v>
      </c>
      <c r="AD250" s="201">
        <f t="shared" si="228"/>
        <v>0</v>
      </c>
      <c r="AE250" s="201">
        <f t="shared" si="228"/>
        <v>0</v>
      </c>
      <c r="AF250" s="202"/>
      <c r="AG250" s="202"/>
      <c r="AH250" s="202"/>
      <c r="AI250" s="201">
        <f t="shared" ref="AI250:AQ250" si="229">AI249*AI220</f>
        <v>0</v>
      </c>
      <c r="AJ250" s="201">
        <f t="shared" si="229"/>
        <v>0</v>
      </c>
      <c r="AK250" s="201">
        <f t="shared" si="229"/>
        <v>0</v>
      </c>
      <c r="AL250" s="201">
        <f t="shared" si="229"/>
        <v>0</v>
      </c>
      <c r="AM250" s="201">
        <f t="shared" si="229"/>
        <v>0</v>
      </c>
      <c r="AN250" s="201">
        <f t="shared" si="229"/>
        <v>0</v>
      </c>
      <c r="AO250" s="201">
        <f t="shared" si="229"/>
        <v>0</v>
      </c>
      <c r="AP250" s="201">
        <f t="shared" si="229"/>
        <v>0</v>
      </c>
      <c r="AQ250" s="201">
        <f t="shared" si="229"/>
        <v>0</v>
      </c>
      <c r="AR250" s="202"/>
      <c r="AS250" s="202"/>
      <c r="AT250" s="202"/>
      <c r="AU250" s="201">
        <f t="shared" ref="AU250:BC250" si="230">AU249*AU220</f>
        <v>0</v>
      </c>
      <c r="AV250" s="201">
        <f t="shared" si="230"/>
        <v>0</v>
      </c>
      <c r="AW250" s="201">
        <f t="shared" si="230"/>
        <v>0</v>
      </c>
      <c r="AX250" s="201">
        <f t="shared" si="230"/>
        <v>0</v>
      </c>
      <c r="AY250" s="201">
        <f t="shared" si="230"/>
        <v>0</v>
      </c>
      <c r="AZ250" s="201">
        <f t="shared" si="230"/>
        <v>0</v>
      </c>
      <c r="BA250" s="201">
        <f t="shared" si="230"/>
        <v>0</v>
      </c>
      <c r="BB250" s="201">
        <f t="shared" si="230"/>
        <v>0</v>
      </c>
      <c r="BC250" s="201">
        <f t="shared" si="230"/>
        <v>0</v>
      </c>
      <c r="BD250" s="202"/>
      <c r="BE250" s="202"/>
      <c r="BF250" s="202"/>
      <c r="BG250" s="201">
        <f t="shared" ref="BG250:BJ250" si="231">BG249*BG220</f>
        <v>0</v>
      </c>
      <c r="BH250" s="201">
        <f t="shared" si="231"/>
        <v>0</v>
      </c>
      <c r="BI250" s="201">
        <f t="shared" si="231"/>
        <v>0</v>
      </c>
      <c r="BJ250" s="201">
        <f t="shared" si="231"/>
        <v>0</v>
      </c>
      <c r="BK250" s="45"/>
      <c r="BL250" s="201">
        <f t="shared" ref="BL250" si="232">BL249*BL220</f>
        <v>0</v>
      </c>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row>
    <row r="251" spans="1:98" s="45" customFormat="1" x14ac:dyDescent="0.2">
      <c r="A251" s="309"/>
      <c r="B251" s="203" t="s">
        <v>72</v>
      </c>
      <c r="C251" s="204"/>
      <c r="D251" s="204"/>
      <c r="E251" s="204"/>
      <c r="F251" s="204"/>
      <c r="G251" s="204"/>
      <c r="H251" s="194"/>
      <c r="I251" s="194"/>
      <c r="J251" s="194"/>
      <c r="K251" s="204"/>
      <c r="L251" s="204"/>
      <c r="M251" s="204"/>
      <c r="N251" s="204"/>
      <c r="O251" s="204"/>
      <c r="P251" s="204"/>
      <c r="Q251" s="204"/>
      <c r="R251" s="204"/>
      <c r="S251" s="204"/>
      <c r="T251" s="194">
        <v>1.4238</v>
      </c>
      <c r="U251" s="194">
        <v>1.4238</v>
      </c>
      <c r="V251" s="194">
        <v>1.4238</v>
      </c>
      <c r="W251" s="204"/>
      <c r="X251" s="204"/>
      <c r="Y251" s="204"/>
      <c r="Z251" s="204"/>
      <c r="AA251" s="204"/>
      <c r="AB251" s="204"/>
      <c r="AC251" s="204"/>
      <c r="AD251" s="204"/>
      <c r="AE251" s="204"/>
      <c r="AF251" s="194"/>
      <c r="AG251" s="194"/>
      <c r="AH251" s="194"/>
      <c r="AI251" s="204"/>
      <c r="AJ251" s="204"/>
      <c r="AK251" s="204"/>
      <c r="AL251" s="204"/>
      <c r="AM251" s="204"/>
      <c r="AN251" s="204"/>
      <c r="AO251" s="204"/>
      <c r="AP251" s="204"/>
      <c r="AQ251" s="204"/>
      <c r="AR251" s="194"/>
      <c r="AS251" s="194"/>
      <c r="AT251" s="194"/>
      <c r="AU251" s="204"/>
      <c r="AV251" s="204"/>
      <c r="AW251" s="204"/>
      <c r="AX251" s="204"/>
      <c r="AY251" s="204"/>
      <c r="AZ251" s="204"/>
      <c r="BA251" s="204"/>
      <c r="BB251" s="204"/>
      <c r="BC251" s="204"/>
      <c r="BD251" s="194"/>
      <c r="BE251" s="194"/>
      <c r="BF251" s="194"/>
      <c r="BG251" s="204"/>
      <c r="BH251" s="204"/>
      <c r="BI251" s="204"/>
      <c r="BJ251" s="204"/>
      <c r="BL251" s="204"/>
    </row>
    <row r="252" spans="1:98" s="208" customFormat="1" x14ac:dyDescent="0.2">
      <c r="A252" s="309"/>
      <c r="B252" s="205" t="s">
        <v>73</v>
      </c>
      <c r="C252" s="206"/>
      <c r="D252" s="206"/>
      <c r="E252" s="206"/>
      <c r="F252" s="206"/>
      <c r="G252" s="206"/>
      <c r="H252" s="210">
        <f t="shared" ref="H252:J252" si="233">H251*H220</f>
        <v>0</v>
      </c>
      <c r="I252" s="210">
        <f t="shared" si="233"/>
        <v>0</v>
      </c>
      <c r="J252" s="210">
        <f t="shared" si="233"/>
        <v>0</v>
      </c>
      <c r="K252" s="206"/>
      <c r="L252" s="206"/>
      <c r="M252" s="206"/>
      <c r="N252" s="206"/>
      <c r="O252" s="206"/>
      <c r="P252" s="206"/>
      <c r="Q252" s="206"/>
      <c r="R252" s="206"/>
      <c r="S252" s="206"/>
      <c r="T252" s="210">
        <f t="shared" ref="T252:V252" si="234">T251*T220</f>
        <v>318109.71011400002</v>
      </c>
      <c r="U252" s="210">
        <f t="shared" si="234"/>
        <v>327447.64546199999</v>
      </c>
      <c r="V252" s="210">
        <f t="shared" si="234"/>
        <v>320222.10250799998</v>
      </c>
      <c r="W252" s="206"/>
      <c r="X252" s="206"/>
      <c r="Y252" s="206"/>
      <c r="Z252" s="206"/>
      <c r="AA252" s="206"/>
      <c r="AB252" s="206"/>
      <c r="AC252" s="206"/>
      <c r="AD252" s="206"/>
      <c r="AE252" s="206"/>
      <c r="AF252" s="210">
        <f t="shared" ref="AF252:AH252" si="235">AF251*AF220</f>
        <v>0</v>
      </c>
      <c r="AG252" s="210">
        <f t="shared" si="235"/>
        <v>0</v>
      </c>
      <c r="AH252" s="210">
        <f t="shared" si="235"/>
        <v>0</v>
      </c>
      <c r="AI252" s="206"/>
      <c r="AJ252" s="206"/>
      <c r="AK252" s="206"/>
      <c r="AL252" s="206"/>
      <c r="AM252" s="206"/>
      <c r="AN252" s="206"/>
      <c r="AO252" s="206"/>
      <c r="AP252" s="206"/>
      <c r="AQ252" s="206"/>
      <c r="AR252" s="210">
        <f t="shared" ref="AR252:AT252" si="236">AR251*AR220</f>
        <v>0</v>
      </c>
      <c r="AS252" s="210">
        <f t="shared" si="236"/>
        <v>0</v>
      </c>
      <c r="AT252" s="210">
        <f t="shared" si="236"/>
        <v>0</v>
      </c>
      <c r="AU252" s="206"/>
      <c r="AV252" s="206"/>
      <c r="AW252" s="206"/>
      <c r="AX252" s="206"/>
      <c r="AY252" s="206"/>
      <c r="AZ252" s="206"/>
      <c r="BA252" s="206"/>
      <c r="BB252" s="206"/>
      <c r="BC252" s="206"/>
      <c r="BD252" s="210">
        <f t="shared" ref="BD252:BF252" si="237">BD251*BD220</f>
        <v>0</v>
      </c>
      <c r="BE252" s="210">
        <f t="shared" si="237"/>
        <v>0</v>
      </c>
      <c r="BF252" s="210">
        <f t="shared" si="237"/>
        <v>0</v>
      </c>
      <c r="BG252" s="206"/>
      <c r="BH252" s="206"/>
      <c r="BI252" s="206"/>
      <c r="BJ252" s="206"/>
      <c r="BK252" s="45"/>
      <c r="BL252" s="206"/>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row>
    <row r="253" spans="1:98" s="45" customFormat="1" x14ac:dyDescent="0.2">
      <c r="A253" s="309"/>
      <c r="B253" s="203" t="s">
        <v>74</v>
      </c>
      <c r="C253" s="194">
        <v>0.24349999999999999</v>
      </c>
      <c r="D253" s="194"/>
      <c r="E253" s="194"/>
      <c r="F253" s="194">
        <v>0.13070000000000001</v>
      </c>
      <c r="G253" s="194"/>
      <c r="H253" s="209"/>
      <c r="I253" s="209"/>
      <c r="J253" s="209"/>
      <c r="K253" s="194"/>
      <c r="L253" s="194"/>
      <c r="M253" s="194"/>
      <c r="N253" s="194"/>
      <c r="O253" s="194">
        <v>0.19719999999999999</v>
      </c>
      <c r="P253" s="194">
        <v>0.19719999999999999</v>
      </c>
      <c r="Q253" s="194">
        <v>0.19719999999999999</v>
      </c>
      <c r="R253" s="194">
        <v>0.24349999999999999</v>
      </c>
      <c r="S253" s="194">
        <v>0.24349999999999999</v>
      </c>
      <c r="T253" s="209"/>
      <c r="U253" s="209"/>
      <c r="V253" s="209"/>
      <c r="W253" s="194">
        <v>0.24349999999999999</v>
      </c>
      <c r="X253" s="194">
        <v>0.24349999999999999</v>
      </c>
      <c r="Y253" s="194">
        <v>0.24349999999999999</v>
      </c>
      <c r="Z253" s="194">
        <v>0.24349999999999999</v>
      </c>
      <c r="AA253" s="194"/>
      <c r="AB253" s="194"/>
      <c r="AC253" s="194"/>
      <c r="AD253" s="194"/>
      <c r="AE253" s="194"/>
      <c r="AF253" s="209"/>
      <c r="AG253" s="209"/>
      <c r="AH253" s="209"/>
      <c r="AI253" s="194"/>
      <c r="AJ253" s="194"/>
      <c r="AK253" s="194"/>
      <c r="AL253" s="194"/>
      <c r="AM253" s="194"/>
      <c r="AN253" s="194"/>
      <c r="AO253" s="194"/>
      <c r="AP253" s="194"/>
      <c r="AQ253" s="194"/>
      <c r="AR253" s="209"/>
      <c r="AS253" s="209"/>
      <c r="AT253" s="209"/>
      <c r="AU253" s="194"/>
      <c r="AV253" s="194"/>
      <c r="AW253" s="194"/>
      <c r="AX253" s="194"/>
      <c r="AY253" s="194"/>
      <c r="AZ253" s="194"/>
      <c r="BA253" s="194"/>
      <c r="BB253" s="194"/>
      <c r="BC253" s="194"/>
      <c r="BD253" s="209"/>
      <c r="BE253" s="209"/>
      <c r="BF253" s="209"/>
      <c r="BG253" s="194"/>
      <c r="BH253" s="194"/>
      <c r="BI253" s="194"/>
      <c r="BJ253" s="194"/>
      <c r="BL253" s="194"/>
    </row>
    <row r="254" spans="1:98" s="53" customFormat="1" x14ac:dyDescent="0.2">
      <c r="A254" s="309"/>
      <c r="B254" s="200" t="s">
        <v>75</v>
      </c>
      <c r="C254" s="201">
        <f t="shared" ref="C254:G254" si="238">C253*C219</f>
        <v>144510.47096000001</v>
      </c>
      <c r="D254" s="201">
        <f t="shared" si="238"/>
        <v>0</v>
      </c>
      <c r="E254" s="201">
        <f t="shared" si="238"/>
        <v>0</v>
      </c>
      <c r="F254" s="201">
        <f t="shared" si="238"/>
        <v>69363.334321999995</v>
      </c>
      <c r="G254" s="201">
        <f t="shared" si="238"/>
        <v>0</v>
      </c>
      <c r="H254" s="211"/>
      <c r="I254" s="211"/>
      <c r="J254" s="211"/>
      <c r="K254" s="201">
        <f t="shared" ref="K254:S254" si="239">K253*K219</f>
        <v>0</v>
      </c>
      <c r="L254" s="201">
        <f t="shared" si="239"/>
        <v>0</v>
      </c>
      <c r="M254" s="201">
        <f t="shared" si="239"/>
        <v>0</v>
      </c>
      <c r="N254" s="201">
        <f t="shared" si="239"/>
        <v>0</v>
      </c>
      <c r="O254" s="201">
        <f t="shared" si="239"/>
        <v>122993.032624</v>
      </c>
      <c r="P254" s="201">
        <f t="shared" si="239"/>
        <v>120103.27959999999</v>
      </c>
      <c r="Q254" s="201">
        <f t="shared" si="239"/>
        <v>134633.97146</v>
      </c>
      <c r="R254" s="201">
        <f t="shared" si="239"/>
        <v>142046.12434000001</v>
      </c>
      <c r="S254" s="201">
        <f t="shared" si="239"/>
        <v>147113.22785</v>
      </c>
      <c r="T254" s="211"/>
      <c r="U254" s="211"/>
      <c r="V254" s="211"/>
      <c r="W254" s="201">
        <f t="shared" ref="W254:AE254" si="240">W253*W219</f>
        <v>146825.23066</v>
      </c>
      <c r="X254" s="201">
        <f t="shared" si="240"/>
        <v>149123.89744499998</v>
      </c>
      <c r="Y254" s="201">
        <f t="shared" si="240"/>
        <v>152184.09099999999</v>
      </c>
      <c r="Z254" s="201">
        <f t="shared" si="240"/>
        <v>142067.81531999999</v>
      </c>
      <c r="AA254" s="201">
        <f t="shared" si="240"/>
        <v>0</v>
      </c>
      <c r="AB254" s="201">
        <f t="shared" si="240"/>
        <v>0</v>
      </c>
      <c r="AC254" s="201">
        <f t="shared" si="240"/>
        <v>0</v>
      </c>
      <c r="AD254" s="201">
        <f t="shared" si="240"/>
        <v>0</v>
      </c>
      <c r="AE254" s="201">
        <f t="shared" si="240"/>
        <v>0</v>
      </c>
      <c r="AF254" s="211"/>
      <c r="AG254" s="211"/>
      <c r="AH254" s="211"/>
      <c r="AI254" s="201">
        <f t="shared" ref="AI254:AQ254" si="241">AI253*AI219</f>
        <v>0</v>
      </c>
      <c r="AJ254" s="201">
        <f t="shared" si="241"/>
        <v>0</v>
      </c>
      <c r="AK254" s="201">
        <f t="shared" si="241"/>
        <v>0</v>
      </c>
      <c r="AL254" s="201">
        <f t="shared" si="241"/>
        <v>0</v>
      </c>
      <c r="AM254" s="201">
        <f t="shared" si="241"/>
        <v>0</v>
      </c>
      <c r="AN254" s="201">
        <f t="shared" si="241"/>
        <v>0</v>
      </c>
      <c r="AO254" s="201">
        <f t="shared" si="241"/>
        <v>0</v>
      </c>
      <c r="AP254" s="201">
        <f t="shared" si="241"/>
        <v>0</v>
      </c>
      <c r="AQ254" s="201">
        <f t="shared" si="241"/>
        <v>0</v>
      </c>
      <c r="AR254" s="211"/>
      <c r="AS254" s="211"/>
      <c r="AT254" s="211"/>
      <c r="AU254" s="201">
        <f t="shared" ref="AU254:BC254" si="242">AU253*AU219</f>
        <v>0</v>
      </c>
      <c r="AV254" s="201">
        <f t="shared" si="242"/>
        <v>0</v>
      </c>
      <c r="AW254" s="201">
        <f t="shared" si="242"/>
        <v>0</v>
      </c>
      <c r="AX254" s="201">
        <f t="shared" si="242"/>
        <v>0</v>
      </c>
      <c r="AY254" s="201">
        <f t="shared" si="242"/>
        <v>0</v>
      </c>
      <c r="AZ254" s="201">
        <f t="shared" si="242"/>
        <v>0</v>
      </c>
      <c r="BA254" s="201">
        <f t="shared" si="242"/>
        <v>0</v>
      </c>
      <c r="BB254" s="201">
        <f t="shared" si="242"/>
        <v>0</v>
      </c>
      <c r="BC254" s="201">
        <f t="shared" si="242"/>
        <v>0</v>
      </c>
      <c r="BD254" s="211"/>
      <c r="BE254" s="211"/>
      <c r="BF254" s="211"/>
      <c r="BG254" s="201">
        <f t="shared" ref="BG254:BJ254" si="243">BG253*BG219</f>
        <v>0</v>
      </c>
      <c r="BH254" s="201">
        <f t="shared" si="243"/>
        <v>0</v>
      </c>
      <c r="BI254" s="201">
        <f t="shared" si="243"/>
        <v>0</v>
      </c>
      <c r="BJ254" s="201">
        <f t="shared" si="243"/>
        <v>0</v>
      </c>
      <c r="BK254" s="45"/>
      <c r="BL254" s="201">
        <f t="shared" ref="BL254" si="244">BL253*BL219</f>
        <v>0</v>
      </c>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row>
    <row r="255" spans="1:98" s="45" customFormat="1" x14ac:dyDescent="0.2">
      <c r="A255" s="309"/>
      <c r="B255" s="212" t="s">
        <v>76</v>
      </c>
      <c r="C255" s="204"/>
      <c r="D255" s="204"/>
      <c r="E255" s="204"/>
      <c r="F255" s="204"/>
      <c r="G255" s="204"/>
      <c r="H255" s="194"/>
      <c r="I255" s="194"/>
      <c r="J255" s="194"/>
      <c r="K255" s="204"/>
      <c r="L255" s="204"/>
      <c r="M255" s="204"/>
      <c r="N255" s="204"/>
      <c r="O255" s="204"/>
      <c r="P255" s="204"/>
      <c r="Q255" s="204"/>
      <c r="R255" s="204"/>
      <c r="S255" s="204"/>
      <c r="T255" s="194">
        <v>0.37009999999999998</v>
      </c>
      <c r="U255" s="194">
        <v>0.37009999999999998</v>
      </c>
      <c r="V255" s="194">
        <v>0.37009999999999998</v>
      </c>
      <c r="W255" s="204"/>
      <c r="X255" s="204"/>
      <c r="Y255" s="204"/>
      <c r="Z255" s="204"/>
      <c r="AA255" s="204"/>
      <c r="AB255" s="204"/>
      <c r="AC255" s="204"/>
      <c r="AD255" s="204"/>
      <c r="AE255" s="204"/>
      <c r="AF255" s="194"/>
      <c r="AG255" s="194"/>
      <c r="AH255" s="194"/>
      <c r="AI255" s="204"/>
      <c r="AJ255" s="204"/>
      <c r="AK255" s="204"/>
      <c r="AL255" s="204"/>
      <c r="AM255" s="204"/>
      <c r="AN255" s="204"/>
      <c r="AO255" s="204"/>
      <c r="AP255" s="204"/>
      <c r="AQ255" s="204"/>
      <c r="AR255" s="194"/>
      <c r="AS255" s="194"/>
      <c r="AT255" s="194"/>
      <c r="AU255" s="204"/>
      <c r="AV255" s="204"/>
      <c r="AW255" s="204"/>
      <c r="AX255" s="204"/>
      <c r="AY255" s="204"/>
      <c r="AZ255" s="204"/>
      <c r="BA255" s="204"/>
      <c r="BB255" s="204"/>
      <c r="BC255" s="204"/>
      <c r="BD255" s="194"/>
      <c r="BE255" s="194"/>
      <c r="BF255" s="194"/>
      <c r="BG255" s="204"/>
      <c r="BH255" s="204"/>
      <c r="BI255" s="204"/>
      <c r="BJ255" s="204"/>
      <c r="BL255" s="204"/>
    </row>
    <row r="256" spans="1:98" s="263" customFormat="1" ht="13.5" thickBot="1" x14ac:dyDescent="0.25">
      <c r="A256" s="309"/>
      <c r="B256" s="213" t="s">
        <v>77</v>
      </c>
      <c r="C256" s="214"/>
      <c r="D256" s="214"/>
      <c r="E256" s="214"/>
      <c r="F256" s="214"/>
      <c r="G256" s="214"/>
      <c r="H256" s="215">
        <f t="shared" ref="H256:J256" si="245">H255*H219</f>
        <v>0</v>
      </c>
      <c r="I256" s="215">
        <f t="shared" si="245"/>
        <v>0</v>
      </c>
      <c r="J256" s="215">
        <f t="shared" si="245"/>
        <v>0</v>
      </c>
      <c r="K256" s="214"/>
      <c r="L256" s="214"/>
      <c r="M256" s="214"/>
      <c r="N256" s="214"/>
      <c r="O256" s="214"/>
      <c r="P256" s="214"/>
      <c r="Q256" s="214"/>
      <c r="R256" s="214"/>
      <c r="S256" s="214"/>
      <c r="T256" s="215">
        <f t="shared" ref="T256:V256" si="246">T255*T219</f>
        <v>236167.053587</v>
      </c>
      <c r="U256" s="215">
        <f t="shared" si="246"/>
        <v>235805.23642499998</v>
      </c>
      <c r="V256" s="215">
        <f t="shared" si="246"/>
        <v>232896.60201999996</v>
      </c>
      <c r="W256" s="214"/>
      <c r="X256" s="214"/>
      <c r="Y256" s="214"/>
      <c r="Z256" s="214"/>
      <c r="AA256" s="214"/>
      <c r="AB256" s="214"/>
      <c r="AC256" s="214"/>
      <c r="AD256" s="214"/>
      <c r="AE256" s="214"/>
      <c r="AF256" s="215">
        <f t="shared" ref="AF256:AH256" si="247">AF255*AF219</f>
        <v>0</v>
      </c>
      <c r="AG256" s="215">
        <f t="shared" si="247"/>
        <v>0</v>
      </c>
      <c r="AH256" s="215">
        <f t="shared" si="247"/>
        <v>0</v>
      </c>
      <c r="AI256" s="214"/>
      <c r="AJ256" s="214"/>
      <c r="AK256" s="214"/>
      <c r="AL256" s="214"/>
      <c r="AM256" s="214"/>
      <c r="AN256" s="214"/>
      <c r="AO256" s="214"/>
      <c r="AP256" s="214"/>
      <c r="AQ256" s="214"/>
      <c r="AR256" s="215">
        <f t="shared" ref="AR256:AT256" si="248">AR255*AR219</f>
        <v>0</v>
      </c>
      <c r="AS256" s="215">
        <f t="shared" si="248"/>
        <v>0</v>
      </c>
      <c r="AT256" s="215">
        <f t="shared" si="248"/>
        <v>0</v>
      </c>
      <c r="AU256" s="214"/>
      <c r="AV256" s="214"/>
      <c r="AW256" s="214"/>
      <c r="AX256" s="214"/>
      <c r="AY256" s="214"/>
      <c r="AZ256" s="214"/>
      <c r="BA256" s="214"/>
      <c r="BB256" s="214"/>
      <c r="BC256" s="214"/>
      <c r="BD256" s="215">
        <f t="shared" ref="BD256:BF256" si="249">BD255*BD219</f>
        <v>0</v>
      </c>
      <c r="BE256" s="215">
        <f t="shared" si="249"/>
        <v>0</v>
      </c>
      <c r="BF256" s="215">
        <f t="shared" si="249"/>
        <v>0</v>
      </c>
      <c r="BG256" s="214"/>
      <c r="BH256" s="214"/>
      <c r="BI256" s="214"/>
      <c r="BJ256" s="214"/>
      <c r="BK256" s="45"/>
      <c r="BL256" s="214"/>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row>
    <row r="257" spans="1:98" s="142" customFormat="1" x14ac:dyDescent="0.2">
      <c r="A257" s="309"/>
      <c r="B257" s="218" t="s">
        <v>78</v>
      </c>
      <c r="C257" s="133"/>
      <c r="D257" s="133"/>
      <c r="E257" s="133"/>
      <c r="F257" s="133"/>
      <c r="G257" s="133"/>
      <c r="H257" s="165"/>
      <c r="I257" s="165"/>
      <c r="J257" s="165"/>
      <c r="K257" s="133"/>
      <c r="L257" s="133"/>
      <c r="M257" s="133"/>
      <c r="N257" s="133"/>
      <c r="O257" s="133"/>
      <c r="P257" s="133"/>
      <c r="Q257" s="133"/>
      <c r="R257" s="133"/>
      <c r="S257" s="133"/>
      <c r="T257" s="165">
        <v>404903</v>
      </c>
      <c r="U257" s="165">
        <v>341361</v>
      </c>
      <c r="V257" s="165">
        <v>269361</v>
      </c>
      <c r="W257" s="133"/>
      <c r="X257" s="133"/>
      <c r="Y257" s="133"/>
      <c r="Z257" s="133"/>
      <c r="AA257" s="133"/>
      <c r="AB257" s="133"/>
      <c r="AC257" s="133"/>
      <c r="AD257" s="133"/>
      <c r="AE257" s="133"/>
      <c r="AF257" s="165"/>
      <c r="AG257" s="165"/>
      <c r="AH257" s="165"/>
      <c r="AI257" s="133"/>
      <c r="AJ257" s="133"/>
      <c r="AK257" s="133"/>
      <c r="AL257" s="133"/>
      <c r="AM257" s="133"/>
      <c r="AN257" s="133"/>
      <c r="AO257" s="133"/>
      <c r="AP257" s="133"/>
      <c r="AQ257" s="133"/>
      <c r="AR257" s="165"/>
      <c r="AS257" s="165"/>
      <c r="AT257" s="165"/>
      <c r="AU257" s="133"/>
      <c r="AV257" s="133"/>
      <c r="AW257" s="133"/>
      <c r="AX257" s="133"/>
      <c r="AY257" s="133"/>
      <c r="AZ257" s="133"/>
      <c r="BA257" s="133"/>
      <c r="BB257" s="133"/>
      <c r="BC257" s="133"/>
      <c r="BD257" s="165"/>
      <c r="BE257" s="165"/>
      <c r="BF257" s="165"/>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row>
    <row r="258" spans="1:98" s="194" customFormat="1" x14ac:dyDescent="0.2">
      <c r="A258" s="309"/>
      <c r="B258" s="219" t="s">
        <v>79</v>
      </c>
      <c r="C258" s="45"/>
      <c r="D258" s="45"/>
      <c r="E258" s="45"/>
      <c r="F258" s="45"/>
      <c r="G258" s="45"/>
      <c r="H258" s="220"/>
      <c r="I258" s="220"/>
      <c r="J258" s="220"/>
      <c r="K258" s="45"/>
      <c r="L258" s="45"/>
      <c r="M258" s="45"/>
      <c r="N258" s="45"/>
      <c r="O258" s="45"/>
      <c r="P258" s="45"/>
      <c r="Q258" s="45"/>
      <c r="R258" s="45"/>
      <c r="S258" s="45"/>
      <c r="T258" s="220">
        <v>5.8900000000000001E-2</v>
      </c>
      <c r="U258" s="220">
        <v>5.8900000000000001E-2</v>
      </c>
      <c r="V258" s="220">
        <v>5.8900000000000001E-2</v>
      </c>
      <c r="W258" s="45"/>
      <c r="X258" s="45"/>
      <c r="Y258" s="45"/>
      <c r="Z258" s="45"/>
      <c r="AA258" s="45"/>
      <c r="AB258" s="45"/>
      <c r="AC258" s="45"/>
      <c r="AD258" s="45"/>
      <c r="AE258" s="45"/>
      <c r="AF258" s="220"/>
      <c r="AG258" s="220"/>
      <c r="AH258" s="220"/>
      <c r="AI258" s="45"/>
      <c r="AJ258" s="45"/>
      <c r="AK258" s="45"/>
      <c r="AL258" s="45"/>
      <c r="AM258" s="45"/>
      <c r="AN258" s="45"/>
      <c r="AO258" s="45"/>
      <c r="AP258" s="45"/>
      <c r="AQ258" s="45"/>
      <c r="AR258" s="220"/>
      <c r="AS258" s="220"/>
      <c r="AT258" s="220"/>
      <c r="AU258" s="45"/>
      <c r="AV258" s="45"/>
      <c r="AW258" s="45"/>
      <c r="AX258" s="45"/>
      <c r="AY258" s="45"/>
      <c r="AZ258" s="45"/>
      <c r="BA258" s="45"/>
      <c r="BB258" s="45"/>
      <c r="BC258" s="45"/>
      <c r="BD258" s="220"/>
      <c r="BE258" s="220"/>
      <c r="BF258" s="220"/>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195"/>
    </row>
    <row r="259" spans="1:98" s="264" customFormat="1" ht="13.5" thickBot="1" x14ac:dyDescent="0.25">
      <c r="A259" s="309"/>
      <c r="B259" s="221" t="s">
        <v>80</v>
      </c>
      <c r="C259" s="214"/>
      <c r="D259" s="214"/>
      <c r="E259" s="214"/>
      <c r="F259" s="214"/>
      <c r="G259" s="214"/>
      <c r="H259" s="222">
        <f t="shared" ref="H259:J259" si="250">H258*H257</f>
        <v>0</v>
      </c>
      <c r="I259" s="222">
        <f t="shared" si="250"/>
        <v>0</v>
      </c>
      <c r="J259" s="222">
        <f t="shared" si="250"/>
        <v>0</v>
      </c>
      <c r="K259" s="214"/>
      <c r="L259" s="214"/>
      <c r="M259" s="214"/>
      <c r="N259" s="214"/>
      <c r="O259" s="214"/>
      <c r="P259" s="214"/>
      <c r="Q259" s="214"/>
      <c r="R259" s="214"/>
      <c r="S259" s="214"/>
      <c r="T259" s="222">
        <f t="shared" ref="T259:V259" si="251">T258*T257</f>
        <v>23848.786700000001</v>
      </c>
      <c r="U259" s="222">
        <f t="shared" si="251"/>
        <v>20106.162899999999</v>
      </c>
      <c r="V259" s="222">
        <f t="shared" si="251"/>
        <v>15865.3629</v>
      </c>
      <c r="W259" s="214"/>
      <c r="X259" s="214"/>
      <c r="Y259" s="214"/>
      <c r="Z259" s="214"/>
      <c r="AA259" s="214"/>
      <c r="AB259" s="214"/>
      <c r="AC259" s="214"/>
      <c r="AD259" s="214"/>
      <c r="AE259" s="214"/>
      <c r="AF259" s="222">
        <f t="shared" ref="AF259:AH259" si="252">AF258*AF257</f>
        <v>0</v>
      </c>
      <c r="AG259" s="222">
        <f t="shared" si="252"/>
        <v>0</v>
      </c>
      <c r="AH259" s="222">
        <f t="shared" si="252"/>
        <v>0</v>
      </c>
      <c r="AI259" s="214"/>
      <c r="AJ259" s="214"/>
      <c r="AK259" s="214"/>
      <c r="AL259" s="214"/>
      <c r="AM259" s="214"/>
      <c r="AN259" s="214"/>
      <c r="AO259" s="214"/>
      <c r="AP259" s="214"/>
      <c r="AQ259" s="214"/>
      <c r="AR259" s="222">
        <f t="shared" ref="AR259:AT259" si="253">AR258*AR257</f>
        <v>0</v>
      </c>
      <c r="AS259" s="222">
        <f t="shared" si="253"/>
        <v>0</v>
      </c>
      <c r="AT259" s="222">
        <f t="shared" si="253"/>
        <v>0</v>
      </c>
      <c r="AU259" s="214"/>
      <c r="AV259" s="214"/>
      <c r="AW259" s="214"/>
      <c r="AX259" s="214"/>
      <c r="AY259" s="214"/>
      <c r="AZ259" s="214"/>
      <c r="BA259" s="214"/>
      <c r="BB259" s="214"/>
      <c r="BC259" s="214"/>
      <c r="BD259" s="222">
        <f t="shared" ref="BD259:BF259" si="254">BD258*BD257</f>
        <v>0</v>
      </c>
      <c r="BE259" s="222">
        <f t="shared" si="254"/>
        <v>0</v>
      </c>
      <c r="BF259" s="222">
        <f t="shared" si="254"/>
        <v>0</v>
      </c>
      <c r="BG259" s="214"/>
      <c r="BH259" s="214"/>
      <c r="BI259" s="214"/>
      <c r="BJ259" s="214"/>
      <c r="BK259" s="45"/>
      <c r="BL259" s="214"/>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row>
    <row r="260" spans="1:98" s="45" customFormat="1" ht="12" customHeight="1" x14ac:dyDescent="0.2">
      <c r="A260" s="309"/>
      <c r="B260" s="203" t="s">
        <v>81</v>
      </c>
      <c r="C260" s="194">
        <v>3.09E-2</v>
      </c>
      <c r="D260" s="194"/>
      <c r="E260" s="194"/>
      <c r="F260" s="194">
        <v>2.1600000000000001E-2</v>
      </c>
      <c r="G260" s="194"/>
      <c r="H260" s="194"/>
      <c r="I260" s="194"/>
      <c r="J260" s="194"/>
      <c r="K260" s="194"/>
      <c r="L260" s="194"/>
      <c r="M260" s="194"/>
      <c r="N260" s="194"/>
      <c r="O260" s="194">
        <v>2.5000000000000001E-2</v>
      </c>
      <c r="P260" s="194">
        <v>2.5000000000000001E-2</v>
      </c>
      <c r="Q260" s="194">
        <v>2.5000000000000001E-2</v>
      </c>
      <c r="R260" s="194">
        <v>3.09E-2</v>
      </c>
      <c r="S260" s="194">
        <v>3.09E-2</v>
      </c>
      <c r="T260" s="194">
        <v>3.09E-2</v>
      </c>
      <c r="U260" s="194">
        <v>3.09E-2</v>
      </c>
      <c r="V260" s="194">
        <v>3.09E-2</v>
      </c>
      <c r="W260" s="194">
        <v>3.09E-2</v>
      </c>
      <c r="X260" s="194">
        <v>3.09E-2</v>
      </c>
      <c r="Y260" s="194">
        <v>3.09E-2</v>
      </c>
      <c r="Z260" s="194">
        <v>3.09E-2</v>
      </c>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194"/>
      <c r="BB260" s="194"/>
      <c r="BC260" s="194"/>
      <c r="BD260" s="194"/>
      <c r="BE260" s="194"/>
      <c r="BF260" s="194"/>
      <c r="BG260" s="194"/>
      <c r="BH260" s="194"/>
      <c r="BI260" s="194"/>
      <c r="BJ260" s="194"/>
      <c r="BL260" s="194"/>
    </row>
    <row r="261" spans="1:98" s="224" customFormat="1" x14ac:dyDescent="0.2">
      <c r="A261" s="309"/>
      <c r="B261" s="223" t="s">
        <v>82</v>
      </c>
      <c r="C261" s="183">
        <f t="shared" ref="C261:BJ261" si="255">C260*C221</f>
        <v>51025.802214000003</v>
      </c>
      <c r="D261" s="183">
        <f t="shared" si="255"/>
        <v>0</v>
      </c>
      <c r="E261" s="183">
        <f t="shared" si="255"/>
        <v>0</v>
      </c>
      <c r="F261" s="183">
        <f t="shared" si="255"/>
        <v>33574.723128000005</v>
      </c>
      <c r="G261" s="183">
        <f t="shared" si="255"/>
        <v>0</v>
      </c>
      <c r="H261" s="183">
        <f t="shared" si="255"/>
        <v>0</v>
      </c>
      <c r="I261" s="183">
        <f t="shared" si="255"/>
        <v>0</v>
      </c>
      <c r="J261" s="183">
        <f t="shared" si="255"/>
        <v>0</v>
      </c>
      <c r="K261" s="183">
        <f t="shared" si="255"/>
        <v>0</v>
      </c>
      <c r="L261" s="183">
        <f t="shared" si="255"/>
        <v>0</v>
      </c>
      <c r="M261" s="183">
        <f t="shared" si="255"/>
        <v>0</v>
      </c>
      <c r="N261" s="183">
        <f t="shared" si="255"/>
        <v>0</v>
      </c>
      <c r="O261" s="183">
        <f t="shared" si="255"/>
        <v>44611.971000000005</v>
      </c>
      <c r="P261" s="183">
        <f t="shared" si="255"/>
        <v>41063.720250000006</v>
      </c>
      <c r="Q261" s="183">
        <f t="shared" si="255"/>
        <v>46590.384000000005</v>
      </c>
      <c r="R261" s="183">
        <f t="shared" si="255"/>
        <v>52189.836113999998</v>
      </c>
      <c r="S261" s="183">
        <f t="shared" si="255"/>
        <v>50328.979713000001</v>
      </c>
      <c r="T261" s="183">
        <f t="shared" si="255"/>
        <v>51418.067825999999</v>
      </c>
      <c r="U261" s="183">
        <f t="shared" si="255"/>
        <v>51332.979422999997</v>
      </c>
      <c r="V261" s="183">
        <f t="shared" si="255"/>
        <v>52827.676077000004</v>
      </c>
      <c r="W261" s="183">
        <f t="shared" si="255"/>
        <v>49831.113351</v>
      </c>
      <c r="X261" s="183">
        <f t="shared" si="255"/>
        <v>52045.059108000001</v>
      </c>
      <c r="Y261" s="183">
        <f t="shared" si="255"/>
        <v>50669.778902999999</v>
      </c>
      <c r="Z261" s="183">
        <f t="shared" si="255"/>
        <v>47770.793433000006</v>
      </c>
      <c r="AA261" s="183">
        <f t="shared" si="255"/>
        <v>0</v>
      </c>
      <c r="AB261" s="183">
        <f t="shared" si="255"/>
        <v>0</v>
      </c>
      <c r="AC261" s="183">
        <f t="shared" si="255"/>
        <v>0</v>
      </c>
      <c r="AD261" s="183">
        <f t="shared" si="255"/>
        <v>0</v>
      </c>
      <c r="AE261" s="183">
        <f t="shared" si="255"/>
        <v>0</v>
      </c>
      <c r="AF261" s="183">
        <f t="shared" si="255"/>
        <v>0</v>
      </c>
      <c r="AG261" s="183">
        <f t="shared" si="255"/>
        <v>0</v>
      </c>
      <c r="AH261" s="183">
        <f t="shared" si="255"/>
        <v>0</v>
      </c>
      <c r="AI261" s="183">
        <f t="shared" si="255"/>
        <v>0</v>
      </c>
      <c r="AJ261" s="183">
        <f t="shared" si="255"/>
        <v>0</v>
      </c>
      <c r="AK261" s="183">
        <f t="shared" si="255"/>
        <v>0</v>
      </c>
      <c r="AL261" s="183">
        <f t="shared" si="255"/>
        <v>0</v>
      </c>
      <c r="AM261" s="183">
        <f t="shared" si="255"/>
        <v>0</v>
      </c>
      <c r="AN261" s="183">
        <f t="shared" si="255"/>
        <v>0</v>
      </c>
      <c r="AO261" s="183">
        <f t="shared" si="255"/>
        <v>0</v>
      </c>
      <c r="AP261" s="183">
        <f t="shared" si="255"/>
        <v>0</v>
      </c>
      <c r="AQ261" s="183">
        <f t="shared" si="255"/>
        <v>0</v>
      </c>
      <c r="AR261" s="183">
        <f t="shared" si="255"/>
        <v>0</v>
      </c>
      <c r="AS261" s="183">
        <f t="shared" si="255"/>
        <v>0</v>
      </c>
      <c r="AT261" s="183">
        <f t="shared" si="255"/>
        <v>0</v>
      </c>
      <c r="AU261" s="183">
        <f t="shared" si="255"/>
        <v>0</v>
      </c>
      <c r="AV261" s="183">
        <f t="shared" si="255"/>
        <v>0</v>
      </c>
      <c r="AW261" s="183">
        <f t="shared" si="255"/>
        <v>0</v>
      </c>
      <c r="AX261" s="183">
        <f t="shared" si="255"/>
        <v>0</v>
      </c>
      <c r="AY261" s="183">
        <f t="shared" si="255"/>
        <v>0</v>
      </c>
      <c r="AZ261" s="183">
        <f t="shared" si="255"/>
        <v>0</v>
      </c>
      <c r="BA261" s="183">
        <f t="shared" si="255"/>
        <v>0</v>
      </c>
      <c r="BB261" s="183">
        <f t="shared" si="255"/>
        <v>0</v>
      </c>
      <c r="BC261" s="183">
        <f t="shared" si="255"/>
        <v>0</v>
      </c>
      <c r="BD261" s="183">
        <f t="shared" si="255"/>
        <v>0</v>
      </c>
      <c r="BE261" s="183">
        <f t="shared" si="255"/>
        <v>0</v>
      </c>
      <c r="BF261" s="183">
        <f t="shared" si="255"/>
        <v>0</v>
      </c>
      <c r="BG261" s="183">
        <f t="shared" si="255"/>
        <v>0</v>
      </c>
      <c r="BH261" s="183">
        <f t="shared" si="255"/>
        <v>0</v>
      </c>
      <c r="BI261" s="183">
        <f t="shared" si="255"/>
        <v>0</v>
      </c>
      <c r="BJ261" s="183">
        <f t="shared" si="255"/>
        <v>0</v>
      </c>
      <c r="BK261" s="45"/>
      <c r="BL261" s="183">
        <f t="shared" ref="BL261" si="256">BL260*BL221</f>
        <v>0</v>
      </c>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row>
    <row r="262" spans="1:98" s="45" customFormat="1" x14ac:dyDescent="0.2">
      <c r="A262" s="309"/>
      <c r="B262" s="203" t="s">
        <v>83</v>
      </c>
      <c r="C262" s="73">
        <v>0.02</v>
      </c>
      <c r="D262" s="73"/>
      <c r="E262" s="73"/>
      <c r="F262" s="73">
        <v>0</v>
      </c>
      <c r="G262" s="73"/>
      <c r="H262" s="73"/>
      <c r="I262" s="73"/>
      <c r="J262" s="73"/>
      <c r="K262" s="73"/>
      <c r="L262" s="73"/>
      <c r="M262" s="73"/>
      <c r="N262" s="73"/>
      <c r="O262" s="73">
        <v>1.9699999999999999E-2</v>
      </c>
      <c r="P262" s="73">
        <v>1.9699999999999999E-2</v>
      </c>
      <c r="Q262" s="73">
        <v>1.9699999999999999E-2</v>
      </c>
      <c r="R262" s="73">
        <v>0.02</v>
      </c>
      <c r="S262" s="73">
        <v>0.02</v>
      </c>
      <c r="T262" s="73">
        <v>0.02</v>
      </c>
      <c r="U262" s="73">
        <v>0.02</v>
      </c>
      <c r="V262" s="73">
        <v>0.02</v>
      </c>
      <c r="W262" s="73">
        <v>0.02</v>
      </c>
      <c r="X262" s="73">
        <v>0.02</v>
      </c>
      <c r="Y262" s="73">
        <v>0.02</v>
      </c>
      <c r="Z262" s="73">
        <v>0.02</v>
      </c>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L262" s="73"/>
    </row>
    <row r="263" spans="1:98" s="224" customFormat="1" x14ac:dyDescent="0.2">
      <c r="A263" s="309"/>
      <c r="B263" s="223" t="s">
        <v>84</v>
      </c>
      <c r="C263" s="225">
        <f t="shared" ref="C263:BJ263" si="257">C262*C221</f>
        <v>33026.409200000002</v>
      </c>
      <c r="D263" s="225">
        <f t="shared" si="257"/>
        <v>0</v>
      </c>
      <c r="E263" s="225">
        <f t="shared" si="257"/>
        <v>0</v>
      </c>
      <c r="F263" s="225">
        <f t="shared" si="257"/>
        <v>0</v>
      </c>
      <c r="G263" s="225">
        <f t="shared" si="257"/>
        <v>0</v>
      </c>
      <c r="H263" s="225">
        <f t="shared" si="257"/>
        <v>0</v>
      </c>
      <c r="I263" s="225">
        <f t="shared" si="257"/>
        <v>0</v>
      </c>
      <c r="J263" s="225">
        <f t="shared" si="257"/>
        <v>0</v>
      </c>
      <c r="K263" s="225">
        <f t="shared" si="257"/>
        <v>0</v>
      </c>
      <c r="L263" s="225">
        <f t="shared" si="257"/>
        <v>0</v>
      </c>
      <c r="M263" s="225">
        <f t="shared" si="257"/>
        <v>0</v>
      </c>
      <c r="N263" s="225">
        <f t="shared" si="257"/>
        <v>0</v>
      </c>
      <c r="O263" s="225">
        <f t="shared" si="257"/>
        <v>35154.233147999999</v>
      </c>
      <c r="P263" s="225">
        <f t="shared" si="257"/>
        <v>32358.211556999999</v>
      </c>
      <c r="Q263" s="225">
        <f t="shared" si="257"/>
        <v>36713.222591999998</v>
      </c>
      <c r="R263" s="225">
        <f t="shared" si="257"/>
        <v>33779.8292</v>
      </c>
      <c r="S263" s="225">
        <f t="shared" si="257"/>
        <v>32575.3914</v>
      </c>
      <c r="T263" s="225">
        <f t="shared" si="257"/>
        <v>33280.302799999998</v>
      </c>
      <c r="U263" s="225">
        <f t="shared" si="257"/>
        <v>33225.229399999997</v>
      </c>
      <c r="V263" s="225">
        <f t="shared" si="257"/>
        <v>34192.670599999998</v>
      </c>
      <c r="W263" s="225">
        <f t="shared" si="257"/>
        <v>32253.147799999999</v>
      </c>
      <c r="X263" s="225">
        <f t="shared" si="257"/>
        <v>33686.1224</v>
      </c>
      <c r="Y263" s="225">
        <f t="shared" si="257"/>
        <v>32795.973400000003</v>
      </c>
      <c r="Z263" s="225">
        <f t="shared" si="257"/>
        <v>30919.607400000004</v>
      </c>
      <c r="AA263" s="225">
        <f t="shared" si="257"/>
        <v>0</v>
      </c>
      <c r="AB263" s="225">
        <f t="shared" si="257"/>
        <v>0</v>
      </c>
      <c r="AC263" s="225">
        <f t="shared" si="257"/>
        <v>0</v>
      </c>
      <c r="AD263" s="225">
        <f t="shared" si="257"/>
        <v>0</v>
      </c>
      <c r="AE263" s="225">
        <f t="shared" si="257"/>
        <v>0</v>
      </c>
      <c r="AF263" s="225">
        <f t="shared" si="257"/>
        <v>0</v>
      </c>
      <c r="AG263" s="225">
        <f t="shared" si="257"/>
        <v>0</v>
      </c>
      <c r="AH263" s="225">
        <f t="shared" si="257"/>
        <v>0</v>
      </c>
      <c r="AI263" s="225">
        <f t="shared" si="257"/>
        <v>0</v>
      </c>
      <c r="AJ263" s="225">
        <f t="shared" si="257"/>
        <v>0</v>
      </c>
      <c r="AK263" s="225">
        <f t="shared" si="257"/>
        <v>0</v>
      </c>
      <c r="AL263" s="225">
        <f t="shared" si="257"/>
        <v>0</v>
      </c>
      <c r="AM263" s="225">
        <f t="shared" si="257"/>
        <v>0</v>
      </c>
      <c r="AN263" s="225">
        <f t="shared" si="257"/>
        <v>0</v>
      </c>
      <c r="AO263" s="225">
        <f t="shared" si="257"/>
        <v>0</v>
      </c>
      <c r="AP263" s="225">
        <f t="shared" si="257"/>
        <v>0</v>
      </c>
      <c r="AQ263" s="225">
        <f t="shared" si="257"/>
        <v>0</v>
      </c>
      <c r="AR263" s="225">
        <f t="shared" si="257"/>
        <v>0</v>
      </c>
      <c r="AS263" s="225">
        <f t="shared" si="257"/>
        <v>0</v>
      </c>
      <c r="AT263" s="225">
        <f t="shared" si="257"/>
        <v>0</v>
      </c>
      <c r="AU263" s="225">
        <f t="shared" si="257"/>
        <v>0</v>
      </c>
      <c r="AV263" s="225">
        <f t="shared" si="257"/>
        <v>0</v>
      </c>
      <c r="AW263" s="225">
        <f t="shared" si="257"/>
        <v>0</v>
      </c>
      <c r="AX263" s="225">
        <f t="shared" si="257"/>
        <v>0</v>
      </c>
      <c r="AY263" s="225">
        <f t="shared" si="257"/>
        <v>0</v>
      </c>
      <c r="AZ263" s="225">
        <f t="shared" si="257"/>
        <v>0</v>
      </c>
      <c r="BA263" s="225">
        <f t="shared" si="257"/>
        <v>0</v>
      </c>
      <c r="BB263" s="225">
        <f t="shared" si="257"/>
        <v>0</v>
      </c>
      <c r="BC263" s="225">
        <f t="shared" si="257"/>
        <v>0</v>
      </c>
      <c r="BD263" s="225">
        <f t="shared" si="257"/>
        <v>0</v>
      </c>
      <c r="BE263" s="225">
        <f t="shared" si="257"/>
        <v>0</v>
      </c>
      <c r="BF263" s="225">
        <f t="shared" si="257"/>
        <v>0</v>
      </c>
      <c r="BG263" s="225">
        <f t="shared" si="257"/>
        <v>0</v>
      </c>
      <c r="BH263" s="225">
        <f t="shared" si="257"/>
        <v>0</v>
      </c>
      <c r="BI263" s="225">
        <f t="shared" si="257"/>
        <v>0</v>
      </c>
      <c r="BJ263" s="225">
        <f t="shared" si="257"/>
        <v>0</v>
      </c>
      <c r="BK263" s="45"/>
      <c r="BL263" s="225">
        <f t="shared" ref="BL263" si="258">BL262*BL221</f>
        <v>0</v>
      </c>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row>
    <row r="264" spans="1:98" s="230" customFormat="1" ht="13.5" thickBot="1" x14ac:dyDescent="0.25">
      <c r="A264" s="309"/>
      <c r="B264" s="223" t="s">
        <v>85</v>
      </c>
      <c r="C264" s="227">
        <v>0</v>
      </c>
      <c r="D264" s="227">
        <v>0</v>
      </c>
      <c r="E264" s="227">
        <v>0</v>
      </c>
      <c r="F264" s="227">
        <v>0</v>
      </c>
      <c r="G264" s="227">
        <v>0</v>
      </c>
      <c r="H264" s="227">
        <v>0</v>
      </c>
      <c r="I264" s="227">
        <v>0</v>
      </c>
      <c r="J264" s="227">
        <v>0</v>
      </c>
      <c r="K264" s="227">
        <v>0</v>
      </c>
      <c r="L264" s="227">
        <v>0</v>
      </c>
      <c r="M264" s="227">
        <v>0</v>
      </c>
      <c r="N264" s="227">
        <v>0</v>
      </c>
      <c r="O264" s="227">
        <v>0</v>
      </c>
      <c r="P264" s="227">
        <v>0</v>
      </c>
      <c r="Q264" s="227">
        <v>0</v>
      </c>
      <c r="R264" s="227">
        <v>0</v>
      </c>
      <c r="S264" s="227">
        <v>0</v>
      </c>
      <c r="T264" s="227">
        <v>0</v>
      </c>
      <c r="U264" s="227">
        <v>0</v>
      </c>
      <c r="V264" s="227">
        <v>0</v>
      </c>
      <c r="W264" s="227">
        <v>0</v>
      </c>
      <c r="X264" s="227">
        <v>0</v>
      </c>
      <c r="Y264" s="227">
        <v>0</v>
      </c>
      <c r="Z264" s="227">
        <v>0</v>
      </c>
      <c r="AA264" s="227">
        <v>0</v>
      </c>
      <c r="AB264" s="227">
        <v>0</v>
      </c>
      <c r="AC264" s="227">
        <v>0</v>
      </c>
      <c r="AD264" s="227">
        <v>0</v>
      </c>
      <c r="AE264" s="227">
        <v>0</v>
      </c>
      <c r="AF264" s="227">
        <v>0</v>
      </c>
      <c r="AG264" s="227">
        <v>0</v>
      </c>
      <c r="AH264" s="227">
        <v>0</v>
      </c>
      <c r="AI264" s="227">
        <v>0</v>
      </c>
      <c r="AJ264" s="227">
        <v>0</v>
      </c>
      <c r="AK264" s="227">
        <v>0</v>
      </c>
      <c r="AL264" s="227">
        <v>0</v>
      </c>
      <c r="AM264" s="227">
        <v>0</v>
      </c>
      <c r="AN264" s="227">
        <v>0</v>
      </c>
      <c r="AO264" s="227">
        <v>0</v>
      </c>
      <c r="AP264" s="227">
        <v>0</v>
      </c>
      <c r="AQ264" s="227">
        <v>0</v>
      </c>
      <c r="AR264" s="227">
        <v>0</v>
      </c>
      <c r="AS264" s="227">
        <v>0</v>
      </c>
      <c r="AT264" s="227">
        <v>0</v>
      </c>
      <c r="AU264" s="227">
        <v>0</v>
      </c>
      <c r="AV264" s="227">
        <v>0</v>
      </c>
      <c r="AW264" s="227">
        <v>0</v>
      </c>
      <c r="AX264" s="227">
        <v>0</v>
      </c>
      <c r="AY264" s="227">
        <v>0</v>
      </c>
      <c r="AZ264" s="227">
        <v>0</v>
      </c>
      <c r="BA264" s="227">
        <v>0</v>
      </c>
      <c r="BB264" s="227">
        <v>0</v>
      </c>
      <c r="BC264" s="227">
        <v>0</v>
      </c>
      <c r="BD264" s="227">
        <v>0</v>
      </c>
      <c r="BE264" s="227">
        <v>0</v>
      </c>
      <c r="BF264" s="227">
        <v>0</v>
      </c>
      <c r="BG264" s="227">
        <v>0</v>
      </c>
      <c r="BH264" s="227">
        <v>0</v>
      </c>
      <c r="BI264" s="227">
        <v>0</v>
      </c>
      <c r="BJ264" s="227">
        <v>0</v>
      </c>
      <c r="BK264" s="45"/>
      <c r="BL264" s="227">
        <v>0</v>
      </c>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row>
    <row r="265" spans="1:98" s="230" customFormat="1" ht="13.5" thickBot="1" x14ac:dyDescent="0.25">
      <c r="A265" s="309"/>
      <c r="B265" s="228" t="s">
        <v>86</v>
      </c>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45"/>
      <c r="BL265" s="229"/>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row>
    <row r="266" spans="1:98" s="266" customFormat="1" ht="13.5" thickBot="1" x14ac:dyDescent="0.25">
      <c r="A266" s="309"/>
      <c r="B266" s="265" t="s">
        <v>28</v>
      </c>
      <c r="C266" s="232">
        <v>605934.61</v>
      </c>
      <c r="D266" s="232"/>
      <c r="E266" s="232"/>
      <c r="F266" s="232">
        <v>368912.73</v>
      </c>
      <c r="G266" s="232"/>
      <c r="H266" s="232"/>
      <c r="I266" s="232"/>
      <c r="J266" s="232"/>
      <c r="K266" s="232"/>
      <c r="L266" s="232"/>
      <c r="M266" s="232"/>
      <c r="N266" s="232"/>
      <c r="O266" s="232">
        <v>521664.68</v>
      </c>
      <c r="P266" s="232">
        <v>497942.2</v>
      </c>
      <c r="Q266" s="232">
        <v>546312.4</v>
      </c>
      <c r="R266" s="232">
        <v>616258.97</v>
      </c>
      <c r="S266" s="232">
        <v>608454.79</v>
      </c>
      <c r="T266" s="232">
        <v>962235.47</v>
      </c>
      <c r="U266" s="232">
        <v>965180.58</v>
      </c>
      <c r="V266" s="232">
        <v>964860.9</v>
      </c>
      <c r="W266" s="232">
        <v>595884.31999999995</v>
      </c>
      <c r="X266" s="232">
        <v>615747.83999999997</v>
      </c>
      <c r="Y266" s="232">
        <v>609632.47</v>
      </c>
      <c r="Z266" s="232">
        <v>589657.12</v>
      </c>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c r="AV266" s="232"/>
      <c r="AW266" s="232"/>
      <c r="AX266" s="232"/>
      <c r="AY266" s="232"/>
      <c r="AZ266" s="232"/>
      <c r="BA266" s="232"/>
      <c r="BB266" s="232"/>
      <c r="BC266" s="232"/>
      <c r="BD266" s="232"/>
      <c r="BE266" s="232"/>
      <c r="BF266" s="232"/>
      <c r="BG266" s="232"/>
      <c r="BH266" s="232"/>
      <c r="BI266" s="232"/>
      <c r="BJ266" s="232"/>
      <c r="BK266" s="82"/>
      <c r="BL266" s="23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row>
    <row r="267" spans="1:98" s="86" customFormat="1" ht="13.5" thickBot="1" x14ac:dyDescent="0.25">
      <c r="A267" s="309"/>
      <c r="B267" s="234" t="s">
        <v>29</v>
      </c>
      <c r="C267" s="235">
        <f>IFERROR(C266/C221*100,0)</f>
        <v>36.693944311693443</v>
      </c>
      <c r="D267" s="235">
        <f t="shared" ref="D267:BJ267" si="259">IFERROR(D266/D221*100,0)</f>
        <v>0</v>
      </c>
      <c r="E267" s="235">
        <f t="shared" si="259"/>
        <v>0</v>
      </c>
      <c r="F267" s="235">
        <f t="shared" si="259"/>
        <v>23.73367291107926</v>
      </c>
      <c r="G267" s="235">
        <f t="shared" si="259"/>
        <v>0</v>
      </c>
      <c r="H267" s="235">
        <f t="shared" si="259"/>
        <v>0</v>
      </c>
      <c r="I267" s="235">
        <f t="shared" si="259"/>
        <v>0</v>
      </c>
      <c r="J267" s="235">
        <f t="shared" si="259"/>
        <v>0</v>
      </c>
      <c r="K267" s="235">
        <f t="shared" si="259"/>
        <v>0</v>
      </c>
      <c r="L267" s="235">
        <f t="shared" si="259"/>
        <v>0</v>
      </c>
      <c r="M267" s="235">
        <f t="shared" si="259"/>
        <v>0</v>
      </c>
      <c r="N267" s="235">
        <f t="shared" si="259"/>
        <v>0</v>
      </c>
      <c r="O267" s="235">
        <f t="shared" si="259"/>
        <v>29.233447228771848</v>
      </c>
      <c r="P267" s="235">
        <f t="shared" si="259"/>
        <v>30.315214803266638</v>
      </c>
      <c r="Q267" s="235">
        <f t="shared" si="259"/>
        <v>29.314654285742741</v>
      </c>
      <c r="R267" s="235">
        <f t="shared" si="259"/>
        <v>36.486802011420473</v>
      </c>
      <c r="S267" s="235">
        <f t="shared" si="259"/>
        <v>37.356714000986649</v>
      </c>
      <c r="T267" s="235">
        <f t="shared" si="259"/>
        <v>57.82612470701438</v>
      </c>
      <c r="U267" s="235">
        <f t="shared" si="259"/>
        <v>58.099257547940361</v>
      </c>
      <c r="V267" s="235">
        <f t="shared" si="259"/>
        <v>56.436708982889449</v>
      </c>
      <c r="W267" s="235">
        <f t="shared" si="259"/>
        <v>36.950459762566183</v>
      </c>
      <c r="X267" s="235">
        <f t="shared" si="259"/>
        <v>36.55795301628423</v>
      </c>
      <c r="Y267" s="235">
        <f t="shared" si="259"/>
        <v>37.177275549320946</v>
      </c>
      <c r="Z267" s="235">
        <f t="shared" si="259"/>
        <v>38.141307059416278</v>
      </c>
      <c r="AA267" s="235">
        <f t="shared" si="259"/>
        <v>0</v>
      </c>
      <c r="AB267" s="235">
        <f t="shared" si="259"/>
        <v>0</v>
      </c>
      <c r="AC267" s="235">
        <f t="shared" si="259"/>
        <v>0</v>
      </c>
      <c r="AD267" s="235">
        <f t="shared" si="259"/>
        <v>0</v>
      </c>
      <c r="AE267" s="235">
        <f t="shared" si="259"/>
        <v>0</v>
      </c>
      <c r="AF267" s="235">
        <f t="shared" si="259"/>
        <v>0</v>
      </c>
      <c r="AG267" s="235">
        <f t="shared" si="259"/>
        <v>0</v>
      </c>
      <c r="AH267" s="235">
        <f t="shared" si="259"/>
        <v>0</v>
      </c>
      <c r="AI267" s="235">
        <f t="shared" si="259"/>
        <v>0</v>
      </c>
      <c r="AJ267" s="235">
        <f t="shared" si="259"/>
        <v>0</v>
      </c>
      <c r="AK267" s="235">
        <f t="shared" si="259"/>
        <v>0</v>
      </c>
      <c r="AL267" s="235">
        <f t="shared" si="259"/>
        <v>0</v>
      </c>
      <c r="AM267" s="235">
        <f t="shared" si="259"/>
        <v>0</v>
      </c>
      <c r="AN267" s="235">
        <f t="shared" si="259"/>
        <v>0</v>
      </c>
      <c r="AO267" s="235">
        <f t="shared" si="259"/>
        <v>0</v>
      </c>
      <c r="AP267" s="235">
        <f t="shared" si="259"/>
        <v>0</v>
      </c>
      <c r="AQ267" s="235">
        <f t="shared" si="259"/>
        <v>0</v>
      </c>
      <c r="AR267" s="235">
        <f t="shared" si="259"/>
        <v>0</v>
      </c>
      <c r="AS267" s="235">
        <f t="shared" si="259"/>
        <v>0</v>
      </c>
      <c r="AT267" s="235">
        <f t="shared" si="259"/>
        <v>0</v>
      </c>
      <c r="AU267" s="235">
        <f t="shared" si="259"/>
        <v>0</v>
      </c>
      <c r="AV267" s="235">
        <f t="shared" si="259"/>
        <v>0</v>
      </c>
      <c r="AW267" s="235">
        <f t="shared" si="259"/>
        <v>0</v>
      </c>
      <c r="AX267" s="235">
        <f t="shared" si="259"/>
        <v>0</v>
      </c>
      <c r="AY267" s="235">
        <f t="shared" si="259"/>
        <v>0</v>
      </c>
      <c r="AZ267" s="235">
        <f t="shared" si="259"/>
        <v>0</v>
      </c>
      <c r="BA267" s="235">
        <f t="shared" si="259"/>
        <v>0</v>
      </c>
      <c r="BB267" s="235">
        <f t="shared" si="259"/>
        <v>0</v>
      </c>
      <c r="BC267" s="235">
        <f t="shared" si="259"/>
        <v>0</v>
      </c>
      <c r="BD267" s="235">
        <f t="shared" si="259"/>
        <v>0</v>
      </c>
      <c r="BE267" s="235">
        <f t="shared" si="259"/>
        <v>0</v>
      </c>
      <c r="BF267" s="235">
        <f t="shared" si="259"/>
        <v>0</v>
      </c>
      <c r="BG267" s="235">
        <f t="shared" si="259"/>
        <v>0</v>
      </c>
      <c r="BH267" s="235">
        <f t="shared" si="259"/>
        <v>0</v>
      </c>
      <c r="BI267" s="235">
        <f t="shared" si="259"/>
        <v>0</v>
      </c>
      <c r="BJ267" s="85">
        <f t="shared" si="259"/>
        <v>0</v>
      </c>
      <c r="BK267" s="45"/>
      <c r="BL267" s="236">
        <f t="shared" ref="BL267" si="260">IFERROR(BL266/BL221*100,0)</f>
        <v>0</v>
      </c>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row>
    <row r="268" spans="1:98" s="240" customFormat="1" ht="13.5" thickBot="1" x14ac:dyDescent="0.25">
      <c r="A268" s="309"/>
      <c r="B268" s="237" t="s">
        <v>87</v>
      </c>
      <c r="C268" s="238">
        <f t="shared" ref="C268:BJ268" si="261">SUM(C234,C236,C240,C238,C246,C248,C250,C252,C254,C256,C259,C261,C263,C264,C265)-C266</f>
        <v>-3.6767999990843236E-2</v>
      </c>
      <c r="D268" s="238">
        <f t="shared" si="261"/>
        <v>0</v>
      </c>
      <c r="E268" s="238">
        <f t="shared" si="261"/>
        <v>0</v>
      </c>
      <c r="F268" s="238">
        <f t="shared" si="261"/>
        <v>-30542.224847999983</v>
      </c>
      <c r="G268" s="238">
        <f t="shared" si="261"/>
        <v>0</v>
      </c>
      <c r="H268" s="238">
        <f t="shared" si="261"/>
        <v>0</v>
      </c>
      <c r="I268" s="238">
        <f t="shared" si="261"/>
        <v>0</v>
      </c>
      <c r="J268" s="238">
        <f t="shared" si="261"/>
        <v>0</v>
      </c>
      <c r="K268" s="238">
        <f t="shared" si="261"/>
        <v>0</v>
      </c>
      <c r="L268" s="238">
        <f t="shared" si="261"/>
        <v>0</v>
      </c>
      <c r="M268" s="238">
        <f t="shared" si="261"/>
        <v>0</v>
      </c>
      <c r="N268" s="238">
        <f t="shared" si="261"/>
        <v>0</v>
      </c>
      <c r="O268" s="238">
        <f t="shared" si="261"/>
        <v>-0.12525999994250014</v>
      </c>
      <c r="P268" s="238">
        <f t="shared" si="261"/>
        <v>-0.18683399999281392</v>
      </c>
      <c r="Q268" s="238">
        <f t="shared" si="261"/>
        <v>-0.21933900006115437</v>
      </c>
      <c r="R268" s="238">
        <f t="shared" si="261"/>
        <v>0.1622799999313429</v>
      </c>
      <c r="S268" s="238">
        <f t="shared" si="261"/>
        <v>-0.18807999999262393</v>
      </c>
      <c r="T268" s="238">
        <f t="shared" si="261"/>
        <v>-7.8124999883584678E-2</v>
      </c>
      <c r="U268" s="238">
        <f t="shared" si="261"/>
        <v>0.64173099992331117</v>
      </c>
      <c r="V268" s="238">
        <f t="shared" si="261"/>
        <v>-0.62843600020278245</v>
      </c>
      <c r="W268" s="238">
        <f t="shared" si="261"/>
        <v>2.4812000105157495E-2</v>
      </c>
      <c r="X268" s="238">
        <f t="shared" si="261"/>
        <v>-4.3587999884039164E-2</v>
      </c>
      <c r="Y268" s="238">
        <f t="shared" si="261"/>
        <v>-0.18720799987204373</v>
      </c>
      <c r="Z268" s="238">
        <f t="shared" si="261"/>
        <v>4.0616000071167946E-2</v>
      </c>
      <c r="AA268" s="238">
        <f t="shared" si="261"/>
        <v>0</v>
      </c>
      <c r="AB268" s="238">
        <f t="shared" si="261"/>
        <v>0</v>
      </c>
      <c r="AC268" s="238">
        <f t="shared" si="261"/>
        <v>0</v>
      </c>
      <c r="AD268" s="238">
        <f t="shared" si="261"/>
        <v>0</v>
      </c>
      <c r="AE268" s="238">
        <f t="shared" si="261"/>
        <v>0</v>
      </c>
      <c r="AF268" s="238">
        <f t="shared" si="261"/>
        <v>0</v>
      </c>
      <c r="AG268" s="238">
        <f t="shared" si="261"/>
        <v>0</v>
      </c>
      <c r="AH268" s="238">
        <f t="shared" si="261"/>
        <v>0</v>
      </c>
      <c r="AI268" s="238">
        <f t="shared" si="261"/>
        <v>0</v>
      </c>
      <c r="AJ268" s="238">
        <f t="shared" si="261"/>
        <v>0</v>
      </c>
      <c r="AK268" s="238">
        <f t="shared" si="261"/>
        <v>0</v>
      </c>
      <c r="AL268" s="238">
        <f t="shared" si="261"/>
        <v>0</v>
      </c>
      <c r="AM268" s="238">
        <f t="shared" si="261"/>
        <v>0</v>
      </c>
      <c r="AN268" s="238">
        <f t="shared" si="261"/>
        <v>0</v>
      </c>
      <c r="AO268" s="238">
        <f t="shared" si="261"/>
        <v>0</v>
      </c>
      <c r="AP268" s="238">
        <f t="shared" si="261"/>
        <v>0</v>
      </c>
      <c r="AQ268" s="238">
        <f t="shared" si="261"/>
        <v>0</v>
      </c>
      <c r="AR268" s="238">
        <f t="shared" si="261"/>
        <v>0</v>
      </c>
      <c r="AS268" s="238">
        <f t="shared" si="261"/>
        <v>0</v>
      </c>
      <c r="AT268" s="238">
        <f t="shared" si="261"/>
        <v>0</v>
      </c>
      <c r="AU268" s="238">
        <f t="shared" si="261"/>
        <v>0</v>
      </c>
      <c r="AV268" s="238">
        <f t="shared" si="261"/>
        <v>0</v>
      </c>
      <c r="AW268" s="238">
        <f t="shared" si="261"/>
        <v>0</v>
      </c>
      <c r="AX268" s="238">
        <f t="shared" si="261"/>
        <v>0</v>
      </c>
      <c r="AY268" s="238">
        <f t="shared" si="261"/>
        <v>0</v>
      </c>
      <c r="AZ268" s="238">
        <f t="shared" si="261"/>
        <v>0</v>
      </c>
      <c r="BA268" s="238">
        <f t="shared" si="261"/>
        <v>0</v>
      </c>
      <c r="BB268" s="238">
        <f t="shared" si="261"/>
        <v>0</v>
      </c>
      <c r="BC268" s="238">
        <f t="shared" si="261"/>
        <v>0</v>
      </c>
      <c r="BD268" s="238">
        <f t="shared" si="261"/>
        <v>0</v>
      </c>
      <c r="BE268" s="238">
        <f t="shared" si="261"/>
        <v>0</v>
      </c>
      <c r="BF268" s="238">
        <f t="shared" si="261"/>
        <v>0</v>
      </c>
      <c r="BG268" s="238">
        <f t="shared" si="261"/>
        <v>0</v>
      </c>
      <c r="BH268" s="238">
        <f t="shared" si="261"/>
        <v>0</v>
      </c>
      <c r="BI268" s="238">
        <f t="shared" si="261"/>
        <v>0</v>
      </c>
      <c r="BJ268" s="238">
        <f t="shared" si="261"/>
        <v>0</v>
      </c>
      <c r="BK268" s="45"/>
      <c r="BL268" s="239">
        <f t="shared" ref="BL268" si="262">SUM(BL234,BL236,BL240,BL238,BL246,BL248,BL250,BL252,BL254,BL256,BL259,BL261,BL263,BL264,BL265)-BL266</f>
        <v>0</v>
      </c>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row>
    <row r="269" spans="1:98" s="244" customFormat="1" ht="13.5" thickBot="1" x14ac:dyDescent="0.25">
      <c r="A269" s="310"/>
      <c r="B269" s="241" t="s">
        <v>31</v>
      </c>
      <c r="C269" s="242">
        <f>IFERROR(C268/C266,0)</f>
        <v>-6.0679814923995246E-8</v>
      </c>
      <c r="D269" s="242">
        <f t="shared" ref="D269:BJ269" si="263">IFERROR(D268/D266,0)</f>
        <v>0</v>
      </c>
      <c r="E269" s="242">
        <f t="shared" si="263"/>
        <v>0</v>
      </c>
      <c r="F269" s="242">
        <f t="shared" si="263"/>
        <v>-8.2789837173686001E-2</v>
      </c>
      <c r="G269" s="242">
        <f t="shared" si="263"/>
        <v>0</v>
      </c>
      <c r="H269" s="242">
        <f t="shared" si="263"/>
        <v>0</v>
      </c>
      <c r="I269" s="242">
        <f t="shared" si="263"/>
        <v>0</v>
      </c>
      <c r="J269" s="242">
        <f t="shared" si="263"/>
        <v>0</v>
      </c>
      <c r="K269" s="242">
        <f t="shared" si="263"/>
        <v>0</v>
      </c>
      <c r="L269" s="242">
        <f t="shared" si="263"/>
        <v>0</v>
      </c>
      <c r="M269" s="242">
        <f t="shared" si="263"/>
        <v>0</v>
      </c>
      <c r="N269" s="242">
        <f t="shared" si="263"/>
        <v>0</v>
      </c>
      <c r="O269" s="242">
        <f t="shared" si="263"/>
        <v>-2.4011593029932589E-7</v>
      </c>
      <c r="P269" s="242">
        <f t="shared" si="263"/>
        <v>-3.752122234123035E-7</v>
      </c>
      <c r="Q269" s="242">
        <f t="shared" si="263"/>
        <v>-4.0149006330655202E-7</v>
      </c>
      <c r="R269" s="242">
        <f t="shared" si="263"/>
        <v>2.6333085250076427E-7</v>
      </c>
      <c r="S269" s="242">
        <f t="shared" si="263"/>
        <v>-3.0911088725692159E-7</v>
      </c>
      <c r="T269" s="242">
        <f t="shared" si="263"/>
        <v>-8.1191145327021341E-8</v>
      </c>
      <c r="U269" s="242">
        <f t="shared" si="263"/>
        <v>6.6488179851620223E-7</v>
      </c>
      <c r="V269" s="242">
        <f t="shared" si="263"/>
        <v>-6.5132290074432742E-7</v>
      </c>
      <c r="W269" s="242">
        <f t="shared" si="263"/>
        <v>4.1638954529223888E-8</v>
      </c>
      <c r="X269" s="242">
        <f t="shared" si="263"/>
        <v>-7.0788717478958862E-8</v>
      </c>
      <c r="Y269" s="242">
        <f t="shared" si="263"/>
        <v>-3.0708338069992196E-7</v>
      </c>
      <c r="Z269" s="242">
        <f t="shared" si="263"/>
        <v>6.8880708285465872E-8</v>
      </c>
      <c r="AA269" s="242">
        <f t="shared" si="263"/>
        <v>0</v>
      </c>
      <c r="AB269" s="242">
        <f t="shared" si="263"/>
        <v>0</v>
      </c>
      <c r="AC269" s="242">
        <f t="shared" si="263"/>
        <v>0</v>
      </c>
      <c r="AD269" s="242">
        <f t="shared" si="263"/>
        <v>0</v>
      </c>
      <c r="AE269" s="242">
        <f t="shared" si="263"/>
        <v>0</v>
      </c>
      <c r="AF269" s="242">
        <f t="shared" si="263"/>
        <v>0</v>
      </c>
      <c r="AG269" s="242">
        <f t="shared" si="263"/>
        <v>0</v>
      </c>
      <c r="AH269" s="242">
        <f t="shared" si="263"/>
        <v>0</v>
      </c>
      <c r="AI269" s="242">
        <f t="shared" si="263"/>
        <v>0</v>
      </c>
      <c r="AJ269" s="242">
        <f t="shared" si="263"/>
        <v>0</v>
      </c>
      <c r="AK269" s="242">
        <f t="shared" si="263"/>
        <v>0</v>
      </c>
      <c r="AL269" s="242">
        <f t="shared" si="263"/>
        <v>0</v>
      </c>
      <c r="AM269" s="242">
        <f t="shared" si="263"/>
        <v>0</v>
      </c>
      <c r="AN269" s="242">
        <f t="shared" si="263"/>
        <v>0</v>
      </c>
      <c r="AO269" s="242">
        <f t="shared" si="263"/>
        <v>0</v>
      </c>
      <c r="AP269" s="242">
        <f t="shared" si="263"/>
        <v>0</v>
      </c>
      <c r="AQ269" s="242">
        <f t="shared" si="263"/>
        <v>0</v>
      </c>
      <c r="AR269" s="242">
        <f t="shared" si="263"/>
        <v>0</v>
      </c>
      <c r="AS269" s="242">
        <f t="shared" si="263"/>
        <v>0</v>
      </c>
      <c r="AT269" s="242">
        <f t="shared" si="263"/>
        <v>0</v>
      </c>
      <c r="AU269" s="242">
        <f t="shared" si="263"/>
        <v>0</v>
      </c>
      <c r="AV269" s="242">
        <f t="shared" si="263"/>
        <v>0</v>
      </c>
      <c r="AW269" s="242">
        <f t="shared" si="263"/>
        <v>0</v>
      </c>
      <c r="AX269" s="242">
        <f t="shared" si="263"/>
        <v>0</v>
      </c>
      <c r="AY269" s="242">
        <f t="shared" si="263"/>
        <v>0</v>
      </c>
      <c r="AZ269" s="242">
        <f t="shared" si="263"/>
        <v>0</v>
      </c>
      <c r="BA269" s="242">
        <f t="shared" si="263"/>
        <v>0</v>
      </c>
      <c r="BB269" s="242">
        <f t="shared" si="263"/>
        <v>0</v>
      </c>
      <c r="BC269" s="242">
        <f t="shared" si="263"/>
        <v>0</v>
      </c>
      <c r="BD269" s="242">
        <f t="shared" si="263"/>
        <v>0</v>
      </c>
      <c r="BE269" s="242">
        <f t="shared" si="263"/>
        <v>0</v>
      </c>
      <c r="BF269" s="242">
        <f t="shared" si="263"/>
        <v>0</v>
      </c>
      <c r="BG269" s="242">
        <f t="shared" si="263"/>
        <v>0</v>
      </c>
      <c r="BH269" s="242">
        <f t="shared" si="263"/>
        <v>0</v>
      </c>
      <c r="BI269" s="242">
        <f t="shared" si="263"/>
        <v>0</v>
      </c>
      <c r="BJ269" s="242">
        <f t="shared" si="263"/>
        <v>0</v>
      </c>
      <c r="BK269" s="45"/>
      <c r="BL269" s="243">
        <f t="shared" ref="BL269" si="264">IFERROR(BL268/BL266,0)</f>
        <v>0</v>
      </c>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spans="1:98" s="251" customFormat="1" x14ac:dyDescent="0.2">
      <c r="B270" s="252"/>
      <c r="BK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row>
    <row r="271" spans="1:98" s="254" customFormat="1" ht="13.5" thickBot="1" x14ac:dyDescent="0.25">
      <c r="B271" s="253" t="s">
        <v>94</v>
      </c>
      <c r="BK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row>
    <row r="272" spans="1:98" s="132" customFormat="1" ht="13.5" customHeight="1" x14ac:dyDescent="0.2">
      <c r="A272" s="311" t="s">
        <v>95</v>
      </c>
      <c r="B272" s="131" t="s">
        <v>41</v>
      </c>
      <c r="C272" s="132">
        <v>4622</v>
      </c>
      <c r="F272" s="132">
        <v>2000</v>
      </c>
      <c r="O272" s="132">
        <v>4622</v>
      </c>
      <c r="P272" s="132">
        <v>4622</v>
      </c>
      <c r="Q272" s="132">
        <v>4622</v>
      </c>
      <c r="R272" s="132">
        <v>4622</v>
      </c>
      <c r="S272" s="132">
        <v>4622</v>
      </c>
      <c r="T272" s="132">
        <v>4622</v>
      </c>
      <c r="U272" s="132">
        <v>4622</v>
      </c>
      <c r="V272" s="132">
        <v>4622</v>
      </c>
      <c r="W272" s="132">
        <v>4622</v>
      </c>
      <c r="X272" s="132">
        <v>4622</v>
      </c>
      <c r="Y272" s="132">
        <v>4622</v>
      </c>
      <c r="Z272" s="132">
        <v>4622</v>
      </c>
      <c r="BK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4"/>
    </row>
    <row r="273" spans="1:98" s="138" customFormat="1" x14ac:dyDescent="0.2">
      <c r="A273" s="312"/>
      <c r="B273" s="135" t="s">
        <v>42</v>
      </c>
      <c r="C273" s="136">
        <v>4622</v>
      </c>
      <c r="D273" s="136"/>
      <c r="E273" s="136"/>
      <c r="F273" s="136">
        <v>4622.4399999999996</v>
      </c>
      <c r="G273" s="136"/>
      <c r="H273" s="136"/>
      <c r="I273" s="136"/>
      <c r="J273" s="136"/>
      <c r="K273" s="136"/>
      <c r="L273" s="136"/>
      <c r="M273" s="136"/>
      <c r="N273" s="136"/>
      <c r="O273" s="136">
        <v>4622</v>
      </c>
      <c r="P273" s="136">
        <v>4622</v>
      </c>
      <c r="Q273" s="136">
        <v>4622</v>
      </c>
      <c r="R273" s="136">
        <v>4622</v>
      </c>
      <c r="S273" s="136">
        <v>4622</v>
      </c>
      <c r="T273" s="136">
        <v>4622</v>
      </c>
      <c r="U273" s="136">
        <v>4622</v>
      </c>
      <c r="V273" s="136">
        <v>4622</v>
      </c>
      <c r="W273" s="136">
        <v>4622</v>
      </c>
      <c r="X273" s="136">
        <v>4622</v>
      </c>
      <c r="Y273" s="136">
        <v>4622</v>
      </c>
      <c r="Z273" s="136">
        <v>4622</v>
      </c>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3"/>
      <c r="BL273" s="136"/>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7"/>
    </row>
    <row r="274" spans="1:98" s="140" customFormat="1" ht="12.75" customHeight="1" x14ac:dyDescent="0.2">
      <c r="A274" s="312"/>
      <c r="B274" s="139" t="s">
        <v>43</v>
      </c>
      <c r="C274" s="49">
        <v>287353.56</v>
      </c>
      <c r="D274" s="49"/>
      <c r="E274" s="49"/>
      <c r="F274" s="49">
        <v>790679.33</v>
      </c>
      <c r="G274" s="49"/>
      <c r="H274" s="49"/>
      <c r="I274" s="49"/>
      <c r="J274" s="49"/>
      <c r="K274" s="49"/>
      <c r="L274" s="49"/>
      <c r="M274" s="49"/>
      <c r="N274" s="49"/>
      <c r="O274" s="49">
        <v>655494.06999999995</v>
      </c>
      <c r="P274" s="49">
        <v>577009.1</v>
      </c>
      <c r="Q274" s="49">
        <v>644217.53</v>
      </c>
      <c r="R274" s="49">
        <v>319524.87</v>
      </c>
      <c r="S274" s="49">
        <v>295592.64</v>
      </c>
      <c r="T274" s="49">
        <v>272811.37</v>
      </c>
      <c r="U274" s="49">
        <v>279955.13</v>
      </c>
      <c r="V274" s="49">
        <v>296385.18</v>
      </c>
      <c r="W274" s="49">
        <v>278012.15000000002</v>
      </c>
      <c r="X274" s="49">
        <v>278032.8</v>
      </c>
      <c r="Y274" s="49">
        <v>268740.32</v>
      </c>
      <c r="Z274" s="49">
        <v>293346.69</v>
      </c>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133"/>
      <c r="BL274" s="49"/>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row>
    <row r="275" spans="1:98" s="142" customFormat="1" x14ac:dyDescent="0.2">
      <c r="A275" s="312"/>
      <c r="B275" s="141" t="s">
        <v>44</v>
      </c>
      <c r="C275" s="48">
        <v>203691.28</v>
      </c>
      <c r="D275" s="48"/>
      <c r="E275" s="48"/>
      <c r="F275" s="48">
        <v>532485.36</v>
      </c>
      <c r="G275" s="48"/>
      <c r="H275" s="48"/>
      <c r="I275" s="48"/>
      <c r="J275" s="48"/>
      <c r="K275" s="48"/>
      <c r="L275" s="48"/>
      <c r="M275" s="48"/>
      <c r="N275" s="48"/>
      <c r="O275" s="48">
        <v>461907.46</v>
      </c>
      <c r="P275" s="48">
        <v>459849.91</v>
      </c>
      <c r="Q275" s="48">
        <v>516422.99</v>
      </c>
      <c r="R275" s="48">
        <v>199881.26</v>
      </c>
      <c r="S275" s="48">
        <v>212155.87</v>
      </c>
      <c r="T275" s="48">
        <v>210826</v>
      </c>
      <c r="U275" s="48">
        <v>218742.77</v>
      </c>
      <c r="V275" s="48">
        <v>213488.74</v>
      </c>
      <c r="W275" s="48">
        <v>214640.32</v>
      </c>
      <c r="X275" s="48">
        <v>216902.82</v>
      </c>
      <c r="Y275" s="48">
        <v>230270.84</v>
      </c>
      <c r="Z275" s="48">
        <v>216106.28</v>
      </c>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133"/>
      <c r="BL275" s="48"/>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row>
    <row r="276" spans="1:98" s="145" customFormat="1" ht="12.75" customHeight="1" x14ac:dyDescent="0.2">
      <c r="A276" s="312"/>
      <c r="B276" s="143" t="s">
        <v>45</v>
      </c>
      <c r="C276" s="144">
        <v>86946.23</v>
      </c>
      <c r="D276" s="144"/>
      <c r="E276" s="144"/>
      <c r="F276" s="144">
        <v>205722.65</v>
      </c>
      <c r="G276" s="144"/>
      <c r="H276" s="144"/>
      <c r="I276" s="144"/>
      <c r="J276" s="144"/>
      <c r="K276" s="144"/>
      <c r="L276" s="144"/>
      <c r="M276" s="144"/>
      <c r="N276" s="144"/>
      <c r="O276" s="144">
        <v>184696.62</v>
      </c>
      <c r="P276" s="144">
        <v>184540.24</v>
      </c>
      <c r="Q276" s="144">
        <v>208484.8</v>
      </c>
      <c r="R276" s="144">
        <v>79684.94</v>
      </c>
      <c r="S276" s="144">
        <v>83793.37</v>
      </c>
      <c r="T276" s="144">
        <v>82708.06</v>
      </c>
      <c r="U276" s="144">
        <v>87259.93</v>
      </c>
      <c r="V276" s="144">
        <v>84451.65</v>
      </c>
      <c r="W276" s="144">
        <v>86092.44</v>
      </c>
      <c r="X276" s="144">
        <v>88817.9</v>
      </c>
      <c r="Y276" s="144">
        <v>96559.92</v>
      </c>
      <c r="Z276" s="144">
        <v>88646.97</v>
      </c>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33"/>
      <c r="BL276" s="144"/>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row>
    <row r="277" spans="1:98" s="57" customFormat="1" x14ac:dyDescent="0.2">
      <c r="A277" s="312"/>
      <c r="B277" s="146" t="s">
        <v>20</v>
      </c>
      <c r="C277" s="147">
        <v>577991.06999999995</v>
      </c>
      <c r="D277" s="147"/>
      <c r="E277" s="147"/>
      <c r="F277" s="147">
        <v>1528887.34</v>
      </c>
      <c r="G277" s="147"/>
      <c r="H277" s="147"/>
      <c r="I277" s="147"/>
      <c r="J277" s="147"/>
      <c r="K277" s="147"/>
      <c r="L277" s="147"/>
      <c r="M277" s="147"/>
      <c r="N277" s="147"/>
      <c r="O277" s="147">
        <v>1302098.1499999999</v>
      </c>
      <c r="P277" s="147">
        <v>1221399.25</v>
      </c>
      <c r="Q277" s="147">
        <v>1369125.32</v>
      </c>
      <c r="R277" s="147">
        <v>599091.06999999995</v>
      </c>
      <c r="S277" s="147">
        <v>591541.88</v>
      </c>
      <c r="T277" s="147">
        <v>566345.43000000005</v>
      </c>
      <c r="U277" s="147">
        <v>585957.82999999996</v>
      </c>
      <c r="V277" s="147">
        <v>594325.56999999995</v>
      </c>
      <c r="W277" s="147">
        <v>578744.91</v>
      </c>
      <c r="X277" s="147">
        <v>583753.52</v>
      </c>
      <c r="Y277" s="147">
        <v>595571.07999999996</v>
      </c>
      <c r="Z277" s="147">
        <v>598099.93999999994</v>
      </c>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56"/>
      <c r="BL277" s="147"/>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row>
    <row r="278" spans="1:98" s="150" customFormat="1" x14ac:dyDescent="0.2">
      <c r="A278" s="312"/>
      <c r="B278" s="148" t="s">
        <v>46</v>
      </c>
      <c r="C278" s="149">
        <v>2464.44</v>
      </c>
      <c r="D278" s="149"/>
      <c r="E278" s="149"/>
      <c r="F278" s="149">
        <v>3446.74</v>
      </c>
      <c r="G278" s="149"/>
      <c r="H278" s="149"/>
      <c r="I278" s="149"/>
      <c r="J278" s="149"/>
      <c r="K278" s="149"/>
      <c r="L278" s="149"/>
      <c r="M278" s="149"/>
      <c r="N278" s="149"/>
      <c r="O278" s="149">
        <v>4019.63</v>
      </c>
      <c r="P278" s="149">
        <v>4121</v>
      </c>
      <c r="Q278" s="149">
        <v>4119.6499999999996</v>
      </c>
      <c r="R278" s="149">
        <v>2540.75</v>
      </c>
      <c r="S278" s="149">
        <v>2367.09</v>
      </c>
      <c r="T278" s="149">
        <v>1157.81</v>
      </c>
      <c r="U278" s="149">
        <v>2562.06</v>
      </c>
      <c r="V278" s="149">
        <v>1906.24</v>
      </c>
      <c r="W278" s="149">
        <v>1825.01</v>
      </c>
      <c r="X278" s="149">
        <v>2564.14</v>
      </c>
      <c r="Y278" s="149">
        <v>2386.38</v>
      </c>
      <c r="Z278" s="149">
        <v>2408.58</v>
      </c>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33"/>
      <c r="BL278" s="149"/>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row>
    <row r="279" spans="1:98" s="153" customFormat="1" x14ac:dyDescent="0.2">
      <c r="A279" s="312"/>
      <c r="B279" s="151" t="s">
        <v>47</v>
      </c>
      <c r="C279" s="152">
        <v>3352.75</v>
      </c>
      <c r="D279" s="152"/>
      <c r="E279" s="152"/>
      <c r="F279" s="152">
        <v>2636.71</v>
      </c>
      <c r="G279" s="152"/>
      <c r="H279" s="152"/>
      <c r="I279" s="152"/>
      <c r="J279" s="152"/>
      <c r="K279" s="152"/>
      <c r="L279" s="152"/>
      <c r="M279" s="152"/>
      <c r="N279" s="152"/>
      <c r="O279" s="152">
        <v>4102.6000000000004</v>
      </c>
      <c r="P279" s="152">
        <v>4103.7700000000004</v>
      </c>
      <c r="Q279" s="152">
        <v>4216.82</v>
      </c>
      <c r="R279" s="152">
        <v>3166.95</v>
      </c>
      <c r="S279" s="152">
        <v>3566.77</v>
      </c>
      <c r="T279" s="152">
        <v>3473.8</v>
      </c>
      <c r="U279" s="152">
        <v>3461.77</v>
      </c>
      <c r="V279" s="152">
        <v>3364.55</v>
      </c>
      <c r="W279" s="152">
        <v>2496.73</v>
      </c>
      <c r="X279" s="152">
        <v>3586.11</v>
      </c>
      <c r="Y279" s="152">
        <v>3654.67</v>
      </c>
      <c r="Z279" s="152">
        <v>3027.82</v>
      </c>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33"/>
      <c r="BL279" s="152"/>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row>
    <row r="280" spans="1:98" s="153" customFormat="1" x14ac:dyDescent="0.2">
      <c r="A280" s="312"/>
      <c r="B280" s="154" t="s">
        <v>48</v>
      </c>
      <c r="C280" s="152">
        <v>3646.28</v>
      </c>
      <c r="D280" s="152"/>
      <c r="E280" s="152"/>
      <c r="F280" s="152">
        <v>2439.16</v>
      </c>
      <c r="G280" s="152"/>
      <c r="H280" s="152"/>
      <c r="I280" s="152"/>
      <c r="J280" s="152"/>
      <c r="K280" s="152"/>
      <c r="L280" s="152"/>
      <c r="M280" s="152"/>
      <c r="N280" s="152"/>
      <c r="O280" s="152">
        <v>4145.46</v>
      </c>
      <c r="P280" s="152">
        <v>4037.25</v>
      </c>
      <c r="Q280" s="152">
        <v>4082.7</v>
      </c>
      <c r="R280" s="152">
        <v>2525.7199999999998</v>
      </c>
      <c r="S280" s="152">
        <v>3549.73</v>
      </c>
      <c r="T280" s="152">
        <v>2469.75</v>
      </c>
      <c r="U280" s="152">
        <v>2524.52</v>
      </c>
      <c r="V280" s="152">
        <v>2526.1</v>
      </c>
      <c r="W280" s="152">
        <v>2485.7399999999998</v>
      </c>
      <c r="X280" s="152">
        <v>3614.79</v>
      </c>
      <c r="Y280" s="152">
        <v>3594.06</v>
      </c>
      <c r="Z280" s="152">
        <v>3707.32</v>
      </c>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33"/>
      <c r="BL280" s="152"/>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row>
    <row r="281" spans="1:98" s="157" customFormat="1" ht="13.5" thickBot="1" x14ac:dyDescent="0.25">
      <c r="A281" s="312"/>
      <c r="B281" s="155" t="s">
        <v>49</v>
      </c>
      <c r="C281" s="156">
        <v>3646.28</v>
      </c>
      <c r="D281" s="156"/>
      <c r="E281" s="156"/>
      <c r="F281" s="156">
        <v>3446.74</v>
      </c>
      <c r="G281" s="156"/>
      <c r="H281" s="156"/>
      <c r="I281" s="156"/>
      <c r="J281" s="156"/>
      <c r="K281" s="156"/>
      <c r="L281" s="156"/>
      <c r="M281" s="156"/>
      <c r="N281" s="156"/>
      <c r="O281" s="156">
        <v>4145.46</v>
      </c>
      <c r="P281" s="156">
        <v>4121</v>
      </c>
      <c r="Q281" s="156">
        <v>4216.82</v>
      </c>
      <c r="R281" s="156">
        <v>3166.95</v>
      </c>
      <c r="S281" s="156">
        <v>3566.77</v>
      </c>
      <c r="T281" s="156">
        <v>3473.8</v>
      </c>
      <c r="U281" s="156">
        <v>3461.77</v>
      </c>
      <c r="V281" s="156">
        <v>3364.55</v>
      </c>
      <c r="W281" s="156">
        <v>2496.73</v>
      </c>
      <c r="X281" s="156">
        <v>3614.79</v>
      </c>
      <c r="Y281" s="156">
        <v>3654.67</v>
      </c>
      <c r="Z281" s="156">
        <v>3707.32</v>
      </c>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45"/>
      <c r="BL281" s="156"/>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row>
    <row r="282" spans="1:98" s="160" customFormat="1" x14ac:dyDescent="0.2">
      <c r="A282" s="312"/>
      <c r="B282" s="158" t="s">
        <v>50</v>
      </c>
      <c r="C282" s="159">
        <v>292795.5</v>
      </c>
      <c r="D282" s="159"/>
      <c r="E282" s="159"/>
      <c r="F282" s="159">
        <v>56061.63</v>
      </c>
      <c r="G282" s="159"/>
      <c r="H282" s="159"/>
      <c r="I282" s="159"/>
      <c r="J282" s="159"/>
      <c r="K282" s="159"/>
      <c r="L282" s="159"/>
      <c r="M282" s="159"/>
      <c r="N282" s="159"/>
      <c r="O282" s="159">
        <v>1112861.6100000001</v>
      </c>
      <c r="P282" s="159">
        <v>301067.52000000002</v>
      </c>
      <c r="Q282" s="159">
        <v>592699.76</v>
      </c>
      <c r="R282" s="159">
        <v>463344.23</v>
      </c>
      <c r="S282" s="159">
        <v>302180.19</v>
      </c>
      <c r="T282" s="159">
        <v>268754</v>
      </c>
      <c r="U282" s="159">
        <v>285134.61</v>
      </c>
      <c r="V282" s="159">
        <v>291720.19</v>
      </c>
      <c r="W282" s="159">
        <v>275789.75</v>
      </c>
      <c r="X282" s="159">
        <v>287674.31</v>
      </c>
      <c r="Y282" s="159">
        <v>261046.75</v>
      </c>
      <c r="Z282" s="159">
        <v>296416.90000000002</v>
      </c>
      <c r="AA282" s="159"/>
      <c r="AB282" s="159"/>
      <c r="AC282" s="159"/>
      <c r="AD282" s="159"/>
      <c r="AE282" s="159"/>
      <c r="AF282" s="159"/>
      <c r="AG282" s="159"/>
      <c r="AH282" s="159"/>
      <c r="AI282" s="159"/>
      <c r="AJ282" s="159"/>
      <c r="AK282" s="159"/>
      <c r="AL282" s="159"/>
      <c r="AM282" s="159"/>
      <c r="AN282" s="159"/>
      <c r="AO282" s="159"/>
      <c r="AP282" s="159"/>
      <c r="AQ282" s="159"/>
      <c r="AR282" s="159"/>
      <c r="AS282" s="159"/>
      <c r="AT282" s="159"/>
      <c r="AU282" s="159"/>
      <c r="AV282" s="159"/>
      <c r="AW282" s="159"/>
      <c r="AX282" s="159"/>
      <c r="AY282" s="159"/>
      <c r="AZ282" s="159"/>
      <c r="BA282" s="159"/>
      <c r="BB282" s="159"/>
      <c r="BC282" s="159"/>
      <c r="BD282" s="159"/>
      <c r="BE282" s="159"/>
      <c r="BF282" s="159"/>
      <c r="BG282" s="159"/>
      <c r="BH282" s="159"/>
      <c r="BI282" s="159"/>
      <c r="BJ282" s="159"/>
      <c r="BK282" s="133"/>
      <c r="BL282" s="159"/>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row>
    <row r="283" spans="1:98" s="163" customFormat="1" x14ac:dyDescent="0.2">
      <c r="A283" s="312"/>
      <c r="B283" s="161" t="s">
        <v>51</v>
      </c>
      <c r="C283" s="162">
        <v>255731.36</v>
      </c>
      <c r="D283" s="162"/>
      <c r="E283" s="162"/>
      <c r="F283" s="162">
        <v>9715.0300000000007</v>
      </c>
      <c r="G283" s="162"/>
      <c r="H283" s="162"/>
      <c r="I283" s="162"/>
      <c r="J283" s="162"/>
      <c r="K283" s="162"/>
      <c r="L283" s="162"/>
      <c r="M283" s="162"/>
      <c r="N283" s="162"/>
      <c r="O283" s="162">
        <v>814938.41</v>
      </c>
      <c r="P283" s="162">
        <v>293162.26</v>
      </c>
      <c r="Q283" s="162">
        <v>473594.26</v>
      </c>
      <c r="R283" s="162">
        <v>257221.09</v>
      </c>
      <c r="S283" s="162">
        <v>231805.41</v>
      </c>
      <c r="T283" s="162">
        <v>224569.97</v>
      </c>
      <c r="U283" s="162">
        <v>231409.61</v>
      </c>
      <c r="V283" s="162">
        <v>229480.91</v>
      </c>
      <c r="W283" s="162">
        <v>221460.38</v>
      </c>
      <c r="X283" s="162">
        <v>308715.18</v>
      </c>
      <c r="Y283" s="162">
        <v>368662.06</v>
      </c>
      <c r="Z283" s="162">
        <v>287559.52</v>
      </c>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33"/>
      <c r="BL283" s="162"/>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row>
    <row r="284" spans="1:98" s="163" customFormat="1" x14ac:dyDescent="0.2">
      <c r="A284" s="312"/>
      <c r="B284" s="164" t="s">
        <v>52</v>
      </c>
      <c r="C284" s="165">
        <v>138966.71</v>
      </c>
      <c r="D284" s="165"/>
      <c r="E284" s="165"/>
      <c r="F284" s="165">
        <v>70.09</v>
      </c>
      <c r="G284" s="165"/>
      <c r="H284" s="165"/>
      <c r="I284" s="165"/>
      <c r="J284" s="165"/>
      <c r="K284" s="165"/>
      <c r="L284" s="165"/>
      <c r="M284" s="165"/>
      <c r="N284" s="165"/>
      <c r="O284" s="165">
        <v>319204.25</v>
      </c>
      <c r="P284" s="165">
        <v>118428.98</v>
      </c>
      <c r="Q284" s="165">
        <v>181843.24</v>
      </c>
      <c r="R284" s="165">
        <v>110740.24</v>
      </c>
      <c r="S284" s="165">
        <v>100966.51</v>
      </c>
      <c r="T284" s="165">
        <v>85515.89</v>
      </c>
      <c r="U284" s="165">
        <v>94872.12</v>
      </c>
      <c r="V284" s="165">
        <v>90589.15</v>
      </c>
      <c r="W284" s="165">
        <v>100677.22</v>
      </c>
      <c r="X284" s="165">
        <v>143596.46</v>
      </c>
      <c r="Y284" s="165">
        <v>173740.42</v>
      </c>
      <c r="Z284" s="165">
        <v>146654.48000000001</v>
      </c>
      <c r="AA284" s="165"/>
      <c r="AB284" s="165"/>
      <c r="AC284" s="165"/>
      <c r="AD284" s="165"/>
      <c r="AE284" s="165"/>
      <c r="AF284" s="165"/>
      <c r="AG284" s="165"/>
      <c r="AH284" s="165"/>
      <c r="AI284" s="165"/>
      <c r="AJ284" s="165"/>
      <c r="AK284" s="165"/>
      <c r="AL284" s="165"/>
      <c r="AM284" s="165"/>
      <c r="AN284" s="165"/>
      <c r="AO284" s="165"/>
      <c r="AP284" s="16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33"/>
      <c r="BL284" s="165"/>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row>
    <row r="285" spans="1:98" s="168" customFormat="1" ht="13.5" thickBot="1" x14ac:dyDescent="0.25">
      <c r="A285" s="312"/>
      <c r="B285" s="166" t="s">
        <v>53</v>
      </c>
      <c r="C285" s="167">
        <v>0</v>
      </c>
      <c r="D285" s="167"/>
      <c r="E285" s="167"/>
      <c r="F285" s="167">
        <v>0</v>
      </c>
      <c r="G285" s="167"/>
      <c r="H285" s="167"/>
      <c r="I285" s="167"/>
      <c r="J285" s="167"/>
      <c r="K285" s="167"/>
      <c r="L285" s="167"/>
      <c r="M285" s="167"/>
      <c r="N285" s="167"/>
      <c r="O285" s="167">
        <v>0</v>
      </c>
      <c r="P285" s="167">
        <v>0</v>
      </c>
      <c r="Q285" s="167">
        <v>0</v>
      </c>
      <c r="R285" s="167">
        <v>0</v>
      </c>
      <c r="S285" s="167">
        <v>0</v>
      </c>
      <c r="T285" s="167">
        <v>229426.49</v>
      </c>
      <c r="U285" s="167">
        <v>242044.82</v>
      </c>
      <c r="V285" s="167">
        <v>238129.48</v>
      </c>
      <c r="W285" s="167">
        <v>0</v>
      </c>
      <c r="X285" s="167">
        <v>0</v>
      </c>
      <c r="Y285" s="167">
        <v>0</v>
      </c>
      <c r="Z285" s="167">
        <v>0</v>
      </c>
      <c r="AA285" s="167"/>
      <c r="AB285" s="167"/>
      <c r="AC285" s="167"/>
      <c r="AD285" s="167"/>
      <c r="AE285" s="167"/>
      <c r="AF285" s="167"/>
      <c r="AG285" s="167"/>
      <c r="AH285" s="167"/>
      <c r="AI285" s="167"/>
      <c r="AJ285" s="167"/>
      <c r="AK285" s="167"/>
      <c r="AL285" s="167"/>
      <c r="AM285" s="167"/>
      <c r="AN285" s="167"/>
      <c r="AO285" s="167"/>
      <c r="AP285" s="167"/>
      <c r="AQ285" s="167"/>
      <c r="AR285" s="167"/>
      <c r="AS285" s="167"/>
      <c r="AT285" s="167"/>
      <c r="AU285" s="167"/>
      <c r="AV285" s="167"/>
      <c r="AW285" s="167"/>
      <c r="AX285" s="167"/>
      <c r="AY285" s="167"/>
      <c r="AZ285" s="167"/>
      <c r="BA285" s="167"/>
      <c r="BB285" s="167"/>
      <c r="BC285" s="167"/>
      <c r="BD285" s="167"/>
      <c r="BE285" s="167"/>
      <c r="BF285" s="167"/>
      <c r="BG285" s="167"/>
      <c r="BH285" s="167"/>
      <c r="BI285" s="167"/>
      <c r="BJ285" s="167"/>
      <c r="BK285" s="56"/>
      <c r="BL285" s="167"/>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row>
    <row r="286" spans="1:98" s="171" customFormat="1" x14ac:dyDescent="0.2">
      <c r="A286" s="312"/>
      <c r="B286" s="245" t="s">
        <v>54</v>
      </c>
      <c r="C286" s="170">
        <v>59</v>
      </c>
      <c r="D286" s="170"/>
      <c r="E286" s="170"/>
      <c r="F286" s="170">
        <v>80</v>
      </c>
      <c r="G286" s="170"/>
      <c r="H286" s="170"/>
      <c r="I286" s="170"/>
      <c r="J286" s="170"/>
      <c r="K286" s="170"/>
      <c r="L286" s="170"/>
      <c r="M286" s="170"/>
      <c r="N286" s="170"/>
      <c r="O286" s="170">
        <v>76</v>
      </c>
      <c r="P286" s="170">
        <v>77</v>
      </c>
      <c r="Q286" s="170">
        <v>78</v>
      </c>
      <c r="R286" s="170">
        <v>64</v>
      </c>
      <c r="S286" s="170">
        <v>62</v>
      </c>
      <c r="T286" s="170">
        <v>51</v>
      </c>
      <c r="U286" s="170">
        <v>57</v>
      </c>
      <c r="V286" s="170">
        <v>69</v>
      </c>
      <c r="W286" s="170">
        <v>70</v>
      </c>
      <c r="X286" s="170">
        <v>61</v>
      </c>
      <c r="Y286" s="170">
        <v>63</v>
      </c>
      <c r="Z286" s="170">
        <v>71</v>
      </c>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33"/>
      <c r="BL286" s="170"/>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row>
    <row r="287" spans="1:98" s="174" customFormat="1" x14ac:dyDescent="0.2">
      <c r="A287" s="312"/>
      <c r="B287" s="246" t="s">
        <v>55</v>
      </c>
      <c r="C287" s="173">
        <v>31</v>
      </c>
      <c r="D287" s="173"/>
      <c r="E287" s="173"/>
      <c r="F287" s="173">
        <v>30</v>
      </c>
      <c r="G287" s="173"/>
      <c r="H287" s="173"/>
      <c r="I287" s="173"/>
      <c r="J287" s="173"/>
      <c r="K287" s="173"/>
      <c r="L287" s="173"/>
      <c r="M287" s="173"/>
      <c r="N287" s="173"/>
      <c r="O287" s="173">
        <v>31</v>
      </c>
      <c r="P287" s="173">
        <v>28</v>
      </c>
      <c r="Q287" s="173">
        <v>31</v>
      </c>
      <c r="R287" s="173">
        <v>30</v>
      </c>
      <c r="S287" s="173">
        <v>31</v>
      </c>
      <c r="T287" s="173">
        <v>30</v>
      </c>
      <c r="U287" s="173">
        <v>31</v>
      </c>
      <c r="V287" s="173">
        <v>31</v>
      </c>
      <c r="W287" s="173">
        <v>30</v>
      </c>
      <c r="X287" s="173">
        <v>31</v>
      </c>
      <c r="Y287" s="173">
        <v>30</v>
      </c>
      <c r="Z287" s="173">
        <v>31</v>
      </c>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45"/>
      <c r="BL287" s="173"/>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row>
    <row r="288" spans="1:98" s="177" customFormat="1" ht="4.5" customHeight="1" x14ac:dyDescent="0.2">
      <c r="A288" s="312"/>
      <c r="B288" s="247"/>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c r="BE288" s="176"/>
      <c r="BF288" s="176"/>
      <c r="BG288" s="176"/>
      <c r="BH288" s="176"/>
      <c r="BI288" s="176"/>
      <c r="BJ288" s="176"/>
      <c r="BK288" s="45"/>
      <c r="BL288" s="176"/>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row>
    <row r="289" spans="1:98" s="181" customFormat="1" x14ac:dyDescent="0.2">
      <c r="A289" s="312"/>
      <c r="B289" s="248" t="s">
        <v>56</v>
      </c>
      <c r="C289" s="179">
        <v>52.33</v>
      </c>
      <c r="D289" s="179"/>
      <c r="E289" s="179"/>
      <c r="F289" s="179">
        <v>49.91</v>
      </c>
      <c r="G289" s="179"/>
      <c r="H289" s="179"/>
      <c r="I289" s="179"/>
      <c r="J289" s="179"/>
      <c r="K289" s="179"/>
      <c r="L289" s="179"/>
      <c r="M289" s="179"/>
      <c r="N289" s="179"/>
      <c r="O289" s="179">
        <v>42.37</v>
      </c>
      <c r="P289" s="179">
        <v>42.37</v>
      </c>
      <c r="Q289" s="179">
        <v>42.37</v>
      </c>
      <c r="R289" s="179">
        <v>52.33</v>
      </c>
      <c r="S289" s="179">
        <v>52.33</v>
      </c>
      <c r="T289" s="179">
        <v>52.33</v>
      </c>
      <c r="U289" s="179">
        <v>52.33</v>
      </c>
      <c r="V289" s="179">
        <v>52.33</v>
      </c>
      <c r="W289" s="179">
        <v>52.33</v>
      </c>
      <c r="X289" s="179">
        <v>52.33</v>
      </c>
      <c r="Y289" s="179">
        <v>52.33</v>
      </c>
      <c r="Z289" s="179">
        <v>52.33</v>
      </c>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80"/>
      <c r="BL289" s="179"/>
      <c r="BM289" s="180"/>
      <c r="BN289" s="180"/>
      <c r="BO289" s="180"/>
      <c r="BP289" s="180"/>
      <c r="BQ289" s="180"/>
      <c r="BR289" s="180"/>
      <c r="BS289" s="180"/>
      <c r="BT289" s="180"/>
      <c r="BU289" s="180"/>
      <c r="BV289" s="180"/>
      <c r="BW289" s="180"/>
      <c r="BX289" s="180"/>
      <c r="BY289" s="180"/>
      <c r="BZ289" s="180"/>
      <c r="CA289" s="180"/>
      <c r="CB289" s="180"/>
      <c r="CC289" s="180"/>
      <c r="CD289" s="180"/>
      <c r="CE289" s="180"/>
      <c r="CF289" s="180"/>
      <c r="CG289" s="180"/>
      <c r="CH289" s="180"/>
      <c r="CI289" s="180"/>
      <c r="CJ289" s="180"/>
      <c r="CK289" s="180"/>
      <c r="CL289" s="180"/>
      <c r="CM289" s="180"/>
      <c r="CN289" s="180"/>
      <c r="CO289" s="180"/>
      <c r="CP289" s="180"/>
      <c r="CQ289" s="180"/>
      <c r="CR289" s="180"/>
      <c r="CS289" s="180"/>
    </row>
    <row r="290" spans="1:98" s="184" customFormat="1" x14ac:dyDescent="0.2">
      <c r="A290" s="312"/>
      <c r="B290" s="249" t="s">
        <v>57</v>
      </c>
      <c r="C290" s="183">
        <f t="shared" ref="C290:BJ290" si="265">C287*C289</f>
        <v>1622.23</v>
      </c>
      <c r="D290" s="183">
        <f t="shared" si="265"/>
        <v>0</v>
      </c>
      <c r="E290" s="183">
        <f t="shared" si="265"/>
        <v>0</v>
      </c>
      <c r="F290" s="183">
        <f t="shared" si="265"/>
        <v>1497.3</v>
      </c>
      <c r="G290" s="183">
        <f t="shared" si="265"/>
        <v>0</v>
      </c>
      <c r="H290" s="183">
        <f t="shared" si="265"/>
        <v>0</v>
      </c>
      <c r="I290" s="183">
        <f t="shared" si="265"/>
        <v>0</v>
      </c>
      <c r="J290" s="183">
        <f t="shared" si="265"/>
        <v>0</v>
      </c>
      <c r="K290" s="183">
        <f t="shared" si="265"/>
        <v>0</v>
      </c>
      <c r="L290" s="183">
        <f t="shared" si="265"/>
        <v>0</v>
      </c>
      <c r="M290" s="183">
        <f t="shared" si="265"/>
        <v>0</v>
      </c>
      <c r="N290" s="183">
        <f t="shared" si="265"/>
        <v>0</v>
      </c>
      <c r="O290" s="183">
        <f t="shared" si="265"/>
        <v>1313.47</v>
      </c>
      <c r="P290" s="183">
        <f t="shared" si="265"/>
        <v>1186.3599999999999</v>
      </c>
      <c r="Q290" s="183">
        <f t="shared" si="265"/>
        <v>1313.47</v>
      </c>
      <c r="R290" s="183">
        <f t="shared" si="265"/>
        <v>1569.8999999999999</v>
      </c>
      <c r="S290" s="183">
        <f t="shared" si="265"/>
        <v>1622.23</v>
      </c>
      <c r="T290" s="183">
        <f t="shared" si="265"/>
        <v>1569.8999999999999</v>
      </c>
      <c r="U290" s="183">
        <f t="shared" si="265"/>
        <v>1622.23</v>
      </c>
      <c r="V290" s="183">
        <f t="shared" si="265"/>
        <v>1622.23</v>
      </c>
      <c r="W290" s="183">
        <f t="shared" si="265"/>
        <v>1569.8999999999999</v>
      </c>
      <c r="X290" s="183">
        <f t="shared" si="265"/>
        <v>1622.23</v>
      </c>
      <c r="Y290" s="183">
        <f t="shared" si="265"/>
        <v>1569.8999999999999</v>
      </c>
      <c r="Z290" s="183">
        <f t="shared" si="265"/>
        <v>1622.23</v>
      </c>
      <c r="AA290" s="183">
        <f t="shared" si="265"/>
        <v>0</v>
      </c>
      <c r="AB290" s="183">
        <f t="shared" si="265"/>
        <v>0</v>
      </c>
      <c r="AC290" s="183">
        <f t="shared" si="265"/>
        <v>0</v>
      </c>
      <c r="AD290" s="183">
        <f t="shared" si="265"/>
        <v>0</v>
      </c>
      <c r="AE290" s="183">
        <f t="shared" si="265"/>
        <v>0</v>
      </c>
      <c r="AF290" s="183">
        <f t="shared" si="265"/>
        <v>0</v>
      </c>
      <c r="AG290" s="183">
        <f t="shared" si="265"/>
        <v>0</v>
      </c>
      <c r="AH290" s="183">
        <f t="shared" si="265"/>
        <v>0</v>
      </c>
      <c r="AI290" s="183">
        <f t="shared" si="265"/>
        <v>0</v>
      </c>
      <c r="AJ290" s="183">
        <f t="shared" si="265"/>
        <v>0</v>
      </c>
      <c r="AK290" s="183">
        <f t="shared" si="265"/>
        <v>0</v>
      </c>
      <c r="AL290" s="183">
        <f t="shared" si="265"/>
        <v>0</v>
      </c>
      <c r="AM290" s="183">
        <f t="shared" si="265"/>
        <v>0</v>
      </c>
      <c r="AN290" s="183">
        <f t="shared" si="265"/>
        <v>0</v>
      </c>
      <c r="AO290" s="183">
        <f t="shared" si="265"/>
        <v>0</v>
      </c>
      <c r="AP290" s="183">
        <f t="shared" si="265"/>
        <v>0</v>
      </c>
      <c r="AQ290" s="183">
        <f t="shared" si="265"/>
        <v>0</v>
      </c>
      <c r="AR290" s="183">
        <f t="shared" si="265"/>
        <v>0</v>
      </c>
      <c r="AS290" s="183">
        <f t="shared" si="265"/>
        <v>0</v>
      </c>
      <c r="AT290" s="183">
        <f t="shared" si="265"/>
        <v>0</v>
      </c>
      <c r="AU290" s="183">
        <f t="shared" si="265"/>
        <v>0</v>
      </c>
      <c r="AV290" s="183">
        <f t="shared" si="265"/>
        <v>0</v>
      </c>
      <c r="AW290" s="183">
        <f t="shared" si="265"/>
        <v>0</v>
      </c>
      <c r="AX290" s="183">
        <f t="shared" si="265"/>
        <v>0</v>
      </c>
      <c r="AY290" s="183">
        <f t="shared" si="265"/>
        <v>0</v>
      </c>
      <c r="AZ290" s="183">
        <f t="shared" si="265"/>
        <v>0</v>
      </c>
      <c r="BA290" s="183">
        <f t="shared" si="265"/>
        <v>0</v>
      </c>
      <c r="BB290" s="183">
        <f t="shared" si="265"/>
        <v>0</v>
      </c>
      <c r="BC290" s="183">
        <f t="shared" si="265"/>
        <v>0</v>
      </c>
      <c r="BD290" s="183">
        <f t="shared" si="265"/>
        <v>0</v>
      </c>
      <c r="BE290" s="183">
        <f t="shared" si="265"/>
        <v>0</v>
      </c>
      <c r="BF290" s="183">
        <f t="shared" si="265"/>
        <v>0</v>
      </c>
      <c r="BG290" s="183">
        <f t="shared" si="265"/>
        <v>0</v>
      </c>
      <c r="BH290" s="183">
        <f t="shared" si="265"/>
        <v>0</v>
      </c>
      <c r="BI290" s="183">
        <f t="shared" si="265"/>
        <v>0</v>
      </c>
      <c r="BJ290" s="183">
        <f t="shared" si="265"/>
        <v>0</v>
      </c>
      <c r="BK290" s="45"/>
      <c r="BL290" s="183">
        <f t="shared" ref="BL290" si="266">BL287*BL289</f>
        <v>0</v>
      </c>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row>
    <row r="291" spans="1:98" s="45" customFormat="1" x14ac:dyDescent="0.2">
      <c r="A291" s="312"/>
      <c r="B291" s="199" t="s">
        <v>6</v>
      </c>
      <c r="C291" s="186">
        <v>3.35</v>
      </c>
      <c r="D291" s="186"/>
      <c r="E291" s="186"/>
      <c r="F291" s="186">
        <v>0</v>
      </c>
      <c r="G291" s="186"/>
      <c r="H291" s="186"/>
      <c r="I291" s="186"/>
      <c r="J291" s="186"/>
      <c r="K291" s="186"/>
      <c r="L291" s="186"/>
      <c r="M291" s="186"/>
      <c r="N291" s="186"/>
      <c r="O291" s="186">
        <v>2.71</v>
      </c>
      <c r="P291" s="186">
        <v>2.71</v>
      </c>
      <c r="Q291" s="186">
        <v>2.71</v>
      </c>
      <c r="R291" s="186">
        <v>3.35</v>
      </c>
      <c r="S291" s="186">
        <v>3.35</v>
      </c>
      <c r="T291" s="186">
        <v>3.35</v>
      </c>
      <c r="U291" s="186">
        <v>3.35</v>
      </c>
      <c r="V291" s="186">
        <v>3.35</v>
      </c>
      <c r="W291" s="186">
        <v>3.35</v>
      </c>
      <c r="X291" s="186">
        <v>3.35</v>
      </c>
      <c r="Y291" s="186">
        <v>3.35</v>
      </c>
      <c r="Z291" s="186">
        <v>3.35</v>
      </c>
      <c r="AA291" s="186"/>
      <c r="AB291" s="186"/>
      <c r="AC291" s="186"/>
      <c r="AD291" s="186"/>
      <c r="AE291" s="186"/>
      <c r="AF291" s="186"/>
      <c r="AG291" s="186"/>
      <c r="AH291" s="186"/>
      <c r="AI291" s="186"/>
      <c r="AJ291" s="186"/>
      <c r="AK291" s="186"/>
      <c r="AL291" s="186"/>
      <c r="AM291" s="186"/>
      <c r="AN291" s="186"/>
      <c r="AO291" s="186"/>
      <c r="AP291" s="186"/>
      <c r="AQ291" s="186"/>
      <c r="AR291" s="186"/>
      <c r="AS291" s="186"/>
      <c r="AT291" s="186"/>
      <c r="AU291" s="186"/>
      <c r="AV291" s="186"/>
      <c r="AW291" s="186"/>
      <c r="AX291" s="186"/>
      <c r="AY291" s="186"/>
      <c r="AZ291" s="186"/>
      <c r="BA291" s="186"/>
      <c r="BB291" s="186"/>
      <c r="BC291" s="186"/>
      <c r="BD291" s="186"/>
      <c r="BE291" s="186"/>
      <c r="BF291" s="186"/>
      <c r="BG291" s="186"/>
      <c r="BH291" s="186"/>
      <c r="BI291" s="186"/>
      <c r="BJ291" s="186"/>
      <c r="BL291" s="186"/>
    </row>
    <row r="292" spans="1:98" s="24" customFormat="1" x14ac:dyDescent="0.2">
      <c r="A292" s="312"/>
      <c r="B292" s="250" t="s">
        <v>58</v>
      </c>
      <c r="C292" s="188">
        <f t="shared" ref="C292:BJ292" si="267">C291*C273</f>
        <v>15483.7</v>
      </c>
      <c r="D292" s="188">
        <f t="shared" si="267"/>
        <v>0</v>
      </c>
      <c r="E292" s="188">
        <f t="shared" si="267"/>
        <v>0</v>
      </c>
      <c r="F292" s="188">
        <f t="shared" si="267"/>
        <v>0</v>
      </c>
      <c r="G292" s="188">
        <f t="shared" si="267"/>
        <v>0</v>
      </c>
      <c r="H292" s="188">
        <f t="shared" si="267"/>
        <v>0</v>
      </c>
      <c r="I292" s="188">
        <f t="shared" si="267"/>
        <v>0</v>
      </c>
      <c r="J292" s="188">
        <f t="shared" si="267"/>
        <v>0</v>
      </c>
      <c r="K292" s="188">
        <f t="shared" si="267"/>
        <v>0</v>
      </c>
      <c r="L292" s="188">
        <f t="shared" si="267"/>
        <v>0</v>
      </c>
      <c r="M292" s="188">
        <f t="shared" si="267"/>
        <v>0</v>
      </c>
      <c r="N292" s="188">
        <f t="shared" si="267"/>
        <v>0</v>
      </c>
      <c r="O292" s="188">
        <f t="shared" si="267"/>
        <v>12525.619999999999</v>
      </c>
      <c r="P292" s="188">
        <f t="shared" si="267"/>
        <v>12525.619999999999</v>
      </c>
      <c r="Q292" s="188">
        <f t="shared" si="267"/>
        <v>12525.619999999999</v>
      </c>
      <c r="R292" s="188">
        <f t="shared" si="267"/>
        <v>15483.7</v>
      </c>
      <c r="S292" s="188">
        <f t="shared" si="267"/>
        <v>15483.7</v>
      </c>
      <c r="T292" s="188">
        <f t="shared" si="267"/>
        <v>15483.7</v>
      </c>
      <c r="U292" s="188">
        <f t="shared" si="267"/>
        <v>15483.7</v>
      </c>
      <c r="V292" s="188">
        <f t="shared" si="267"/>
        <v>15483.7</v>
      </c>
      <c r="W292" s="188">
        <f t="shared" si="267"/>
        <v>15483.7</v>
      </c>
      <c r="X292" s="188">
        <f t="shared" si="267"/>
        <v>15483.7</v>
      </c>
      <c r="Y292" s="188">
        <f t="shared" si="267"/>
        <v>15483.7</v>
      </c>
      <c r="Z292" s="188">
        <f t="shared" si="267"/>
        <v>15483.7</v>
      </c>
      <c r="AA292" s="188">
        <f t="shared" si="267"/>
        <v>0</v>
      </c>
      <c r="AB292" s="188">
        <f t="shared" si="267"/>
        <v>0</v>
      </c>
      <c r="AC292" s="188">
        <f t="shared" si="267"/>
        <v>0</v>
      </c>
      <c r="AD292" s="188">
        <f t="shared" si="267"/>
        <v>0</v>
      </c>
      <c r="AE292" s="188">
        <f t="shared" si="267"/>
        <v>0</v>
      </c>
      <c r="AF292" s="188">
        <f t="shared" si="267"/>
        <v>0</v>
      </c>
      <c r="AG292" s="188">
        <f t="shared" si="267"/>
        <v>0</v>
      </c>
      <c r="AH292" s="188">
        <f t="shared" si="267"/>
        <v>0</v>
      </c>
      <c r="AI292" s="188">
        <f t="shared" si="267"/>
        <v>0</v>
      </c>
      <c r="AJ292" s="188">
        <f t="shared" si="267"/>
        <v>0</v>
      </c>
      <c r="AK292" s="188">
        <f t="shared" si="267"/>
        <v>0</v>
      </c>
      <c r="AL292" s="188">
        <f t="shared" si="267"/>
        <v>0</v>
      </c>
      <c r="AM292" s="188">
        <f t="shared" si="267"/>
        <v>0</v>
      </c>
      <c r="AN292" s="188">
        <f t="shared" si="267"/>
        <v>0</v>
      </c>
      <c r="AO292" s="188">
        <f t="shared" si="267"/>
        <v>0</v>
      </c>
      <c r="AP292" s="188">
        <f t="shared" si="267"/>
        <v>0</v>
      </c>
      <c r="AQ292" s="188">
        <f t="shared" si="267"/>
        <v>0</v>
      </c>
      <c r="AR292" s="188">
        <f t="shared" si="267"/>
        <v>0</v>
      </c>
      <c r="AS292" s="188">
        <f t="shared" si="267"/>
        <v>0</v>
      </c>
      <c r="AT292" s="188">
        <f t="shared" si="267"/>
        <v>0</v>
      </c>
      <c r="AU292" s="188">
        <f t="shared" si="267"/>
        <v>0</v>
      </c>
      <c r="AV292" s="188">
        <f t="shared" si="267"/>
        <v>0</v>
      </c>
      <c r="AW292" s="188">
        <f t="shared" si="267"/>
        <v>0</v>
      </c>
      <c r="AX292" s="188">
        <f t="shared" si="267"/>
        <v>0</v>
      </c>
      <c r="AY292" s="188">
        <f t="shared" si="267"/>
        <v>0</v>
      </c>
      <c r="AZ292" s="188">
        <f t="shared" si="267"/>
        <v>0</v>
      </c>
      <c r="BA292" s="188">
        <f t="shared" si="267"/>
        <v>0</v>
      </c>
      <c r="BB292" s="188">
        <f t="shared" si="267"/>
        <v>0</v>
      </c>
      <c r="BC292" s="188">
        <f t="shared" si="267"/>
        <v>0</v>
      </c>
      <c r="BD292" s="188">
        <f t="shared" si="267"/>
        <v>0</v>
      </c>
      <c r="BE292" s="188">
        <f t="shared" si="267"/>
        <v>0</v>
      </c>
      <c r="BF292" s="188">
        <f t="shared" si="267"/>
        <v>0</v>
      </c>
      <c r="BG292" s="188">
        <f t="shared" si="267"/>
        <v>0</v>
      </c>
      <c r="BH292" s="188">
        <f t="shared" si="267"/>
        <v>0</v>
      </c>
      <c r="BI292" s="188">
        <f t="shared" si="267"/>
        <v>0</v>
      </c>
      <c r="BJ292" s="188">
        <f t="shared" si="267"/>
        <v>0</v>
      </c>
      <c r="BK292" s="23"/>
      <c r="BL292" s="188">
        <f t="shared" ref="BL292" si="268">BL291*BL273</f>
        <v>0</v>
      </c>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row>
    <row r="293" spans="1:98" s="45" customFormat="1" x14ac:dyDescent="0.2">
      <c r="A293" s="312"/>
      <c r="B293" s="203" t="s">
        <v>59</v>
      </c>
      <c r="C293" s="190">
        <v>6.72</v>
      </c>
      <c r="D293" s="190"/>
      <c r="E293" s="190"/>
      <c r="F293" s="190">
        <v>8.4</v>
      </c>
      <c r="G293" s="190"/>
      <c r="H293" s="190"/>
      <c r="I293" s="190"/>
      <c r="J293" s="190"/>
      <c r="K293" s="190"/>
      <c r="L293" s="190"/>
      <c r="M293" s="190"/>
      <c r="N293" s="190"/>
      <c r="O293" s="190">
        <v>5.44</v>
      </c>
      <c r="P293" s="190">
        <v>5.44</v>
      </c>
      <c r="Q293" s="190">
        <v>5.44</v>
      </c>
      <c r="R293" s="190">
        <v>6.72</v>
      </c>
      <c r="S293" s="190">
        <v>6.72</v>
      </c>
      <c r="T293" s="190">
        <v>6.72</v>
      </c>
      <c r="U293" s="190">
        <v>6.72</v>
      </c>
      <c r="V293" s="190">
        <v>6.72</v>
      </c>
      <c r="W293" s="190">
        <v>6.72</v>
      </c>
      <c r="X293" s="190">
        <v>6.72</v>
      </c>
      <c r="Y293" s="190">
        <v>6.72</v>
      </c>
      <c r="Z293" s="190">
        <v>6.72</v>
      </c>
      <c r="AA293" s="190"/>
      <c r="AB293" s="190"/>
      <c r="AC293" s="190"/>
      <c r="AD293" s="190"/>
      <c r="AE293" s="190"/>
      <c r="AF293" s="190"/>
      <c r="AG293" s="190"/>
      <c r="AH293" s="190"/>
      <c r="AI293" s="190"/>
      <c r="AJ293" s="190"/>
      <c r="AK293" s="190"/>
      <c r="AL293" s="190"/>
      <c r="AM293" s="190"/>
      <c r="AN293" s="190"/>
      <c r="AO293" s="190"/>
      <c r="AP293" s="190"/>
      <c r="AQ293" s="190"/>
      <c r="AR293" s="190"/>
      <c r="AS293" s="190"/>
      <c r="AT293" s="190"/>
      <c r="AU293" s="190"/>
      <c r="AV293" s="190"/>
      <c r="AW293" s="190"/>
      <c r="AX293" s="190"/>
      <c r="AY293" s="190"/>
      <c r="AZ293" s="190"/>
      <c r="BA293" s="190"/>
      <c r="BB293" s="190"/>
      <c r="BC293" s="190"/>
      <c r="BD293" s="190"/>
      <c r="BE293" s="190"/>
      <c r="BF293" s="190"/>
      <c r="BG293" s="190"/>
      <c r="BH293" s="190"/>
      <c r="BI293" s="190"/>
      <c r="BJ293" s="190"/>
      <c r="BL293" s="190"/>
    </row>
    <row r="294" spans="1:98" s="24" customFormat="1" x14ac:dyDescent="0.2">
      <c r="A294" s="312"/>
      <c r="B294" s="250" t="s">
        <v>60</v>
      </c>
      <c r="C294" s="188">
        <f t="shared" ref="C294:BJ294" si="269">C293*C273</f>
        <v>31059.84</v>
      </c>
      <c r="D294" s="188">
        <f t="shared" si="269"/>
        <v>0</v>
      </c>
      <c r="E294" s="188">
        <f t="shared" si="269"/>
        <v>0</v>
      </c>
      <c r="F294" s="188">
        <f t="shared" si="269"/>
        <v>38828.495999999999</v>
      </c>
      <c r="G294" s="188">
        <f t="shared" si="269"/>
        <v>0</v>
      </c>
      <c r="H294" s="188">
        <f t="shared" si="269"/>
        <v>0</v>
      </c>
      <c r="I294" s="188">
        <f t="shared" si="269"/>
        <v>0</v>
      </c>
      <c r="J294" s="188">
        <f t="shared" si="269"/>
        <v>0</v>
      </c>
      <c r="K294" s="188">
        <f t="shared" si="269"/>
        <v>0</v>
      </c>
      <c r="L294" s="188">
        <f t="shared" si="269"/>
        <v>0</v>
      </c>
      <c r="M294" s="188">
        <f t="shared" si="269"/>
        <v>0</v>
      </c>
      <c r="N294" s="188">
        <f t="shared" si="269"/>
        <v>0</v>
      </c>
      <c r="O294" s="188">
        <f t="shared" si="269"/>
        <v>25143.68</v>
      </c>
      <c r="P294" s="188">
        <f t="shared" si="269"/>
        <v>25143.68</v>
      </c>
      <c r="Q294" s="188">
        <f t="shared" si="269"/>
        <v>25143.68</v>
      </c>
      <c r="R294" s="188">
        <f t="shared" si="269"/>
        <v>31059.84</v>
      </c>
      <c r="S294" s="188">
        <f t="shared" si="269"/>
        <v>31059.84</v>
      </c>
      <c r="T294" s="188">
        <f t="shared" si="269"/>
        <v>31059.84</v>
      </c>
      <c r="U294" s="188">
        <f t="shared" si="269"/>
        <v>31059.84</v>
      </c>
      <c r="V294" s="188">
        <f t="shared" si="269"/>
        <v>31059.84</v>
      </c>
      <c r="W294" s="188">
        <f t="shared" si="269"/>
        <v>31059.84</v>
      </c>
      <c r="X294" s="188">
        <f t="shared" si="269"/>
        <v>31059.84</v>
      </c>
      <c r="Y294" s="188">
        <f t="shared" si="269"/>
        <v>31059.84</v>
      </c>
      <c r="Z294" s="188">
        <f t="shared" si="269"/>
        <v>31059.84</v>
      </c>
      <c r="AA294" s="188">
        <f t="shared" si="269"/>
        <v>0</v>
      </c>
      <c r="AB294" s="188">
        <f t="shared" si="269"/>
        <v>0</v>
      </c>
      <c r="AC294" s="188">
        <f t="shared" si="269"/>
        <v>0</v>
      </c>
      <c r="AD294" s="188">
        <f t="shared" si="269"/>
        <v>0</v>
      </c>
      <c r="AE294" s="188">
        <f t="shared" si="269"/>
        <v>0</v>
      </c>
      <c r="AF294" s="188">
        <f t="shared" si="269"/>
        <v>0</v>
      </c>
      <c r="AG294" s="188">
        <f t="shared" si="269"/>
        <v>0</v>
      </c>
      <c r="AH294" s="188">
        <f t="shared" si="269"/>
        <v>0</v>
      </c>
      <c r="AI294" s="188">
        <f t="shared" si="269"/>
        <v>0</v>
      </c>
      <c r="AJ294" s="188">
        <f t="shared" si="269"/>
        <v>0</v>
      </c>
      <c r="AK294" s="188">
        <f t="shared" si="269"/>
        <v>0</v>
      </c>
      <c r="AL294" s="188">
        <f t="shared" si="269"/>
        <v>0</v>
      </c>
      <c r="AM294" s="188">
        <f t="shared" si="269"/>
        <v>0</v>
      </c>
      <c r="AN294" s="188">
        <f t="shared" si="269"/>
        <v>0</v>
      </c>
      <c r="AO294" s="188">
        <f t="shared" si="269"/>
        <v>0</v>
      </c>
      <c r="AP294" s="188">
        <f t="shared" si="269"/>
        <v>0</v>
      </c>
      <c r="AQ294" s="188">
        <f t="shared" si="269"/>
        <v>0</v>
      </c>
      <c r="AR294" s="188">
        <f t="shared" si="269"/>
        <v>0</v>
      </c>
      <c r="AS294" s="188">
        <f t="shared" si="269"/>
        <v>0</v>
      </c>
      <c r="AT294" s="188">
        <f t="shared" si="269"/>
        <v>0</v>
      </c>
      <c r="AU294" s="188">
        <f t="shared" si="269"/>
        <v>0</v>
      </c>
      <c r="AV294" s="188">
        <f t="shared" si="269"/>
        <v>0</v>
      </c>
      <c r="AW294" s="188">
        <f t="shared" si="269"/>
        <v>0</v>
      </c>
      <c r="AX294" s="188">
        <f t="shared" si="269"/>
        <v>0</v>
      </c>
      <c r="AY294" s="188">
        <f t="shared" si="269"/>
        <v>0</v>
      </c>
      <c r="AZ294" s="188">
        <f t="shared" si="269"/>
        <v>0</v>
      </c>
      <c r="BA294" s="188">
        <f t="shared" si="269"/>
        <v>0</v>
      </c>
      <c r="BB294" s="188">
        <f t="shared" si="269"/>
        <v>0</v>
      </c>
      <c r="BC294" s="188">
        <f t="shared" si="269"/>
        <v>0</v>
      </c>
      <c r="BD294" s="188">
        <f t="shared" si="269"/>
        <v>0</v>
      </c>
      <c r="BE294" s="188">
        <f t="shared" si="269"/>
        <v>0</v>
      </c>
      <c r="BF294" s="188">
        <f t="shared" si="269"/>
        <v>0</v>
      </c>
      <c r="BG294" s="188">
        <f t="shared" si="269"/>
        <v>0</v>
      </c>
      <c r="BH294" s="188">
        <f t="shared" si="269"/>
        <v>0</v>
      </c>
      <c r="BI294" s="188">
        <f t="shared" si="269"/>
        <v>0</v>
      </c>
      <c r="BJ294" s="188">
        <f t="shared" si="269"/>
        <v>0</v>
      </c>
      <c r="BK294" s="23"/>
      <c r="BL294" s="188">
        <f t="shared" ref="BL294" si="270">BL293*BL273</f>
        <v>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row>
    <row r="295" spans="1:98" s="45" customFormat="1" x14ac:dyDescent="0.2">
      <c r="A295" s="312"/>
      <c r="B295" s="203" t="s">
        <v>9</v>
      </c>
      <c r="C295" s="190">
        <v>12.73</v>
      </c>
      <c r="D295" s="190"/>
      <c r="E295" s="190"/>
      <c r="F295" s="190">
        <v>9.5</v>
      </c>
      <c r="G295" s="190"/>
      <c r="H295" s="190"/>
      <c r="I295" s="190"/>
      <c r="J295" s="190"/>
      <c r="K295" s="190"/>
      <c r="L295" s="190"/>
      <c r="M295" s="190"/>
      <c r="N295" s="190"/>
      <c r="O295" s="190">
        <v>10.31</v>
      </c>
      <c r="P295" s="190">
        <v>10.31</v>
      </c>
      <c r="Q295" s="190">
        <v>10.31</v>
      </c>
      <c r="R295" s="190">
        <v>12.73</v>
      </c>
      <c r="S295" s="190">
        <v>12.73</v>
      </c>
      <c r="T295" s="190">
        <v>12.73</v>
      </c>
      <c r="U295" s="190">
        <v>12.73</v>
      </c>
      <c r="V295" s="190">
        <v>12.73</v>
      </c>
      <c r="W295" s="190">
        <v>12.73</v>
      </c>
      <c r="X295" s="190">
        <v>12.73</v>
      </c>
      <c r="Y295" s="190">
        <v>12.73</v>
      </c>
      <c r="Z295" s="190">
        <v>12.73</v>
      </c>
      <c r="AA295" s="190"/>
      <c r="AB295" s="190"/>
      <c r="AC295" s="190"/>
      <c r="AD295" s="190"/>
      <c r="AE295" s="190"/>
      <c r="AF295" s="190"/>
      <c r="AG295" s="190"/>
      <c r="AH295" s="190"/>
      <c r="AI295" s="190"/>
      <c r="AJ295" s="190"/>
      <c r="AK295" s="190"/>
      <c r="AL295" s="190"/>
      <c r="AM295" s="190"/>
      <c r="AN295" s="190"/>
      <c r="AO295" s="190"/>
      <c r="AP295" s="190"/>
      <c r="AQ295" s="190"/>
      <c r="AR295" s="190"/>
      <c r="AS295" s="190"/>
      <c r="AT295" s="190"/>
      <c r="AU295" s="190"/>
      <c r="AV295" s="190"/>
      <c r="AW295" s="190"/>
      <c r="AX295" s="190"/>
      <c r="AY295" s="190"/>
      <c r="AZ295" s="190"/>
      <c r="BA295" s="190"/>
      <c r="BB295" s="190"/>
      <c r="BC295" s="190"/>
      <c r="BD295" s="190"/>
      <c r="BE295" s="190"/>
      <c r="BF295" s="190"/>
      <c r="BG295" s="190"/>
      <c r="BH295" s="190"/>
      <c r="BI295" s="190"/>
      <c r="BJ295" s="190"/>
      <c r="BL295" s="190"/>
    </row>
    <row r="296" spans="1:98" s="24" customFormat="1" x14ac:dyDescent="0.2">
      <c r="A296" s="312"/>
      <c r="B296" s="250" t="s">
        <v>61</v>
      </c>
      <c r="C296" s="13">
        <f t="shared" ref="C296:BJ296" si="271">C295*MAX(C279:C280)</f>
        <v>46417.144400000005</v>
      </c>
      <c r="D296" s="13">
        <f t="shared" si="271"/>
        <v>0</v>
      </c>
      <c r="E296" s="13">
        <f t="shared" si="271"/>
        <v>0</v>
      </c>
      <c r="F296" s="13">
        <f t="shared" si="271"/>
        <v>25048.744999999999</v>
      </c>
      <c r="G296" s="13">
        <f t="shared" si="271"/>
        <v>0</v>
      </c>
      <c r="H296" s="13">
        <f t="shared" si="271"/>
        <v>0</v>
      </c>
      <c r="I296" s="13">
        <f t="shared" si="271"/>
        <v>0</v>
      </c>
      <c r="J296" s="13">
        <f t="shared" si="271"/>
        <v>0</v>
      </c>
      <c r="K296" s="13">
        <f t="shared" si="271"/>
        <v>0</v>
      </c>
      <c r="L296" s="13">
        <f t="shared" si="271"/>
        <v>0</v>
      </c>
      <c r="M296" s="13">
        <f t="shared" si="271"/>
        <v>0</v>
      </c>
      <c r="N296" s="13">
        <f t="shared" si="271"/>
        <v>0</v>
      </c>
      <c r="O296" s="13">
        <f t="shared" si="271"/>
        <v>42739.692600000002</v>
      </c>
      <c r="P296" s="13">
        <f t="shared" si="271"/>
        <v>42309.868700000006</v>
      </c>
      <c r="Q296" s="13">
        <f t="shared" si="271"/>
        <v>43475.414199999999</v>
      </c>
      <c r="R296" s="13">
        <f t="shared" si="271"/>
        <v>40315.273499999996</v>
      </c>
      <c r="S296" s="13">
        <f t="shared" si="271"/>
        <v>45404.982100000001</v>
      </c>
      <c r="T296" s="13">
        <f t="shared" si="271"/>
        <v>44221.474000000002</v>
      </c>
      <c r="U296" s="13">
        <f t="shared" si="271"/>
        <v>44068.3321</v>
      </c>
      <c r="V296" s="13">
        <f t="shared" si="271"/>
        <v>42830.721500000007</v>
      </c>
      <c r="W296" s="13">
        <f t="shared" si="271"/>
        <v>31783.372900000002</v>
      </c>
      <c r="X296" s="13">
        <f t="shared" si="271"/>
        <v>46016.276700000002</v>
      </c>
      <c r="Y296" s="13">
        <f t="shared" si="271"/>
        <v>46523.949100000005</v>
      </c>
      <c r="Z296" s="13">
        <f t="shared" si="271"/>
        <v>47194.183600000004</v>
      </c>
      <c r="AA296" s="13">
        <f t="shared" si="271"/>
        <v>0</v>
      </c>
      <c r="AB296" s="13">
        <f t="shared" si="271"/>
        <v>0</v>
      </c>
      <c r="AC296" s="13">
        <f t="shared" si="271"/>
        <v>0</v>
      </c>
      <c r="AD296" s="13">
        <f t="shared" si="271"/>
        <v>0</v>
      </c>
      <c r="AE296" s="13">
        <f t="shared" si="271"/>
        <v>0</v>
      </c>
      <c r="AF296" s="13">
        <f t="shared" si="271"/>
        <v>0</v>
      </c>
      <c r="AG296" s="13">
        <f t="shared" si="271"/>
        <v>0</v>
      </c>
      <c r="AH296" s="13">
        <f t="shared" si="271"/>
        <v>0</v>
      </c>
      <c r="AI296" s="13">
        <f t="shared" si="271"/>
        <v>0</v>
      </c>
      <c r="AJ296" s="13">
        <f t="shared" si="271"/>
        <v>0</v>
      </c>
      <c r="AK296" s="13">
        <f t="shared" si="271"/>
        <v>0</v>
      </c>
      <c r="AL296" s="13">
        <f t="shared" si="271"/>
        <v>0</v>
      </c>
      <c r="AM296" s="13">
        <f t="shared" si="271"/>
        <v>0</v>
      </c>
      <c r="AN296" s="13">
        <f t="shared" si="271"/>
        <v>0</v>
      </c>
      <c r="AO296" s="13">
        <f t="shared" si="271"/>
        <v>0</v>
      </c>
      <c r="AP296" s="13">
        <f t="shared" si="271"/>
        <v>0</v>
      </c>
      <c r="AQ296" s="13">
        <f t="shared" si="271"/>
        <v>0</v>
      </c>
      <c r="AR296" s="13">
        <f t="shared" si="271"/>
        <v>0</v>
      </c>
      <c r="AS296" s="13">
        <f t="shared" si="271"/>
        <v>0</v>
      </c>
      <c r="AT296" s="13">
        <f t="shared" si="271"/>
        <v>0</v>
      </c>
      <c r="AU296" s="13">
        <f t="shared" si="271"/>
        <v>0</v>
      </c>
      <c r="AV296" s="13">
        <f t="shared" si="271"/>
        <v>0</v>
      </c>
      <c r="AW296" s="13">
        <f t="shared" si="271"/>
        <v>0</v>
      </c>
      <c r="AX296" s="13">
        <f t="shared" si="271"/>
        <v>0</v>
      </c>
      <c r="AY296" s="13">
        <f t="shared" si="271"/>
        <v>0</v>
      </c>
      <c r="AZ296" s="13">
        <f t="shared" si="271"/>
        <v>0</v>
      </c>
      <c r="BA296" s="13">
        <f t="shared" si="271"/>
        <v>0</v>
      </c>
      <c r="BB296" s="13">
        <f t="shared" si="271"/>
        <v>0</v>
      </c>
      <c r="BC296" s="13">
        <f t="shared" si="271"/>
        <v>0</v>
      </c>
      <c r="BD296" s="13">
        <f t="shared" si="271"/>
        <v>0</v>
      </c>
      <c r="BE296" s="13">
        <f t="shared" si="271"/>
        <v>0</v>
      </c>
      <c r="BF296" s="13">
        <f t="shared" si="271"/>
        <v>0</v>
      </c>
      <c r="BG296" s="13">
        <f t="shared" si="271"/>
        <v>0</v>
      </c>
      <c r="BH296" s="13">
        <f t="shared" si="271"/>
        <v>0</v>
      </c>
      <c r="BI296" s="13">
        <f t="shared" si="271"/>
        <v>0</v>
      </c>
      <c r="BJ296" s="13">
        <f t="shared" si="271"/>
        <v>0</v>
      </c>
      <c r="BK296" s="23"/>
      <c r="BL296" s="13">
        <f t="shared" ref="BL296" si="272">BL295*MAX(BL279:BL280)</f>
        <v>0</v>
      </c>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row>
    <row r="297" spans="1:98" s="194" customFormat="1" x14ac:dyDescent="0.2">
      <c r="A297" s="312"/>
      <c r="B297" s="193" t="s">
        <v>62</v>
      </c>
      <c r="C297" s="194">
        <v>0</v>
      </c>
      <c r="F297" s="194">
        <v>0</v>
      </c>
      <c r="O297" s="194">
        <v>0</v>
      </c>
      <c r="P297" s="194">
        <v>0</v>
      </c>
      <c r="Q297" s="194">
        <v>0</v>
      </c>
      <c r="R297" s="194">
        <v>0</v>
      </c>
      <c r="S297" s="194">
        <v>0</v>
      </c>
      <c r="T297" s="194">
        <v>0</v>
      </c>
      <c r="U297" s="194">
        <v>0</v>
      </c>
      <c r="V297" s="194">
        <v>0</v>
      </c>
      <c r="W297" s="194">
        <v>0</v>
      </c>
      <c r="X297" s="194">
        <v>0</v>
      </c>
      <c r="Y297" s="194">
        <v>0</v>
      </c>
      <c r="Z297" s="194">
        <v>0</v>
      </c>
      <c r="BK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195"/>
    </row>
    <row r="298" spans="1:98" s="194" customFormat="1" x14ac:dyDescent="0.2">
      <c r="A298" s="312"/>
      <c r="B298" s="193" t="s">
        <v>63</v>
      </c>
      <c r="C298" s="194">
        <v>0</v>
      </c>
      <c r="F298" s="194">
        <v>0</v>
      </c>
      <c r="O298" s="194">
        <v>0</v>
      </c>
      <c r="P298" s="194">
        <v>0</v>
      </c>
      <c r="Q298" s="194">
        <v>0</v>
      </c>
      <c r="R298" s="194">
        <v>0</v>
      </c>
      <c r="S298" s="194">
        <v>0</v>
      </c>
      <c r="T298" s="194">
        <v>0</v>
      </c>
      <c r="U298" s="194">
        <v>0</v>
      </c>
      <c r="V298" s="194">
        <v>0</v>
      </c>
      <c r="W298" s="194">
        <v>0</v>
      </c>
      <c r="X298" s="194">
        <v>0</v>
      </c>
      <c r="Y298" s="194">
        <v>0</v>
      </c>
      <c r="Z298" s="194">
        <v>0</v>
      </c>
      <c r="BK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195"/>
    </row>
    <row r="299" spans="1:98" s="194" customFormat="1" x14ac:dyDescent="0.2">
      <c r="A299" s="312"/>
      <c r="B299" s="193" t="s">
        <v>64</v>
      </c>
      <c r="C299" s="194">
        <v>0</v>
      </c>
      <c r="F299" s="194">
        <v>0</v>
      </c>
      <c r="O299" s="194">
        <v>0</v>
      </c>
      <c r="P299" s="194">
        <v>0</v>
      </c>
      <c r="Q299" s="194">
        <v>0</v>
      </c>
      <c r="R299" s="194">
        <v>0</v>
      </c>
      <c r="S299" s="194">
        <v>0</v>
      </c>
      <c r="T299" s="194">
        <v>0</v>
      </c>
      <c r="U299" s="194">
        <v>0</v>
      </c>
      <c r="V299" s="194">
        <v>0</v>
      </c>
      <c r="W299" s="194">
        <v>0</v>
      </c>
      <c r="X299" s="194">
        <v>0</v>
      </c>
      <c r="Y299" s="194">
        <v>0</v>
      </c>
      <c r="Z299" s="194">
        <v>0</v>
      </c>
      <c r="BK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195"/>
    </row>
    <row r="300" spans="1:98" s="198" customFormat="1" ht="13.5" thickBot="1" x14ac:dyDescent="0.25">
      <c r="A300" s="312"/>
      <c r="B300" s="196" t="s">
        <v>65</v>
      </c>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23"/>
      <c r="BL300" s="197"/>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row>
    <row r="301" spans="1:98" s="45" customFormat="1" x14ac:dyDescent="0.2">
      <c r="A301" s="312"/>
      <c r="B301" s="199" t="s">
        <v>66</v>
      </c>
      <c r="C301" s="69">
        <v>0.17030000000000001</v>
      </c>
      <c r="D301" s="69"/>
      <c r="E301" s="69"/>
      <c r="F301" s="69">
        <v>9.2600000000000002E-2</v>
      </c>
      <c r="G301" s="69"/>
      <c r="H301" s="69"/>
      <c r="I301" s="69"/>
      <c r="J301" s="69"/>
      <c r="K301" s="69"/>
      <c r="L301" s="69"/>
      <c r="M301" s="69"/>
      <c r="N301" s="69"/>
      <c r="O301" s="69">
        <v>0.13789999999999999</v>
      </c>
      <c r="P301" s="69">
        <v>0.13789999999999999</v>
      </c>
      <c r="Q301" s="69">
        <v>0.13789999999999999</v>
      </c>
      <c r="R301" s="69">
        <v>0.17030000000000001</v>
      </c>
      <c r="S301" s="69">
        <v>0.17030000000000001</v>
      </c>
      <c r="T301" s="69"/>
      <c r="U301" s="69"/>
      <c r="V301" s="69"/>
      <c r="W301" s="69">
        <v>0.17030000000000001</v>
      </c>
      <c r="X301" s="69">
        <v>0.17030000000000001</v>
      </c>
      <c r="Y301" s="69">
        <v>0.17030000000000001</v>
      </c>
      <c r="Z301" s="69">
        <v>0.17030000000000001</v>
      </c>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L301" s="69"/>
    </row>
    <row r="302" spans="1:98" s="53" customFormat="1" x14ac:dyDescent="0.2">
      <c r="A302" s="312"/>
      <c r="B302" s="200" t="s">
        <v>67</v>
      </c>
      <c r="C302" s="201">
        <f t="shared" ref="C302:G302" si="273">C301*C274</f>
        <v>48936.311268000005</v>
      </c>
      <c r="D302" s="201">
        <f t="shared" si="273"/>
        <v>0</v>
      </c>
      <c r="E302" s="201">
        <f t="shared" si="273"/>
        <v>0</v>
      </c>
      <c r="F302" s="201">
        <f t="shared" si="273"/>
        <v>73216.905958000003</v>
      </c>
      <c r="G302" s="201">
        <f t="shared" si="273"/>
        <v>0</v>
      </c>
      <c r="H302" s="202"/>
      <c r="I302" s="202"/>
      <c r="J302" s="202"/>
      <c r="K302" s="201">
        <f t="shared" ref="K302:S302" si="274">K301*K274</f>
        <v>0</v>
      </c>
      <c r="L302" s="201">
        <f t="shared" si="274"/>
        <v>0</v>
      </c>
      <c r="M302" s="201">
        <f t="shared" si="274"/>
        <v>0</v>
      </c>
      <c r="N302" s="201">
        <f t="shared" si="274"/>
        <v>0</v>
      </c>
      <c r="O302" s="201">
        <f t="shared" si="274"/>
        <v>90392.632252999989</v>
      </c>
      <c r="P302" s="201">
        <f t="shared" si="274"/>
        <v>79569.554889999999</v>
      </c>
      <c r="Q302" s="201">
        <f t="shared" si="274"/>
        <v>88837.597387000002</v>
      </c>
      <c r="R302" s="201">
        <f t="shared" si="274"/>
        <v>54415.085361000005</v>
      </c>
      <c r="S302" s="201">
        <f t="shared" si="274"/>
        <v>50339.426592000003</v>
      </c>
      <c r="T302" s="202"/>
      <c r="U302" s="202"/>
      <c r="V302" s="202"/>
      <c r="W302" s="201">
        <f t="shared" ref="W302:AE302" si="275">W301*W274</f>
        <v>47345.469145000003</v>
      </c>
      <c r="X302" s="201">
        <f t="shared" si="275"/>
        <v>47348.985840000001</v>
      </c>
      <c r="Y302" s="201">
        <f t="shared" si="275"/>
        <v>45766.476496000003</v>
      </c>
      <c r="Z302" s="201">
        <f t="shared" si="275"/>
        <v>49956.941307000001</v>
      </c>
      <c r="AA302" s="201">
        <f t="shared" si="275"/>
        <v>0</v>
      </c>
      <c r="AB302" s="201">
        <f t="shared" si="275"/>
        <v>0</v>
      </c>
      <c r="AC302" s="201">
        <f t="shared" si="275"/>
        <v>0</v>
      </c>
      <c r="AD302" s="201">
        <f t="shared" si="275"/>
        <v>0</v>
      </c>
      <c r="AE302" s="201">
        <f t="shared" si="275"/>
        <v>0</v>
      </c>
      <c r="AF302" s="202"/>
      <c r="AG302" s="202"/>
      <c r="AH302" s="202"/>
      <c r="AI302" s="201">
        <f t="shared" ref="AI302:AQ302" si="276">AI301*AI274</f>
        <v>0</v>
      </c>
      <c r="AJ302" s="201">
        <f t="shared" si="276"/>
        <v>0</v>
      </c>
      <c r="AK302" s="201">
        <f t="shared" si="276"/>
        <v>0</v>
      </c>
      <c r="AL302" s="201">
        <f t="shared" si="276"/>
        <v>0</v>
      </c>
      <c r="AM302" s="201">
        <f t="shared" si="276"/>
        <v>0</v>
      </c>
      <c r="AN302" s="201">
        <f t="shared" si="276"/>
        <v>0</v>
      </c>
      <c r="AO302" s="201">
        <f t="shared" si="276"/>
        <v>0</v>
      </c>
      <c r="AP302" s="201">
        <f t="shared" si="276"/>
        <v>0</v>
      </c>
      <c r="AQ302" s="201">
        <f t="shared" si="276"/>
        <v>0</v>
      </c>
      <c r="AR302" s="202"/>
      <c r="AS302" s="202"/>
      <c r="AT302" s="202"/>
      <c r="AU302" s="201">
        <f t="shared" ref="AU302:BC302" si="277">AU301*AU274</f>
        <v>0</v>
      </c>
      <c r="AV302" s="201">
        <f t="shared" si="277"/>
        <v>0</v>
      </c>
      <c r="AW302" s="201">
        <f t="shared" si="277"/>
        <v>0</v>
      </c>
      <c r="AX302" s="201">
        <f t="shared" si="277"/>
        <v>0</v>
      </c>
      <c r="AY302" s="201">
        <f t="shared" si="277"/>
        <v>0</v>
      </c>
      <c r="AZ302" s="201">
        <f t="shared" si="277"/>
        <v>0</v>
      </c>
      <c r="BA302" s="201">
        <f t="shared" si="277"/>
        <v>0</v>
      </c>
      <c r="BB302" s="201">
        <f t="shared" si="277"/>
        <v>0</v>
      </c>
      <c r="BC302" s="201">
        <f t="shared" si="277"/>
        <v>0</v>
      </c>
      <c r="BD302" s="202"/>
      <c r="BE302" s="202"/>
      <c r="BF302" s="202"/>
      <c r="BG302" s="201">
        <f t="shared" ref="BG302:BJ302" si="278">BG301*BG274</f>
        <v>0</v>
      </c>
      <c r="BH302" s="201">
        <f t="shared" si="278"/>
        <v>0</v>
      </c>
      <c r="BI302" s="201">
        <f t="shared" si="278"/>
        <v>0</v>
      </c>
      <c r="BJ302" s="201">
        <f t="shared" si="278"/>
        <v>0</v>
      </c>
      <c r="BK302" s="45"/>
      <c r="BL302" s="201">
        <f t="shared" ref="BL302" si="279">BL301*BL274</f>
        <v>0</v>
      </c>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row>
    <row r="303" spans="1:98" s="45" customFormat="1" x14ac:dyDescent="0.2">
      <c r="A303" s="312"/>
      <c r="B303" s="203" t="s">
        <v>68</v>
      </c>
      <c r="C303" s="204"/>
      <c r="D303" s="204"/>
      <c r="E303" s="204"/>
      <c r="F303" s="204"/>
      <c r="G303" s="204"/>
      <c r="H303" s="69"/>
      <c r="I303" s="69"/>
      <c r="J303" s="69"/>
      <c r="K303" s="204"/>
      <c r="L303" s="204"/>
      <c r="M303" s="204"/>
      <c r="N303" s="204"/>
      <c r="O303" s="204"/>
      <c r="P303" s="204"/>
      <c r="Q303" s="204"/>
      <c r="R303" s="204"/>
      <c r="S303" s="204"/>
      <c r="T303" s="69">
        <v>0.19769999999999999</v>
      </c>
      <c r="U303" s="69">
        <v>0.19769999999999999</v>
      </c>
      <c r="V303" s="69">
        <v>0.19769999999999999</v>
      </c>
      <c r="W303" s="204"/>
      <c r="X303" s="204"/>
      <c r="Y303" s="204"/>
      <c r="Z303" s="204"/>
      <c r="AA303" s="204"/>
      <c r="AB303" s="204"/>
      <c r="AC303" s="204"/>
      <c r="AD303" s="204"/>
      <c r="AE303" s="204"/>
      <c r="AF303" s="69"/>
      <c r="AG303" s="69"/>
      <c r="AH303" s="69"/>
      <c r="AI303" s="204"/>
      <c r="AJ303" s="204"/>
      <c r="AK303" s="204"/>
      <c r="AL303" s="204"/>
      <c r="AM303" s="204"/>
      <c r="AN303" s="204"/>
      <c r="AO303" s="204"/>
      <c r="AP303" s="204"/>
      <c r="AQ303" s="204"/>
      <c r="AR303" s="69"/>
      <c r="AS303" s="69"/>
      <c r="AT303" s="69"/>
      <c r="AU303" s="204"/>
      <c r="AV303" s="204"/>
      <c r="AW303" s="204"/>
      <c r="AX303" s="204"/>
      <c r="AY303" s="204"/>
      <c r="AZ303" s="204"/>
      <c r="BA303" s="204"/>
      <c r="BB303" s="204"/>
      <c r="BC303" s="204"/>
      <c r="BD303" s="69"/>
      <c r="BE303" s="69"/>
      <c r="BF303" s="69"/>
      <c r="BG303" s="204"/>
      <c r="BH303" s="204"/>
      <c r="BI303" s="204"/>
      <c r="BJ303" s="204"/>
      <c r="BL303" s="204"/>
    </row>
    <row r="304" spans="1:98" s="208" customFormat="1" x14ac:dyDescent="0.2">
      <c r="A304" s="312"/>
      <c r="B304" s="205" t="s">
        <v>69</v>
      </c>
      <c r="C304" s="206"/>
      <c r="D304" s="206"/>
      <c r="E304" s="206"/>
      <c r="F304" s="206"/>
      <c r="G304" s="206"/>
      <c r="H304" s="207">
        <f t="shared" ref="H304:J304" si="280">H303*H274</f>
        <v>0</v>
      </c>
      <c r="I304" s="207">
        <f t="shared" si="280"/>
        <v>0</v>
      </c>
      <c r="J304" s="207">
        <f t="shared" si="280"/>
        <v>0</v>
      </c>
      <c r="K304" s="206"/>
      <c r="L304" s="206"/>
      <c r="M304" s="206"/>
      <c r="N304" s="206"/>
      <c r="O304" s="206"/>
      <c r="P304" s="206"/>
      <c r="Q304" s="206"/>
      <c r="R304" s="206"/>
      <c r="S304" s="206"/>
      <c r="T304" s="207">
        <f t="shared" ref="T304:V304" si="281">T303*T274</f>
        <v>53934.807848999997</v>
      </c>
      <c r="U304" s="207">
        <f t="shared" si="281"/>
        <v>55347.129200999996</v>
      </c>
      <c r="V304" s="207">
        <f t="shared" si="281"/>
        <v>58595.350085999991</v>
      </c>
      <c r="W304" s="206"/>
      <c r="X304" s="206"/>
      <c r="Y304" s="206"/>
      <c r="Z304" s="206"/>
      <c r="AA304" s="206"/>
      <c r="AB304" s="206"/>
      <c r="AC304" s="206"/>
      <c r="AD304" s="206"/>
      <c r="AE304" s="206"/>
      <c r="AF304" s="207">
        <f t="shared" ref="AF304:AH304" si="282">AF303*AF274</f>
        <v>0</v>
      </c>
      <c r="AG304" s="207">
        <f t="shared" si="282"/>
        <v>0</v>
      </c>
      <c r="AH304" s="207">
        <f t="shared" si="282"/>
        <v>0</v>
      </c>
      <c r="AI304" s="206"/>
      <c r="AJ304" s="206"/>
      <c r="AK304" s="206"/>
      <c r="AL304" s="206"/>
      <c r="AM304" s="206"/>
      <c r="AN304" s="206"/>
      <c r="AO304" s="206"/>
      <c r="AP304" s="206"/>
      <c r="AQ304" s="206"/>
      <c r="AR304" s="207">
        <f t="shared" ref="AR304:AT304" si="283">AR303*AR274</f>
        <v>0</v>
      </c>
      <c r="AS304" s="207">
        <f t="shared" si="283"/>
        <v>0</v>
      </c>
      <c r="AT304" s="207">
        <f t="shared" si="283"/>
        <v>0</v>
      </c>
      <c r="AU304" s="206"/>
      <c r="AV304" s="206"/>
      <c r="AW304" s="206"/>
      <c r="AX304" s="206"/>
      <c r="AY304" s="206"/>
      <c r="AZ304" s="206"/>
      <c r="BA304" s="206"/>
      <c r="BB304" s="206"/>
      <c r="BC304" s="206"/>
      <c r="BD304" s="207">
        <f t="shared" ref="BD304:BF304" si="284">BD303*BD274</f>
        <v>0</v>
      </c>
      <c r="BE304" s="207">
        <f t="shared" si="284"/>
        <v>0</v>
      </c>
      <c r="BF304" s="207">
        <f t="shared" si="284"/>
        <v>0</v>
      </c>
      <c r="BG304" s="206"/>
      <c r="BH304" s="206"/>
      <c r="BI304" s="206"/>
      <c r="BJ304" s="206"/>
      <c r="BK304" s="45"/>
      <c r="BL304" s="206"/>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row>
    <row r="305" spans="1:98" s="45" customFormat="1" x14ac:dyDescent="0.2">
      <c r="A305" s="312"/>
      <c r="B305" s="203" t="s">
        <v>70</v>
      </c>
      <c r="C305" s="69">
        <v>0.39750000000000002</v>
      </c>
      <c r="D305" s="69"/>
      <c r="E305" s="69"/>
      <c r="F305" s="69">
        <v>0.21060000000000001</v>
      </c>
      <c r="G305" s="69"/>
      <c r="H305" s="209"/>
      <c r="I305" s="209"/>
      <c r="J305" s="209"/>
      <c r="K305" s="69"/>
      <c r="L305" s="69"/>
      <c r="M305" s="69"/>
      <c r="N305" s="69"/>
      <c r="O305" s="69">
        <v>0.32190000000000002</v>
      </c>
      <c r="P305" s="69">
        <v>0.32190000000000002</v>
      </c>
      <c r="Q305" s="69">
        <v>0.32190000000000002</v>
      </c>
      <c r="R305" s="69">
        <v>0.39750000000000002</v>
      </c>
      <c r="S305" s="69">
        <v>0.39750000000000002</v>
      </c>
      <c r="T305" s="209"/>
      <c r="U305" s="209"/>
      <c r="V305" s="209"/>
      <c r="W305" s="69">
        <v>0.39750000000000002</v>
      </c>
      <c r="X305" s="69">
        <v>0.39750000000000002</v>
      </c>
      <c r="Y305" s="69">
        <v>0.39750000000000002</v>
      </c>
      <c r="Z305" s="69">
        <v>0.39750000000000002</v>
      </c>
      <c r="AA305" s="69"/>
      <c r="AB305" s="69"/>
      <c r="AC305" s="69"/>
      <c r="AD305" s="69"/>
      <c r="AE305" s="69"/>
      <c r="AF305" s="209"/>
      <c r="AG305" s="209"/>
      <c r="AH305" s="209"/>
      <c r="AI305" s="69"/>
      <c r="AJ305" s="69"/>
      <c r="AK305" s="69"/>
      <c r="AL305" s="69"/>
      <c r="AM305" s="69"/>
      <c r="AN305" s="69"/>
      <c r="AO305" s="69"/>
      <c r="AP305" s="69"/>
      <c r="AQ305" s="69"/>
      <c r="AR305" s="209"/>
      <c r="AS305" s="209"/>
      <c r="AT305" s="209"/>
      <c r="AU305" s="69"/>
      <c r="AV305" s="69"/>
      <c r="AW305" s="69"/>
      <c r="AX305" s="69"/>
      <c r="AY305" s="69"/>
      <c r="AZ305" s="69"/>
      <c r="BA305" s="69"/>
      <c r="BB305" s="69"/>
      <c r="BC305" s="69"/>
      <c r="BD305" s="209"/>
      <c r="BE305" s="209"/>
      <c r="BF305" s="209"/>
      <c r="BG305" s="69"/>
      <c r="BH305" s="69"/>
      <c r="BI305" s="69"/>
      <c r="BJ305" s="69"/>
      <c r="BL305" s="69"/>
    </row>
    <row r="306" spans="1:98" s="53" customFormat="1" x14ac:dyDescent="0.2">
      <c r="A306" s="312"/>
      <c r="B306" s="200" t="s">
        <v>71</v>
      </c>
      <c r="C306" s="201">
        <f t="shared" ref="C306:G306" si="285">C305*C276</f>
        <v>34561.126425000002</v>
      </c>
      <c r="D306" s="201">
        <f t="shared" si="285"/>
        <v>0</v>
      </c>
      <c r="E306" s="201">
        <f t="shared" si="285"/>
        <v>0</v>
      </c>
      <c r="F306" s="201">
        <f t="shared" si="285"/>
        <v>43325.190090000004</v>
      </c>
      <c r="G306" s="201">
        <f t="shared" si="285"/>
        <v>0</v>
      </c>
      <c r="H306" s="202"/>
      <c r="I306" s="202"/>
      <c r="J306" s="202"/>
      <c r="K306" s="201">
        <f t="shared" ref="K306:S306" si="286">K305*K276</f>
        <v>0</v>
      </c>
      <c r="L306" s="201">
        <f t="shared" si="286"/>
        <v>0</v>
      </c>
      <c r="M306" s="201">
        <f t="shared" si="286"/>
        <v>0</v>
      </c>
      <c r="N306" s="201">
        <f t="shared" si="286"/>
        <v>0</v>
      </c>
      <c r="O306" s="201">
        <f t="shared" si="286"/>
        <v>59453.841978000004</v>
      </c>
      <c r="P306" s="201">
        <f t="shared" si="286"/>
        <v>59403.503256000004</v>
      </c>
      <c r="Q306" s="201">
        <f t="shared" si="286"/>
        <v>67111.257119999995</v>
      </c>
      <c r="R306" s="201">
        <f t="shared" si="286"/>
        <v>31674.763650000001</v>
      </c>
      <c r="S306" s="201">
        <f t="shared" si="286"/>
        <v>33307.864575</v>
      </c>
      <c r="T306" s="202"/>
      <c r="U306" s="202"/>
      <c r="V306" s="202"/>
      <c r="W306" s="201">
        <f t="shared" ref="W306:AE306" si="287">W305*W276</f>
        <v>34221.744900000005</v>
      </c>
      <c r="X306" s="201">
        <f t="shared" si="287"/>
        <v>35305.115250000003</v>
      </c>
      <c r="Y306" s="201">
        <f t="shared" si="287"/>
        <v>38382.568200000002</v>
      </c>
      <c r="Z306" s="201">
        <f t="shared" si="287"/>
        <v>35237.170575000004</v>
      </c>
      <c r="AA306" s="201">
        <f t="shared" si="287"/>
        <v>0</v>
      </c>
      <c r="AB306" s="201">
        <f t="shared" si="287"/>
        <v>0</v>
      </c>
      <c r="AC306" s="201">
        <f t="shared" si="287"/>
        <v>0</v>
      </c>
      <c r="AD306" s="201">
        <f t="shared" si="287"/>
        <v>0</v>
      </c>
      <c r="AE306" s="201">
        <f t="shared" si="287"/>
        <v>0</v>
      </c>
      <c r="AF306" s="202"/>
      <c r="AG306" s="202"/>
      <c r="AH306" s="202"/>
      <c r="AI306" s="201">
        <f t="shared" ref="AI306:AQ306" si="288">AI305*AI276</f>
        <v>0</v>
      </c>
      <c r="AJ306" s="201">
        <f t="shared" si="288"/>
        <v>0</v>
      </c>
      <c r="AK306" s="201">
        <f t="shared" si="288"/>
        <v>0</v>
      </c>
      <c r="AL306" s="201">
        <f t="shared" si="288"/>
        <v>0</v>
      </c>
      <c r="AM306" s="201">
        <f t="shared" si="288"/>
        <v>0</v>
      </c>
      <c r="AN306" s="201">
        <f t="shared" si="288"/>
        <v>0</v>
      </c>
      <c r="AO306" s="201">
        <f t="shared" si="288"/>
        <v>0</v>
      </c>
      <c r="AP306" s="201">
        <f t="shared" si="288"/>
        <v>0</v>
      </c>
      <c r="AQ306" s="201">
        <f t="shared" si="288"/>
        <v>0</v>
      </c>
      <c r="AR306" s="202"/>
      <c r="AS306" s="202"/>
      <c r="AT306" s="202"/>
      <c r="AU306" s="201">
        <f t="shared" ref="AU306:BC306" si="289">AU305*AU276</f>
        <v>0</v>
      </c>
      <c r="AV306" s="201">
        <f t="shared" si="289"/>
        <v>0</v>
      </c>
      <c r="AW306" s="201">
        <f t="shared" si="289"/>
        <v>0</v>
      </c>
      <c r="AX306" s="201">
        <f t="shared" si="289"/>
        <v>0</v>
      </c>
      <c r="AY306" s="201">
        <f t="shared" si="289"/>
        <v>0</v>
      </c>
      <c r="AZ306" s="201">
        <f t="shared" si="289"/>
        <v>0</v>
      </c>
      <c r="BA306" s="201">
        <f t="shared" si="289"/>
        <v>0</v>
      </c>
      <c r="BB306" s="201">
        <f t="shared" si="289"/>
        <v>0</v>
      </c>
      <c r="BC306" s="201">
        <f t="shared" si="289"/>
        <v>0</v>
      </c>
      <c r="BD306" s="202"/>
      <c r="BE306" s="202"/>
      <c r="BF306" s="202"/>
      <c r="BG306" s="201">
        <f t="shared" ref="BG306:BJ306" si="290">BG305*BG276</f>
        <v>0</v>
      </c>
      <c r="BH306" s="201">
        <f t="shared" si="290"/>
        <v>0</v>
      </c>
      <c r="BI306" s="201">
        <f t="shared" si="290"/>
        <v>0</v>
      </c>
      <c r="BJ306" s="201">
        <f t="shared" si="290"/>
        <v>0</v>
      </c>
      <c r="BK306" s="45"/>
      <c r="BL306" s="201">
        <f t="shared" ref="BL306" si="291">BL305*BL276</f>
        <v>0</v>
      </c>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row>
    <row r="307" spans="1:98" s="45" customFormat="1" x14ac:dyDescent="0.2">
      <c r="A307" s="312"/>
      <c r="B307" s="203" t="s">
        <v>72</v>
      </c>
      <c r="C307" s="204"/>
      <c r="D307" s="204"/>
      <c r="E307" s="204"/>
      <c r="F307" s="204"/>
      <c r="G307" s="204"/>
      <c r="H307" s="194"/>
      <c r="I307" s="194"/>
      <c r="J307" s="194"/>
      <c r="K307" s="204"/>
      <c r="L307" s="204"/>
      <c r="M307" s="204"/>
      <c r="N307" s="204"/>
      <c r="O307" s="204"/>
      <c r="P307" s="204"/>
      <c r="Q307" s="204"/>
      <c r="R307" s="204"/>
      <c r="S307" s="204"/>
      <c r="T307" s="194">
        <v>1.4238</v>
      </c>
      <c r="U307" s="194">
        <v>1.4238</v>
      </c>
      <c r="V307" s="194">
        <v>1.4238</v>
      </c>
      <c r="W307" s="204"/>
      <c r="X307" s="204"/>
      <c r="Y307" s="204"/>
      <c r="Z307" s="204"/>
      <c r="AA307" s="204"/>
      <c r="AB307" s="204"/>
      <c r="AC307" s="204"/>
      <c r="AD307" s="204"/>
      <c r="AE307" s="204"/>
      <c r="AF307" s="194"/>
      <c r="AG307" s="194"/>
      <c r="AH307" s="194"/>
      <c r="AI307" s="204"/>
      <c r="AJ307" s="204"/>
      <c r="AK307" s="204"/>
      <c r="AL307" s="204"/>
      <c r="AM307" s="204"/>
      <c r="AN307" s="204"/>
      <c r="AO307" s="204"/>
      <c r="AP307" s="204"/>
      <c r="AQ307" s="204"/>
      <c r="AR307" s="194"/>
      <c r="AS307" s="194"/>
      <c r="AT307" s="194"/>
      <c r="AU307" s="204"/>
      <c r="AV307" s="204"/>
      <c r="AW307" s="204"/>
      <c r="AX307" s="204"/>
      <c r="AY307" s="204"/>
      <c r="AZ307" s="204"/>
      <c r="BA307" s="204"/>
      <c r="BB307" s="204"/>
      <c r="BC307" s="204"/>
      <c r="BD307" s="194"/>
      <c r="BE307" s="194"/>
      <c r="BF307" s="194"/>
      <c r="BG307" s="204"/>
      <c r="BH307" s="204"/>
      <c r="BI307" s="204"/>
      <c r="BJ307" s="204"/>
      <c r="BL307" s="204"/>
    </row>
    <row r="308" spans="1:98" s="208" customFormat="1" x14ac:dyDescent="0.2">
      <c r="A308" s="312"/>
      <c r="B308" s="205" t="s">
        <v>73</v>
      </c>
      <c r="C308" s="206"/>
      <c r="D308" s="206"/>
      <c r="E308" s="206"/>
      <c r="F308" s="206"/>
      <c r="G308" s="206"/>
      <c r="H308" s="210">
        <f t="shared" ref="H308:J308" si="292">H307*H276</f>
        <v>0</v>
      </c>
      <c r="I308" s="210">
        <f t="shared" si="292"/>
        <v>0</v>
      </c>
      <c r="J308" s="210">
        <f t="shared" si="292"/>
        <v>0</v>
      </c>
      <c r="K308" s="206"/>
      <c r="L308" s="206"/>
      <c r="M308" s="206"/>
      <c r="N308" s="206"/>
      <c r="O308" s="206"/>
      <c r="P308" s="206"/>
      <c r="Q308" s="206"/>
      <c r="R308" s="206"/>
      <c r="S308" s="206"/>
      <c r="T308" s="210">
        <f t="shared" ref="T308:V308" si="293">T307*T276</f>
        <v>117759.73582799999</v>
      </c>
      <c r="U308" s="210">
        <f t="shared" si="293"/>
        <v>124240.68833399999</v>
      </c>
      <c r="V308" s="210">
        <f t="shared" si="293"/>
        <v>120242.25927</v>
      </c>
      <c r="W308" s="206"/>
      <c r="X308" s="206"/>
      <c r="Y308" s="206"/>
      <c r="Z308" s="206"/>
      <c r="AA308" s="206"/>
      <c r="AB308" s="206"/>
      <c r="AC308" s="206"/>
      <c r="AD308" s="206"/>
      <c r="AE308" s="206"/>
      <c r="AF308" s="210">
        <f t="shared" ref="AF308:AH308" si="294">AF307*AF276</f>
        <v>0</v>
      </c>
      <c r="AG308" s="210">
        <f t="shared" si="294"/>
        <v>0</v>
      </c>
      <c r="AH308" s="210">
        <f t="shared" si="294"/>
        <v>0</v>
      </c>
      <c r="AI308" s="206"/>
      <c r="AJ308" s="206"/>
      <c r="AK308" s="206"/>
      <c r="AL308" s="206"/>
      <c r="AM308" s="206"/>
      <c r="AN308" s="206"/>
      <c r="AO308" s="206"/>
      <c r="AP308" s="206"/>
      <c r="AQ308" s="206"/>
      <c r="AR308" s="210">
        <f t="shared" ref="AR308:AT308" si="295">AR307*AR276</f>
        <v>0</v>
      </c>
      <c r="AS308" s="210">
        <f t="shared" si="295"/>
        <v>0</v>
      </c>
      <c r="AT308" s="210">
        <f t="shared" si="295"/>
        <v>0</v>
      </c>
      <c r="AU308" s="206"/>
      <c r="AV308" s="206"/>
      <c r="AW308" s="206"/>
      <c r="AX308" s="206"/>
      <c r="AY308" s="206"/>
      <c r="AZ308" s="206"/>
      <c r="BA308" s="206"/>
      <c r="BB308" s="206"/>
      <c r="BC308" s="206"/>
      <c r="BD308" s="210">
        <f t="shared" ref="BD308:BF308" si="296">BD307*BD276</f>
        <v>0</v>
      </c>
      <c r="BE308" s="210">
        <f t="shared" si="296"/>
        <v>0</v>
      </c>
      <c r="BF308" s="210">
        <f t="shared" si="296"/>
        <v>0</v>
      </c>
      <c r="BG308" s="206"/>
      <c r="BH308" s="206"/>
      <c r="BI308" s="206"/>
      <c r="BJ308" s="206"/>
      <c r="BK308" s="45"/>
      <c r="BL308" s="206"/>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row>
    <row r="309" spans="1:98" s="45" customFormat="1" x14ac:dyDescent="0.2">
      <c r="A309" s="312"/>
      <c r="B309" s="203" t="s">
        <v>74</v>
      </c>
      <c r="C309" s="194">
        <v>0.24349999999999999</v>
      </c>
      <c r="D309" s="194"/>
      <c r="E309" s="194"/>
      <c r="F309" s="194">
        <v>0.13070000000000001</v>
      </c>
      <c r="G309" s="194"/>
      <c r="H309" s="209"/>
      <c r="I309" s="209"/>
      <c r="J309" s="209"/>
      <c r="K309" s="194"/>
      <c r="L309" s="194"/>
      <c r="M309" s="194"/>
      <c r="N309" s="194"/>
      <c r="O309" s="194">
        <v>0.19719999999999999</v>
      </c>
      <c r="P309" s="194">
        <v>0.19719999999999999</v>
      </c>
      <c r="Q309" s="194">
        <v>0.19719999999999999</v>
      </c>
      <c r="R309" s="194">
        <v>0.24349999999999999</v>
      </c>
      <c r="S309" s="194">
        <v>0.24349999999999999</v>
      </c>
      <c r="T309" s="209"/>
      <c r="U309" s="209"/>
      <c r="V309" s="209"/>
      <c r="W309" s="194">
        <v>0.24349999999999999</v>
      </c>
      <c r="X309" s="194">
        <v>0.24349999999999999</v>
      </c>
      <c r="Y309" s="194">
        <v>0.24349999999999999</v>
      </c>
      <c r="Z309" s="194">
        <v>0.24349999999999999</v>
      </c>
      <c r="AA309" s="194"/>
      <c r="AB309" s="194"/>
      <c r="AC309" s="194"/>
      <c r="AD309" s="194"/>
      <c r="AE309" s="194"/>
      <c r="AF309" s="209"/>
      <c r="AG309" s="209"/>
      <c r="AH309" s="209"/>
      <c r="AI309" s="194"/>
      <c r="AJ309" s="194"/>
      <c r="AK309" s="194"/>
      <c r="AL309" s="194"/>
      <c r="AM309" s="194"/>
      <c r="AN309" s="194"/>
      <c r="AO309" s="194"/>
      <c r="AP309" s="194"/>
      <c r="AQ309" s="194"/>
      <c r="AR309" s="209"/>
      <c r="AS309" s="209"/>
      <c r="AT309" s="209"/>
      <c r="AU309" s="194"/>
      <c r="AV309" s="194"/>
      <c r="AW309" s="194"/>
      <c r="AX309" s="194"/>
      <c r="AY309" s="194"/>
      <c r="AZ309" s="194"/>
      <c r="BA309" s="194"/>
      <c r="BB309" s="194"/>
      <c r="BC309" s="194"/>
      <c r="BD309" s="209"/>
      <c r="BE309" s="209"/>
      <c r="BF309" s="209"/>
      <c r="BG309" s="194"/>
      <c r="BH309" s="194"/>
      <c r="BI309" s="194"/>
      <c r="BJ309" s="194"/>
      <c r="BL309" s="194"/>
    </row>
    <row r="310" spans="1:98" s="53" customFormat="1" x14ac:dyDescent="0.2">
      <c r="A310" s="312"/>
      <c r="B310" s="200" t="s">
        <v>75</v>
      </c>
      <c r="C310" s="201">
        <f t="shared" ref="C310:G310" si="297">C309*C275</f>
        <v>49598.826679999998</v>
      </c>
      <c r="D310" s="201">
        <f t="shared" si="297"/>
        <v>0</v>
      </c>
      <c r="E310" s="201">
        <f t="shared" si="297"/>
        <v>0</v>
      </c>
      <c r="F310" s="201">
        <f t="shared" si="297"/>
        <v>69595.836552000008</v>
      </c>
      <c r="G310" s="201">
        <f t="shared" si="297"/>
        <v>0</v>
      </c>
      <c r="H310" s="211"/>
      <c r="I310" s="211"/>
      <c r="J310" s="211"/>
      <c r="K310" s="201">
        <f t="shared" ref="K310:S310" si="298">K309*K275</f>
        <v>0</v>
      </c>
      <c r="L310" s="201">
        <f t="shared" si="298"/>
        <v>0</v>
      </c>
      <c r="M310" s="201">
        <f t="shared" si="298"/>
        <v>0</v>
      </c>
      <c r="N310" s="201">
        <f t="shared" si="298"/>
        <v>0</v>
      </c>
      <c r="O310" s="201">
        <f t="shared" si="298"/>
        <v>91088.151111999992</v>
      </c>
      <c r="P310" s="201">
        <f t="shared" si="298"/>
        <v>90682.402251999985</v>
      </c>
      <c r="Q310" s="201">
        <f t="shared" si="298"/>
        <v>101838.61362799999</v>
      </c>
      <c r="R310" s="201">
        <f t="shared" si="298"/>
        <v>48671.086810000001</v>
      </c>
      <c r="S310" s="201">
        <f t="shared" si="298"/>
        <v>51659.954344999998</v>
      </c>
      <c r="T310" s="211"/>
      <c r="U310" s="211"/>
      <c r="V310" s="211"/>
      <c r="W310" s="201">
        <f t="shared" ref="W310:AE310" si="299">W309*W275</f>
        <v>52264.91792</v>
      </c>
      <c r="X310" s="201">
        <f t="shared" si="299"/>
        <v>52815.836669999997</v>
      </c>
      <c r="Y310" s="201">
        <f t="shared" si="299"/>
        <v>56070.949540000001</v>
      </c>
      <c r="Z310" s="201">
        <f t="shared" si="299"/>
        <v>52621.879179999996</v>
      </c>
      <c r="AA310" s="201">
        <f t="shared" si="299"/>
        <v>0</v>
      </c>
      <c r="AB310" s="201">
        <f t="shared" si="299"/>
        <v>0</v>
      </c>
      <c r="AC310" s="201">
        <f t="shared" si="299"/>
        <v>0</v>
      </c>
      <c r="AD310" s="201">
        <f t="shared" si="299"/>
        <v>0</v>
      </c>
      <c r="AE310" s="201">
        <f t="shared" si="299"/>
        <v>0</v>
      </c>
      <c r="AF310" s="211"/>
      <c r="AG310" s="211"/>
      <c r="AH310" s="211"/>
      <c r="AI310" s="201">
        <f t="shared" ref="AI310:AQ310" si="300">AI309*AI275</f>
        <v>0</v>
      </c>
      <c r="AJ310" s="201">
        <f t="shared" si="300"/>
        <v>0</v>
      </c>
      <c r="AK310" s="201">
        <f t="shared" si="300"/>
        <v>0</v>
      </c>
      <c r="AL310" s="201">
        <f t="shared" si="300"/>
        <v>0</v>
      </c>
      <c r="AM310" s="201">
        <f t="shared" si="300"/>
        <v>0</v>
      </c>
      <c r="AN310" s="201">
        <f t="shared" si="300"/>
        <v>0</v>
      </c>
      <c r="AO310" s="201">
        <f t="shared" si="300"/>
        <v>0</v>
      </c>
      <c r="AP310" s="201">
        <f t="shared" si="300"/>
        <v>0</v>
      </c>
      <c r="AQ310" s="201">
        <f t="shared" si="300"/>
        <v>0</v>
      </c>
      <c r="AR310" s="211"/>
      <c r="AS310" s="211"/>
      <c r="AT310" s="211"/>
      <c r="AU310" s="201">
        <f t="shared" ref="AU310:BC310" si="301">AU309*AU275</f>
        <v>0</v>
      </c>
      <c r="AV310" s="201">
        <f t="shared" si="301"/>
        <v>0</v>
      </c>
      <c r="AW310" s="201">
        <f t="shared" si="301"/>
        <v>0</v>
      </c>
      <c r="AX310" s="201">
        <f t="shared" si="301"/>
        <v>0</v>
      </c>
      <c r="AY310" s="201">
        <f t="shared" si="301"/>
        <v>0</v>
      </c>
      <c r="AZ310" s="201">
        <f t="shared" si="301"/>
        <v>0</v>
      </c>
      <c r="BA310" s="201">
        <f t="shared" si="301"/>
        <v>0</v>
      </c>
      <c r="BB310" s="201">
        <f t="shared" si="301"/>
        <v>0</v>
      </c>
      <c r="BC310" s="201">
        <f t="shared" si="301"/>
        <v>0</v>
      </c>
      <c r="BD310" s="211"/>
      <c r="BE310" s="211"/>
      <c r="BF310" s="211"/>
      <c r="BG310" s="201">
        <f t="shared" ref="BG310:BJ310" si="302">BG309*BG275</f>
        <v>0</v>
      </c>
      <c r="BH310" s="201">
        <f t="shared" si="302"/>
        <v>0</v>
      </c>
      <c r="BI310" s="201">
        <f t="shared" si="302"/>
        <v>0</v>
      </c>
      <c r="BJ310" s="201">
        <f t="shared" si="302"/>
        <v>0</v>
      </c>
      <c r="BK310" s="45"/>
      <c r="BL310" s="201">
        <f t="shared" ref="BL310" si="303">BL309*BL275</f>
        <v>0</v>
      </c>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row>
    <row r="311" spans="1:98" s="45" customFormat="1" x14ac:dyDescent="0.2">
      <c r="A311" s="312"/>
      <c r="B311" s="212" t="s">
        <v>76</v>
      </c>
      <c r="C311" s="204"/>
      <c r="D311" s="204"/>
      <c r="E311" s="204"/>
      <c r="F311" s="204"/>
      <c r="G311" s="204"/>
      <c r="H311" s="194"/>
      <c r="I311" s="194"/>
      <c r="J311" s="194"/>
      <c r="K311" s="204"/>
      <c r="L311" s="204"/>
      <c r="M311" s="204"/>
      <c r="N311" s="204"/>
      <c r="O311" s="204"/>
      <c r="P311" s="204"/>
      <c r="Q311" s="204"/>
      <c r="R311" s="204"/>
      <c r="S311" s="204"/>
      <c r="T311" s="194">
        <v>0.37009999999999998</v>
      </c>
      <c r="U311" s="194">
        <v>0.37009999999999998</v>
      </c>
      <c r="V311" s="194">
        <v>0.37009999999999998</v>
      </c>
      <c r="W311" s="204"/>
      <c r="X311" s="204"/>
      <c r="Y311" s="204"/>
      <c r="Z311" s="204"/>
      <c r="AA311" s="204"/>
      <c r="AB311" s="204"/>
      <c r="AC311" s="204"/>
      <c r="AD311" s="204"/>
      <c r="AE311" s="204"/>
      <c r="AF311" s="194"/>
      <c r="AG311" s="194"/>
      <c r="AH311" s="194"/>
      <c r="AI311" s="204"/>
      <c r="AJ311" s="204"/>
      <c r="AK311" s="204"/>
      <c r="AL311" s="204"/>
      <c r="AM311" s="204"/>
      <c r="AN311" s="204"/>
      <c r="AO311" s="204"/>
      <c r="AP311" s="204"/>
      <c r="AQ311" s="204"/>
      <c r="AR311" s="194"/>
      <c r="AS311" s="194"/>
      <c r="AT311" s="194"/>
      <c r="AU311" s="204"/>
      <c r="AV311" s="204"/>
      <c r="AW311" s="204"/>
      <c r="AX311" s="204"/>
      <c r="AY311" s="204"/>
      <c r="AZ311" s="204"/>
      <c r="BA311" s="204"/>
      <c r="BB311" s="204"/>
      <c r="BC311" s="204"/>
      <c r="BD311" s="194"/>
      <c r="BE311" s="194"/>
      <c r="BF311" s="194"/>
      <c r="BG311" s="204"/>
      <c r="BH311" s="204"/>
      <c r="BI311" s="204"/>
      <c r="BJ311" s="204"/>
      <c r="BL311" s="204"/>
    </row>
    <row r="312" spans="1:98" s="217" customFormat="1" ht="13.5" thickBot="1" x14ac:dyDescent="0.25">
      <c r="A312" s="312"/>
      <c r="B312" s="213" t="s">
        <v>77</v>
      </c>
      <c r="C312" s="214"/>
      <c r="D312" s="214"/>
      <c r="E312" s="214"/>
      <c r="F312" s="214"/>
      <c r="G312" s="214"/>
      <c r="H312" s="215">
        <f t="shared" ref="H312:J312" si="304">H311*H275</f>
        <v>0</v>
      </c>
      <c r="I312" s="215">
        <f t="shared" si="304"/>
        <v>0</v>
      </c>
      <c r="J312" s="215">
        <f t="shared" si="304"/>
        <v>0</v>
      </c>
      <c r="K312" s="214"/>
      <c r="L312" s="214"/>
      <c r="M312" s="214"/>
      <c r="N312" s="214"/>
      <c r="O312" s="214"/>
      <c r="P312" s="214"/>
      <c r="Q312" s="214"/>
      <c r="R312" s="214"/>
      <c r="S312" s="214"/>
      <c r="T312" s="215">
        <f t="shared" ref="T312:V312" si="305">T311*T275</f>
        <v>78026.70259999999</v>
      </c>
      <c r="U312" s="215">
        <f t="shared" si="305"/>
        <v>80956.699176999988</v>
      </c>
      <c r="V312" s="215">
        <f t="shared" si="305"/>
        <v>79012.182673999996</v>
      </c>
      <c r="W312" s="214"/>
      <c r="X312" s="214"/>
      <c r="Y312" s="214"/>
      <c r="Z312" s="214"/>
      <c r="AA312" s="214"/>
      <c r="AB312" s="214"/>
      <c r="AC312" s="214"/>
      <c r="AD312" s="214"/>
      <c r="AE312" s="214"/>
      <c r="AF312" s="215">
        <f t="shared" ref="AF312:AH312" si="306">AF311*AF275</f>
        <v>0</v>
      </c>
      <c r="AG312" s="215">
        <f t="shared" si="306"/>
        <v>0</v>
      </c>
      <c r="AH312" s="215">
        <f t="shared" si="306"/>
        <v>0</v>
      </c>
      <c r="AI312" s="214"/>
      <c r="AJ312" s="214"/>
      <c r="AK312" s="214"/>
      <c r="AL312" s="214"/>
      <c r="AM312" s="214"/>
      <c r="AN312" s="214"/>
      <c r="AO312" s="214"/>
      <c r="AP312" s="214"/>
      <c r="AQ312" s="214"/>
      <c r="AR312" s="215">
        <f t="shared" ref="AR312:AT312" si="307">AR311*AR275</f>
        <v>0</v>
      </c>
      <c r="AS312" s="215">
        <f t="shared" si="307"/>
        <v>0</v>
      </c>
      <c r="AT312" s="215">
        <f t="shared" si="307"/>
        <v>0</v>
      </c>
      <c r="AU312" s="214"/>
      <c r="AV312" s="214"/>
      <c r="AW312" s="214"/>
      <c r="AX312" s="214"/>
      <c r="AY312" s="214"/>
      <c r="AZ312" s="214"/>
      <c r="BA312" s="214"/>
      <c r="BB312" s="214"/>
      <c r="BC312" s="214"/>
      <c r="BD312" s="215">
        <f t="shared" ref="BD312:BF312" si="308">BD311*BD275</f>
        <v>0</v>
      </c>
      <c r="BE312" s="215">
        <f t="shared" si="308"/>
        <v>0</v>
      </c>
      <c r="BF312" s="215">
        <f t="shared" si="308"/>
        <v>0</v>
      </c>
      <c r="BG312" s="214"/>
      <c r="BH312" s="214"/>
      <c r="BI312" s="214"/>
      <c r="BJ312" s="214"/>
      <c r="BK312" s="45"/>
      <c r="BL312" s="214"/>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216"/>
    </row>
    <row r="313" spans="1:98" s="142" customFormat="1" x14ac:dyDescent="0.2">
      <c r="A313" s="312"/>
      <c r="B313" s="218" t="s">
        <v>78</v>
      </c>
      <c r="C313" s="133"/>
      <c r="D313" s="133"/>
      <c r="E313" s="133"/>
      <c r="F313" s="133"/>
      <c r="G313" s="133"/>
      <c r="H313" s="165"/>
      <c r="I313" s="165"/>
      <c r="J313" s="165"/>
      <c r="K313" s="133"/>
      <c r="L313" s="133"/>
      <c r="M313" s="133"/>
      <c r="N313" s="133"/>
      <c r="O313" s="133"/>
      <c r="P313" s="133"/>
      <c r="Q313" s="133"/>
      <c r="R313" s="133"/>
      <c r="S313" s="133"/>
      <c r="T313" s="165">
        <v>222026</v>
      </c>
      <c r="U313" s="165">
        <v>234481</v>
      </c>
      <c r="V313" s="165">
        <v>230688</v>
      </c>
      <c r="W313" s="133"/>
      <c r="X313" s="133"/>
      <c r="Y313" s="133"/>
      <c r="Z313" s="133"/>
      <c r="AA313" s="133"/>
      <c r="AB313" s="133"/>
      <c r="AC313" s="133"/>
      <c r="AD313" s="133"/>
      <c r="AE313" s="133"/>
      <c r="AF313" s="165"/>
      <c r="AG313" s="165"/>
      <c r="AH313" s="165"/>
      <c r="AI313" s="133"/>
      <c r="AJ313" s="133"/>
      <c r="AK313" s="133"/>
      <c r="AL313" s="133"/>
      <c r="AM313" s="133"/>
      <c r="AN313" s="133"/>
      <c r="AO313" s="133"/>
      <c r="AP313" s="133"/>
      <c r="AQ313" s="133"/>
      <c r="AR313" s="165"/>
      <c r="AS313" s="165"/>
      <c r="AT313" s="165"/>
      <c r="AU313" s="133"/>
      <c r="AV313" s="133"/>
      <c r="AW313" s="133"/>
      <c r="AX313" s="133"/>
      <c r="AY313" s="133"/>
      <c r="AZ313" s="133"/>
      <c r="BA313" s="133"/>
      <c r="BB313" s="133"/>
      <c r="BC313" s="133"/>
      <c r="BD313" s="165"/>
      <c r="BE313" s="165"/>
      <c r="BF313" s="165"/>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row>
    <row r="314" spans="1:98" s="194" customFormat="1" x14ac:dyDescent="0.2">
      <c r="A314" s="312"/>
      <c r="B314" s="219" t="s">
        <v>79</v>
      </c>
      <c r="C314" s="45"/>
      <c r="D314" s="45"/>
      <c r="E314" s="45"/>
      <c r="F314" s="45"/>
      <c r="G314" s="45"/>
      <c r="H314" s="220"/>
      <c r="I314" s="220"/>
      <c r="J314" s="220"/>
      <c r="K314" s="45"/>
      <c r="L314" s="45"/>
      <c r="M314" s="45"/>
      <c r="N314" s="45"/>
      <c r="O314" s="45"/>
      <c r="P314" s="45"/>
      <c r="Q314" s="45"/>
      <c r="R314" s="45"/>
      <c r="S314" s="45"/>
      <c r="T314" s="220">
        <v>5.8900000000000001E-2</v>
      </c>
      <c r="U314" s="220">
        <v>5.8900000000000001E-2</v>
      </c>
      <c r="V314" s="220">
        <v>5.8900000000000001E-2</v>
      </c>
      <c r="W314" s="45"/>
      <c r="X314" s="45"/>
      <c r="Y314" s="45"/>
      <c r="Z314" s="45"/>
      <c r="AA314" s="45"/>
      <c r="AB314" s="45"/>
      <c r="AC314" s="45"/>
      <c r="AD314" s="45"/>
      <c r="AE314" s="45"/>
      <c r="AF314" s="220"/>
      <c r="AG314" s="220"/>
      <c r="AH314" s="220"/>
      <c r="AI314" s="45"/>
      <c r="AJ314" s="45"/>
      <c r="AK314" s="45"/>
      <c r="AL314" s="45"/>
      <c r="AM314" s="45"/>
      <c r="AN314" s="45"/>
      <c r="AO314" s="45"/>
      <c r="AP314" s="45"/>
      <c r="AQ314" s="45"/>
      <c r="AR314" s="220"/>
      <c r="AS314" s="220"/>
      <c r="AT314" s="220"/>
      <c r="AU314" s="45"/>
      <c r="AV314" s="45"/>
      <c r="AW314" s="45"/>
      <c r="AX314" s="45"/>
      <c r="AY314" s="45"/>
      <c r="AZ314" s="45"/>
      <c r="BA314" s="45"/>
      <c r="BB314" s="45"/>
      <c r="BC314" s="45"/>
      <c r="BD314" s="220"/>
      <c r="BE314" s="220"/>
      <c r="BF314" s="220"/>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195"/>
    </row>
    <row r="315" spans="1:98" s="217" customFormat="1" ht="13.5" thickBot="1" x14ac:dyDescent="0.25">
      <c r="A315" s="312"/>
      <c r="B315" s="221" t="s">
        <v>80</v>
      </c>
      <c r="C315" s="214"/>
      <c r="D315" s="214"/>
      <c r="E315" s="214"/>
      <c r="F315" s="214"/>
      <c r="G315" s="214"/>
      <c r="H315" s="222">
        <f t="shared" ref="H315:J315" si="309">H314*H313</f>
        <v>0</v>
      </c>
      <c r="I315" s="222">
        <f t="shared" si="309"/>
        <v>0</v>
      </c>
      <c r="J315" s="222">
        <f t="shared" si="309"/>
        <v>0</v>
      </c>
      <c r="K315" s="214"/>
      <c r="L315" s="214"/>
      <c r="M315" s="214"/>
      <c r="N315" s="214"/>
      <c r="O315" s="214"/>
      <c r="P315" s="214"/>
      <c r="Q315" s="214"/>
      <c r="R315" s="214"/>
      <c r="S315" s="214"/>
      <c r="T315" s="222">
        <f t="shared" ref="T315:V315" si="310">T314*T313</f>
        <v>13077.331400000001</v>
      </c>
      <c r="U315" s="222">
        <f t="shared" si="310"/>
        <v>13810.930899999999</v>
      </c>
      <c r="V315" s="222">
        <f t="shared" si="310"/>
        <v>13587.5232</v>
      </c>
      <c r="W315" s="214"/>
      <c r="X315" s="214"/>
      <c r="Y315" s="214"/>
      <c r="Z315" s="214"/>
      <c r="AA315" s="214"/>
      <c r="AB315" s="214"/>
      <c r="AC315" s="214"/>
      <c r="AD315" s="214"/>
      <c r="AE315" s="214"/>
      <c r="AF315" s="222">
        <f t="shared" ref="AF315:AH315" si="311">AF314*AF313</f>
        <v>0</v>
      </c>
      <c r="AG315" s="222">
        <f t="shared" si="311"/>
        <v>0</v>
      </c>
      <c r="AH315" s="222">
        <f t="shared" si="311"/>
        <v>0</v>
      </c>
      <c r="AI315" s="214"/>
      <c r="AJ315" s="214"/>
      <c r="AK315" s="214"/>
      <c r="AL315" s="214"/>
      <c r="AM315" s="214"/>
      <c r="AN315" s="214"/>
      <c r="AO315" s="214"/>
      <c r="AP315" s="214"/>
      <c r="AQ315" s="214"/>
      <c r="AR315" s="222">
        <f t="shared" ref="AR315:AT315" si="312">AR314*AR313</f>
        <v>0</v>
      </c>
      <c r="AS315" s="222">
        <f t="shared" si="312"/>
        <v>0</v>
      </c>
      <c r="AT315" s="222">
        <f t="shared" si="312"/>
        <v>0</v>
      </c>
      <c r="AU315" s="214"/>
      <c r="AV315" s="214"/>
      <c r="AW315" s="214"/>
      <c r="AX315" s="214"/>
      <c r="AY315" s="214"/>
      <c r="AZ315" s="214"/>
      <c r="BA315" s="214"/>
      <c r="BB315" s="214"/>
      <c r="BC315" s="214"/>
      <c r="BD315" s="222">
        <f t="shared" ref="BD315:BF315" si="313">BD314*BD313</f>
        <v>0</v>
      </c>
      <c r="BE315" s="222">
        <f t="shared" si="313"/>
        <v>0</v>
      </c>
      <c r="BF315" s="222">
        <f t="shared" si="313"/>
        <v>0</v>
      </c>
      <c r="BG315" s="214"/>
      <c r="BH315" s="214"/>
      <c r="BI315" s="214"/>
      <c r="BJ315" s="214"/>
      <c r="BK315" s="45"/>
      <c r="BL315" s="214"/>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216"/>
    </row>
    <row r="316" spans="1:98" s="45" customFormat="1" ht="12" customHeight="1" x14ac:dyDescent="0.2">
      <c r="A316" s="312"/>
      <c r="B316" s="203" t="s">
        <v>81</v>
      </c>
      <c r="C316" s="194">
        <v>3.09E-2</v>
      </c>
      <c r="D316" s="194"/>
      <c r="E316" s="194"/>
      <c r="F316" s="194">
        <v>2.1600000000000001E-2</v>
      </c>
      <c r="G316" s="194"/>
      <c r="H316" s="194"/>
      <c r="I316" s="194"/>
      <c r="J316" s="194"/>
      <c r="K316" s="194"/>
      <c r="L316" s="194"/>
      <c r="M316" s="194"/>
      <c r="N316" s="194"/>
      <c r="O316" s="194">
        <v>2.5000000000000001E-2</v>
      </c>
      <c r="P316" s="194">
        <v>2.5000000000000001E-2</v>
      </c>
      <c r="Q316" s="194">
        <v>2.5000000000000001E-2</v>
      </c>
      <c r="R316" s="194">
        <v>3.09E-2</v>
      </c>
      <c r="S316" s="194">
        <v>3.09E-2</v>
      </c>
      <c r="T316" s="194">
        <v>3.09E-2</v>
      </c>
      <c r="U316" s="194">
        <v>3.09E-2</v>
      </c>
      <c r="V316" s="194">
        <v>3.09E-2</v>
      </c>
      <c r="W316" s="194">
        <v>3.09E-2</v>
      </c>
      <c r="X316" s="194">
        <v>3.09E-2</v>
      </c>
      <c r="Y316" s="194">
        <v>3.09E-2</v>
      </c>
      <c r="Z316" s="194">
        <v>3.09E-2</v>
      </c>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194"/>
      <c r="BB316" s="194"/>
      <c r="BC316" s="194"/>
      <c r="BD316" s="194"/>
      <c r="BE316" s="194"/>
      <c r="BF316" s="194"/>
      <c r="BG316" s="194"/>
      <c r="BH316" s="194"/>
      <c r="BI316" s="194"/>
      <c r="BJ316" s="194"/>
      <c r="BL316" s="194"/>
    </row>
    <row r="317" spans="1:98" s="224" customFormat="1" x14ac:dyDescent="0.2">
      <c r="A317" s="312"/>
      <c r="B317" s="223" t="s">
        <v>82</v>
      </c>
      <c r="C317" s="183">
        <f t="shared" ref="C317:BJ317" si="314">C316*C277</f>
        <v>17859.924062999999</v>
      </c>
      <c r="D317" s="183">
        <f t="shared" si="314"/>
        <v>0</v>
      </c>
      <c r="E317" s="183">
        <f t="shared" si="314"/>
        <v>0</v>
      </c>
      <c r="F317" s="183">
        <f t="shared" si="314"/>
        <v>33023.966544000003</v>
      </c>
      <c r="G317" s="183">
        <f t="shared" si="314"/>
        <v>0</v>
      </c>
      <c r="H317" s="183">
        <f t="shared" si="314"/>
        <v>0</v>
      </c>
      <c r="I317" s="183">
        <f t="shared" si="314"/>
        <v>0</v>
      </c>
      <c r="J317" s="183">
        <f t="shared" si="314"/>
        <v>0</v>
      </c>
      <c r="K317" s="183">
        <f t="shared" si="314"/>
        <v>0</v>
      </c>
      <c r="L317" s="183">
        <f t="shared" si="314"/>
        <v>0</v>
      </c>
      <c r="M317" s="183">
        <f t="shared" si="314"/>
        <v>0</v>
      </c>
      <c r="N317" s="183">
        <f t="shared" si="314"/>
        <v>0</v>
      </c>
      <c r="O317" s="183">
        <f t="shared" si="314"/>
        <v>32552.453750000001</v>
      </c>
      <c r="P317" s="183">
        <f t="shared" si="314"/>
        <v>30534.981250000001</v>
      </c>
      <c r="Q317" s="183">
        <f t="shared" si="314"/>
        <v>34228.133000000002</v>
      </c>
      <c r="R317" s="183">
        <f t="shared" si="314"/>
        <v>18511.914063</v>
      </c>
      <c r="S317" s="183">
        <f t="shared" si="314"/>
        <v>18278.644091999999</v>
      </c>
      <c r="T317" s="183">
        <f t="shared" si="314"/>
        <v>17500.073787000001</v>
      </c>
      <c r="U317" s="183">
        <f t="shared" si="314"/>
        <v>18106.096946999998</v>
      </c>
      <c r="V317" s="183">
        <f t="shared" si="314"/>
        <v>18364.660112999998</v>
      </c>
      <c r="W317" s="183">
        <f t="shared" si="314"/>
        <v>17883.217719</v>
      </c>
      <c r="X317" s="183">
        <f t="shared" si="314"/>
        <v>18037.983768000002</v>
      </c>
      <c r="Y317" s="183">
        <f t="shared" si="314"/>
        <v>18403.146371999999</v>
      </c>
      <c r="Z317" s="183">
        <f t="shared" si="314"/>
        <v>18481.288145999999</v>
      </c>
      <c r="AA317" s="183">
        <f t="shared" si="314"/>
        <v>0</v>
      </c>
      <c r="AB317" s="183">
        <f t="shared" si="314"/>
        <v>0</v>
      </c>
      <c r="AC317" s="183">
        <f t="shared" si="314"/>
        <v>0</v>
      </c>
      <c r="AD317" s="183">
        <f t="shared" si="314"/>
        <v>0</v>
      </c>
      <c r="AE317" s="183">
        <f t="shared" si="314"/>
        <v>0</v>
      </c>
      <c r="AF317" s="183">
        <f t="shared" si="314"/>
        <v>0</v>
      </c>
      <c r="AG317" s="183">
        <f t="shared" si="314"/>
        <v>0</v>
      </c>
      <c r="AH317" s="183">
        <f t="shared" si="314"/>
        <v>0</v>
      </c>
      <c r="AI317" s="183">
        <f t="shared" si="314"/>
        <v>0</v>
      </c>
      <c r="AJ317" s="183">
        <f t="shared" si="314"/>
        <v>0</v>
      </c>
      <c r="AK317" s="183">
        <f t="shared" si="314"/>
        <v>0</v>
      </c>
      <c r="AL317" s="183">
        <f t="shared" si="314"/>
        <v>0</v>
      </c>
      <c r="AM317" s="183">
        <f t="shared" si="314"/>
        <v>0</v>
      </c>
      <c r="AN317" s="183">
        <f t="shared" si="314"/>
        <v>0</v>
      </c>
      <c r="AO317" s="183">
        <f t="shared" si="314"/>
        <v>0</v>
      </c>
      <c r="AP317" s="183">
        <f t="shared" si="314"/>
        <v>0</v>
      </c>
      <c r="AQ317" s="183">
        <f t="shared" si="314"/>
        <v>0</v>
      </c>
      <c r="AR317" s="183">
        <f t="shared" si="314"/>
        <v>0</v>
      </c>
      <c r="AS317" s="183">
        <f t="shared" si="314"/>
        <v>0</v>
      </c>
      <c r="AT317" s="183">
        <f t="shared" si="314"/>
        <v>0</v>
      </c>
      <c r="AU317" s="183">
        <f t="shared" si="314"/>
        <v>0</v>
      </c>
      <c r="AV317" s="183">
        <f t="shared" si="314"/>
        <v>0</v>
      </c>
      <c r="AW317" s="183">
        <f t="shared" si="314"/>
        <v>0</v>
      </c>
      <c r="AX317" s="183">
        <f t="shared" si="314"/>
        <v>0</v>
      </c>
      <c r="AY317" s="183">
        <f t="shared" si="314"/>
        <v>0</v>
      </c>
      <c r="AZ317" s="183">
        <f t="shared" si="314"/>
        <v>0</v>
      </c>
      <c r="BA317" s="183">
        <f t="shared" si="314"/>
        <v>0</v>
      </c>
      <c r="BB317" s="183">
        <f t="shared" si="314"/>
        <v>0</v>
      </c>
      <c r="BC317" s="183">
        <f t="shared" si="314"/>
        <v>0</v>
      </c>
      <c r="BD317" s="183">
        <f t="shared" si="314"/>
        <v>0</v>
      </c>
      <c r="BE317" s="183">
        <f t="shared" si="314"/>
        <v>0</v>
      </c>
      <c r="BF317" s="183">
        <f t="shared" si="314"/>
        <v>0</v>
      </c>
      <c r="BG317" s="183">
        <f t="shared" si="314"/>
        <v>0</v>
      </c>
      <c r="BH317" s="183">
        <f t="shared" si="314"/>
        <v>0</v>
      </c>
      <c r="BI317" s="183">
        <f t="shared" si="314"/>
        <v>0</v>
      </c>
      <c r="BJ317" s="183">
        <f t="shared" si="314"/>
        <v>0</v>
      </c>
      <c r="BK317" s="45"/>
      <c r="BL317" s="183">
        <f t="shared" ref="BL317" si="315">BL316*BL277</f>
        <v>0</v>
      </c>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row>
    <row r="318" spans="1:98" s="45" customFormat="1" x14ac:dyDescent="0.2">
      <c r="A318" s="312"/>
      <c r="B318" s="203" t="s">
        <v>83</v>
      </c>
      <c r="C318" s="73">
        <v>0.02</v>
      </c>
      <c r="D318" s="73"/>
      <c r="E318" s="73"/>
      <c r="F318" s="73">
        <v>0</v>
      </c>
      <c r="G318" s="73"/>
      <c r="H318" s="73"/>
      <c r="I318" s="73"/>
      <c r="J318" s="73"/>
      <c r="K318" s="73"/>
      <c r="L318" s="73"/>
      <c r="M318" s="73"/>
      <c r="N318" s="73"/>
      <c r="O318" s="73">
        <v>1.9699999999999999E-2</v>
      </c>
      <c r="P318" s="73">
        <v>1.9699999999999999E-2</v>
      </c>
      <c r="Q318" s="73">
        <v>1.9699999999999999E-2</v>
      </c>
      <c r="R318" s="73">
        <v>0.02</v>
      </c>
      <c r="S318" s="73">
        <v>0.02</v>
      </c>
      <c r="T318" s="73">
        <v>0.02</v>
      </c>
      <c r="U318" s="73">
        <v>0.02</v>
      </c>
      <c r="V318" s="73">
        <v>0.02</v>
      </c>
      <c r="W318" s="73">
        <v>0.02</v>
      </c>
      <c r="X318" s="73">
        <v>0.02</v>
      </c>
      <c r="Y318" s="73">
        <v>0.02</v>
      </c>
      <c r="Z318" s="73">
        <v>0.02</v>
      </c>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L318" s="73"/>
    </row>
    <row r="319" spans="1:98" s="226" customFormat="1" x14ac:dyDescent="0.2">
      <c r="A319" s="312"/>
      <c r="B319" s="223" t="s">
        <v>84</v>
      </c>
      <c r="C319" s="225">
        <f t="shared" ref="C319:BJ319" si="316">C318*C277</f>
        <v>11559.821399999999</v>
      </c>
      <c r="D319" s="225">
        <f t="shared" si="316"/>
        <v>0</v>
      </c>
      <c r="E319" s="225">
        <f t="shared" si="316"/>
        <v>0</v>
      </c>
      <c r="F319" s="225">
        <f t="shared" si="316"/>
        <v>0</v>
      </c>
      <c r="G319" s="225">
        <f t="shared" si="316"/>
        <v>0</v>
      </c>
      <c r="H319" s="225">
        <f t="shared" si="316"/>
        <v>0</v>
      </c>
      <c r="I319" s="225">
        <f t="shared" si="316"/>
        <v>0</v>
      </c>
      <c r="J319" s="225">
        <f t="shared" si="316"/>
        <v>0</v>
      </c>
      <c r="K319" s="225">
        <f t="shared" si="316"/>
        <v>0</v>
      </c>
      <c r="L319" s="225">
        <f t="shared" si="316"/>
        <v>0</v>
      </c>
      <c r="M319" s="225">
        <f t="shared" si="316"/>
        <v>0</v>
      </c>
      <c r="N319" s="225">
        <f t="shared" si="316"/>
        <v>0</v>
      </c>
      <c r="O319" s="225">
        <f t="shared" si="316"/>
        <v>25651.333554999997</v>
      </c>
      <c r="P319" s="225">
        <f t="shared" si="316"/>
        <v>24061.565224999998</v>
      </c>
      <c r="Q319" s="225">
        <f t="shared" si="316"/>
        <v>26971.768803999999</v>
      </c>
      <c r="R319" s="225">
        <f t="shared" si="316"/>
        <v>11981.821399999999</v>
      </c>
      <c r="S319" s="225">
        <f t="shared" si="316"/>
        <v>11830.837600000001</v>
      </c>
      <c r="T319" s="225">
        <f t="shared" si="316"/>
        <v>11326.908600000001</v>
      </c>
      <c r="U319" s="225">
        <f t="shared" si="316"/>
        <v>11719.1566</v>
      </c>
      <c r="V319" s="225">
        <f t="shared" si="316"/>
        <v>11886.511399999999</v>
      </c>
      <c r="W319" s="225">
        <f t="shared" si="316"/>
        <v>11574.898200000001</v>
      </c>
      <c r="X319" s="225">
        <f t="shared" si="316"/>
        <v>11675.070400000001</v>
      </c>
      <c r="Y319" s="225">
        <f t="shared" si="316"/>
        <v>11911.4216</v>
      </c>
      <c r="Z319" s="225">
        <f t="shared" si="316"/>
        <v>11961.998799999999</v>
      </c>
      <c r="AA319" s="225">
        <f t="shared" si="316"/>
        <v>0</v>
      </c>
      <c r="AB319" s="225">
        <f t="shared" si="316"/>
        <v>0</v>
      </c>
      <c r="AC319" s="225">
        <f t="shared" si="316"/>
        <v>0</v>
      </c>
      <c r="AD319" s="225">
        <f t="shared" si="316"/>
        <v>0</v>
      </c>
      <c r="AE319" s="225">
        <f t="shared" si="316"/>
        <v>0</v>
      </c>
      <c r="AF319" s="225">
        <f t="shared" si="316"/>
        <v>0</v>
      </c>
      <c r="AG319" s="225">
        <f t="shared" si="316"/>
        <v>0</v>
      </c>
      <c r="AH319" s="225">
        <f t="shared" si="316"/>
        <v>0</v>
      </c>
      <c r="AI319" s="225">
        <f t="shared" si="316"/>
        <v>0</v>
      </c>
      <c r="AJ319" s="225">
        <f t="shared" si="316"/>
        <v>0</v>
      </c>
      <c r="AK319" s="225">
        <f t="shared" si="316"/>
        <v>0</v>
      </c>
      <c r="AL319" s="225">
        <f t="shared" si="316"/>
        <v>0</v>
      </c>
      <c r="AM319" s="225">
        <f t="shared" si="316"/>
        <v>0</v>
      </c>
      <c r="AN319" s="225">
        <f t="shared" si="316"/>
        <v>0</v>
      </c>
      <c r="AO319" s="225">
        <f t="shared" si="316"/>
        <v>0</v>
      </c>
      <c r="AP319" s="225">
        <f t="shared" si="316"/>
        <v>0</v>
      </c>
      <c r="AQ319" s="225">
        <f t="shared" si="316"/>
        <v>0</v>
      </c>
      <c r="AR319" s="225">
        <f t="shared" si="316"/>
        <v>0</v>
      </c>
      <c r="AS319" s="225">
        <f t="shared" si="316"/>
        <v>0</v>
      </c>
      <c r="AT319" s="225">
        <f t="shared" si="316"/>
        <v>0</v>
      </c>
      <c r="AU319" s="225">
        <f t="shared" si="316"/>
        <v>0</v>
      </c>
      <c r="AV319" s="225">
        <f t="shared" si="316"/>
        <v>0</v>
      </c>
      <c r="AW319" s="225">
        <f t="shared" si="316"/>
        <v>0</v>
      </c>
      <c r="AX319" s="225">
        <f t="shared" si="316"/>
        <v>0</v>
      </c>
      <c r="AY319" s="225">
        <f t="shared" si="316"/>
        <v>0</v>
      </c>
      <c r="AZ319" s="225">
        <f t="shared" si="316"/>
        <v>0</v>
      </c>
      <c r="BA319" s="225">
        <f t="shared" si="316"/>
        <v>0</v>
      </c>
      <c r="BB319" s="225">
        <f t="shared" si="316"/>
        <v>0</v>
      </c>
      <c r="BC319" s="225">
        <f t="shared" si="316"/>
        <v>0</v>
      </c>
      <c r="BD319" s="225">
        <f t="shared" si="316"/>
        <v>0</v>
      </c>
      <c r="BE319" s="225">
        <f t="shared" si="316"/>
        <v>0</v>
      </c>
      <c r="BF319" s="225">
        <f t="shared" si="316"/>
        <v>0</v>
      </c>
      <c r="BG319" s="225">
        <f t="shared" si="316"/>
        <v>0</v>
      </c>
      <c r="BH319" s="225">
        <f t="shared" si="316"/>
        <v>0</v>
      </c>
      <c r="BI319" s="225">
        <f t="shared" si="316"/>
        <v>0</v>
      </c>
      <c r="BJ319" s="225">
        <f t="shared" si="316"/>
        <v>0</v>
      </c>
      <c r="BK319" s="23"/>
      <c r="BL319" s="225">
        <f t="shared" ref="BL319" si="317">BL318*BL277</f>
        <v>0</v>
      </c>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row>
    <row r="320" spans="1:98" s="224" customFormat="1" x14ac:dyDescent="0.2">
      <c r="A320" s="312"/>
      <c r="B320" s="223" t="s">
        <v>85</v>
      </c>
      <c r="C320" s="227">
        <v>0</v>
      </c>
      <c r="D320" s="227">
        <v>0</v>
      </c>
      <c r="E320" s="227">
        <v>0</v>
      </c>
      <c r="F320" s="227">
        <v>0</v>
      </c>
      <c r="G320" s="227">
        <v>0</v>
      </c>
      <c r="H320" s="227">
        <v>0</v>
      </c>
      <c r="I320" s="227">
        <v>0</v>
      </c>
      <c r="J320" s="227">
        <v>0</v>
      </c>
      <c r="K320" s="227">
        <v>0</v>
      </c>
      <c r="L320" s="227">
        <v>0</v>
      </c>
      <c r="M320" s="227">
        <v>0</v>
      </c>
      <c r="N320" s="227">
        <v>0</v>
      </c>
      <c r="O320" s="227">
        <v>0</v>
      </c>
      <c r="P320" s="227">
        <v>0</v>
      </c>
      <c r="Q320" s="227">
        <v>0</v>
      </c>
      <c r="R320" s="227">
        <v>0</v>
      </c>
      <c r="S320" s="227">
        <v>0</v>
      </c>
      <c r="T320" s="227">
        <v>0</v>
      </c>
      <c r="U320" s="227">
        <v>0</v>
      </c>
      <c r="V320" s="227">
        <v>0</v>
      </c>
      <c r="W320" s="227">
        <v>0</v>
      </c>
      <c r="X320" s="227">
        <v>0</v>
      </c>
      <c r="Y320" s="227">
        <v>0</v>
      </c>
      <c r="Z320" s="227">
        <v>0</v>
      </c>
      <c r="AA320" s="227">
        <v>0</v>
      </c>
      <c r="AB320" s="227">
        <v>0</v>
      </c>
      <c r="AC320" s="227">
        <v>0</v>
      </c>
      <c r="AD320" s="227">
        <v>0</v>
      </c>
      <c r="AE320" s="227">
        <v>0</v>
      </c>
      <c r="AF320" s="227">
        <v>0</v>
      </c>
      <c r="AG320" s="227">
        <v>0</v>
      </c>
      <c r="AH320" s="227">
        <v>0</v>
      </c>
      <c r="AI320" s="227">
        <v>0</v>
      </c>
      <c r="AJ320" s="227">
        <v>0</v>
      </c>
      <c r="AK320" s="227">
        <v>0</v>
      </c>
      <c r="AL320" s="227">
        <v>0</v>
      </c>
      <c r="AM320" s="227">
        <v>0</v>
      </c>
      <c r="AN320" s="227">
        <v>0</v>
      </c>
      <c r="AO320" s="227">
        <v>0</v>
      </c>
      <c r="AP320" s="227">
        <v>0</v>
      </c>
      <c r="AQ320" s="227">
        <v>0</v>
      </c>
      <c r="AR320" s="227">
        <v>0</v>
      </c>
      <c r="AS320" s="227">
        <v>0</v>
      </c>
      <c r="AT320" s="227">
        <v>0</v>
      </c>
      <c r="AU320" s="227">
        <v>0</v>
      </c>
      <c r="AV320" s="227">
        <v>0</v>
      </c>
      <c r="AW320" s="227">
        <v>0</v>
      </c>
      <c r="AX320" s="227">
        <v>0</v>
      </c>
      <c r="AY320" s="227">
        <v>0</v>
      </c>
      <c r="AZ320" s="227">
        <v>0</v>
      </c>
      <c r="BA320" s="227">
        <v>0</v>
      </c>
      <c r="BB320" s="227">
        <v>0</v>
      </c>
      <c r="BC320" s="227">
        <v>0</v>
      </c>
      <c r="BD320" s="227">
        <v>0</v>
      </c>
      <c r="BE320" s="227">
        <v>0</v>
      </c>
      <c r="BF320" s="227">
        <v>0</v>
      </c>
      <c r="BG320" s="227">
        <v>0</v>
      </c>
      <c r="BH320" s="227">
        <v>0</v>
      </c>
      <c r="BI320" s="227">
        <v>0</v>
      </c>
      <c r="BJ320" s="227">
        <v>0</v>
      </c>
      <c r="BK320" s="45"/>
      <c r="BL320" s="227">
        <v>0</v>
      </c>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row>
    <row r="321" spans="1:98" s="230" customFormat="1" ht="13.5" thickBot="1" x14ac:dyDescent="0.25">
      <c r="A321" s="312"/>
      <c r="B321" s="228" t="s">
        <v>86</v>
      </c>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45"/>
      <c r="BL321" s="229"/>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row>
    <row r="322" spans="1:98" s="83" customFormat="1" ht="13.5" thickBot="1" x14ac:dyDescent="0.25">
      <c r="A322" s="312"/>
      <c r="B322" s="80" t="s">
        <v>28</v>
      </c>
      <c r="C322" s="232">
        <v>257098.97</v>
      </c>
      <c r="D322" s="232"/>
      <c r="E322" s="232"/>
      <c r="F322" s="232">
        <v>309713.07</v>
      </c>
      <c r="G322" s="232"/>
      <c r="H322" s="232"/>
      <c r="I322" s="232"/>
      <c r="J322" s="232"/>
      <c r="K322" s="232"/>
      <c r="L322" s="232"/>
      <c r="M322" s="232"/>
      <c r="N322" s="232"/>
      <c r="O322" s="232">
        <v>380860.88</v>
      </c>
      <c r="P322" s="232">
        <v>365417.46</v>
      </c>
      <c r="Q322" s="232">
        <v>401445.67</v>
      </c>
      <c r="R322" s="232">
        <v>253683.49</v>
      </c>
      <c r="S322" s="232">
        <v>258987.44</v>
      </c>
      <c r="T322" s="232">
        <v>383960.41</v>
      </c>
      <c r="U322" s="232">
        <v>396414.96</v>
      </c>
      <c r="V322" s="232">
        <v>392685.55</v>
      </c>
      <c r="W322" s="232">
        <v>243186.78</v>
      </c>
      <c r="X322" s="232">
        <v>259365.19</v>
      </c>
      <c r="Y322" s="232">
        <v>265172.09000000003</v>
      </c>
      <c r="Z322" s="232">
        <v>263619.34999999998</v>
      </c>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2"/>
      <c r="BE322" s="232"/>
      <c r="BF322" s="232"/>
      <c r="BG322" s="232"/>
      <c r="BH322" s="232"/>
      <c r="BI322" s="232"/>
      <c r="BJ322" s="232"/>
      <c r="BK322" s="82"/>
      <c r="BL322" s="23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row>
    <row r="323" spans="1:98" s="86" customFormat="1" ht="13.5" thickBot="1" x14ac:dyDescent="0.25">
      <c r="A323" s="312"/>
      <c r="B323" s="234" t="s">
        <v>29</v>
      </c>
      <c r="C323" s="235">
        <f>IFERROR(C322/C277*100,0)</f>
        <v>44.481477888577068</v>
      </c>
      <c r="D323" s="235">
        <f t="shared" ref="D323:BJ323" si="318">IFERROR(D322/D277*100,0)</f>
        <v>0</v>
      </c>
      <c r="E323" s="235">
        <f t="shared" si="318"/>
        <v>0</v>
      </c>
      <c r="F323" s="235">
        <f t="shared" si="318"/>
        <v>20.257416089271825</v>
      </c>
      <c r="G323" s="235">
        <f t="shared" si="318"/>
        <v>0</v>
      </c>
      <c r="H323" s="235">
        <f t="shared" si="318"/>
        <v>0</v>
      </c>
      <c r="I323" s="235">
        <f t="shared" si="318"/>
        <v>0</v>
      </c>
      <c r="J323" s="235">
        <f t="shared" si="318"/>
        <v>0</v>
      </c>
      <c r="K323" s="235">
        <f t="shared" si="318"/>
        <v>0</v>
      </c>
      <c r="L323" s="235">
        <f t="shared" si="318"/>
        <v>0</v>
      </c>
      <c r="M323" s="235">
        <f t="shared" si="318"/>
        <v>0</v>
      </c>
      <c r="N323" s="235">
        <f t="shared" si="318"/>
        <v>0</v>
      </c>
      <c r="O323" s="235">
        <f t="shared" si="318"/>
        <v>29.249782744872192</v>
      </c>
      <c r="P323" s="235">
        <f t="shared" si="318"/>
        <v>29.917937152818787</v>
      </c>
      <c r="Q323" s="235">
        <f t="shared" si="318"/>
        <v>29.321323923802677</v>
      </c>
      <c r="R323" s="235">
        <f t="shared" si="318"/>
        <v>42.344728990869449</v>
      </c>
      <c r="S323" s="235">
        <f t="shared" si="318"/>
        <v>43.781758951707694</v>
      </c>
      <c r="T323" s="235">
        <f t="shared" si="318"/>
        <v>67.796152252875061</v>
      </c>
      <c r="U323" s="235">
        <f t="shared" si="318"/>
        <v>67.652472533731654</v>
      </c>
      <c r="V323" s="235">
        <f t="shared" si="318"/>
        <v>66.072464289227867</v>
      </c>
      <c r="W323" s="235">
        <f t="shared" si="318"/>
        <v>42.019683594279897</v>
      </c>
      <c r="X323" s="235">
        <f t="shared" si="318"/>
        <v>44.430599750387799</v>
      </c>
      <c r="Y323" s="235">
        <f t="shared" si="318"/>
        <v>44.524003751155952</v>
      </c>
      <c r="Z323" s="235">
        <f t="shared" si="318"/>
        <v>44.07613717533561</v>
      </c>
      <c r="AA323" s="235">
        <f t="shared" si="318"/>
        <v>0</v>
      </c>
      <c r="AB323" s="235">
        <f t="shared" si="318"/>
        <v>0</v>
      </c>
      <c r="AC323" s="235">
        <f t="shared" si="318"/>
        <v>0</v>
      </c>
      <c r="AD323" s="235">
        <f t="shared" si="318"/>
        <v>0</v>
      </c>
      <c r="AE323" s="235">
        <f t="shared" si="318"/>
        <v>0</v>
      </c>
      <c r="AF323" s="235">
        <f t="shared" si="318"/>
        <v>0</v>
      </c>
      <c r="AG323" s="235">
        <f t="shared" si="318"/>
        <v>0</v>
      </c>
      <c r="AH323" s="235">
        <f t="shared" si="318"/>
        <v>0</v>
      </c>
      <c r="AI323" s="235">
        <f t="shared" si="318"/>
        <v>0</v>
      </c>
      <c r="AJ323" s="235">
        <f t="shared" si="318"/>
        <v>0</v>
      </c>
      <c r="AK323" s="235">
        <f t="shared" si="318"/>
        <v>0</v>
      </c>
      <c r="AL323" s="235">
        <f t="shared" si="318"/>
        <v>0</v>
      </c>
      <c r="AM323" s="235">
        <f t="shared" si="318"/>
        <v>0</v>
      </c>
      <c r="AN323" s="235">
        <f t="shared" si="318"/>
        <v>0</v>
      </c>
      <c r="AO323" s="235">
        <f t="shared" si="318"/>
        <v>0</v>
      </c>
      <c r="AP323" s="235">
        <f t="shared" si="318"/>
        <v>0</v>
      </c>
      <c r="AQ323" s="235">
        <f t="shared" si="318"/>
        <v>0</v>
      </c>
      <c r="AR323" s="235">
        <f t="shared" si="318"/>
        <v>0</v>
      </c>
      <c r="AS323" s="235">
        <f t="shared" si="318"/>
        <v>0</v>
      </c>
      <c r="AT323" s="235">
        <f t="shared" si="318"/>
        <v>0</v>
      </c>
      <c r="AU323" s="235">
        <f t="shared" si="318"/>
        <v>0</v>
      </c>
      <c r="AV323" s="235">
        <f t="shared" si="318"/>
        <v>0</v>
      </c>
      <c r="AW323" s="235">
        <f t="shared" si="318"/>
        <v>0</v>
      </c>
      <c r="AX323" s="235">
        <f t="shared" si="318"/>
        <v>0</v>
      </c>
      <c r="AY323" s="235">
        <f t="shared" si="318"/>
        <v>0</v>
      </c>
      <c r="AZ323" s="235">
        <f t="shared" si="318"/>
        <v>0</v>
      </c>
      <c r="BA323" s="235">
        <f t="shared" si="318"/>
        <v>0</v>
      </c>
      <c r="BB323" s="235">
        <f t="shared" si="318"/>
        <v>0</v>
      </c>
      <c r="BC323" s="235">
        <f t="shared" si="318"/>
        <v>0</v>
      </c>
      <c r="BD323" s="235">
        <f t="shared" si="318"/>
        <v>0</v>
      </c>
      <c r="BE323" s="235">
        <f t="shared" si="318"/>
        <v>0</v>
      </c>
      <c r="BF323" s="235">
        <f t="shared" si="318"/>
        <v>0</v>
      </c>
      <c r="BG323" s="235">
        <f t="shared" si="318"/>
        <v>0</v>
      </c>
      <c r="BH323" s="235">
        <f t="shared" si="318"/>
        <v>0</v>
      </c>
      <c r="BI323" s="235">
        <f t="shared" si="318"/>
        <v>0</v>
      </c>
      <c r="BJ323" s="85">
        <f t="shared" si="318"/>
        <v>0</v>
      </c>
      <c r="BK323" s="45"/>
      <c r="BL323" s="236">
        <f t="shared" ref="BL323" si="319">IFERROR(BL322/BL277*100,0)</f>
        <v>0</v>
      </c>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row>
    <row r="324" spans="1:98" s="240" customFormat="1" ht="13.5" thickBot="1" x14ac:dyDescent="0.25">
      <c r="A324" s="312"/>
      <c r="B324" s="237" t="s">
        <v>87</v>
      </c>
      <c r="C324" s="238">
        <f t="shared" ref="C324:BJ324" si="320">SUM(C290,C292,C296,C294,C302,C304,C306,C308,C310,C312,C315,C317,C319,C320,C321)-C322</f>
        <v>-4.5764000038616359E-2</v>
      </c>
      <c r="D324" s="238">
        <f t="shared" si="320"/>
        <v>0</v>
      </c>
      <c r="E324" s="238">
        <f t="shared" si="320"/>
        <v>0</v>
      </c>
      <c r="F324" s="238">
        <f t="shared" si="320"/>
        <v>-25176.629855999956</v>
      </c>
      <c r="G324" s="238">
        <f t="shared" si="320"/>
        <v>0</v>
      </c>
      <c r="H324" s="238">
        <f t="shared" si="320"/>
        <v>0</v>
      </c>
      <c r="I324" s="238">
        <f t="shared" si="320"/>
        <v>0</v>
      </c>
      <c r="J324" s="238">
        <f t="shared" si="320"/>
        <v>0</v>
      </c>
      <c r="K324" s="238">
        <f t="shared" si="320"/>
        <v>0</v>
      </c>
      <c r="L324" s="238">
        <f t="shared" si="320"/>
        <v>0</v>
      </c>
      <c r="M324" s="238">
        <f t="shared" si="320"/>
        <v>0</v>
      </c>
      <c r="N324" s="238">
        <f t="shared" si="320"/>
        <v>0</v>
      </c>
      <c r="O324" s="238">
        <f t="shared" si="320"/>
        <v>-4.7519999789074063E-3</v>
      </c>
      <c r="P324" s="238">
        <f t="shared" si="320"/>
        <v>7.5572999950964004E-2</v>
      </c>
      <c r="Q324" s="238">
        <f t="shared" si="320"/>
        <v>-0.11586099996929988</v>
      </c>
      <c r="R324" s="238">
        <f t="shared" si="320"/>
        <v>-0.10521599999628961</v>
      </c>
      <c r="S324" s="238">
        <f t="shared" si="320"/>
        <v>3.930400000535883E-2</v>
      </c>
      <c r="T324" s="238">
        <f t="shared" si="320"/>
        <v>6.4064000034704804E-2</v>
      </c>
      <c r="U324" s="238">
        <f t="shared" si="320"/>
        <v>-0.15674100007163361</v>
      </c>
      <c r="V324" s="238">
        <f t="shared" si="320"/>
        <v>-0.57175699999788776</v>
      </c>
      <c r="W324" s="238">
        <f t="shared" si="320"/>
        <v>0.28078400000231341</v>
      </c>
      <c r="X324" s="238">
        <f t="shared" si="320"/>
        <v>-0.151371999992989</v>
      </c>
      <c r="Y324" s="238">
        <f t="shared" si="320"/>
        <v>-0.13869200006593019</v>
      </c>
      <c r="Z324" s="238">
        <f t="shared" si="320"/>
        <v>-0.11839199997484684</v>
      </c>
      <c r="AA324" s="238">
        <f t="shared" si="320"/>
        <v>0</v>
      </c>
      <c r="AB324" s="238">
        <f t="shared" si="320"/>
        <v>0</v>
      </c>
      <c r="AC324" s="238">
        <f t="shared" si="320"/>
        <v>0</v>
      </c>
      <c r="AD324" s="238">
        <f t="shared" si="320"/>
        <v>0</v>
      </c>
      <c r="AE324" s="238">
        <f t="shared" si="320"/>
        <v>0</v>
      </c>
      <c r="AF324" s="238">
        <f t="shared" si="320"/>
        <v>0</v>
      </c>
      <c r="AG324" s="238">
        <f t="shared" si="320"/>
        <v>0</v>
      </c>
      <c r="AH324" s="238">
        <f t="shared" si="320"/>
        <v>0</v>
      </c>
      <c r="AI324" s="238">
        <f t="shared" si="320"/>
        <v>0</v>
      </c>
      <c r="AJ324" s="238">
        <f t="shared" si="320"/>
        <v>0</v>
      </c>
      <c r="AK324" s="238">
        <f t="shared" si="320"/>
        <v>0</v>
      </c>
      <c r="AL324" s="238">
        <f t="shared" si="320"/>
        <v>0</v>
      </c>
      <c r="AM324" s="238">
        <f t="shared" si="320"/>
        <v>0</v>
      </c>
      <c r="AN324" s="238">
        <f t="shared" si="320"/>
        <v>0</v>
      </c>
      <c r="AO324" s="238">
        <f t="shared" si="320"/>
        <v>0</v>
      </c>
      <c r="AP324" s="238">
        <f t="shared" si="320"/>
        <v>0</v>
      </c>
      <c r="AQ324" s="238">
        <f t="shared" si="320"/>
        <v>0</v>
      </c>
      <c r="AR324" s="238">
        <f t="shared" si="320"/>
        <v>0</v>
      </c>
      <c r="AS324" s="238">
        <f t="shared" si="320"/>
        <v>0</v>
      </c>
      <c r="AT324" s="238">
        <f t="shared" si="320"/>
        <v>0</v>
      </c>
      <c r="AU324" s="238">
        <f t="shared" si="320"/>
        <v>0</v>
      </c>
      <c r="AV324" s="238">
        <f t="shared" si="320"/>
        <v>0</v>
      </c>
      <c r="AW324" s="238">
        <f t="shared" si="320"/>
        <v>0</v>
      </c>
      <c r="AX324" s="238">
        <f t="shared" si="320"/>
        <v>0</v>
      </c>
      <c r="AY324" s="238">
        <f t="shared" si="320"/>
        <v>0</v>
      </c>
      <c r="AZ324" s="238">
        <f t="shared" si="320"/>
        <v>0</v>
      </c>
      <c r="BA324" s="238">
        <f t="shared" si="320"/>
        <v>0</v>
      </c>
      <c r="BB324" s="238">
        <f t="shared" si="320"/>
        <v>0</v>
      </c>
      <c r="BC324" s="238">
        <f t="shared" si="320"/>
        <v>0</v>
      </c>
      <c r="BD324" s="238">
        <f t="shared" si="320"/>
        <v>0</v>
      </c>
      <c r="BE324" s="238">
        <f t="shared" si="320"/>
        <v>0</v>
      </c>
      <c r="BF324" s="238">
        <f t="shared" si="320"/>
        <v>0</v>
      </c>
      <c r="BG324" s="238">
        <f t="shared" si="320"/>
        <v>0</v>
      </c>
      <c r="BH324" s="238">
        <f t="shared" si="320"/>
        <v>0</v>
      </c>
      <c r="BI324" s="238">
        <f t="shared" si="320"/>
        <v>0</v>
      </c>
      <c r="BJ324" s="238">
        <f t="shared" si="320"/>
        <v>0</v>
      </c>
      <c r="BK324" s="45"/>
      <c r="BL324" s="239">
        <f t="shared" ref="BL324" si="321">SUM(BL290,BL292,BL296,BL294,BL302,BL304,BL306,BL308,BL310,BL312,BL315,BL317,BL319,BL320,BL321)-BL322</f>
        <v>0</v>
      </c>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row>
    <row r="325" spans="1:98" s="244" customFormat="1" ht="13.5" thickBot="1" x14ac:dyDescent="0.25">
      <c r="A325" s="313"/>
      <c r="B325" s="241" t="s">
        <v>31</v>
      </c>
      <c r="C325" s="242">
        <f>IFERROR(C324/C322,0)</f>
        <v>-1.7800149117134292E-7</v>
      </c>
      <c r="D325" s="242">
        <f t="shared" ref="D325:BJ325" si="322">IFERROR(D324/D322,0)</f>
        <v>0</v>
      </c>
      <c r="E325" s="242">
        <f t="shared" si="322"/>
        <v>0</v>
      </c>
      <c r="F325" s="242">
        <f t="shared" si="322"/>
        <v>-8.1290175632561953E-2</v>
      </c>
      <c r="G325" s="242">
        <f t="shared" si="322"/>
        <v>0</v>
      </c>
      <c r="H325" s="242">
        <f t="shared" si="322"/>
        <v>0</v>
      </c>
      <c r="I325" s="242">
        <f t="shared" si="322"/>
        <v>0</v>
      </c>
      <c r="J325" s="242">
        <f t="shared" si="322"/>
        <v>0</v>
      </c>
      <c r="K325" s="242">
        <f t="shared" si="322"/>
        <v>0</v>
      </c>
      <c r="L325" s="242">
        <f t="shared" si="322"/>
        <v>0</v>
      </c>
      <c r="M325" s="242">
        <f t="shared" si="322"/>
        <v>0</v>
      </c>
      <c r="N325" s="242">
        <f t="shared" si="322"/>
        <v>0</v>
      </c>
      <c r="O325" s="242">
        <f t="shared" si="322"/>
        <v>-1.247699679449201E-8</v>
      </c>
      <c r="P325" s="242">
        <f t="shared" si="322"/>
        <v>2.0681277777740559E-7</v>
      </c>
      <c r="Q325" s="242">
        <f t="shared" si="322"/>
        <v>-2.8860941499082524E-7</v>
      </c>
      <c r="R325" s="242">
        <f t="shared" si="322"/>
        <v>-4.147530452071974E-7</v>
      </c>
      <c r="S325" s="242">
        <f t="shared" si="322"/>
        <v>1.5176025526704628E-7</v>
      </c>
      <c r="T325" s="242">
        <f t="shared" si="322"/>
        <v>1.6685053554012199E-7</v>
      </c>
      <c r="U325" s="242">
        <f t="shared" si="322"/>
        <v>-3.9539627886806695E-7</v>
      </c>
      <c r="V325" s="242">
        <f t="shared" si="322"/>
        <v>-1.4560174164745502E-6</v>
      </c>
      <c r="W325" s="242">
        <f t="shared" si="322"/>
        <v>1.1546022362001479E-6</v>
      </c>
      <c r="X325" s="242">
        <f t="shared" si="322"/>
        <v>-5.8362496521984702E-7</v>
      </c>
      <c r="Y325" s="242">
        <f t="shared" si="322"/>
        <v>-5.2302638662285373E-7</v>
      </c>
      <c r="Z325" s="242">
        <f t="shared" si="322"/>
        <v>-4.4910208592368828E-7</v>
      </c>
      <c r="AA325" s="242">
        <f t="shared" si="322"/>
        <v>0</v>
      </c>
      <c r="AB325" s="242">
        <f t="shared" si="322"/>
        <v>0</v>
      </c>
      <c r="AC325" s="242">
        <f t="shared" si="322"/>
        <v>0</v>
      </c>
      <c r="AD325" s="242">
        <f t="shared" si="322"/>
        <v>0</v>
      </c>
      <c r="AE325" s="242">
        <f t="shared" si="322"/>
        <v>0</v>
      </c>
      <c r="AF325" s="242">
        <f t="shared" si="322"/>
        <v>0</v>
      </c>
      <c r="AG325" s="242">
        <f t="shared" si="322"/>
        <v>0</v>
      </c>
      <c r="AH325" s="242">
        <f t="shared" si="322"/>
        <v>0</v>
      </c>
      <c r="AI325" s="242">
        <f t="shared" si="322"/>
        <v>0</v>
      </c>
      <c r="AJ325" s="242">
        <f t="shared" si="322"/>
        <v>0</v>
      </c>
      <c r="AK325" s="242">
        <f t="shared" si="322"/>
        <v>0</v>
      </c>
      <c r="AL325" s="242">
        <f t="shared" si="322"/>
        <v>0</v>
      </c>
      <c r="AM325" s="242">
        <f t="shared" si="322"/>
        <v>0</v>
      </c>
      <c r="AN325" s="242">
        <f t="shared" si="322"/>
        <v>0</v>
      </c>
      <c r="AO325" s="242">
        <f t="shared" si="322"/>
        <v>0</v>
      </c>
      <c r="AP325" s="242">
        <f t="shared" si="322"/>
        <v>0</v>
      </c>
      <c r="AQ325" s="242">
        <f t="shared" si="322"/>
        <v>0</v>
      </c>
      <c r="AR325" s="242">
        <f t="shared" si="322"/>
        <v>0</v>
      </c>
      <c r="AS325" s="242">
        <f t="shared" si="322"/>
        <v>0</v>
      </c>
      <c r="AT325" s="242">
        <f t="shared" si="322"/>
        <v>0</v>
      </c>
      <c r="AU325" s="242">
        <f t="shared" si="322"/>
        <v>0</v>
      </c>
      <c r="AV325" s="242">
        <f t="shared" si="322"/>
        <v>0</v>
      </c>
      <c r="AW325" s="242">
        <f t="shared" si="322"/>
        <v>0</v>
      </c>
      <c r="AX325" s="242">
        <f t="shared" si="322"/>
        <v>0</v>
      </c>
      <c r="AY325" s="242">
        <f t="shared" si="322"/>
        <v>0</v>
      </c>
      <c r="AZ325" s="242">
        <f t="shared" si="322"/>
        <v>0</v>
      </c>
      <c r="BA325" s="242">
        <f t="shared" si="322"/>
        <v>0</v>
      </c>
      <c r="BB325" s="242">
        <f t="shared" si="322"/>
        <v>0</v>
      </c>
      <c r="BC325" s="242">
        <f t="shared" si="322"/>
        <v>0</v>
      </c>
      <c r="BD325" s="242">
        <f t="shared" si="322"/>
        <v>0</v>
      </c>
      <c r="BE325" s="242">
        <f t="shared" si="322"/>
        <v>0</v>
      </c>
      <c r="BF325" s="242">
        <f t="shared" si="322"/>
        <v>0</v>
      </c>
      <c r="BG325" s="242">
        <f t="shared" si="322"/>
        <v>0</v>
      </c>
      <c r="BH325" s="242">
        <f t="shared" si="322"/>
        <v>0</v>
      </c>
      <c r="BI325" s="242">
        <f t="shared" si="322"/>
        <v>0</v>
      </c>
      <c r="BJ325" s="242">
        <f t="shared" si="322"/>
        <v>0</v>
      </c>
      <c r="BK325" s="45"/>
      <c r="BL325" s="243">
        <f t="shared" ref="BL325" si="323">IFERROR(BL324/BL322,0)</f>
        <v>0</v>
      </c>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spans="1:98" s="251" customFormat="1" x14ac:dyDescent="0.2">
      <c r="B326" s="252"/>
      <c r="BK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row>
    <row r="327" spans="1:98" s="254" customFormat="1" ht="13.5" thickBot="1" x14ac:dyDescent="0.25">
      <c r="B327" s="253" t="s">
        <v>96</v>
      </c>
      <c r="BK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row>
    <row r="328" spans="1:98" s="132" customFormat="1" ht="13.5" customHeight="1" x14ac:dyDescent="0.2">
      <c r="A328" s="314" t="s">
        <v>97</v>
      </c>
      <c r="B328" s="131" t="s">
        <v>41</v>
      </c>
      <c r="C328" s="132">
        <v>12740</v>
      </c>
      <c r="F328" s="132">
        <v>6700</v>
      </c>
      <c r="O328" s="132">
        <v>12740</v>
      </c>
      <c r="P328" s="132">
        <v>12740</v>
      </c>
      <c r="Q328" s="132">
        <v>12740</v>
      </c>
      <c r="R328" s="132">
        <v>12740</v>
      </c>
      <c r="S328" s="132">
        <v>12740</v>
      </c>
      <c r="T328" s="132">
        <v>12740</v>
      </c>
      <c r="U328" s="132">
        <v>12740</v>
      </c>
      <c r="V328" s="132">
        <v>12740</v>
      </c>
      <c r="W328" s="132">
        <v>12740</v>
      </c>
      <c r="X328" s="132">
        <v>12740</v>
      </c>
      <c r="Y328" s="132">
        <v>12740</v>
      </c>
      <c r="Z328" s="132">
        <v>12740</v>
      </c>
      <c r="BK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4"/>
    </row>
    <row r="329" spans="1:98" s="138" customFormat="1" x14ac:dyDescent="0.2">
      <c r="A329" s="315"/>
      <c r="B329" s="135" t="s">
        <v>42</v>
      </c>
      <c r="C329" s="136">
        <v>12740</v>
      </c>
      <c r="D329" s="136"/>
      <c r="E329" s="136"/>
      <c r="F329" s="136">
        <v>14294.84</v>
      </c>
      <c r="G329" s="136"/>
      <c r="H329" s="136"/>
      <c r="I329" s="136"/>
      <c r="J329" s="136"/>
      <c r="K329" s="136"/>
      <c r="L329" s="136"/>
      <c r="M329" s="136"/>
      <c r="N329" s="136"/>
      <c r="O329" s="136">
        <v>14854.97</v>
      </c>
      <c r="P329" s="136">
        <v>14854.97</v>
      </c>
      <c r="Q329" s="136">
        <v>14854.97</v>
      </c>
      <c r="R329" s="136">
        <v>14854.97</v>
      </c>
      <c r="S329" s="136">
        <v>14854.97</v>
      </c>
      <c r="T329" s="136">
        <v>14854.97</v>
      </c>
      <c r="U329" s="136">
        <v>13909.37</v>
      </c>
      <c r="V329" s="136">
        <v>13909.37</v>
      </c>
      <c r="W329" s="136">
        <v>13909.37</v>
      </c>
      <c r="X329" s="136">
        <v>12740</v>
      </c>
      <c r="Y329" s="136">
        <v>12740</v>
      </c>
      <c r="Z329" s="136">
        <v>12740</v>
      </c>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3"/>
      <c r="BL329" s="136"/>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7"/>
    </row>
    <row r="330" spans="1:98" s="140" customFormat="1" ht="12.75" customHeight="1" x14ac:dyDescent="0.2">
      <c r="A330" s="315"/>
      <c r="B330" s="139" t="s">
        <v>43</v>
      </c>
      <c r="C330" s="49">
        <v>2025461.16</v>
      </c>
      <c r="D330" s="49"/>
      <c r="E330" s="49"/>
      <c r="F330" s="49">
        <v>2775340</v>
      </c>
      <c r="G330" s="49"/>
      <c r="H330" s="49"/>
      <c r="I330" s="49"/>
      <c r="J330" s="49"/>
      <c r="K330" s="49"/>
      <c r="L330" s="49"/>
      <c r="M330" s="49"/>
      <c r="N330" s="49"/>
      <c r="O330" s="49">
        <v>1994674.5</v>
      </c>
      <c r="P330" s="49">
        <v>1774665</v>
      </c>
      <c r="Q330" s="49">
        <v>992118.6</v>
      </c>
      <c r="R330" s="49">
        <v>1670985</v>
      </c>
      <c r="S330" s="49">
        <v>1840888.08</v>
      </c>
      <c r="T330" s="49">
        <v>1597564.44</v>
      </c>
      <c r="U330" s="49">
        <v>1870404.84</v>
      </c>
      <c r="V330" s="49">
        <v>2067726.6</v>
      </c>
      <c r="W330" s="49">
        <v>1992314.16</v>
      </c>
      <c r="X330" s="49">
        <v>1891909.44</v>
      </c>
      <c r="Y330" s="49">
        <v>1959348.96</v>
      </c>
      <c r="Z330" s="49">
        <v>1812903.12</v>
      </c>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133"/>
      <c r="BL330" s="49"/>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row>
    <row r="331" spans="1:98" s="142" customFormat="1" x14ac:dyDescent="0.2">
      <c r="A331" s="315"/>
      <c r="B331" s="141" t="s">
        <v>44</v>
      </c>
      <c r="C331" s="48">
        <v>1393513.2</v>
      </c>
      <c r="D331" s="48"/>
      <c r="E331" s="48"/>
      <c r="F331" s="48">
        <v>1800211.5</v>
      </c>
      <c r="G331" s="48"/>
      <c r="H331" s="48"/>
      <c r="I331" s="48"/>
      <c r="J331" s="48"/>
      <c r="K331" s="48"/>
      <c r="L331" s="48"/>
      <c r="M331" s="48"/>
      <c r="N331" s="48"/>
      <c r="O331" s="48">
        <v>1409543</v>
      </c>
      <c r="P331" s="48">
        <v>1357826.5</v>
      </c>
      <c r="Q331" s="48">
        <v>890936.28</v>
      </c>
      <c r="R331" s="48">
        <v>1246458.6000000001</v>
      </c>
      <c r="S331" s="48">
        <v>1484928.72</v>
      </c>
      <c r="T331" s="48">
        <v>1370317.68</v>
      </c>
      <c r="U331" s="48">
        <v>1459199.88</v>
      </c>
      <c r="V331" s="48">
        <v>1512613.44</v>
      </c>
      <c r="W331" s="48">
        <v>1468045.44</v>
      </c>
      <c r="X331" s="48">
        <v>1426394.52</v>
      </c>
      <c r="Y331" s="48">
        <v>1564517.16</v>
      </c>
      <c r="Z331" s="48">
        <v>1376044.2</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133"/>
      <c r="BL331" s="48"/>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row>
    <row r="332" spans="1:98" s="145" customFormat="1" ht="12.75" customHeight="1" x14ac:dyDescent="0.2">
      <c r="A332" s="315"/>
      <c r="B332" s="143" t="s">
        <v>45</v>
      </c>
      <c r="C332" s="144">
        <v>588341.52</v>
      </c>
      <c r="D332" s="144"/>
      <c r="E332" s="144"/>
      <c r="F332" s="144">
        <v>759357.5</v>
      </c>
      <c r="G332" s="144"/>
      <c r="H332" s="144"/>
      <c r="I332" s="144"/>
      <c r="J332" s="144"/>
      <c r="K332" s="144"/>
      <c r="L332" s="144"/>
      <c r="M332" s="144"/>
      <c r="N332" s="144"/>
      <c r="O332" s="144">
        <v>566063.5</v>
      </c>
      <c r="P332" s="144">
        <v>570921</v>
      </c>
      <c r="Q332" s="144">
        <v>356406.48</v>
      </c>
      <c r="R332" s="144">
        <v>541177.92000000004</v>
      </c>
      <c r="S332" s="144">
        <v>632511.36</v>
      </c>
      <c r="T332" s="144">
        <v>444987.72</v>
      </c>
      <c r="U332" s="144">
        <v>444178.44</v>
      </c>
      <c r="V332" s="144">
        <v>473463</v>
      </c>
      <c r="W332" s="144">
        <v>589722.48</v>
      </c>
      <c r="X332" s="144">
        <v>551117.88</v>
      </c>
      <c r="Y332" s="144">
        <v>646813.80000000005</v>
      </c>
      <c r="Z332" s="144">
        <v>573046.19999999995</v>
      </c>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AV332" s="144"/>
      <c r="AW332" s="144"/>
      <c r="AX332" s="144"/>
      <c r="AY332" s="144"/>
      <c r="AZ332" s="144"/>
      <c r="BA332" s="144"/>
      <c r="BB332" s="144"/>
      <c r="BC332" s="144"/>
      <c r="BD332" s="144"/>
      <c r="BE332" s="144"/>
      <c r="BF332" s="144"/>
      <c r="BG332" s="144"/>
      <c r="BH332" s="144"/>
      <c r="BI332" s="144"/>
      <c r="BJ332" s="144"/>
      <c r="BK332" s="133"/>
      <c r="BL332" s="144"/>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row>
    <row r="333" spans="1:98" s="57" customFormat="1" x14ac:dyDescent="0.2">
      <c r="A333" s="315"/>
      <c r="B333" s="146" t="s">
        <v>20</v>
      </c>
      <c r="C333" s="147">
        <v>4007315.88</v>
      </c>
      <c r="D333" s="147"/>
      <c r="E333" s="147"/>
      <c r="F333" s="147">
        <v>5334909</v>
      </c>
      <c r="G333" s="147"/>
      <c r="H333" s="147"/>
      <c r="I333" s="147"/>
      <c r="J333" s="147"/>
      <c r="K333" s="147"/>
      <c r="L333" s="147"/>
      <c r="M333" s="147"/>
      <c r="N333" s="147"/>
      <c r="O333" s="147">
        <v>3970281</v>
      </c>
      <c r="P333" s="147">
        <v>3703412.5</v>
      </c>
      <c r="Q333" s="147">
        <v>2239461.36</v>
      </c>
      <c r="R333" s="147">
        <v>3458621.52</v>
      </c>
      <c r="S333" s="147">
        <v>3958328.16</v>
      </c>
      <c r="T333" s="147">
        <v>3412869.84</v>
      </c>
      <c r="U333" s="147">
        <v>3773783.16</v>
      </c>
      <c r="V333" s="147">
        <v>4053803.04</v>
      </c>
      <c r="W333" s="147">
        <v>4050082.08</v>
      </c>
      <c r="X333" s="147">
        <v>3869421.84</v>
      </c>
      <c r="Y333" s="147">
        <v>4170679.92</v>
      </c>
      <c r="Z333" s="147">
        <v>3761993.52</v>
      </c>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c r="BC333" s="147"/>
      <c r="BD333" s="147"/>
      <c r="BE333" s="147"/>
      <c r="BF333" s="147"/>
      <c r="BG333" s="147"/>
      <c r="BH333" s="147"/>
      <c r="BI333" s="147"/>
      <c r="BJ333" s="147"/>
      <c r="BK333" s="56"/>
      <c r="BL333" s="147"/>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row>
    <row r="334" spans="1:98" s="150" customFormat="1" x14ac:dyDescent="0.2">
      <c r="A334" s="315"/>
      <c r="B334" s="148" t="s">
        <v>46</v>
      </c>
      <c r="C334" s="149">
        <v>11960.48</v>
      </c>
      <c r="D334" s="149"/>
      <c r="E334" s="149"/>
      <c r="F334" s="149">
        <v>12506.4</v>
      </c>
      <c r="G334" s="149"/>
      <c r="H334" s="149"/>
      <c r="I334" s="149"/>
      <c r="J334" s="149"/>
      <c r="K334" s="149"/>
      <c r="L334" s="149"/>
      <c r="M334" s="149"/>
      <c r="N334" s="149"/>
      <c r="O334" s="149">
        <v>10621.27</v>
      </c>
      <c r="P334" s="149">
        <v>9924.6200000000008</v>
      </c>
      <c r="Q334" s="149">
        <v>10540.18</v>
      </c>
      <c r="R334" s="149">
        <v>9222.09</v>
      </c>
      <c r="S334" s="149">
        <v>11377.11</v>
      </c>
      <c r="T334" s="149">
        <v>12090.07</v>
      </c>
      <c r="U334" s="149">
        <v>11390.73</v>
      </c>
      <c r="V334" s="149">
        <v>11769.86</v>
      </c>
      <c r="W334" s="149">
        <v>10977</v>
      </c>
      <c r="X334" s="149">
        <v>10795.68</v>
      </c>
      <c r="Y334" s="149">
        <v>11175.56</v>
      </c>
      <c r="Z334" s="149">
        <v>10963.77</v>
      </c>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33"/>
      <c r="BL334" s="149"/>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row>
    <row r="335" spans="1:98" s="153" customFormat="1" x14ac:dyDescent="0.2">
      <c r="A335" s="315"/>
      <c r="B335" s="151" t="s">
        <v>47</v>
      </c>
      <c r="C335" s="152">
        <v>11405.82</v>
      </c>
      <c r="D335" s="152"/>
      <c r="E335" s="152"/>
      <c r="F335" s="152">
        <v>12291.12</v>
      </c>
      <c r="G335" s="152"/>
      <c r="H335" s="152"/>
      <c r="I335" s="152"/>
      <c r="J335" s="152"/>
      <c r="K335" s="152"/>
      <c r="L335" s="152"/>
      <c r="M335" s="152"/>
      <c r="N335" s="152"/>
      <c r="O335" s="152">
        <v>10312.549999999999</v>
      </c>
      <c r="P335" s="152">
        <v>11878.18</v>
      </c>
      <c r="Q335" s="152">
        <v>11078.51</v>
      </c>
      <c r="R335" s="152">
        <v>10845.35</v>
      </c>
      <c r="S335" s="152">
        <v>11371.85</v>
      </c>
      <c r="T335" s="152">
        <v>10205.370000000001</v>
      </c>
      <c r="U335" s="152">
        <v>9858.32</v>
      </c>
      <c r="V335" s="152">
        <v>9922.73</v>
      </c>
      <c r="W335" s="152">
        <v>10019.57</v>
      </c>
      <c r="X335" s="152">
        <v>10684.87</v>
      </c>
      <c r="Y335" s="152">
        <v>10970.01</v>
      </c>
      <c r="Z335" s="152">
        <v>11064.28</v>
      </c>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33"/>
      <c r="BL335" s="152"/>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row>
    <row r="336" spans="1:98" s="153" customFormat="1" x14ac:dyDescent="0.2">
      <c r="A336" s="315"/>
      <c r="B336" s="154" t="s">
        <v>48</v>
      </c>
      <c r="C336" s="152">
        <v>11653.96</v>
      </c>
      <c r="D336" s="152"/>
      <c r="E336" s="152"/>
      <c r="F336" s="152">
        <v>12739.38</v>
      </c>
      <c r="G336" s="152"/>
      <c r="H336" s="152"/>
      <c r="I336" s="152"/>
      <c r="J336" s="152"/>
      <c r="K336" s="152"/>
      <c r="L336" s="152"/>
      <c r="M336" s="152"/>
      <c r="N336" s="152"/>
      <c r="O336" s="152">
        <v>10642</v>
      </c>
      <c r="P336" s="152">
        <v>11204.51</v>
      </c>
      <c r="Q336" s="152">
        <v>11138.08</v>
      </c>
      <c r="R336" s="152">
        <v>11168.14</v>
      </c>
      <c r="S336" s="152">
        <v>11271.99</v>
      </c>
      <c r="T336" s="152">
        <v>8300.44</v>
      </c>
      <c r="U336" s="152">
        <v>9389.2199999999993</v>
      </c>
      <c r="V336" s="152">
        <v>8241.07</v>
      </c>
      <c r="W336" s="152">
        <v>10511.17</v>
      </c>
      <c r="X336" s="152">
        <v>10085.6</v>
      </c>
      <c r="Y336" s="152">
        <v>11328.98</v>
      </c>
      <c r="Z336" s="152">
        <v>11254.15</v>
      </c>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33"/>
      <c r="BL336" s="152"/>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row>
    <row r="337" spans="1:97" s="157" customFormat="1" ht="13.5" thickBot="1" x14ac:dyDescent="0.25">
      <c r="A337" s="315"/>
      <c r="B337" s="155" t="s">
        <v>49</v>
      </c>
      <c r="C337" s="156">
        <v>11960.48</v>
      </c>
      <c r="D337" s="156"/>
      <c r="E337" s="156"/>
      <c r="F337" s="156">
        <v>12739.38</v>
      </c>
      <c r="G337" s="156"/>
      <c r="H337" s="156"/>
      <c r="I337" s="156"/>
      <c r="J337" s="156"/>
      <c r="K337" s="156"/>
      <c r="L337" s="156"/>
      <c r="M337" s="156"/>
      <c r="N337" s="156"/>
      <c r="O337" s="156">
        <v>10642</v>
      </c>
      <c r="P337" s="156">
        <v>11878.18</v>
      </c>
      <c r="Q337" s="156">
        <v>11138.08</v>
      </c>
      <c r="R337" s="156">
        <v>11168.14</v>
      </c>
      <c r="S337" s="156">
        <v>11377.11</v>
      </c>
      <c r="T337" s="156">
        <v>12090.07</v>
      </c>
      <c r="U337" s="156">
        <v>11390.73</v>
      </c>
      <c r="V337" s="156">
        <v>11769.86</v>
      </c>
      <c r="W337" s="156">
        <v>10977</v>
      </c>
      <c r="X337" s="156">
        <v>10795.68</v>
      </c>
      <c r="Y337" s="156">
        <v>11328.98</v>
      </c>
      <c r="Z337" s="156">
        <v>11254.15</v>
      </c>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45"/>
      <c r="BL337" s="156"/>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row>
    <row r="338" spans="1:97" s="160" customFormat="1" x14ac:dyDescent="0.2">
      <c r="A338" s="315"/>
      <c r="B338" s="158" t="s">
        <v>50</v>
      </c>
      <c r="C338" s="159">
        <v>1353951.36</v>
      </c>
      <c r="D338" s="159"/>
      <c r="E338" s="159"/>
      <c r="F338" s="159">
        <v>1061874.5</v>
      </c>
      <c r="G338" s="159"/>
      <c r="H338" s="159"/>
      <c r="I338" s="159"/>
      <c r="J338" s="159"/>
      <c r="K338" s="159"/>
      <c r="L338" s="159"/>
      <c r="M338" s="159"/>
      <c r="N338" s="159"/>
      <c r="O338" s="159">
        <v>1067272</v>
      </c>
      <c r="P338" s="159">
        <v>989260</v>
      </c>
      <c r="Q338" s="159">
        <v>636976.43999999994</v>
      </c>
      <c r="R338" s="159">
        <v>1125111.96</v>
      </c>
      <c r="S338" s="159">
        <v>1106345.52</v>
      </c>
      <c r="T338" s="159">
        <v>1246614.48</v>
      </c>
      <c r="U338" s="159">
        <v>1280066.3999999999</v>
      </c>
      <c r="V338" s="159">
        <v>1418259.24</v>
      </c>
      <c r="W338" s="159">
        <v>1380537</v>
      </c>
      <c r="X338" s="159">
        <v>1434161.16</v>
      </c>
      <c r="Y338" s="159">
        <v>1229002.92</v>
      </c>
      <c r="Z338" s="159">
        <v>1252229.04</v>
      </c>
      <c r="AA338" s="159"/>
      <c r="AB338" s="159"/>
      <c r="AC338" s="159"/>
      <c r="AD338" s="159"/>
      <c r="AE338" s="159"/>
      <c r="AF338" s="159"/>
      <c r="AG338" s="159"/>
      <c r="AH338" s="159"/>
      <c r="AI338" s="159"/>
      <c r="AJ338" s="159"/>
      <c r="AK338" s="159"/>
      <c r="AL338" s="159"/>
      <c r="AM338" s="159"/>
      <c r="AN338" s="159"/>
      <c r="AO338" s="159"/>
      <c r="AP338" s="159"/>
      <c r="AQ338" s="159"/>
      <c r="AR338" s="159"/>
      <c r="AS338" s="159"/>
      <c r="AT338" s="159"/>
      <c r="AU338" s="159"/>
      <c r="AV338" s="159"/>
      <c r="AW338" s="159"/>
      <c r="AX338" s="159"/>
      <c r="AY338" s="159"/>
      <c r="AZ338" s="159"/>
      <c r="BA338" s="159"/>
      <c r="BB338" s="159"/>
      <c r="BC338" s="159"/>
      <c r="BD338" s="159"/>
      <c r="BE338" s="159"/>
      <c r="BF338" s="159"/>
      <c r="BG338" s="159"/>
      <c r="BH338" s="159"/>
      <c r="BI338" s="159"/>
      <c r="BJ338" s="159"/>
      <c r="BK338" s="133"/>
      <c r="BL338" s="159"/>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row>
    <row r="339" spans="1:97" s="163" customFormat="1" x14ac:dyDescent="0.2">
      <c r="A339" s="315"/>
      <c r="B339" s="161" t="s">
        <v>51</v>
      </c>
      <c r="C339" s="162">
        <v>768972.6</v>
      </c>
      <c r="D339" s="162"/>
      <c r="E339" s="162"/>
      <c r="F339" s="162">
        <v>808757.5</v>
      </c>
      <c r="G339" s="162"/>
      <c r="H339" s="162"/>
      <c r="I339" s="162"/>
      <c r="J339" s="162"/>
      <c r="K339" s="162"/>
      <c r="L339" s="162"/>
      <c r="M339" s="162"/>
      <c r="N339" s="162"/>
      <c r="O339" s="162">
        <v>759652.5</v>
      </c>
      <c r="P339" s="162">
        <v>787673.5</v>
      </c>
      <c r="Q339" s="162">
        <v>487781.28</v>
      </c>
      <c r="R339" s="162">
        <v>753954.48</v>
      </c>
      <c r="S339" s="162">
        <v>810120.96</v>
      </c>
      <c r="T339" s="162">
        <v>813664.44</v>
      </c>
      <c r="U339" s="162">
        <v>784354.68</v>
      </c>
      <c r="V339" s="162">
        <v>799762.32</v>
      </c>
      <c r="W339" s="162">
        <v>786561.12</v>
      </c>
      <c r="X339" s="162">
        <v>819480.6</v>
      </c>
      <c r="Y339" s="162">
        <v>786962.52</v>
      </c>
      <c r="Z339" s="162">
        <v>761835.6</v>
      </c>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33"/>
      <c r="BL339" s="162"/>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row>
    <row r="340" spans="1:97" s="163" customFormat="1" x14ac:dyDescent="0.2">
      <c r="A340" s="315"/>
      <c r="B340" s="164" t="s">
        <v>52</v>
      </c>
      <c r="C340" s="165">
        <v>333389.52</v>
      </c>
      <c r="D340" s="165"/>
      <c r="E340" s="165"/>
      <c r="F340" s="165">
        <v>367850</v>
      </c>
      <c r="G340" s="165"/>
      <c r="H340" s="165"/>
      <c r="I340" s="165"/>
      <c r="J340" s="165"/>
      <c r="K340" s="165"/>
      <c r="L340" s="165"/>
      <c r="M340" s="165"/>
      <c r="N340" s="165"/>
      <c r="O340" s="165">
        <v>360852.5</v>
      </c>
      <c r="P340" s="165">
        <v>387700.5</v>
      </c>
      <c r="Q340" s="165">
        <v>233112.24</v>
      </c>
      <c r="R340" s="165">
        <v>345260.88</v>
      </c>
      <c r="S340" s="165">
        <v>369840.96</v>
      </c>
      <c r="T340" s="165">
        <v>305010.71999999997</v>
      </c>
      <c r="U340" s="165">
        <v>324088.56</v>
      </c>
      <c r="V340" s="165">
        <v>345852</v>
      </c>
      <c r="W340" s="165">
        <v>347543.28</v>
      </c>
      <c r="X340" s="165">
        <v>383308.2</v>
      </c>
      <c r="Y340" s="165">
        <v>353639.88</v>
      </c>
      <c r="Z340" s="165">
        <v>354073.68</v>
      </c>
      <c r="AA340" s="165"/>
      <c r="AB340" s="165"/>
      <c r="AC340" s="165"/>
      <c r="AD340" s="165"/>
      <c r="AE340" s="165"/>
      <c r="AF340" s="165"/>
      <c r="AG340" s="165"/>
      <c r="AH340" s="165"/>
      <c r="AI340" s="165"/>
      <c r="AJ340" s="165"/>
      <c r="AK340" s="165"/>
      <c r="AL340" s="165"/>
      <c r="AM340" s="165"/>
      <c r="AN340" s="165"/>
      <c r="AO340" s="165"/>
      <c r="AP340" s="165"/>
      <c r="AQ340" s="165"/>
      <c r="AR340" s="165"/>
      <c r="AS340" s="165"/>
      <c r="AT340" s="165"/>
      <c r="AU340" s="165"/>
      <c r="AV340" s="165"/>
      <c r="AW340" s="165"/>
      <c r="AX340" s="165"/>
      <c r="AY340" s="165"/>
      <c r="AZ340" s="165"/>
      <c r="BA340" s="165"/>
      <c r="BB340" s="165"/>
      <c r="BC340" s="165"/>
      <c r="BD340" s="165"/>
      <c r="BE340" s="165"/>
      <c r="BF340" s="165"/>
      <c r="BG340" s="165"/>
      <c r="BH340" s="165"/>
      <c r="BI340" s="165"/>
      <c r="BJ340" s="165"/>
      <c r="BK340" s="133"/>
      <c r="BL340" s="165"/>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row>
    <row r="341" spans="1:97" s="168" customFormat="1" ht="13.5" thickBot="1" x14ac:dyDescent="0.25">
      <c r="A341" s="315"/>
      <c r="B341" s="166" t="s">
        <v>53</v>
      </c>
      <c r="C341" s="167">
        <v>0</v>
      </c>
      <c r="D341" s="167"/>
      <c r="E341" s="167"/>
      <c r="F341" s="167">
        <v>0</v>
      </c>
      <c r="G341" s="167"/>
      <c r="H341" s="167"/>
      <c r="I341" s="167"/>
      <c r="J341" s="167"/>
      <c r="K341" s="167"/>
      <c r="L341" s="167"/>
      <c r="M341" s="167"/>
      <c r="N341" s="167"/>
      <c r="O341" s="167">
        <v>0</v>
      </c>
      <c r="P341" s="167">
        <v>0</v>
      </c>
      <c r="Q341" s="167">
        <v>0</v>
      </c>
      <c r="R341" s="167">
        <v>0</v>
      </c>
      <c r="S341" s="167">
        <v>0</v>
      </c>
      <c r="T341" s="167">
        <v>593219.65</v>
      </c>
      <c r="U341" s="167">
        <v>554856.41</v>
      </c>
      <c r="V341" s="167">
        <v>567887.09</v>
      </c>
      <c r="W341" s="167">
        <v>0</v>
      </c>
      <c r="X341" s="167">
        <v>0</v>
      </c>
      <c r="Y341" s="167">
        <v>0</v>
      </c>
      <c r="Z341" s="167">
        <v>0</v>
      </c>
      <c r="AA341" s="167"/>
      <c r="AB341" s="167"/>
      <c r="AC341" s="167"/>
      <c r="AD341" s="167"/>
      <c r="AE341" s="167"/>
      <c r="AF341" s="167"/>
      <c r="AG341" s="167"/>
      <c r="AH341" s="167"/>
      <c r="AI341" s="167"/>
      <c r="AJ341" s="167"/>
      <c r="AK341" s="167"/>
      <c r="AL341" s="167"/>
      <c r="AM341" s="167"/>
      <c r="AN341" s="167"/>
      <c r="AO341" s="167"/>
      <c r="AP341" s="167"/>
      <c r="AQ341" s="167"/>
      <c r="AR341" s="167"/>
      <c r="AS341" s="167"/>
      <c r="AT341" s="167"/>
      <c r="AU341" s="167"/>
      <c r="AV341" s="167"/>
      <c r="AW341" s="167"/>
      <c r="AX341" s="167"/>
      <c r="AY341" s="167"/>
      <c r="AZ341" s="167"/>
      <c r="BA341" s="167"/>
      <c r="BB341" s="167"/>
      <c r="BC341" s="167"/>
      <c r="BD341" s="167"/>
      <c r="BE341" s="167"/>
      <c r="BF341" s="167"/>
      <c r="BG341" s="167"/>
      <c r="BH341" s="167"/>
      <c r="BI341" s="167"/>
      <c r="BJ341" s="167"/>
      <c r="BK341" s="56"/>
      <c r="BL341" s="167"/>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row>
    <row r="342" spans="1:97" s="171" customFormat="1" x14ac:dyDescent="0.2">
      <c r="A342" s="315"/>
      <c r="B342" s="245" t="s">
        <v>54</v>
      </c>
      <c r="C342" s="170">
        <v>51</v>
      </c>
      <c r="D342" s="170"/>
      <c r="E342" s="170"/>
      <c r="F342" s="170">
        <v>64</v>
      </c>
      <c r="G342" s="170"/>
      <c r="H342" s="170"/>
      <c r="I342" s="170"/>
      <c r="J342" s="170"/>
      <c r="K342" s="170"/>
      <c r="L342" s="170"/>
      <c r="M342" s="170"/>
      <c r="N342" s="170"/>
      <c r="O342" s="170">
        <v>55</v>
      </c>
      <c r="P342" s="170">
        <v>52</v>
      </c>
      <c r="Q342" s="170">
        <v>30</v>
      </c>
      <c r="R342" s="170">
        <v>47</v>
      </c>
      <c r="S342" s="170">
        <v>53</v>
      </c>
      <c r="T342" s="170">
        <v>46</v>
      </c>
      <c r="U342" s="170">
        <v>52</v>
      </c>
      <c r="V342" s="170">
        <v>53</v>
      </c>
      <c r="W342" s="170">
        <v>60</v>
      </c>
      <c r="X342" s="170">
        <v>53</v>
      </c>
      <c r="Y342" s="170">
        <v>57</v>
      </c>
      <c r="Z342" s="170">
        <v>52</v>
      </c>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33"/>
      <c r="BL342" s="170"/>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row>
    <row r="343" spans="1:97" s="174" customFormat="1" x14ac:dyDescent="0.2">
      <c r="A343" s="315"/>
      <c r="B343" s="246" t="s">
        <v>55</v>
      </c>
      <c r="C343" s="173">
        <v>31</v>
      </c>
      <c r="D343" s="173"/>
      <c r="E343" s="173"/>
      <c r="F343" s="173">
        <v>30</v>
      </c>
      <c r="G343" s="173"/>
      <c r="H343" s="173"/>
      <c r="I343" s="173"/>
      <c r="J343" s="173"/>
      <c r="K343" s="173"/>
      <c r="L343" s="173"/>
      <c r="M343" s="173"/>
      <c r="N343" s="173"/>
      <c r="O343" s="173">
        <v>31</v>
      </c>
      <c r="P343" s="173">
        <v>28</v>
      </c>
      <c r="Q343" s="173">
        <v>31</v>
      </c>
      <c r="R343" s="173">
        <v>30</v>
      </c>
      <c r="S343" s="173">
        <v>31</v>
      </c>
      <c r="T343" s="173">
        <v>30</v>
      </c>
      <c r="U343" s="173">
        <v>31</v>
      </c>
      <c r="V343" s="173">
        <v>31</v>
      </c>
      <c r="W343" s="173">
        <v>30</v>
      </c>
      <c r="X343" s="173">
        <v>31</v>
      </c>
      <c r="Y343" s="173">
        <v>30</v>
      </c>
      <c r="Z343" s="173">
        <v>31</v>
      </c>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45"/>
      <c r="BL343" s="173"/>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row>
    <row r="344" spans="1:97" s="177" customFormat="1" ht="4.5" customHeight="1" x14ac:dyDescent="0.2">
      <c r="A344" s="315"/>
      <c r="B344" s="247"/>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45"/>
      <c r="BL344" s="176"/>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row>
    <row r="345" spans="1:97" s="181" customFormat="1" x14ac:dyDescent="0.2">
      <c r="A345" s="315"/>
      <c r="B345" s="248" t="s">
        <v>56</v>
      </c>
      <c r="C345" s="179">
        <v>52.33</v>
      </c>
      <c r="D345" s="179"/>
      <c r="E345" s="179"/>
      <c r="F345" s="179">
        <v>49.91</v>
      </c>
      <c r="G345" s="179"/>
      <c r="H345" s="179"/>
      <c r="I345" s="179"/>
      <c r="J345" s="179"/>
      <c r="K345" s="179"/>
      <c r="L345" s="179"/>
      <c r="M345" s="179"/>
      <c r="N345" s="179"/>
      <c r="O345" s="179">
        <v>42.37</v>
      </c>
      <c r="P345" s="179">
        <v>42.37</v>
      </c>
      <c r="Q345" s="179">
        <v>42.37</v>
      </c>
      <c r="R345" s="179">
        <v>52.33</v>
      </c>
      <c r="S345" s="179">
        <v>52.33</v>
      </c>
      <c r="T345" s="179">
        <v>52.33</v>
      </c>
      <c r="U345" s="179">
        <v>52.33</v>
      </c>
      <c r="V345" s="179">
        <v>52.33</v>
      </c>
      <c r="W345" s="179">
        <v>52.33</v>
      </c>
      <c r="X345" s="179">
        <v>52.33</v>
      </c>
      <c r="Y345" s="179">
        <v>52.33</v>
      </c>
      <c r="Z345" s="179">
        <v>52.33</v>
      </c>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80"/>
      <c r="BL345" s="179"/>
      <c r="BM345" s="180"/>
      <c r="BN345" s="180"/>
      <c r="BO345" s="180"/>
      <c r="BP345" s="180"/>
      <c r="BQ345" s="180"/>
      <c r="BR345" s="180"/>
      <c r="BS345" s="180"/>
      <c r="BT345" s="180"/>
      <c r="BU345" s="180"/>
      <c r="BV345" s="180"/>
      <c r="BW345" s="180"/>
      <c r="BX345" s="180"/>
      <c r="BY345" s="180"/>
      <c r="BZ345" s="180"/>
      <c r="CA345" s="180"/>
      <c r="CB345" s="180"/>
      <c r="CC345" s="180"/>
      <c r="CD345" s="180"/>
      <c r="CE345" s="180"/>
      <c r="CF345" s="180"/>
      <c r="CG345" s="180"/>
      <c r="CH345" s="180"/>
      <c r="CI345" s="180"/>
      <c r="CJ345" s="180"/>
      <c r="CK345" s="180"/>
      <c r="CL345" s="180"/>
      <c r="CM345" s="180"/>
      <c r="CN345" s="180"/>
      <c r="CO345" s="180"/>
      <c r="CP345" s="180"/>
      <c r="CQ345" s="180"/>
      <c r="CR345" s="180"/>
      <c r="CS345" s="180"/>
    </row>
    <row r="346" spans="1:97" s="184" customFormat="1" x14ac:dyDescent="0.2">
      <c r="A346" s="315"/>
      <c r="B346" s="249" t="s">
        <v>57</v>
      </c>
      <c r="C346" s="183">
        <f t="shared" ref="C346:BJ346" si="324">C343*C345</f>
        <v>1622.23</v>
      </c>
      <c r="D346" s="183">
        <f t="shared" si="324"/>
        <v>0</v>
      </c>
      <c r="E346" s="183">
        <f t="shared" si="324"/>
        <v>0</v>
      </c>
      <c r="F346" s="183">
        <f t="shared" si="324"/>
        <v>1497.3</v>
      </c>
      <c r="G346" s="183">
        <f t="shared" si="324"/>
        <v>0</v>
      </c>
      <c r="H346" s="183">
        <f t="shared" si="324"/>
        <v>0</v>
      </c>
      <c r="I346" s="183">
        <f t="shared" si="324"/>
        <v>0</v>
      </c>
      <c r="J346" s="183">
        <f t="shared" si="324"/>
        <v>0</v>
      </c>
      <c r="K346" s="183">
        <f t="shared" si="324"/>
        <v>0</v>
      </c>
      <c r="L346" s="183">
        <f t="shared" si="324"/>
        <v>0</v>
      </c>
      <c r="M346" s="183">
        <f t="shared" si="324"/>
        <v>0</v>
      </c>
      <c r="N346" s="183">
        <f t="shared" si="324"/>
        <v>0</v>
      </c>
      <c r="O346" s="183">
        <f t="shared" si="324"/>
        <v>1313.47</v>
      </c>
      <c r="P346" s="183">
        <f t="shared" si="324"/>
        <v>1186.3599999999999</v>
      </c>
      <c r="Q346" s="183">
        <f t="shared" si="324"/>
        <v>1313.47</v>
      </c>
      <c r="R346" s="183">
        <f t="shared" si="324"/>
        <v>1569.8999999999999</v>
      </c>
      <c r="S346" s="183">
        <f t="shared" si="324"/>
        <v>1622.23</v>
      </c>
      <c r="T346" s="183">
        <f t="shared" si="324"/>
        <v>1569.8999999999999</v>
      </c>
      <c r="U346" s="183">
        <f t="shared" si="324"/>
        <v>1622.23</v>
      </c>
      <c r="V346" s="183">
        <f t="shared" si="324"/>
        <v>1622.23</v>
      </c>
      <c r="W346" s="183">
        <f t="shared" si="324"/>
        <v>1569.8999999999999</v>
      </c>
      <c r="X346" s="183">
        <f t="shared" si="324"/>
        <v>1622.23</v>
      </c>
      <c r="Y346" s="183">
        <f t="shared" si="324"/>
        <v>1569.8999999999999</v>
      </c>
      <c r="Z346" s="183">
        <f t="shared" si="324"/>
        <v>1622.23</v>
      </c>
      <c r="AA346" s="183">
        <f t="shared" si="324"/>
        <v>0</v>
      </c>
      <c r="AB346" s="183">
        <f t="shared" si="324"/>
        <v>0</v>
      </c>
      <c r="AC346" s="183">
        <f t="shared" si="324"/>
        <v>0</v>
      </c>
      <c r="AD346" s="183">
        <f t="shared" si="324"/>
        <v>0</v>
      </c>
      <c r="AE346" s="183">
        <f t="shared" si="324"/>
        <v>0</v>
      </c>
      <c r="AF346" s="183">
        <f t="shared" si="324"/>
        <v>0</v>
      </c>
      <c r="AG346" s="183">
        <f t="shared" si="324"/>
        <v>0</v>
      </c>
      <c r="AH346" s="183">
        <f t="shared" si="324"/>
        <v>0</v>
      </c>
      <c r="AI346" s="183">
        <f t="shared" si="324"/>
        <v>0</v>
      </c>
      <c r="AJ346" s="183">
        <f t="shared" si="324"/>
        <v>0</v>
      </c>
      <c r="AK346" s="183">
        <f t="shared" si="324"/>
        <v>0</v>
      </c>
      <c r="AL346" s="183">
        <f t="shared" si="324"/>
        <v>0</v>
      </c>
      <c r="AM346" s="183">
        <f t="shared" si="324"/>
        <v>0</v>
      </c>
      <c r="AN346" s="183">
        <f t="shared" si="324"/>
        <v>0</v>
      </c>
      <c r="AO346" s="183">
        <f t="shared" si="324"/>
        <v>0</v>
      </c>
      <c r="AP346" s="183">
        <f t="shared" si="324"/>
        <v>0</v>
      </c>
      <c r="AQ346" s="183">
        <f t="shared" si="324"/>
        <v>0</v>
      </c>
      <c r="AR346" s="183">
        <f t="shared" si="324"/>
        <v>0</v>
      </c>
      <c r="AS346" s="183">
        <f t="shared" si="324"/>
        <v>0</v>
      </c>
      <c r="AT346" s="183">
        <f t="shared" si="324"/>
        <v>0</v>
      </c>
      <c r="AU346" s="183">
        <f t="shared" si="324"/>
        <v>0</v>
      </c>
      <c r="AV346" s="183">
        <f t="shared" si="324"/>
        <v>0</v>
      </c>
      <c r="AW346" s="183">
        <f t="shared" si="324"/>
        <v>0</v>
      </c>
      <c r="AX346" s="183">
        <f t="shared" si="324"/>
        <v>0</v>
      </c>
      <c r="AY346" s="183">
        <f t="shared" si="324"/>
        <v>0</v>
      </c>
      <c r="AZ346" s="183">
        <f t="shared" si="324"/>
        <v>0</v>
      </c>
      <c r="BA346" s="183">
        <f t="shared" si="324"/>
        <v>0</v>
      </c>
      <c r="BB346" s="183">
        <f t="shared" si="324"/>
        <v>0</v>
      </c>
      <c r="BC346" s="183">
        <f t="shared" si="324"/>
        <v>0</v>
      </c>
      <c r="BD346" s="183">
        <f t="shared" si="324"/>
        <v>0</v>
      </c>
      <c r="BE346" s="183">
        <f t="shared" si="324"/>
        <v>0</v>
      </c>
      <c r="BF346" s="183">
        <f t="shared" si="324"/>
        <v>0</v>
      </c>
      <c r="BG346" s="183">
        <f t="shared" si="324"/>
        <v>0</v>
      </c>
      <c r="BH346" s="183">
        <f t="shared" si="324"/>
        <v>0</v>
      </c>
      <c r="BI346" s="183">
        <f t="shared" si="324"/>
        <v>0</v>
      </c>
      <c r="BJ346" s="183">
        <f t="shared" si="324"/>
        <v>0</v>
      </c>
      <c r="BK346" s="45"/>
      <c r="BL346" s="183">
        <f t="shared" ref="BL346" si="325">BL343*BL345</f>
        <v>0</v>
      </c>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row>
    <row r="347" spans="1:97" s="45" customFormat="1" x14ac:dyDescent="0.2">
      <c r="A347" s="315"/>
      <c r="B347" s="199" t="s">
        <v>6</v>
      </c>
      <c r="C347" s="186">
        <v>3.35</v>
      </c>
      <c r="D347" s="186"/>
      <c r="E347" s="186"/>
      <c r="F347" s="186">
        <v>0</v>
      </c>
      <c r="G347" s="186"/>
      <c r="H347" s="186"/>
      <c r="I347" s="186"/>
      <c r="J347" s="186"/>
      <c r="K347" s="186"/>
      <c r="L347" s="186"/>
      <c r="M347" s="186"/>
      <c r="N347" s="186"/>
      <c r="O347" s="186">
        <v>2.71</v>
      </c>
      <c r="P347" s="186">
        <v>2.71</v>
      </c>
      <c r="Q347" s="186">
        <v>2.71</v>
      </c>
      <c r="R347" s="186">
        <v>3.35</v>
      </c>
      <c r="S347" s="186">
        <v>3.35</v>
      </c>
      <c r="T347" s="186">
        <v>3.35</v>
      </c>
      <c r="U347" s="186">
        <v>3.35</v>
      </c>
      <c r="V347" s="186">
        <v>3.35</v>
      </c>
      <c r="W347" s="186">
        <v>3.35</v>
      </c>
      <c r="X347" s="186">
        <v>3.35</v>
      </c>
      <c r="Y347" s="186">
        <v>3.35</v>
      </c>
      <c r="Z347" s="186">
        <v>3.35</v>
      </c>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L347" s="186"/>
    </row>
    <row r="348" spans="1:97" s="24" customFormat="1" x14ac:dyDescent="0.2">
      <c r="A348" s="315"/>
      <c r="B348" s="250" t="s">
        <v>58</v>
      </c>
      <c r="C348" s="188">
        <f t="shared" ref="C348:BJ348" si="326">C347*C329</f>
        <v>42679</v>
      </c>
      <c r="D348" s="188">
        <f t="shared" si="326"/>
        <v>0</v>
      </c>
      <c r="E348" s="188">
        <f t="shared" si="326"/>
        <v>0</v>
      </c>
      <c r="F348" s="188">
        <f t="shared" si="326"/>
        <v>0</v>
      </c>
      <c r="G348" s="188">
        <f t="shared" si="326"/>
        <v>0</v>
      </c>
      <c r="H348" s="188">
        <f t="shared" si="326"/>
        <v>0</v>
      </c>
      <c r="I348" s="188">
        <f t="shared" si="326"/>
        <v>0</v>
      </c>
      <c r="J348" s="188">
        <f t="shared" si="326"/>
        <v>0</v>
      </c>
      <c r="K348" s="188">
        <f t="shared" si="326"/>
        <v>0</v>
      </c>
      <c r="L348" s="188">
        <f t="shared" si="326"/>
        <v>0</v>
      </c>
      <c r="M348" s="188">
        <f t="shared" si="326"/>
        <v>0</v>
      </c>
      <c r="N348" s="188">
        <f t="shared" si="326"/>
        <v>0</v>
      </c>
      <c r="O348" s="188">
        <f t="shared" si="326"/>
        <v>40256.968699999998</v>
      </c>
      <c r="P348" s="188">
        <f t="shared" si="326"/>
        <v>40256.968699999998</v>
      </c>
      <c r="Q348" s="188">
        <f t="shared" si="326"/>
        <v>40256.968699999998</v>
      </c>
      <c r="R348" s="188">
        <f t="shared" si="326"/>
        <v>49764.1495</v>
      </c>
      <c r="S348" s="188">
        <f t="shared" si="326"/>
        <v>49764.1495</v>
      </c>
      <c r="T348" s="188">
        <f t="shared" si="326"/>
        <v>49764.1495</v>
      </c>
      <c r="U348" s="188">
        <f t="shared" si="326"/>
        <v>46596.389500000005</v>
      </c>
      <c r="V348" s="188">
        <f t="shared" si="326"/>
        <v>46596.389500000005</v>
      </c>
      <c r="W348" s="188">
        <f t="shared" si="326"/>
        <v>46596.389500000005</v>
      </c>
      <c r="X348" s="188">
        <f t="shared" si="326"/>
        <v>42679</v>
      </c>
      <c r="Y348" s="188">
        <f t="shared" si="326"/>
        <v>42679</v>
      </c>
      <c r="Z348" s="188">
        <f t="shared" si="326"/>
        <v>42679</v>
      </c>
      <c r="AA348" s="188">
        <f t="shared" si="326"/>
        <v>0</v>
      </c>
      <c r="AB348" s="188">
        <f t="shared" si="326"/>
        <v>0</v>
      </c>
      <c r="AC348" s="188">
        <f t="shared" si="326"/>
        <v>0</v>
      </c>
      <c r="AD348" s="188">
        <f t="shared" si="326"/>
        <v>0</v>
      </c>
      <c r="AE348" s="188">
        <f t="shared" si="326"/>
        <v>0</v>
      </c>
      <c r="AF348" s="188">
        <f t="shared" si="326"/>
        <v>0</v>
      </c>
      <c r="AG348" s="188">
        <f t="shared" si="326"/>
        <v>0</v>
      </c>
      <c r="AH348" s="188">
        <f t="shared" si="326"/>
        <v>0</v>
      </c>
      <c r="AI348" s="188">
        <f t="shared" si="326"/>
        <v>0</v>
      </c>
      <c r="AJ348" s="188">
        <f t="shared" si="326"/>
        <v>0</v>
      </c>
      <c r="AK348" s="188">
        <f t="shared" si="326"/>
        <v>0</v>
      </c>
      <c r="AL348" s="188">
        <f t="shared" si="326"/>
        <v>0</v>
      </c>
      <c r="AM348" s="188">
        <f t="shared" si="326"/>
        <v>0</v>
      </c>
      <c r="AN348" s="188">
        <f t="shared" si="326"/>
        <v>0</v>
      </c>
      <c r="AO348" s="188">
        <f t="shared" si="326"/>
        <v>0</v>
      </c>
      <c r="AP348" s="188">
        <f t="shared" si="326"/>
        <v>0</v>
      </c>
      <c r="AQ348" s="188">
        <f t="shared" si="326"/>
        <v>0</v>
      </c>
      <c r="AR348" s="188">
        <f t="shared" si="326"/>
        <v>0</v>
      </c>
      <c r="AS348" s="188">
        <f t="shared" si="326"/>
        <v>0</v>
      </c>
      <c r="AT348" s="188">
        <f t="shared" si="326"/>
        <v>0</v>
      </c>
      <c r="AU348" s="188">
        <f t="shared" si="326"/>
        <v>0</v>
      </c>
      <c r="AV348" s="188">
        <f t="shared" si="326"/>
        <v>0</v>
      </c>
      <c r="AW348" s="188">
        <f t="shared" si="326"/>
        <v>0</v>
      </c>
      <c r="AX348" s="188">
        <f t="shared" si="326"/>
        <v>0</v>
      </c>
      <c r="AY348" s="188">
        <f t="shared" si="326"/>
        <v>0</v>
      </c>
      <c r="AZ348" s="188">
        <f t="shared" si="326"/>
        <v>0</v>
      </c>
      <c r="BA348" s="188">
        <f t="shared" si="326"/>
        <v>0</v>
      </c>
      <c r="BB348" s="188">
        <f t="shared" si="326"/>
        <v>0</v>
      </c>
      <c r="BC348" s="188">
        <f t="shared" si="326"/>
        <v>0</v>
      </c>
      <c r="BD348" s="188">
        <f t="shared" si="326"/>
        <v>0</v>
      </c>
      <c r="BE348" s="188">
        <f t="shared" si="326"/>
        <v>0</v>
      </c>
      <c r="BF348" s="188">
        <f t="shared" si="326"/>
        <v>0</v>
      </c>
      <c r="BG348" s="188">
        <f t="shared" si="326"/>
        <v>0</v>
      </c>
      <c r="BH348" s="188">
        <f t="shared" si="326"/>
        <v>0</v>
      </c>
      <c r="BI348" s="188">
        <f t="shared" si="326"/>
        <v>0</v>
      </c>
      <c r="BJ348" s="188">
        <f t="shared" si="326"/>
        <v>0</v>
      </c>
      <c r="BK348" s="23"/>
      <c r="BL348" s="188">
        <f t="shared" ref="BL348" si="327">BL347*BL329</f>
        <v>0</v>
      </c>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row>
    <row r="349" spans="1:97" s="45" customFormat="1" x14ac:dyDescent="0.2">
      <c r="A349" s="315"/>
      <c r="B349" s="203" t="s">
        <v>59</v>
      </c>
      <c r="C349" s="190">
        <v>6.72</v>
      </c>
      <c r="D349" s="190"/>
      <c r="E349" s="190"/>
      <c r="F349" s="190">
        <v>8.4</v>
      </c>
      <c r="G349" s="190"/>
      <c r="H349" s="190"/>
      <c r="I349" s="190"/>
      <c r="J349" s="190"/>
      <c r="K349" s="190"/>
      <c r="L349" s="190"/>
      <c r="M349" s="190"/>
      <c r="N349" s="190"/>
      <c r="O349" s="190">
        <v>5.44</v>
      </c>
      <c r="P349" s="190">
        <v>5.44</v>
      </c>
      <c r="Q349" s="190">
        <v>5.44</v>
      </c>
      <c r="R349" s="190">
        <v>6.72</v>
      </c>
      <c r="S349" s="190">
        <v>6.72</v>
      </c>
      <c r="T349" s="190">
        <v>6.72</v>
      </c>
      <c r="U349" s="190">
        <v>6.72</v>
      </c>
      <c r="V349" s="190">
        <v>6.72</v>
      </c>
      <c r="W349" s="190">
        <v>6.72</v>
      </c>
      <c r="X349" s="190">
        <v>6.72</v>
      </c>
      <c r="Y349" s="190">
        <v>6.72</v>
      </c>
      <c r="Z349" s="190">
        <v>6.72</v>
      </c>
      <c r="AA349" s="190"/>
      <c r="AB349" s="190"/>
      <c r="AC349" s="190"/>
      <c r="AD349" s="190"/>
      <c r="AE349" s="190"/>
      <c r="AF349" s="190"/>
      <c r="AG349" s="190"/>
      <c r="AH349" s="190"/>
      <c r="AI349" s="190"/>
      <c r="AJ349" s="190"/>
      <c r="AK349" s="190"/>
      <c r="AL349" s="190"/>
      <c r="AM349" s="190"/>
      <c r="AN349" s="190"/>
      <c r="AO349" s="190"/>
      <c r="AP349" s="190"/>
      <c r="AQ349" s="190"/>
      <c r="AR349" s="190"/>
      <c r="AS349" s="190"/>
      <c r="AT349" s="190"/>
      <c r="AU349" s="190"/>
      <c r="AV349" s="190"/>
      <c r="AW349" s="190"/>
      <c r="AX349" s="190"/>
      <c r="AY349" s="190"/>
      <c r="AZ349" s="190"/>
      <c r="BA349" s="190"/>
      <c r="BB349" s="190"/>
      <c r="BC349" s="190"/>
      <c r="BD349" s="190"/>
      <c r="BE349" s="190"/>
      <c r="BF349" s="190"/>
      <c r="BG349" s="190"/>
      <c r="BH349" s="190"/>
      <c r="BI349" s="190"/>
      <c r="BJ349" s="190"/>
      <c r="BL349" s="190"/>
    </row>
    <row r="350" spans="1:97" s="24" customFormat="1" x14ac:dyDescent="0.2">
      <c r="A350" s="315"/>
      <c r="B350" s="250" t="s">
        <v>60</v>
      </c>
      <c r="C350" s="188">
        <f t="shared" ref="C350:BJ350" si="328">C349*C329</f>
        <v>85612.800000000003</v>
      </c>
      <c r="D350" s="188">
        <f t="shared" si="328"/>
        <v>0</v>
      </c>
      <c r="E350" s="188">
        <f t="shared" si="328"/>
        <v>0</v>
      </c>
      <c r="F350" s="188">
        <f t="shared" si="328"/>
        <v>120076.656</v>
      </c>
      <c r="G350" s="188">
        <f t="shared" si="328"/>
        <v>0</v>
      </c>
      <c r="H350" s="188">
        <f t="shared" si="328"/>
        <v>0</v>
      </c>
      <c r="I350" s="188">
        <f t="shared" si="328"/>
        <v>0</v>
      </c>
      <c r="J350" s="188">
        <f t="shared" si="328"/>
        <v>0</v>
      </c>
      <c r="K350" s="188">
        <f t="shared" si="328"/>
        <v>0</v>
      </c>
      <c r="L350" s="188">
        <f t="shared" si="328"/>
        <v>0</v>
      </c>
      <c r="M350" s="188">
        <f t="shared" si="328"/>
        <v>0</v>
      </c>
      <c r="N350" s="188">
        <f t="shared" si="328"/>
        <v>0</v>
      </c>
      <c r="O350" s="188">
        <f t="shared" si="328"/>
        <v>80811.036800000002</v>
      </c>
      <c r="P350" s="188">
        <f t="shared" si="328"/>
        <v>80811.036800000002</v>
      </c>
      <c r="Q350" s="188">
        <f t="shared" si="328"/>
        <v>80811.036800000002</v>
      </c>
      <c r="R350" s="188">
        <f t="shared" si="328"/>
        <v>99825.398399999991</v>
      </c>
      <c r="S350" s="188">
        <f t="shared" si="328"/>
        <v>99825.398399999991</v>
      </c>
      <c r="T350" s="188">
        <f t="shared" si="328"/>
        <v>99825.398399999991</v>
      </c>
      <c r="U350" s="188">
        <f t="shared" si="328"/>
        <v>93470.966400000005</v>
      </c>
      <c r="V350" s="188">
        <f t="shared" si="328"/>
        <v>93470.966400000005</v>
      </c>
      <c r="W350" s="188">
        <f t="shared" si="328"/>
        <v>93470.966400000005</v>
      </c>
      <c r="X350" s="188">
        <f t="shared" si="328"/>
        <v>85612.800000000003</v>
      </c>
      <c r="Y350" s="188">
        <f t="shared" si="328"/>
        <v>85612.800000000003</v>
      </c>
      <c r="Z350" s="188">
        <f t="shared" si="328"/>
        <v>85612.800000000003</v>
      </c>
      <c r="AA350" s="188">
        <f t="shared" si="328"/>
        <v>0</v>
      </c>
      <c r="AB350" s="188">
        <f t="shared" si="328"/>
        <v>0</v>
      </c>
      <c r="AC350" s="188">
        <f t="shared" si="328"/>
        <v>0</v>
      </c>
      <c r="AD350" s="188">
        <f t="shared" si="328"/>
        <v>0</v>
      </c>
      <c r="AE350" s="188">
        <f t="shared" si="328"/>
        <v>0</v>
      </c>
      <c r="AF350" s="188">
        <f t="shared" si="328"/>
        <v>0</v>
      </c>
      <c r="AG350" s="188">
        <f t="shared" si="328"/>
        <v>0</v>
      </c>
      <c r="AH350" s="188">
        <f t="shared" si="328"/>
        <v>0</v>
      </c>
      <c r="AI350" s="188">
        <f t="shared" si="328"/>
        <v>0</v>
      </c>
      <c r="AJ350" s="188">
        <f t="shared" si="328"/>
        <v>0</v>
      </c>
      <c r="AK350" s="188">
        <f t="shared" si="328"/>
        <v>0</v>
      </c>
      <c r="AL350" s="188">
        <f t="shared" si="328"/>
        <v>0</v>
      </c>
      <c r="AM350" s="188">
        <f t="shared" si="328"/>
        <v>0</v>
      </c>
      <c r="AN350" s="188">
        <f t="shared" si="328"/>
        <v>0</v>
      </c>
      <c r="AO350" s="188">
        <f t="shared" si="328"/>
        <v>0</v>
      </c>
      <c r="AP350" s="188">
        <f t="shared" si="328"/>
        <v>0</v>
      </c>
      <c r="AQ350" s="188">
        <f t="shared" si="328"/>
        <v>0</v>
      </c>
      <c r="AR350" s="188">
        <f t="shared" si="328"/>
        <v>0</v>
      </c>
      <c r="AS350" s="188">
        <f t="shared" si="328"/>
        <v>0</v>
      </c>
      <c r="AT350" s="188">
        <f t="shared" si="328"/>
        <v>0</v>
      </c>
      <c r="AU350" s="188">
        <f t="shared" si="328"/>
        <v>0</v>
      </c>
      <c r="AV350" s="188">
        <f t="shared" si="328"/>
        <v>0</v>
      </c>
      <c r="AW350" s="188">
        <f t="shared" si="328"/>
        <v>0</v>
      </c>
      <c r="AX350" s="188">
        <f t="shared" si="328"/>
        <v>0</v>
      </c>
      <c r="AY350" s="188">
        <f t="shared" si="328"/>
        <v>0</v>
      </c>
      <c r="AZ350" s="188">
        <f t="shared" si="328"/>
        <v>0</v>
      </c>
      <c r="BA350" s="188">
        <f t="shared" si="328"/>
        <v>0</v>
      </c>
      <c r="BB350" s="188">
        <f t="shared" si="328"/>
        <v>0</v>
      </c>
      <c r="BC350" s="188">
        <f t="shared" si="328"/>
        <v>0</v>
      </c>
      <c r="BD350" s="188">
        <f t="shared" si="328"/>
        <v>0</v>
      </c>
      <c r="BE350" s="188">
        <f t="shared" si="328"/>
        <v>0</v>
      </c>
      <c r="BF350" s="188">
        <f t="shared" si="328"/>
        <v>0</v>
      </c>
      <c r="BG350" s="188">
        <f t="shared" si="328"/>
        <v>0</v>
      </c>
      <c r="BH350" s="188">
        <f t="shared" si="328"/>
        <v>0</v>
      </c>
      <c r="BI350" s="188">
        <f t="shared" si="328"/>
        <v>0</v>
      </c>
      <c r="BJ350" s="188">
        <f t="shared" si="328"/>
        <v>0</v>
      </c>
      <c r="BK350" s="23"/>
      <c r="BL350" s="188">
        <f t="shared" ref="BL350" si="329">BL349*BL329</f>
        <v>0</v>
      </c>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row>
    <row r="351" spans="1:97" s="45" customFormat="1" x14ac:dyDescent="0.2">
      <c r="A351" s="315"/>
      <c r="B351" s="203" t="s">
        <v>9</v>
      </c>
      <c r="C351" s="190">
        <v>12.73</v>
      </c>
      <c r="D351" s="190"/>
      <c r="E351" s="190"/>
      <c r="F351" s="190">
        <v>9.5</v>
      </c>
      <c r="G351" s="190"/>
      <c r="H351" s="190"/>
      <c r="I351" s="190"/>
      <c r="J351" s="190"/>
      <c r="K351" s="190"/>
      <c r="L351" s="190"/>
      <c r="M351" s="190"/>
      <c r="N351" s="190"/>
      <c r="O351" s="190">
        <v>10.31</v>
      </c>
      <c r="P351" s="190">
        <v>10.31</v>
      </c>
      <c r="Q351" s="190">
        <v>10.31</v>
      </c>
      <c r="R351" s="190">
        <v>12.73</v>
      </c>
      <c r="S351" s="190">
        <v>12.73</v>
      </c>
      <c r="T351" s="190">
        <v>12.73</v>
      </c>
      <c r="U351" s="190">
        <v>12.73</v>
      </c>
      <c r="V351" s="190">
        <v>12.73</v>
      </c>
      <c r="W351" s="190">
        <v>12.73</v>
      </c>
      <c r="X351" s="190">
        <v>12.73</v>
      </c>
      <c r="Y351" s="190">
        <v>12.73</v>
      </c>
      <c r="Z351" s="190">
        <v>12.73</v>
      </c>
      <c r="AA351" s="190"/>
      <c r="AB351" s="190"/>
      <c r="AC351" s="190"/>
      <c r="AD351" s="190"/>
      <c r="AE351" s="190"/>
      <c r="AF351" s="190"/>
      <c r="AG351" s="190"/>
      <c r="AH351" s="190"/>
      <c r="AI351" s="190"/>
      <c r="AJ351" s="190"/>
      <c r="AK351" s="190"/>
      <c r="AL351" s="190"/>
      <c r="AM351" s="190"/>
      <c r="AN351" s="190"/>
      <c r="AO351" s="190"/>
      <c r="AP351" s="190"/>
      <c r="AQ351" s="190"/>
      <c r="AR351" s="190"/>
      <c r="AS351" s="190"/>
      <c r="AT351" s="190"/>
      <c r="AU351" s="190"/>
      <c r="AV351" s="190"/>
      <c r="AW351" s="190"/>
      <c r="AX351" s="190"/>
      <c r="AY351" s="190"/>
      <c r="AZ351" s="190"/>
      <c r="BA351" s="190"/>
      <c r="BB351" s="190"/>
      <c r="BC351" s="190"/>
      <c r="BD351" s="190"/>
      <c r="BE351" s="190"/>
      <c r="BF351" s="190"/>
      <c r="BG351" s="190"/>
      <c r="BH351" s="190"/>
      <c r="BI351" s="190"/>
      <c r="BJ351" s="190"/>
      <c r="BL351" s="190"/>
    </row>
    <row r="352" spans="1:97" s="24" customFormat="1" x14ac:dyDescent="0.2">
      <c r="A352" s="315"/>
      <c r="B352" s="250" t="s">
        <v>61</v>
      </c>
      <c r="C352" s="13">
        <f t="shared" ref="C352:BJ352" si="330">C351*MAX(C335:C336)</f>
        <v>148354.91079999998</v>
      </c>
      <c r="D352" s="13">
        <f t="shared" si="330"/>
        <v>0</v>
      </c>
      <c r="E352" s="13">
        <f t="shared" si="330"/>
        <v>0</v>
      </c>
      <c r="F352" s="13">
        <f t="shared" si="330"/>
        <v>121024.10999999999</v>
      </c>
      <c r="G352" s="13">
        <f t="shared" si="330"/>
        <v>0</v>
      </c>
      <c r="H352" s="13">
        <f t="shared" si="330"/>
        <v>0</v>
      </c>
      <c r="I352" s="13">
        <f t="shared" si="330"/>
        <v>0</v>
      </c>
      <c r="J352" s="13">
        <f t="shared" si="330"/>
        <v>0</v>
      </c>
      <c r="K352" s="13">
        <f t="shared" si="330"/>
        <v>0</v>
      </c>
      <c r="L352" s="13">
        <f t="shared" si="330"/>
        <v>0</v>
      </c>
      <c r="M352" s="13">
        <f t="shared" si="330"/>
        <v>0</v>
      </c>
      <c r="N352" s="13">
        <f t="shared" si="330"/>
        <v>0</v>
      </c>
      <c r="O352" s="13">
        <f t="shared" si="330"/>
        <v>109719.02</v>
      </c>
      <c r="P352" s="13">
        <f t="shared" si="330"/>
        <v>122464.03580000001</v>
      </c>
      <c r="Q352" s="13">
        <f t="shared" si="330"/>
        <v>114833.6048</v>
      </c>
      <c r="R352" s="13">
        <f t="shared" si="330"/>
        <v>142170.4222</v>
      </c>
      <c r="S352" s="13">
        <f t="shared" si="330"/>
        <v>144763.65050000002</v>
      </c>
      <c r="T352" s="13">
        <f t="shared" si="330"/>
        <v>129914.36010000002</v>
      </c>
      <c r="U352" s="13">
        <f t="shared" si="330"/>
        <v>125496.4136</v>
      </c>
      <c r="V352" s="13">
        <f t="shared" si="330"/>
        <v>126316.3529</v>
      </c>
      <c r="W352" s="13">
        <f t="shared" si="330"/>
        <v>133807.19409999999</v>
      </c>
      <c r="X352" s="13">
        <f t="shared" si="330"/>
        <v>136018.39510000002</v>
      </c>
      <c r="Y352" s="13">
        <f t="shared" si="330"/>
        <v>144217.9154</v>
      </c>
      <c r="Z352" s="13">
        <f t="shared" si="330"/>
        <v>143265.32949999999</v>
      </c>
      <c r="AA352" s="13">
        <f t="shared" si="330"/>
        <v>0</v>
      </c>
      <c r="AB352" s="13">
        <f t="shared" si="330"/>
        <v>0</v>
      </c>
      <c r="AC352" s="13">
        <f t="shared" si="330"/>
        <v>0</v>
      </c>
      <c r="AD352" s="13">
        <f t="shared" si="330"/>
        <v>0</v>
      </c>
      <c r="AE352" s="13">
        <f t="shared" si="330"/>
        <v>0</v>
      </c>
      <c r="AF352" s="13">
        <f t="shared" si="330"/>
        <v>0</v>
      </c>
      <c r="AG352" s="13">
        <f t="shared" si="330"/>
        <v>0</v>
      </c>
      <c r="AH352" s="13">
        <f t="shared" si="330"/>
        <v>0</v>
      </c>
      <c r="AI352" s="13">
        <f t="shared" si="330"/>
        <v>0</v>
      </c>
      <c r="AJ352" s="13">
        <f t="shared" si="330"/>
        <v>0</v>
      </c>
      <c r="AK352" s="13">
        <f t="shared" si="330"/>
        <v>0</v>
      </c>
      <c r="AL352" s="13">
        <f t="shared" si="330"/>
        <v>0</v>
      </c>
      <c r="AM352" s="13">
        <f t="shared" si="330"/>
        <v>0</v>
      </c>
      <c r="AN352" s="13">
        <f t="shared" si="330"/>
        <v>0</v>
      </c>
      <c r="AO352" s="13">
        <f t="shared" si="330"/>
        <v>0</v>
      </c>
      <c r="AP352" s="13">
        <f t="shared" si="330"/>
        <v>0</v>
      </c>
      <c r="AQ352" s="13">
        <f t="shared" si="330"/>
        <v>0</v>
      </c>
      <c r="AR352" s="13">
        <f t="shared" si="330"/>
        <v>0</v>
      </c>
      <c r="AS352" s="13">
        <f t="shared" si="330"/>
        <v>0</v>
      </c>
      <c r="AT352" s="13">
        <f t="shared" si="330"/>
        <v>0</v>
      </c>
      <c r="AU352" s="13">
        <f t="shared" si="330"/>
        <v>0</v>
      </c>
      <c r="AV352" s="13">
        <f t="shared" si="330"/>
        <v>0</v>
      </c>
      <c r="AW352" s="13">
        <f t="shared" si="330"/>
        <v>0</v>
      </c>
      <c r="AX352" s="13">
        <f t="shared" si="330"/>
        <v>0</v>
      </c>
      <c r="AY352" s="13">
        <f t="shared" si="330"/>
        <v>0</v>
      </c>
      <c r="AZ352" s="13">
        <f t="shared" si="330"/>
        <v>0</v>
      </c>
      <c r="BA352" s="13">
        <f t="shared" si="330"/>
        <v>0</v>
      </c>
      <c r="BB352" s="13">
        <f t="shared" si="330"/>
        <v>0</v>
      </c>
      <c r="BC352" s="13">
        <f t="shared" si="330"/>
        <v>0</v>
      </c>
      <c r="BD352" s="13">
        <f t="shared" si="330"/>
        <v>0</v>
      </c>
      <c r="BE352" s="13">
        <f t="shared" si="330"/>
        <v>0</v>
      </c>
      <c r="BF352" s="13">
        <f t="shared" si="330"/>
        <v>0</v>
      </c>
      <c r="BG352" s="13">
        <f t="shared" si="330"/>
        <v>0</v>
      </c>
      <c r="BH352" s="13">
        <f t="shared" si="330"/>
        <v>0</v>
      </c>
      <c r="BI352" s="13">
        <f t="shared" si="330"/>
        <v>0</v>
      </c>
      <c r="BJ352" s="13">
        <f t="shared" si="330"/>
        <v>0</v>
      </c>
      <c r="BK352" s="23"/>
      <c r="BL352" s="13">
        <f t="shared" ref="BL352" si="331">BL351*MAX(BL335:BL336)</f>
        <v>0</v>
      </c>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row>
    <row r="353" spans="1:98" s="194" customFormat="1" x14ac:dyDescent="0.2">
      <c r="A353" s="315"/>
      <c r="B353" s="193" t="s">
        <v>62</v>
      </c>
      <c r="C353" s="194">
        <v>0</v>
      </c>
      <c r="F353" s="194">
        <v>0</v>
      </c>
      <c r="O353" s="194">
        <v>0</v>
      </c>
      <c r="P353" s="194">
        <v>0</v>
      </c>
      <c r="Q353" s="194">
        <v>0</v>
      </c>
      <c r="R353" s="194">
        <v>0</v>
      </c>
      <c r="S353" s="194">
        <v>0</v>
      </c>
      <c r="T353" s="194">
        <v>0</v>
      </c>
      <c r="U353" s="194">
        <v>0</v>
      </c>
      <c r="V353" s="194">
        <v>0</v>
      </c>
      <c r="W353" s="194">
        <v>0</v>
      </c>
      <c r="X353" s="194">
        <v>0</v>
      </c>
      <c r="Y353" s="194">
        <v>0</v>
      </c>
      <c r="Z353" s="194">
        <v>0</v>
      </c>
      <c r="BK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195"/>
    </row>
    <row r="354" spans="1:98" s="194" customFormat="1" x14ac:dyDescent="0.2">
      <c r="A354" s="315"/>
      <c r="B354" s="193" t="s">
        <v>63</v>
      </c>
      <c r="C354" s="194">
        <v>0</v>
      </c>
      <c r="F354" s="194">
        <v>0</v>
      </c>
      <c r="O354" s="194">
        <v>0</v>
      </c>
      <c r="P354" s="194">
        <v>0</v>
      </c>
      <c r="Q354" s="194">
        <v>0</v>
      </c>
      <c r="R354" s="194">
        <v>0</v>
      </c>
      <c r="S354" s="194">
        <v>0</v>
      </c>
      <c r="T354" s="194">
        <v>0</v>
      </c>
      <c r="U354" s="194">
        <v>0</v>
      </c>
      <c r="V354" s="194">
        <v>0</v>
      </c>
      <c r="W354" s="194">
        <v>0</v>
      </c>
      <c r="X354" s="194">
        <v>0</v>
      </c>
      <c r="Y354" s="194">
        <v>0</v>
      </c>
      <c r="Z354" s="194">
        <v>0</v>
      </c>
      <c r="BK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195"/>
    </row>
    <row r="355" spans="1:98" s="194" customFormat="1" x14ac:dyDescent="0.2">
      <c r="A355" s="315"/>
      <c r="B355" s="193" t="s">
        <v>64</v>
      </c>
      <c r="C355" s="194">
        <v>0</v>
      </c>
      <c r="F355" s="194">
        <v>0</v>
      </c>
      <c r="O355" s="194">
        <v>0</v>
      </c>
      <c r="P355" s="194">
        <v>0</v>
      </c>
      <c r="Q355" s="194">
        <v>0</v>
      </c>
      <c r="R355" s="194">
        <v>0</v>
      </c>
      <c r="S355" s="194">
        <v>0</v>
      </c>
      <c r="T355" s="194">
        <v>0</v>
      </c>
      <c r="U355" s="194">
        <v>0</v>
      </c>
      <c r="V355" s="194">
        <v>0</v>
      </c>
      <c r="W355" s="194">
        <v>0</v>
      </c>
      <c r="X355" s="194">
        <v>0</v>
      </c>
      <c r="Y355" s="194">
        <v>0</v>
      </c>
      <c r="Z355" s="194">
        <v>0</v>
      </c>
      <c r="BK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195"/>
    </row>
    <row r="356" spans="1:98" s="198" customFormat="1" ht="13.5" thickBot="1" x14ac:dyDescent="0.25">
      <c r="A356" s="315"/>
      <c r="B356" s="196" t="s">
        <v>65</v>
      </c>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c r="AS356" s="197"/>
      <c r="AT356" s="197"/>
      <c r="AU356" s="197"/>
      <c r="AV356" s="197"/>
      <c r="AW356" s="197"/>
      <c r="AX356" s="197"/>
      <c r="AY356" s="197"/>
      <c r="AZ356" s="197"/>
      <c r="BA356" s="197"/>
      <c r="BB356" s="197"/>
      <c r="BC356" s="197"/>
      <c r="BD356" s="197"/>
      <c r="BE356" s="197"/>
      <c r="BF356" s="197"/>
      <c r="BG356" s="197"/>
      <c r="BH356" s="197"/>
      <c r="BI356" s="197"/>
      <c r="BJ356" s="197"/>
      <c r="BK356" s="23"/>
      <c r="BL356" s="197"/>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row>
    <row r="357" spans="1:98" s="45" customFormat="1" x14ac:dyDescent="0.2">
      <c r="A357" s="315"/>
      <c r="B357" s="199" t="s">
        <v>66</v>
      </c>
      <c r="C357" s="69">
        <v>0.17030000000000001</v>
      </c>
      <c r="D357" s="69"/>
      <c r="E357" s="69"/>
      <c r="F357" s="69">
        <v>9.2600000000000002E-2</v>
      </c>
      <c r="G357" s="69"/>
      <c r="H357" s="69"/>
      <c r="I357" s="69"/>
      <c r="J357" s="69"/>
      <c r="K357" s="69"/>
      <c r="L357" s="69"/>
      <c r="M357" s="69"/>
      <c r="N357" s="69"/>
      <c r="O357" s="69">
        <v>0.13789999999999999</v>
      </c>
      <c r="P357" s="69">
        <v>0.13789999999999999</v>
      </c>
      <c r="Q357" s="69">
        <v>0.13789999999999999</v>
      </c>
      <c r="R357" s="69">
        <v>0.17030000000000001</v>
      </c>
      <c r="S357" s="69">
        <v>0.17030000000000001</v>
      </c>
      <c r="T357" s="69"/>
      <c r="U357" s="69"/>
      <c r="V357" s="69"/>
      <c r="W357" s="69">
        <v>0.17030000000000001</v>
      </c>
      <c r="X357" s="69">
        <v>0.17030000000000001</v>
      </c>
      <c r="Y357" s="69">
        <v>0.17030000000000001</v>
      </c>
      <c r="Z357" s="69">
        <v>0.17030000000000001</v>
      </c>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L357" s="69"/>
    </row>
    <row r="358" spans="1:98" s="53" customFormat="1" x14ac:dyDescent="0.2">
      <c r="A358" s="315"/>
      <c r="B358" s="200" t="s">
        <v>67</v>
      </c>
      <c r="C358" s="201">
        <f t="shared" ref="C358:G358" si="332">C357*C330</f>
        <v>344936.03554800001</v>
      </c>
      <c r="D358" s="201">
        <f t="shared" si="332"/>
        <v>0</v>
      </c>
      <c r="E358" s="201">
        <f t="shared" si="332"/>
        <v>0</v>
      </c>
      <c r="F358" s="201">
        <f t="shared" si="332"/>
        <v>256996.484</v>
      </c>
      <c r="G358" s="201">
        <f t="shared" si="332"/>
        <v>0</v>
      </c>
      <c r="H358" s="202"/>
      <c r="I358" s="202"/>
      <c r="J358" s="202"/>
      <c r="K358" s="201">
        <f t="shared" ref="K358:S358" si="333">K357*K330</f>
        <v>0</v>
      </c>
      <c r="L358" s="201">
        <f t="shared" si="333"/>
        <v>0</v>
      </c>
      <c r="M358" s="201">
        <f t="shared" si="333"/>
        <v>0</v>
      </c>
      <c r="N358" s="201">
        <f t="shared" si="333"/>
        <v>0</v>
      </c>
      <c r="O358" s="201">
        <f t="shared" si="333"/>
        <v>275065.61355000001</v>
      </c>
      <c r="P358" s="201">
        <f t="shared" si="333"/>
        <v>244726.30349999998</v>
      </c>
      <c r="Q358" s="201">
        <f t="shared" si="333"/>
        <v>136813.15493999998</v>
      </c>
      <c r="R358" s="201">
        <f t="shared" si="333"/>
        <v>284568.74550000002</v>
      </c>
      <c r="S358" s="201">
        <f t="shared" si="333"/>
        <v>313503.240024</v>
      </c>
      <c r="T358" s="202"/>
      <c r="U358" s="202"/>
      <c r="V358" s="202"/>
      <c r="W358" s="201">
        <f t="shared" ref="W358:AE358" si="334">W357*W330</f>
        <v>339291.101448</v>
      </c>
      <c r="X358" s="201">
        <f t="shared" si="334"/>
        <v>322192.17763200001</v>
      </c>
      <c r="Y358" s="201">
        <f t="shared" si="334"/>
        <v>333677.12788799999</v>
      </c>
      <c r="Z358" s="201">
        <f t="shared" si="334"/>
        <v>308737.40133600001</v>
      </c>
      <c r="AA358" s="201">
        <f t="shared" si="334"/>
        <v>0</v>
      </c>
      <c r="AB358" s="201">
        <f t="shared" si="334"/>
        <v>0</v>
      </c>
      <c r="AC358" s="201">
        <f t="shared" si="334"/>
        <v>0</v>
      </c>
      <c r="AD358" s="201">
        <f t="shared" si="334"/>
        <v>0</v>
      </c>
      <c r="AE358" s="201">
        <f t="shared" si="334"/>
        <v>0</v>
      </c>
      <c r="AF358" s="202"/>
      <c r="AG358" s="202"/>
      <c r="AH358" s="202"/>
      <c r="AI358" s="201">
        <f t="shared" ref="AI358:AQ358" si="335">AI357*AI330</f>
        <v>0</v>
      </c>
      <c r="AJ358" s="201">
        <f t="shared" si="335"/>
        <v>0</v>
      </c>
      <c r="AK358" s="201">
        <f t="shared" si="335"/>
        <v>0</v>
      </c>
      <c r="AL358" s="201">
        <f t="shared" si="335"/>
        <v>0</v>
      </c>
      <c r="AM358" s="201">
        <f t="shared" si="335"/>
        <v>0</v>
      </c>
      <c r="AN358" s="201">
        <f t="shared" si="335"/>
        <v>0</v>
      </c>
      <c r="AO358" s="201">
        <f t="shared" si="335"/>
        <v>0</v>
      </c>
      <c r="AP358" s="201">
        <f t="shared" si="335"/>
        <v>0</v>
      </c>
      <c r="AQ358" s="201">
        <f t="shared" si="335"/>
        <v>0</v>
      </c>
      <c r="AR358" s="202"/>
      <c r="AS358" s="202"/>
      <c r="AT358" s="202"/>
      <c r="AU358" s="201">
        <f t="shared" ref="AU358:BC358" si="336">AU357*AU330</f>
        <v>0</v>
      </c>
      <c r="AV358" s="201">
        <f t="shared" si="336"/>
        <v>0</v>
      </c>
      <c r="AW358" s="201">
        <f t="shared" si="336"/>
        <v>0</v>
      </c>
      <c r="AX358" s="201">
        <f t="shared" si="336"/>
        <v>0</v>
      </c>
      <c r="AY358" s="201">
        <f t="shared" si="336"/>
        <v>0</v>
      </c>
      <c r="AZ358" s="201">
        <f t="shared" si="336"/>
        <v>0</v>
      </c>
      <c r="BA358" s="201">
        <f t="shared" si="336"/>
        <v>0</v>
      </c>
      <c r="BB358" s="201">
        <f t="shared" si="336"/>
        <v>0</v>
      </c>
      <c r="BC358" s="201">
        <f t="shared" si="336"/>
        <v>0</v>
      </c>
      <c r="BD358" s="202"/>
      <c r="BE358" s="202"/>
      <c r="BF358" s="202"/>
      <c r="BG358" s="201">
        <f t="shared" ref="BG358:BJ358" si="337">BG357*BG330</f>
        <v>0</v>
      </c>
      <c r="BH358" s="201">
        <f t="shared" si="337"/>
        <v>0</v>
      </c>
      <c r="BI358" s="201">
        <f t="shared" si="337"/>
        <v>0</v>
      </c>
      <c r="BJ358" s="201">
        <f t="shared" si="337"/>
        <v>0</v>
      </c>
      <c r="BK358" s="45"/>
      <c r="BL358" s="201">
        <f t="shared" ref="BL358" si="338">BL357*BL330</f>
        <v>0</v>
      </c>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row>
    <row r="359" spans="1:98" s="45" customFormat="1" x14ac:dyDescent="0.2">
      <c r="A359" s="315"/>
      <c r="B359" s="203" t="s">
        <v>68</v>
      </c>
      <c r="C359" s="204"/>
      <c r="D359" s="204"/>
      <c r="E359" s="204"/>
      <c r="F359" s="204"/>
      <c r="G359" s="204"/>
      <c r="H359" s="69"/>
      <c r="I359" s="69"/>
      <c r="J359" s="69"/>
      <c r="K359" s="204"/>
      <c r="L359" s="204"/>
      <c r="M359" s="204"/>
      <c r="N359" s="204"/>
      <c r="O359" s="204"/>
      <c r="P359" s="204"/>
      <c r="Q359" s="204"/>
      <c r="R359" s="204"/>
      <c r="S359" s="204"/>
      <c r="T359" s="69">
        <v>0.19769999999999999</v>
      </c>
      <c r="U359" s="69">
        <v>0.19769999999999999</v>
      </c>
      <c r="V359" s="69">
        <v>0.19769999999999999</v>
      </c>
      <c r="W359" s="204"/>
      <c r="X359" s="204"/>
      <c r="Y359" s="204"/>
      <c r="Z359" s="204"/>
      <c r="AA359" s="204"/>
      <c r="AB359" s="204"/>
      <c r="AC359" s="204"/>
      <c r="AD359" s="204"/>
      <c r="AE359" s="204"/>
      <c r="AF359" s="69"/>
      <c r="AG359" s="69"/>
      <c r="AH359" s="69"/>
      <c r="AI359" s="204"/>
      <c r="AJ359" s="204"/>
      <c r="AK359" s="204"/>
      <c r="AL359" s="204"/>
      <c r="AM359" s="204"/>
      <c r="AN359" s="204"/>
      <c r="AO359" s="204"/>
      <c r="AP359" s="204"/>
      <c r="AQ359" s="204"/>
      <c r="AR359" s="69"/>
      <c r="AS359" s="69"/>
      <c r="AT359" s="69"/>
      <c r="AU359" s="204"/>
      <c r="AV359" s="204"/>
      <c r="AW359" s="204"/>
      <c r="AX359" s="204"/>
      <c r="AY359" s="204"/>
      <c r="AZ359" s="204"/>
      <c r="BA359" s="204"/>
      <c r="BB359" s="204"/>
      <c r="BC359" s="204"/>
      <c r="BD359" s="69"/>
      <c r="BE359" s="69"/>
      <c r="BF359" s="69"/>
      <c r="BG359" s="204"/>
      <c r="BH359" s="204"/>
      <c r="BI359" s="204"/>
      <c r="BJ359" s="204"/>
      <c r="BL359" s="204"/>
    </row>
    <row r="360" spans="1:98" s="208" customFormat="1" x14ac:dyDescent="0.2">
      <c r="A360" s="315"/>
      <c r="B360" s="205" t="s">
        <v>69</v>
      </c>
      <c r="C360" s="206"/>
      <c r="D360" s="206"/>
      <c r="E360" s="206"/>
      <c r="F360" s="206"/>
      <c r="G360" s="206"/>
      <c r="H360" s="207">
        <f t="shared" ref="H360:J360" si="339">H359*H330</f>
        <v>0</v>
      </c>
      <c r="I360" s="207">
        <f t="shared" si="339"/>
        <v>0</v>
      </c>
      <c r="J360" s="207">
        <f t="shared" si="339"/>
        <v>0</v>
      </c>
      <c r="K360" s="206"/>
      <c r="L360" s="206"/>
      <c r="M360" s="206"/>
      <c r="N360" s="206"/>
      <c r="O360" s="206"/>
      <c r="P360" s="206"/>
      <c r="Q360" s="206"/>
      <c r="R360" s="206"/>
      <c r="S360" s="206"/>
      <c r="T360" s="207">
        <f t="shared" ref="T360:V360" si="340">T359*T330</f>
        <v>315838.48978799995</v>
      </c>
      <c r="U360" s="207">
        <f t="shared" si="340"/>
        <v>369779.036868</v>
      </c>
      <c r="V360" s="207">
        <f t="shared" si="340"/>
        <v>408789.54881999997</v>
      </c>
      <c r="W360" s="206"/>
      <c r="X360" s="206"/>
      <c r="Y360" s="206"/>
      <c r="Z360" s="206"/>
      <c r="AA360" s="206"/>
      <c r="AB360" s="206"/>
      <c r="AC360" s="206"/>
      <c r="AD360" s="206"/>
      <c r="AE360" s="206"/>
      <c r="AF360" s="207">
        <f t="shared" ref="AF360:AH360" si="341">AF359*AF330</f>
        <v>0</v>
      </c>
      <c r="AG360" s="207">
        <f t="shared" si="341"/>
        <v>0</v>
      </c>
      <c r="AH360" s="207">
        <f t="shared" si="341"/>
        <v>0</v>
      </c>
      <c r="AI360" s="206"/>
      <c r="AJ360" s="206"/>
      <c r="AK360" s="206"/>
      <c r="AL360" s="206"/>
      <c r="AM360" s="206"/>
      <c r="AN360" s="206"/>
      <c r="AO360" s="206"/>
      <c r="AP360" s="206"/>
      <c r="AQ360" s="206"/>
      <c r="AR360" s="207">
        <f t="shared" ref="AR360:AT360" si="342">AR359*AR330</f>
        <v>0</v>
      </c>
      <c r="AS360" s="207">
        <f t="shared" si="342"/>
        <v>0</v>
      </c>
      <c r="AT360" s="207">
        <f t="shared" si="342"/>
        <v>0</v>
      </c>
      <c r="AU360" s="206"/>
      <c r="AV360" s="206"/>
      <c r="AW360" s="206"/>
      <c r="AX360" s="206"/>
      <c r="AY360" s="206"/>
      <c r="AZ360" s="206"/>
      <c r="BA360" s="206"/>
      <c r="BB360" s="206"/>
      <c r="BC360" s="206"/>
      <c r="BD360" s="207">
        <f t="shared" ref="BD360:BF360" si="343">BD359*BD330</f>
        <v>0</v>
      </c>
      <c r="BE360" s="207">
        <f t="shared" si="343"/>
        <v>0</v>
      </c>
      <c r="BF360" s="207">
        <f t="shared" si="343"/>
        <v>0</v>
      </c>
      <c r="BG360" s="206"/>
      <c r="BH360" s="206"/>
      <c r="BI360" s="206"/>
      <c r="BJ360" s="206"/>
      <c r="BK360" s="45"/>
      <c r="BL360" s="206"/>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row>
    <row r="361" spans="1:98" s="45" customFormat="1" x14ac:dyDescent="0.2">
      <c r="A361" s="315"/>
      <c r="B361" s="203" t="s">
        <v>70</v>
      </c>
      <c r="C361" s="69">
        <v>0.39750000000000002</v>
      </c>
      <c r="D361" s="69"/>
      <c r="E361" s="69"/>
      <c r="F361" s="69">
        <v>0.21060000000000001</v>
      </c>
      <c r="G361" s="69"/>
      <c r="H361" s="209"/>
      <c r="I361" s="209"/>
      <c r="J361" s="209"/>
      <c r="K361" s="69"/>
      <c r="L361" s="69"/>
      <c r="M361" s="69"/>
      <c r="N361" s="69"/>
      <c r="O361" s="69">
        <v>0.32190000000000002</v>
      </c>
      <c r="P361" s="69">
        <v>0.32190000000000002</v>
      </c>
      <c r="Q361" s="69">
        <v>0.32190000000000002</v>
      </c>
      <c r="R361" s="69">
        <v>0.39750000000000002</v>
      </c>
      <c r="S361" s="69">
        <v>0.39750000000000002</v>
      </c>
      <c r="T361" s="209"/>
      <c r="U361" s="209"/>
      <c r="V361" s="209"/>
      <c r="W361" s="69">
        <v>0.39750000000000002</v>
      </c>
      <c r="X361" s="69">
        <v>0.39750000000000002</v>
      </c>
      <c r="Y361" s="69">
        <v>0.39750000000000002</v>
      </c>
      <c r="Z361" s="69">
        <v>0.39750000000000002</v>
      </c>
      <c r="AA361" s="69"/>
      <c r="AB361" s="69"/>
      <c r="AC361" s="69"/>
      <c r="AD361" s="69"/>
      <c r="AE361" s="69"/>
      <c r="AF361" s="209"/>
      <c r="AG361" s="209"/>
      <c r="AH361" s="209"/>
      <c r="AI361" s="69"/>
      <c r="AJ361" s="69"/>
      <c r="AK361" s="69"/>
      <c r="AL361" s="69"/>
      <c r="AM361" s="69"/>
      <c r="AN361" s="69"/>
      <c r="AO361" s="69"/>
      <c r="AP361" s="69"/>
      <c r="AQ361" s="69"/>
      <c r="AR361" s="209"/>
      <c r="AS361" s="209"/>
      <c r="AT361" s="209"/>
      <c r="AU361" s="69"/>
      <c r="AV361" s="69"/>
      <c r="AW361" s="69"/>
      <c r="AX361" s="69"/>
      <c r="AY361" s="69"/>
      <c r="AZ361" s="69"/>
      <c r="BA361" s="69"/>
      <c r="BB361" s="69"/>
      <c r="BC361" s="69"/>
      <c r="BD361" s="209"/>
      <c r="BE361" s="209"/>
      <c r="BF361" s="209"/>
      <c r="BG361" s="69"/>
      <c r="BH361" s="69"/>
      <c r="BI361" s="69"/>
      <c r="BJ361" s="69"/>
      <c r="BL361" s="69"/>
    </row>
    <row r="362" spans="1:98" s="53" customFormat="1" x14ac:dyDescent="0.2">
      <c r="A362" s="315"/>
      <c r="B362" s="200" t="s">
        <v>71</v>
      </c>
      <c r="C362" s="201">
        <f t="shared" ref="C362:G362" si="344">C361*C332</f>
        <v>233865.75420000002</v>
      </c>
      <c r="D362" s="201">
        <f t="shared" si="344"/>
        <v>0</v>
      </c>
      <c r="E362" s="201">
        <f t="shared" si="344"/>
        <v>0</v>
      </c>
      <c r="F362" s="201">
        <f t="shared" si="344"/>
        <v>159920.68950000001</v>
      </c>
      <c r="G362" s="201">
        <f t="shared" si="344"/>
        <v>0</v>
      </c>
      <c r="H362" s="202"/>
      <c r="I362" s="202"/>
      <c r="J362" s="202"/>
      <c r="K362" s="201">
        <f t="shared" ref="K362:S362" si="345">K361*K332</f>
        <v>0</v>
      </c>
      <c r="L362" s="201">
        <f t="shared" si="345"/>
        <v>0</v>
      </c>
      <c r="M362" s="201">
        <f t="shared" si="345"/>
        <v>0</v>
      </c>
      <c r="N362" s="201">
        <f t="shared" si="345"/>
        <v>0</v>
      </c>
      <c r="O362" s="201">
        <f t="shared" si="345"/>
        <v>182215.84065</v>
      </c>
      <c r="P362" s="201">
        <f t="shared" si="345"/>
        <v>183779.46990000003</v>
      </c>
      <c r="Q362" s="201">
        <f t="shared" si="345"/>
        <v>114727.245912</v>
      </c>
      <c r="R362" s="201">
        <f t="shared" si="345"/>
        <v>215118.22320000004</v>
      </c>
      <c r="S362" s="201">
        <f t="shared" si="345"/>
        <v>251423.26560000001</v>
      </c>
      <c r="T362" s="202"/>
      <c r="U362" s="202"/>
      <c r="V362" s="202"/>
      <c r="W362" s="201">
        <f t="shared" ref="W362:AE362" si="346">W361*W332</f>
        <v>234414.68580000001</v>
      </c>
      <c r="X362" s="201">
        <f t="shared" si="346"/>
        <v>219069.3573</v>
      </c>
      <c r="Y362" s="201">
        <f t="shared" si="346"/>
        <v>257108.48550000004</v>
      </c>
      <c r="Z362" s="201">
        <f t="shared" si="346"/>
        <v>227785.8645</v>
      </c>
      <c r="AA362" s="201">
        <f t="shared" si="346"/>
        <v>0</v>
      </c>
      <c r="AB362" s="201">
        <f t="shared" si="346"/>
        <v>0</v>
      </c>
      <c r="AC362" s="201">
        <f t="shared" si="346"/>
        <v>0</v>
      </c>
      <c r="AD362" s="201">
        <f t="shared" si="346"/>
        <v>0</v>
      </c>
      <c r="AE362" s="201">
        <f t="shared" si="346"/>
        <v>0</v>
      </c>
      <c r="AF362" s="202"/>
      <c r="AG362" s="202"/>
      <c r="AH362" s="202"/>
      <c r="AI362" s="201">
        <f t="shared" ref="AI362:AQ362" si="347">AI361*AI332</f>
        <v>0</v>
      </c>
      <c r="AJ362" s="201">
        <f t="shared" si="347"/>
        <v>0</v>
      </c>
      <c r="AK362" s="201">
        <f t="shared" si="347"/>
        <v>0</v>
      </c>
      <c r="AL362" s="201">
        <f t="shared" si="347"/>
        <v>0</v>
      </c>
      <c r="AM362" s="201">
        <f t="shared" si="347"/>
        <v>0</v>
      </c>
      <c r="AN362" s="201">
        <f t="shared" si="347"/>
        <v>0</v>
      </c>
      <c r="AO362" s="201">
        <f t="shared" si="347"/>
        <v>0</v>
      </c>
      <c r="AP362" s="201">
        <f t="shared" si="347"/>
        <v>0</v>
      </c>
      <c r="AQ362" s="201">
        <f t="shared" si="347"/>
        <v>0</v>
      </c>
      <c r="AR362" s="202"/>
      <c r="AS362" s="202"/>
      <c r="AT362" s="202"/>
      <c r="AU362" s="201">
        <f t="shared" ref="AU362:BC362" si="348">AU361*AU332</f>
        <v>0</v>
      </c>
      <c r="AV362" s="201">
        <f t="shared" si="348"/>
        <v>0</v>
      </c>
      <c r="AW362" s="201">
        <f t="shared" si="348"/>
        <v>0</v>
      </c>
      <c r="AX362" s="201">
        <f t="shared" si="348"/>
        <v>0</v>
      </c>
      <c r="AY362" s="201">
        <f t="shared" si="348"/>
        <v>0</v>
      </c>
      <c r="AZ362" s="201">
        <f t="shared" si="348"/>
        <v>0</v>
      </c>
      <c r="BA362" s="201">
        <f t="shared" si="348"/>
        <v>0</v>
      </c>
      <c r="BB362" s="201">
        <f t="shared" si="348"/>
        <v>0</v>
      </c>
      <c r="BC362" s="201">
        <f t="shared" si="348"/>
        <v>0</v>
      </c>
      <c r="BD362" s="202"/>
      <c r="BE362" s="202"/>
      <c r="BF362" s="202"/>
      <c r="BG362" s="201">
        <f t="shared" ref="BG362:BJ362" si="349">BG361*BG332</f>
        <v>0</v>
      </c>
      <c r="BH362" s="201">
        <f t="shared" si="349"/>
        <v>0</v>
      </c>
      <c r="BI362" s="201">
        <f t="shared" si="349"/>
        <v>0</v>
      </c>
      <c r="BJ362" s="201">
        <f t="shared" si="349"/>
        <v>0</v>
      </c>
      <c r="BK362" s="45"/>
      <c r="BL362" s="201">
        <f t="shared" ref="BL362" si="350">BL361*BL332</f>
        <v>0</v>
      </c>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row>
    <row r="363" spans="1:98" s="45" customFormat="1" x14ac:dyDescent="0.2">
      <c r="A363" s="315"/>
      <c r="B363" s="203" t="s">
        <v>72</v>
      </c>
      <c r="C363" s="204"/>
      <c r="D363" s="204"/>
      <c r="E363" s="204"/>
      <c r="F363" s="204"/>
      <c r="G363" s="204"/>
      <c r="H363" s="194"/>
      <c r="I363" s="194"/>
      <c r="J363" s="194"/>
      <c r="K363" s="204"/>
      <c r="L363" s="204"/>
      <c r="M363" s="204"/>
      <c r="N363" s="204"/>
      <c r="O363" s="204"/>
      <c r="P363" s="204"/>
      <c r="Q363" s="204"/>
      <c r="R363" s="204"/>
      <c r="S363" s="204"/>
      <c r="T363" s="194">
        <v>1.4238</v>
      </c>
      <c r="U363" s="194">
        <v>1.4238</v>
      </c>
      <c r="V363" s="194">
        <v>1.4238</v>
      </c>
      <c r="W363" s="204"/>
      <c r="X363" s="204"/>
      <c r="Y363" s="204"/>
      <c r="Z363" s="204"/>
      <c r="AA363" s="204"/>
      <c r="AB363" s="204"/>
      <c r="AC363" s="204"/>
      <c r="AD363" s="204"/>
      <c r="AE363" s="204"/>
      <c r="AF363" s="194"/>
      <c r="AG363" s="194"/>
      <c r="AH363" s="194"/>
      <c r="AI363" s="204"/>
      <c r="AJ363" s="204"/>
      <c r="AK363" s="204"/>
      <c r="AL363" s="204"/>
      <c r="AM363" s="204"/>
      <c r="AN363" s="204"/>
      <c r="AO363" s="204"/>
      <c r="AP363" s="204"/>
      <c r="AQ363" s="204"/>
      <c r="AR363" s="194"/>
      <c r="AS363" s="194"/>
      <c r="AT363" s="194"/>
      <c r="AU363" s="204"/>
      <c r="AV363" s="204"/>
      <c r="AW363" s="204"/>
      <c r="AX363" s="204"/>
      <c r="AY363" s="204"/>
      <c r="AZ363" s="204"/>
      <c r="BA363" s="204"/>
      <c r="BB363" s="204"/>
      <c r="BC363" s="204"/>
      <c r="BD363" s="194"/>
      <c r="BE363" s="194"/>
      <c r="BF363" s="194"/>
      <c r="BG363" s="204"/>
      <c r="BH363" s="204"/>
      <c r="BI363" s="204"/>
      <c r="BJ363" s="204"/>
      <c r="BL363" s="204"/>
    </row>
    <row r="364" spans="1:98" s="208" customFormat="1" x14ac:dyDescent="0.2">
      <c r="A364" s="315"/>
      <c r="B364" s="205" t="s">
        <v>73</v>
      </c>
      <c r="C364" s="206"/>
      <c r="D364" s="206"/>
      <c r="E364" s="206"/>
      <c r="F364" s="206"/>
      <c r="G364" s="206"/>
      <c r="H364" s="210">
        <f t="shared" ref="H364:J364" si="351">H363*H332</f>
        <v>0</v>
      </c>
      <c r="I364" s="210">
        <f t="shared" si="351"/>
        <v>0</v>
      </c>
      <c r="J364" s="210">
        <f t="shared" si="351"/>
        <v>0</v>
      </c>
      <c r="K364" s="206"/>
      <c r="L364" s="206"/>
      <c r="M364" s="206"/>
      <c r="N364" s="206"/>
      <c r="O364" s="206"/>
      <c r="P364" s="206"/>
      <c r="Q364" s="206"/>
      <c r="R364" s="206"/>
      <c r="S364" s="206"/>
      <c r="T364" s="210">
        <f t="shared" ref="T364:V364" si="352">T363*T332</f>
        <v>633573.51573599991</v>
      </c>
      <c r="U364" s="210">
        <f t="shared" si="352"/>
        <v>632421.26287199999</v>
      </c>
      <c r="V364" s="210">
        <f t="shared" si="352"/>
        <v>674116.61939999997</v>
      </c>
      <c r="W364" s="206"/>
      <c r="X364" s="206"/>
      <c r="Y364" s="206"/>
      <c r="Z364" s="206"/>
      <c r="AA364" s="206"/>
      <c r="AB364" s="206"/>
      <c r="AC364" s="206"/>
      <c r="AD364" s="206"/>
      <c r="AE364" s="206"/>
      <c r="AF364" s="210">
        <f t="shared" ref="AF364:AH364" si="353">AF363*AF332</f>
        <v>0</v>
      </c>
      <c r="AG364" s="210">
        <f t="shared" si="353"/>
        <v>0</v>
      </c>
      <c r="AH364" s="210">
        <f t="shared" si="353"/>
        <v>0</v>
      </c>
      <c r="AI364" s="206"/>
      <c r="AJ364" s="206"/>
      <c r="AK364" s="206"/>
      <c r="AL364" s="206"/>
      <c r="AM364" s="206"/>
      <c r="AN364" s="206"/>
      <c r="AO364" s="206"/>
      <c r="AP364" s="206"/>
      <c r="AQ364" s="206"/>
      <c r="AR364" s="210">
        <f t="shared" ref="AR364:AT364" si="354">AR363*AR332</f>
        <v>0</v>
      </c>
      <c r="AS364" s="210">
        <f t="shared" si="354"/>
        <v>0</v>
      </c>
      <c r="AT364" s="210">
        <f t="shared" si="354"/>
        <v>0</v>
      </c>
      <c r="AU364" s="206"/>
      <c r="AV364" s="206"/>
      <c r="AW364" s="206"/>
      <c r="AX364" s="206"/>
      <c r="AY364" s="206"/>
      <c r="AZ364" s="206"/>
      <c r="BA364" s="206"/>
      <c r="BB364" s="206"/>
      <c r="BC364" s="206"/>
      <c r="BD364" s="210">
        <f t="shared" ref="BD364:BF364" si="355">BD363*BD332</f>
        <v>0</v>
      </c>
      <c r="BE364" s="210">
        <f t="shared" si="355"/>
        <v>0</v>
      </c>
      <c r="BF364" s="210">
        <f t="shared" si="355"/>
        <v>0</v>
      </c>
      <c r="BG364" s="206"/>
      <c r="BH364" s="206"/>
      <c r="BI364" s="206"/>
      <c r="BJ364" s="206"/>
      <c r="BK364" s="45"/>
      <c r="BL364" s="206"/>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row>
    <row r="365" spans="1:98" s="45" customFormat="1" x14ac:dyDescent="0.2">
      <c r="A365" s="315"/>
      <c r="B365" s="203" t="s">
        <v>74</v>
      </c>
      <c r="C365" s="194">
        <v>0.24349999999999999</v>
      </c>
      <c r="D365" s="194"/>
      <c r="E365" s="194"/>
      <c r="F365" s="194">
        <v>0.13070000000000001</v>
      </c>
      <c r="G365" s="194"/>
      <c r="H365" s="209"/>
      <c r="I365" s="209"/>
      <c r="J365" s="209"/>
      <c r="K365" s="194"/>
      <c r="L365" s="194"/>
      <c r="M365" s="194"/>
      <c r="N365" s="194"/>
      <c r="O365" s="194">
        <v>0.19719999999999999</v>
      </c>
      <c r="P365" s="194">
        <v>0.19719999999999999</v>
      </c>
      <c r="Q365" s="194">
        <v>0.19719999999999999</v>
      </c>
      <c r="R365" s="194">
        <v>0.24349999999999999</v>
      </c>
      <c r="S365" s="194">
        <v>0.24349999999999999</v>
      </c>
      <c r="T365" s="209"/>
      <c r="U365" s="209"/>
      <c r="V365" s="209"/>
      <c r="W365" s="194">
        <v>0.24349999999999999</v>
      </c>
      <c r="X365" s="194">
        <v>0.24349999999999999</v>
      </c>
      <c r="Y365" s="194">
        <v>0.24349999999999999</v>
      </c>
      <c r="Z365" s="194">
        <v>0.24349999999999999</v>
      </c>
      <c r="AA365" s="194"/>
      <c r="AB365" s="194"/>
      <c r="AC365" s="194"/>
      <c r="AD365" s="194"/>
      <c r="AE365" s="194"/>
      <c r="AF365" s="209"/>
      <c r="AG365" s="209"/>
      <c r="AH365" s="209"/>
      <c r="AI365" s="194"/>
      <c r="AJ365" s="194"/>
      <c r="AK365" s="194"/>
      <c r="AL365" s="194"/>
      <c r="AM365" s="194"/>
      <c r="AN365" s="194"/>
      <c r="AO365" s="194"/>
      <c r="AP365" s="194"/>
      <c r="AQ365" s="194"/>
      <c r="AR365" s="209"/>
      <c r="AS365" s="209"/>
      <c r="AT365" s="209"/>
      <c r="AU365" s="194"/>
      <c r="AV365" s="194"/>
      <c r="AW365" s="194"/>
      <c r="AX365" s="194"/>
      <c r="AY365" s="194"/>
      <c r="AZ365" s="194"/>
      <c r="BA365" s="194"/>
      <c r="BB365" s="194"/>
      <c r="BC365" s="194"/>
      <c r="BD365" s="209"/>
      <c r="BE365" s="209"/>
      <c r="BF365" s="209"/>
      <c r="BG365" s="194"/>
      <c r="BH365" s="194"/>
      <c r="BI365" s="194"/>
      <c r="BJ365" s="194"/>
      <c r="BL365" s="194"/>
    </row>
    <row r="366" spans="1:98" s="53" customFormat="1" x14ac:dyDescent="0.2">
      <c r="A366" s="315"/>
      <c r="B366" s="200" t="s">
        <v>75</v>
      </c>
      <c r="C366" s="201">
        <f t="shared" ref="C366:G366" si="356">C365*C331</f>
        <v>339320.46419999999</v>
      </c>
      <c r="D366" s="201">
        <f t="shared" si="356"/>
        <v>0</v>
      </c>
      <c r="E366" s="201">
        <f t="shared" si="356"/>
        <v>0</v>
      </c>
      <c r="F366" s="201">
        <f t="shared" si="356"/>
        <v>235287.64305000001</v>
      </c>
      <c r="G366" s="201">
        <f t="shared" si="356"/>
        <v>0</v>
      </c>
      <c r="H366" s="211"/>
      <c r="I366" s="211"/>
      <c r="J366" s="211"/>
      <c r="K366" s="201">
        <f t="shared" ref="K366:S366" si="357">K365*K331</f>
        <v>0</v>
      </c>
      <c r="L366" s="201">
        <f t="shared" si="357"/>
        <v>0</v>
      </c>
      <c r="M366" s="201">
        <f t="shared" si="357"/>
        <v>0</v>
      </c>
      <c r="N366" s="201">
        <f t="shared" si="357"/>
        <v>0</v>
      </c>
      <c r="O366" s="201">
        <f t="shared" si="357"/>
        <v>277961.87959999999</v>
      </c>
      <c r="P366" s="201">
        <f t="shared" si="357"/>
        <v>267763.38579999999</v>
      </c>
      <c r="Q366" s="201">
        <f t="shared" si="357"/>
        <v>175692.63441599999</v>
      </c>
      <c r="R366" s="201">
        <f t="shared" si="357"/>
        <v>303512.6691</v>
      </c>
      <c r="S366" s="201">
        <f t="shared" si="357"/>
        <v>361580.14331999997</v>
      </c>
      <c r="T366" s="211"/>
      <c r="U366" s="211"/>
      <c r="V366" s="211"/>
      <c r="W366" s="201">
        <f t="shared" ref="W366:AE366" si="358">W365*W331</f>
        <v>357469.06464</v>
      </c>
      <c r="X366" s="201">
        <f t="shared" si="358"/>
        <v>347327.06562000001</v>
      </c>
      <c r="Y366" s="201">
        <f t="shared" si="358"/>
        <v>380959.92845999997</v>
      </c>
      <c r="Z366" s="201">
        <f t="shared" si="358"/>
        <v>335066.76269999996</v>
      </c>
      <c r="AA366" s="201">
        <f t="shared" si="358"/>
        <v>0</v>
      </c>
      <c r="AB366" s="201">
        <f t="shared" si="358"/>
        <v>0</v>
      </c>
      <c r="AC366" s="201">
        <f t="shared" si="358"/>
        <v>0</v>
      </c>
      <c r="AD366" s="201">
        <f t="shared" si="358"/>
        <v>0</v>
      </c>
      <c r="AE366" s="201">
        <f t="shared" si="358"/>
        <v>0</v>
      </c>
      <c r="AF366" s="211"/>
      <c r="AG366" s="211"/>
      <c r="AH366" s="211"/>
      <c r="AI366" s="201">
        <f t="shared" ref="AI366:AQ366" si="359">AI365*AI331</f>
        <v>0</v>
      </c>
      <c r="AJ366" s="201">
        <f t="shared" si="359"/>
        <v>0</v>
      </c>
      <c r="AK366" s="201">
        <f t="shared" si="359"/>
        <v>0</v>
      </c>
      <c r="AL366" s="201">
        <f t="shared" si="359"/>
        <v>0</v>
      </c>
      <c r="AM366" s="201">
        <f t="shared" si="359"/>
        <v>0</v>
      </c>
      <c r="AN366" s="201">
        <f t="shared" si="359"/>
        <v>0</v>
      </c>
      <c r="AO366" s="201">
        <f t="shared" si="359"/>
        <v>0</v>
      </c>
      <c r="AP366" s="201">
        <f t="shared" si="359"/>
        <v>0</v>
      </c>
      <c r="AQ366" s="201">
        <f t="shared" si="359"/>
        <v>0</v>
      </c>
      <c r="AR366" s="211"/>
      <c r="AS366" s="211"/>
      <c r="AT366" s="211"/>
      <c r="AU366" s="201">
        <f t="shared" ref="AU366:BC366" si="360">AU365*AU331</f>
        <v>0</v>
      </c>
      <c r="AV366" s="201">
        <f t="shared" si="360"/>
        <v>0</v>
      </c>
      <c r="AW366" s="201">
        <f t="shared" si="360"/>
        <v>0</v>
      </c>
      <c r="AX366" s="201">
        <f t="shared" si="360"/>
        <v>0</v>
      </c>
      <c r="AY366" s="201">
        <f t="shared" si="360"/>
        <v>0</v>
      </c>
      <c r="AZ366" s="201">
        <f t="shared" si="360"/>
        <v>0</v>
      </c>
      <c r="BA366" s="201">
        <f t="shared" si="360"/>
        <v>0</v>
      </c>
      <c r="BB366" s="201">
        <f t="shared" si="360"/>
        <v>0</v>
      </c>
      <c r="BC366" s="201">
        <f t="shared" si="360"/>
        <v>0</v>
      </c>
      <c r="BD366" s="211"/>
      <c r="BE366" s="211"/>
      <c r="BF366" s="211"/>
      <c r="BG366" s="201">
        <f t="shared" ref="BG366:BJ366" si="361">BG365*BG331</f>
        <v>0</v>
      </c>
      <c r="BH366" s="201">
        <f t="shared" si="361"/>
        <v>0</v>
      </c>
      <c r="BI366" s="201">
        <f t="shared" si="361"/>
        <v>0</v>
      </c>
      <c r="BJ366" s="201">
        <f t="shared" si="361"/>
        <v>0</v>
      </c>
      <c r="BK366" s="45"/>
      <c r="BL366" s="201">
        <f t="shared" ref="BL366" si="362">BL365*BL331</f>
        <v>0</v>
      </c>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row>
    <row r="367" spans="1:98" s="45" customFormat="1" x14ac:dyDescent="0.2">
      <c r="A367" s="315"/>
      <c r="B367" s="212" t="s">
        <v>76</v>
      </c>
      <c r="C367" s="204"/>
      <c r="D367" s="204"/>
      <c r="E367" s="204"/>
      <c r="F367" s="204"/>
      <c r="G367" s="204"/>
      <c r="H367" s="194"/>
      <c r="I367" s="194"/>
      <c r="J367" s="194"/>
      <c r="K367" s="204"/>
      <c r="L367" s="204"/>
      <c r="M367" s="204"/>
      <c r="N367" s="204"/>
      <c r="O367" s="204"/>
      <c r="P367" s="204"/>
      <c r="Q367" s="204"/>
      <c r="R367" s="204"/>
      <c r="S367" s="204"/>
      <c r="T367" s="194">
        <v>0.37009999999999998</v>
      </c>
      <c r="U367" s="194">
        <v>0.37009999999999998</v>
      </c>
      <c r="V367" s="194">
        <v>0.37009999999999998</v>
      </c>
      <c r="W367" s="204"/>
      <c r="X367" s="204"/>
      <c r="Y367" s="204"/>
      <c r="Z367" s="204"/>
      <c r="AA367" s="204"/>
      <c r="AB367" s="204"/>
      <c r="AC367" s="204"/>
      <c r="AD367" s="204"/>
      <c r="AE367" s="204"/>
      <c r="AF367" s="194"/>
      <c r="AG367" s="194"/>
      <c r="AH367" s="194"/>
      <c r="AI367" s="204"/>
      <c r="AJ367" s="204"/>
      <c r="AK367" s="204"/>
      <c r="AL367" s="204"/>
      <c r="AM367" s="204"/>
      <c r="AN367" s="204"/>
      <c r="AO367" s="204"/>
      <c r="AP367" s="204"/>
      <c r="AQ367" s="204"/>
      <c r="AR367" s="194"/>
      <c r="AS367" s="194"/>
      <c r="AT367" s="194"/>
      <c r="AU367" s="204"/>
      <c r="AV367" s="204"/>
      <c r="AW367" s="204"/>
      <c r="AX367" s="204"/>
      <c r="AY367" s="204"/>
      <c r="AZ367" s="204"/>
      <c r="BA367" s="204"/>
      <c r="BB367" s="204"/>
      <c r="BC367" s="204"/>
      <c r="BD367" s="194"/>
      <c r="BE367" s="194"/>
      <c r="BF367" s="194"/>
      <c r="BG367" s="204"/>
      <c r="BH367" s="204"/>
      <c r="BI367" s="204"/>
      <c r="BJ367" s="204"/>
      <c r="BL367" s="204"/>
    </row>
    <row r="368" spans="1:98" s="217" customFormat="1" ht="13.5" thickBot="1" x14ac:dyDescent="0.25">
      <c r="A368" s="315"/>
      <c r="B368" s="213" t="s">
        <v>77</v>
      </c>
      <c r="C368" s="214"/>
      <c r="D368" s="214"/>
      <c r="E368" s="214"/>
      <c r="F368" s="214"/>
      <c r="G368" s="214"/>
      <c r="H368" s="215">
        <f t="shared" ref="H368:J368" si="363">H367*H331</f>
        <v>0</v>
      </c>
      <c r="I368" s="215">
        <f t="shared" si="363"/>
        <v>0</v>
      </c>
      <c r="J368" s="215">
        <f t="shared" si="363"/>
        <v>0</v>
      </c>
      <c r="K368" s="214"/>
      <c r="L368" s="214"/>
      <c r="M368" s="214"/>
      <c r="N368" s="214"/>
      <c r="O368" s="214"/>
      <c r="P368" s="214"/>
      <c r="Q368" s="214"/>
      <c r="R368" s="214"/>
      <c r="S368" s="214"/>
      <c r="T368" s="215">
        <f t="shared" ref="T368:V368" si="364">T367*T331</f>
        <v>507154.57336799998</v>
      </c>
      <c r="U368" s="215">
        <f t="shared" si="364"/>
        <v>540049.87558799994</v>
      </c>
      <c r="V368" s="215">
        <f t="shared" si="364"/>
        <v>559818.23414399999</v>
      </c>
      <c r="W368" s="214"/>
      <c r="X368" s="214"/>
      <c r="Y368" s="214"/>
      <c r="Z368" s="214"/>
      <c r="AA368" s="214"/>
      <c r="AB368" s="214"/>
      <c r="AC368" s="214"/>
      <c r="AD368" s="214"/>
      <c r="AE368" s="214"/>
      <c r="AF368" s="215">
        <f t="shared" ref="AF368:AH368" si="365">AF367*AF331</f>
        <v>0</v>
      </c>
      <c r="AG368" s="215">
        <f t="shared" si="365"/>
        <v>0</v>
      </c>
      <c r="AH368" s="215">
        <f t="shared" si="365"/>
        <v>0</v>
      </c>
      <c r="AI368" s="214"/>
      <c r="AJ368" s="214"/>
      <c r="AK368" s="214"/>
      <c r="AL368" s="214"/>
      <c r="AM368" s="214"/>
      <c r="AN368" s="214"/>
      <c r="AO368" s="214"/>
      <c r="AP368" s="214"/>
      <c r="AQ368" s="214"/>
      <c r="AR368" s="215">
        <f t="shared" ref="AR368:AT368" si="366">AR367*AR331</f>
        <v>0</v>
      </c>
      <c r="AS368" s="215">
        <f t="shared" si="366"/>
        <v>0</v>
      </c>
      <c r="AT368" s="215">
        <f t="shared" si="366"/>
        <v>0</v>
      </c>
      <c r="AU368" s="214"/>
      <c r="AV368" s="214"/>
      <c r="AW368" s="214"/>
      <c r="AX368" s="214"/>
      <c r="AY368" s="214"/>
      <c r="AZ368" s="214"/>
      <c r="BA368" s="214"/>
      <c r="BB368" s="214"/>
      <c r="BC368" s="214"/>
      <c r="BD368" s="215">
        <f t="shared" ref="BD368:BF368" si="367">BD367*BD331</f>
        <v>0</v>
      </c>
      <c r="BE368" s="215">
        <f t="shared" si="367"/>
        <v>0</v>
      </c>
      <c r="BF368" s="215">
        <f t="shared" si="367"/>
        <v>0</v>
      </c>
      <c r="BG368" s="214"/>
      <c r="BH368" s="214"/>
      <c r="BI368" s="214"/>
      <c r="BJ368" s="214"/>
      <c r="BK368" s="45"/>
      <c r="BL368" s="214"/>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216"/>
    </row>
    <row r="369" spans="1:98" s="142" customFormat="1" x14ac:dyDescent="0.2">
      <c r="A369" s="315"/>
      <c r="B369" s="218" t="s">
        <v>78</v>
      </c>
      <c r="C369" s="133"/>
      <c r="D369" s="133"/>
      <c r="E369" s="133"/>
      <c r="F369" s="133"/>
      <c r="G369" s="133"/>
      <c r="H369" s="165"/>
      <c r="I369" s="165"/>
      <c r="J369" s="165"/>
      <c r="K369" s="133"/>
      <c r="L369" s="133"/>
      <c r="M369" s="133"/>
      <c r="N369" s="133"/>
      <c r="O369" s="133"/>
      <c r="P369" s="133"/>
      <c r="Q369" s="133"/>
      <c r="R369" s="133"/>
      <c r="S369" s="133"/>
      <c r="T369" s="165">
        <v>574084</v>
      </c>
      <c r="U369" s="165">
        <v>537517</v>
      </c>
      <c r="V369" s="165">
        <v>550141</v>
      </c>
      <c r="W369" s="133"/>
      <c r="X369" s="133"/>
      <c r="Y369" s="133"/>
      <c r="Z369" s="133"/>
      <c r="AA369" s="133"/>
      <c r="AB369" s="133"/>
      <c r="AC369" s="133"/>
      <c r="AD369" s="133"/>
      <c r="AE369" s="133"/>
      <c r="AF369" s="165"/>
      <c r="AG369" s="165"/>
      <c r="AH369" s="165"/>
      <c r="AI369" s="133"/>
      <c r="AJ369" s="133"/>
      <c r="AK369" s="133"/>
      <c r="AL369" s="133"/>
      <c r="AM369" s="133"/>
      <c r="AN369" s="133"/>
      <c r="AO369" s="133"/>
      <c r="AP369" s="133"/>
      <c r="AQ369" s="133"/>
      <c r="AR369" s="165"/>
      <c r="AS369" s="165"/>
      <c r="AT369" s="165"/>
      <c r="AU369" s="133"/>
      <c r="AV369" s="133"/>
      <c r="AW369" s="133"/>
      <c r="AX369" s="133"/>
      <c r="AY369" s="133"/>
      <c r="AZ369" s="133"/>
      <c r="BA369" s="133"/>
      <c r="BB369" s="133"/>
      <c r="BC369" s="133"/>
      <c r="BD369" s="165"/>
      <c r="BE369" s="165"/>
      <c r="BF369" s="165"/>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row>
    <row r="370" spans="1:98" s="194" customFormat="1" x14ac:dyDescent="0.2">
      <c r="A370" s="315"/>
      <c r="B370" s="219" t="s">
        <v>79</v>
      </c>
      <c r="C370" s="45"/>
      <c r="D370" s="45"/>
      <c r="E370" s="45"/>
      <c r="F370" s="45"/>
      <c r="G370" s="45"/>
      <c r="H370" s="220"/>
      <c r="I370" s="220"/>
      <c r="J370" s="220"/>
      <c r="K370" s="45"/>
      <c r="L370" s="45"/>
      <c r="M370" s="45"/>
      <c r="N370" s="45"/>
      <c r="O370" s="45"/>
      <c r="P370" s="45"/>
      <c r="Q370" s="45"/>
      <c r="R370" s="45"/>
      <c r="S370" s="45"/>
      <c r="T370" s="220">
        <v>5.8900000000000001E-2</v>
      </c>
      <c r="U370" s="220">
        <v>5.8900000000000001E-2</v>
      </c>
      <c r="V370" s="220">
        <v>5.8900000000000001E-2</v>
      </c>
      <c r="W370" s="45"/>
      <c r="X370" s="45"/>
      <c r="Y370" s="45"/>
      <c r="Z370" s="45"/>
      <c r="AA370" s="45"/>
      <c r="AB370" s="45"/>
      <c r="AC370" s="45"/>
      <c r="AD370" s="45"/>
      <c r="AE370" s="45"/>
      <c r="AF370" s="220"/>
      <c r="AG370" s="220"/>
      <c r="AH370" s="220"/>
      <c r="AI370" s="45"/>
      <c r="AJ370" s="45"/>
      <c r="AK370" s="45"/>
      <c r="AL370" s="45"/>
      <c r="AM370" s="45"/>
      <c r="AN370" s="45"/>
      <c r="AO370" s="45"/>
      <c r="AP370" s="45"/>
      <c r="AQ370" s="45"/>
      <c r="AR370" s="220"/>
      <c r="AS370" s="220"/>
      <c r="AT370" s="220"/>
      <c r="AU370" s="45"/>
      <c r="AV370" s="45"/>
      <c r="AW370" s="45"/>
      <c r="AX370" s="45"/>
      <c r="AY370" s="45"/>
      <c r="AZ370" s="45"/>
      <c r="BA370" s="45"/>
      <c r="BB370" s="45"/>
      <c r="BC370" s="45"/>
      <c r="BD370" s="220"/>
      <c r="BE370" s="220"/>
      <c r="BF370" s="220"/>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195"/>
    </row>
    <row r="371" spans="1:98" s="217" customFormat="1" ht="13.5" thickBot="1" x14ac:dyDescent="0.25">
      <c r="A371" s="315"/>
      <c r="B371" s="221" t="s">
        <v>80</v>
      </c>
      <c r="C371" s="214"/>
      <c r="D371" s="214"/>
      <c r="E371" s="214"/>
      <c r="F371" s="214"/>
      <c r="G371" s="214"/>
      <c r="H371" s="222">
        <f t="shared" ref="H371:J371" si="368">H370*H369</f>
        <v>0</v>
      </c>
      <c r="I371" s="222">
        <f t="shared" si="368"/>
        <v>0</v>
      </c>
      <c r="J371" s="222">
        <f t="shared" si="368"/>
        <v>0</v>
      </c>
      <c r="K371" s="214"/>
      <c r="L371" s="214"/>
      <c r="M371" s="214"/>
      <c r="N371" s="214"/>
      <c r="O371" s="214"/>
      <c r="P371" s="214"/>
      <c r="Q371" s="214"/>
      <c r="R371" s="214"/>
      <c r="S371" s="214"/>
      <c r="T371" s="222">
        <f t="shared" ref="T371:V371" si="369">T370*T369</f>
        <v>33813.547599999998</v>
      </c>
      <c r="U371" s="222">
        <f t="shared" si="369"/>
        <v>31659.7513</v>
      </c>
      <c r="V371" s="222">
        <f t="shared" si="369"/>
        <v>32403.304899999999</v>
      </c>
      <c r="W371" s="214"/>
      <c r="X371" s="214"/>
      <c r="Y371" s="214"/>
      <c r="Z371" s="214"/>
      <c r="AA371" s="214"/>
      <c r="AB371" s="214"/>
      <c r="AC371" s="214"/>
      <c r="AD371" s="214"/>
      <c r="AE371" s="214"/>
      <c r="AF371" s="222">
        <f t="shared" ref="AF371:AH371" si="370">AF370*AF369</f>
        <v>0</v>
      </c>
      <c r="AG371" s="222">
        <f t="shared" si="370"/>
        <v>0</v>
      </c>
      <c r="AH371" s="222">
        <f t="shared" si="370"/>
        <v>0</v>
      </c>
      <c r="AI371" s="214"/>
      <c r="AJ371" s="214"/>
      <c r="AK371" s="214"/>
      <c r="AL371" s="214"/>
      <c r="AM371" s="214"/>
      <c r="AN371" s="214"/>
      <c r="AO371" s="214"/>
      <c r="AP371" s="214"/>
      <c r="AQ371" s="214"/>
      <c r="AR371" s="222">
        <f t="shared" ref="AR371:AT371" si="371">AR370*AR369</f>
        <v>0</v>
      </c>
      <c r="AS371" s="222">
        <f t="shared" si="371"/>
        <v>0</v>
      </c>
      <c r="AT371" s="222">
        <f t="shared" si="371"/>
        <v>0</v>
      </c>
      <c r="AU371" s="214"/>
      <c r="AV371" s="214"/>
      <c r="AW371" s="214"/>
      <c r="AX371" s="214"/>
      <c r="AY371" s="214"/>
      <c r="AZ371" s="214"/>
      <c r="BA371" s="214"/>
      <c r="BB371" s="214"/>
      <c r="BC371" s="214"/>
      <c r="BD371" s="222">
        <f t="shared" ref="BD371:BF371" si="372">BD370*BD369</f>
        <v>0</v>
      </c>
      <c r="BE371" s="222">
        <f t="shared" si="372"/>
        <v>0</v>
      </c>
      <c r="BF371" s="222">
        <f t="shared" si="372"/>
        <v>0</v>
      </c>
      <c r="BG371" s="214"/>
      <c r="BH371" s="214"/>
      <c r="BI371" s="214"/>
      <c r="BJ371" s="214"/>
      <c r="BK371" s="45"/>
      <c r="BL371" s="214"/>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216"/>
    </row>
    <row r="372" spans="1:98" s="45" customFormat="1" ht="12" customHeight="1" x14ac:dyDescent="0.2">
      <c r="A372" s="315"/>
      <c r="B372" s="203" t="s">
        <v>81</v>
      </c>
      <c r="C372" s="194">
        <v>3.09E-2</v>
      </c>
      <c r="D372" s="194"/>
      <c r="E372" s="194"/>
      <c r="F372" s="194">
        <v>2.1600000000000001E-2</v>
      </c>
      <c r="G372" s="194"/>
      <c r="H372" s="194"/>
      <c r="I372" s="194"/>
      <c r="J372" s="194"/>
      <c r="K372" s="194"/>
      <c r="L372" s="194"/>
      <c r="M372" s="194"/>
      <c r="N372" s="194"/>
      <c r="O372" s="194">
        <v>2.5000000000000001E-2</v>
      </c>
      <c r="P372" s="194">
        <v>2.5000000000000001E-2</v>
      </c>
      <c r="Q372" s="194">
        <v>2.5000000000000001E-2</v>
      </c>
      <c r="R372" s="194">
        <v>3.09E-2</v>
      </c>
      <c r="S372" s="194">
        <v>3.09E-2</v>
      </c>
      <c r="T372" s="194">
        <v>3.09E-2</v>
      </c>
      <c r="U372" s="194">
        <v>3.09E-2</v>
      </c>
      <c r="V372" s="194">
        <v>3.09E-2</v>
      </c>
      <c r="W372" s="194">
        <v>3.09E-2</v>
      </c>
      <c r="X372" s="194">
        <v>3.09E-2</v>
      </c>
      <c r="Y372" s="194">
        <v>3.09E-2</v>
      </c>
      <c r="Z372" s="194">
        <v>3.09E-2</v>
      </c>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194"/>
      <c r="BB372" s="194"/>
      <c r="BC372" s="194"/>
      <c r="BD372" s="194"/>
      <c r="BE372" s="194"/>
      <c r="BF372" s="194"/>
      <c r="BG372" s="194"/>
      <c r="BH372" s="194"/>
      <c r="BI372" s="194"/>
      <c r="BJ372" s="194"/>
      <c r="BL372" s="194"/>
    </row>
    <row r="373" spans="1:98" s="224" customFormat="1" x14ac:dyDescent="0.2">
      <c r="A373" s="315"/>
      <c r="B373" s="223" t="s">
        <v>82</v>
      </c>
      <c r="C373" s="183">
        <f t="shared" ref="C373:BJ373" si="373">C372*C333</f>
        <v>123826.060692</v>
      </c>
      <c r="D373" s="183">
        <f t="shared" si="373"/>
        <v>0</v>
      </c>
      <c r="E373" s="183">
        <f t="shared" si="373"/>
        <v>0</v>
      </c>
      <c r="F373" s="183">
        <f t="shared" si="373"/>
        <v>115234.0344</v>
      </c>
      <c r="G373" s="183">
        <f t="shared" si="373"/>
        <v>0</v>
      </c>
      <c r="H373" s="183">
        <f t="shared" si="373"/>
        <v>0</v>
      </c>
      <c r="I373" s="183">
        <f t="shared" si="373"/>
        <v>0</v>
      </c>
      <c r="J373" s="183">
        <f t="shared" si="373"/>
        <v>0</v>
      </c>
      <c r="K373" s="183">
        <f t="shared" si="373"/>
        <v>0</v>
      </c>
      <c r="L373" s="183">
        <f t="shared" si="373"/>
        <v>0</v>
      </c>
      <c r="M373" s="183">
        <f t="shared" si="373"/>
        <v>0</v>
      </c>
      <c r="N373" s="183">
        <f t="shared" si="373"/>
        <v>0</v>
      </c>
      <c r="O373" s="183">
        <f t="shared" si="373"/>
        <v>99257.025000000009</v>
      </c>
      <c r="P373" s="183">
        <f t="shared" si="373"/>
        <v>92585.3125</v>
      </c>
      <c r="Q373" s="183">
        <f t="shared" si="373"/>
        <v>55986.534</v>
      </c>
      <c r="R373" s="183">
        <f t="shared" si="373"/>
        <v>106871.404968</v>
      </c>
      <c r="S373" s="183">
        <f t="shared" si="373"/>
        <v>122312.340144</v>
      </c>
      <c r="T373" s="183">
        <f t="shared" si="373"/>
        <v>105457.67805599999</v>
      </c>
      <c r="U373" s="183">
        <f t="shared" si="373"/>
        <v>116609.899644</v>
      </c>
      <c r="V373" s="183">
        <f t="shared" si="373"/>
        <v>125262.513936</v>
      </c>
      <c r="W373" s="183">
        <f t="shared" si="373"/>
        <v>125147.536272</v>
      </c>
      <c r="X373" s="183">
        <f t="shared" si="373"/>
        <v>119565.13485599999</v>
      </c>
      <c r="Y373" s="183">
        <f t="shared" si="373"/>
        <v>128874.009528</v>
      </c>
      <c r="Z373" s="183">
        <f t="shared" si="373"/>
        <v>116245.599768</v>
      </c>
      <c r="AA373" s="183">
        <f t="shared" si="373"/>
        <v>0</v>
      </c>
      <c r="AB373" s="183">
        <f t="shared" si="373"/>
        <v>0</v>
      </c>
      <c r="AC373" s="183">
        <f t="shared" si="373"/>
        <v>0</v>
      </c>
      <c r="AD373" s="183">
        <f t="shared" si="373"/>
        <v>0</v>
      </c>
      <c r="AE373" s="183">
        <f t="shared" si="373"/>
        <v>0</v>
      </c>
      <c r="AF373" s="183">
        <f t="shared" si="373"/>
        <v>0</v>
      </c>
      <c r="AG373" s="183">
        <f t="shared" si="373"/>
        <v>0</v>
      </c>
      <c r="AH373" s="183">
        <f t="shared" si="373"/>
        <v>0</v>
      </c>
      <c r="AI373" s="183">
        <f t="shared" si="373"/>
        <v>0</v>
      </c>
      <c r="AJ373" s="183">
        <f t="shared" si="373"/>
        <v>0</v>
      </c>
      <c r="AK373" s="183">
        <f t="shared" si="373"/>
        <v>0</v>
      </c>
      <c r="AL373" s="183">
        <f t="shared" si="373"/>
        <v>0</v>
      </c>
      <c r="AM373" s="183">
        <f t="shared" si="373"/>
        <v>0</v>
      </c>
      <c r="AN373" s="183">
        <f t="shared" si="373"/>
        <v>0</v>
      </c>
      <c r="AO373" s="183">
        <f t="shared" si="373"/>
        <v>0</v>
      </c>
      <c r="AP373" s="183">
        <f t="shared" si="373"/>
        <v>0</v>
      </c>
      <c r="AQ373" s="183">
        <f t="shared" si="373"/>
        <v>0</v>
      </c>
      <c r="AR373" s="183">
        <f t="shared" si="373"/>
        <v>0</v>
      </c>
      <c r="AS373" s="183">
        <f t="shared" si="373"/>
        <v>0</v>
      </c>
      <c r="AT373" s="183">
        <f t="shared" si="373"/>
        <v>0</v>
      </c>
      <c r="AU373" s="183">
        <f t="shared" si="373"/>
        <v>0</v>
      </c>
      <c r="AV373" s="183">
        <f t="shared" si="373"/>
        <v>0</v>
      </c>
      <c r="AW373" s="183">
        <f t="shared" si="373"/>
        <v>0</v>
      </c>
      <c r="AX373" s="183">
        <f t="shared" si="373"/>
        <v>0</v>
      </c>
      <c r="AY373" s="183">
        <f t="shared" si="373"/>
        <v>0</v>
      </c>
      <c r="AZ373" s="183">
        <f t="shared" si="373"/>
        <v>0</v>
      </c>
      <c r="BA373" s="183">
        <f t="shared" si="373"/>
        <v>0</v>
      </c>
      <c r="BB373" s="183">
        <f t="shared" si="373"/>
        <v>0</v>
      </c>
      <c r="BC373" s="183">
        <f t="shared" si="373"/>
        <v>0</v>
      </c>
      <c r="BD373" s="183">
        <f t="shared" si="373"/>
        <v>0</v>
      </c>
      <c r="BE373" s="183">
        <f t="shared" si="373"/>
        <v>0</v>
      </c>
      <c r="BF373" s="183">
        <f t="shared" si="373"/>
        <v>0</v>
      </c>
      <c r="BG373" s="183">
        <f t="shared" si="373"/>
        <v>0</v>
      </c>
      <c r="BH373" s="183">
        <f t="shared" si="373"/>
        <v>0</v>
      </c>
      <c r="BI373" s="183">
        <f t="shared" si="373"/>
        <v>0</v>
      </c>
      <c r="BJ373" s="183">
        <f t="shared" si="373"/>
        <v>0</v>
      </c>
      <c r="BK373" s="45"/>
      <c r="BL373" s="183">
        <f t="shared" ref="BL373" si="374">BL372*BL333</f>
        <v>0</v>
      </c>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row>
    <row r="374" spans="1:98" s="45" customFormat="1" x14ac:dyDescent="0.2">
      <c r="A374" s="315"/>
      <c r="B374" s="203" t="s">
        <v>83</v>
      </c>
      <c r="C374" s="73">
        <v>0.02</v>
      </c>
      <c r="D374" s="73"/>
      <c r="E374" s="73"/>
      <c r="F374" s="73">
        <v>0</v>
      </c>
      <c r="G374" s="73"/>
      <c r="H374" s="73"/>
      <c r="I374" s="73"/>
      <c r="J374" s="73"/>
      <c r="K374" s="73"/>
      <c r="L374" s="73"/>
      <c r="M374" s="73"/>
      <c r="N374" s="73"/>
      <c r="O374" s="73">
        <v>1.9699999999999999E-2</v>
      </c>
      <c r="P374" s="73">
        <v>1.9699999999999999E-2</v>
      </c>
      <c r="Q374" s="73">
        <v>1.9699999999999999E-2</v>
      </c>
      <c r="R374" s="73">
        <v>0.02</v>
      </c>
      <c r="S374" s="73">
        <v>0.02</v>
      </c>
      <c r="T374" s="73">
        <v>0.02</v>
      </c>
      <c r="U374" s="73">
        <v>0.02</v>
      </c>
      <c r="V374" s="73">
        <v>0.02</v>
      </c>
      <c r="W374" s="73">
        <v>0.02</v>
      </c>
      <c r="X374" s="73">
        <v>0.02</v>
      </c>
      <c r="Y374" s="73">
        <v>0.02</v>
      </c>
      <c r="Z374" s="73">
        <v>0.02</v>
      </c>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L374" s="73"/>
    </row>
    <row r="375" spans="1:98" s="226" customFormat="1" x14ac:dyDescent="0.2">
      <c r="A375" s="315"/>
      <c r="B375" s="223" t="s">
        <v>84</v>
      </c>
      <c r="C375" s="225">
        <f t="shared" ref="C375:BJ375" si="375">C374*C333</f>
        <v>80146.317599999995</v>
      </c>
      <c r="D375" s="225">
        <f t="shared" si="375"/>
        <v>0</v>
      </c>
      <c r="E375" s="225">
        <f t="shared" si="375"/>
        <v>0</v>
      </c>
      <c r="F375" s="225">
        <f t="shared" si="375"/>
        <v>0</v>
      </c>
      <c r="G375" s="225">
        <f t="shared" si="375"/>
        <v>0</v>
      </c>
      <c r="H375" s="225">
        <f t="shared" si="375"/>
        <v>0</v>
      </c>
      <c r="I375" s="225">
        <f t="shared" si="375"/>
        <v>0</v>
      </c>
      <c r="J375" s="225">
        <f t="shared" si="375"/>
        <v>0</v>
      </c>
      <c r="K375" s="225">
        <f t="shared" si="375"/>
        <v>0</v>
      </c>
      <c r="L375" s="225">
        <f t="shared" si="375"/>
        <v>0</v>
      </c>
      <c r="M375" s="225">
        <f t="shared" si="375"/>
        <v>0</v>
      </c>
      <c r="N375" s="225">
        <f t="shared" si="375"/>
        <v>0</v>
      </c>
      <c r="O375" s="225">
        <f t="shared" si="375"/>
        <v>78214.535699999993</v>
      </c>
      <c r="P375" s="225">
        <f t="shared" si="375"/>
        <v>72957.226249999992</v>
      </c>
      <c r="Q375" s="225">
        <f t="shared" si="375"/>
        <v>44117.388791999998</v>
      </c>
      <c r="R375" s="225">
        <f t="shared" si="375"/>
        <v>69172.430399999997</v>
      </c>
      <c r="S375" s="225">
        <f t="shared" si="375"/>
        <v>79166.563200000004</v>
      </c>
      <c r="T375" s="225">
        <f t="shared" si="375"/>
        <v>68257.396800000002</v>
      </c>
      <c r="U375" s="225">
        <f t="shared" si="375"/>
        <v>75475.66320000001</v>
      </c>
      <c r="V375" s="225">
        <f t="shared" si="375"/>
        <v>81076.060800000007</v>
      </c>
      <c r="W375" s="225">
        <f t="shared" si="375"/>
        <v>81001.641600000003</v>
      </c>
      <c r="X375" s="225">
        <f t="shared" si="375"/>
        <v>77388.436799999996</v>
      </c>
      <c r="Y375" s="225">
        <f t="shared" si="375"/>
        <v>83413.598400000003</v>
      </c>
      <c r="Z375" s="225">
        <f t="shared" si="375"/>
        <v>75239.8704</v>
      </c>
      <c r="AA375" s="225">
        <f t="shared" si="375"/>
        <v>0</v>
      </c>
      <c r="AB375" s="225">
        <f t="shared" si="375"/>
        <v>0</v>
      </c>
      <c r="AC375" s="225">
        <f t="shared" si="375"/>
        <v>0</v>
      </c>
      <c r="AD375" s="225">
        <f t="shared" si="375"/>
        <v>0</v>
      </c>
      <c r="AE375" s="225">
        <f t="shared" si="375"/>
        <v>0</v>
      </c>
      <c r="AF375" s="225">
        <f t="shared" si="375"/>
        <v>0</v>
      </c>
      <c r="AG375" s="225">
        <f t="shared" si="375"/>
        <v>0</v>
      </c>
      <c r="AH375" s="225">
        <f t="shared" si="375"/>
        <v>0</v>
      </c>
      <c r="AI375" s="225">
        <f t="shared" si="375"/>
        <v>0</v>
      </c>
      <c r="AJ375" s="225">
        <f t="shared" si="375"/>
        <v>0</v>
      </c>
      <c r="AK375" s="225">
        <f t="shared" si="375"/>
        <v>0</v>
      </c>
      <c r="AL375" s="225">
        <f t="shared" si="375"/>
        <v>0</v>
      </c>
      <c r="AM375" s="225">
        <f t="shared" si="375"/>
        <v>0</v>
      </c>
      <c r="AN375" s="225">
        <f t="shared" si="375"/>
        <v>0</v>
      </c>
      <c r="AO375" s="225">
        <f t="shared" si="375"/>
        <v>0</v>
      </c>
      <c r="AP375" s="225">
        <f t="shared" si="375"/>
        <v>0</v>
      </c>
      <c r="AQ375" s="225">
        <f t="shared" si="375"/>
        <v>0</v>
      </c>
      <c r="AR375" s="225">
        <f t="shared" si="375"/>
        <v>0</v>
      </c>
      <c r="AS375" s="225">
        <f t="shared" si="375"/>
        <v>0</v>
      </c>
      <c r="AT375" s="225">
        <f t="shared" si="375"/>
        <v>0</v>
      </c>
      <c r="AU375" s="225">
        <f t="shared" si="375"/>
        <v>0</v>
      </c>
      <c r="AV375" s="225">
        <f t="shared" si="375"/>
        <v>0</v>
      </c>
      <c r="AW375" s="225">
        <f t="shared" si="375"/>
        <v>0</v>
      </c>
      <c r="AX375" s="225">
        <f t="shared" si="375"/>
        <v>0</v>
      </c>
      <c r="AY375" s="225">
        <f t="shared" si="375"/>
        <v>0</v>
      </c>
      <c r="AZ375" s="225">
        <f t="shared" si="375"/>
        <v>0</v>
      </c>
      <c r="BA375" s="225">
        <f t="shared" si="375"/>
        <v>0</v>
      </c>
      <c r="BB375" s="225">
        <f t="shared" si="375"/>
        <v>0</v>
      </c>
      <c r="BC375" s="225">
        <f t="shared" si="375"/>
        <v>0</v>
      </c>
      <c r="BD375" s="225">
        <f t="shared" si="375"/>
        <v>0</v>
      </c>
      <c r="BE375" s="225">
        <f t="shared" si="375"/>
        <v>0</v>
      </c>
      <c r="BF375" s="225">
        <f t="shared" si="375"/>
        <v>0</v>
      </c>
      <c r="BG375" s="225">
        <f t="shared" si="375"/>
        <v>0</v>
      </c>
      <c r="BH375" s="225">
        <f t="shared" si="375"/>
        <v>0</v>
      </c>
      <c r="BI375" s="225">
        <f t="shared" si="375"/>
        <v>0</v>
      </c>
      <c r="BJ375" s="225">
        <f t="shared" si="375"/>
        <v>0</v>
      </c>
      <c r="BK375" s="23"/>
      <c r="BL375" s="225">
        <f t="shared" ref="BL375" si="376">BL374*BL333</f>
        <v>0</v>
      </c>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row>
    <row r="376" spans="1:98" s="224" customFormat="1" x14ac:dyDescent="0.2">
      <c r="A376" s="315"/>
      <c r="B376" s="223" t="s">
        <v>85</v>
      </c>
      <c r="C376" s="227">
        <v>0</v>
      </c>
      <c r="D376" s="227">
        <v>0</v>
      </c>
      <c r="E376" s="227">
        <v>0</v>
      </c>
      <c r="F376" s="227">
        <v>0</v>
      </c>
      <c r="G376" s="227">
        <v>0</v>
      </c>
      <c r="H376" s="227">
        <v>0</v>
      </c>
      <c r="I376" s="227">
        <v>0</v>
      </c>
      <c r="J376" s="227">
        <v>0</v>
      </c>
      <c r="K376" s="227">
        <v>0</v>
      </c>
      <c r="L376" s="227">
        <v>0</v>
      </c>
      <c r="M376" s="227">
        <v>0</v>
      </c>
      <c r="N376" s="227">
        <v>0</v>
      </c>
      <c r="O376" s="227">
        <v>0</v>
      </c>
      <c r="P376" s="227">
        <v>0</v>
      </c>
      <c r="Q376" s="227">
        <v>0</v>
      </c>
      <c r="R376" s="227">
        <v>0</v>
      </c>
      <c r="S376" s="227">
        <v>0</v>
      </c>
      <c r="T376" s="227">
        <v>0</v>
      </c>
      <c r="U376" s="227">
        <v>0</v>
      </c>
      <c r="V376" s="227">
        <v>0</v>
      </c>
      <c r="W376" s="227">
        <v>0</v>
      </c>
      <c r="X376" s="227">
        <v>0</v>
      </c>
      <c r="Y376" s="227">
        <v>0</v>
      </c>
      <c r="Z376" s="227">
        <v>0</v>
      </c>
      <c r="AA376" s="227">
        <v>0</v>
      </c>
      <c r="AB376" s="227">
        <v>0</v>
      </c>
      <c r="AC376" s="227">
        <v>0</v>
      </c>
      <c r="AD376" s="227">
        <v>0</v>
      </c>
      <c r="AE376" s="227">
        <v>0</v>
      </c>
      <c r="AF376" s="227">
        <v>0</v>
      </c>
      <c r="AG376" s="227">
        <v>0</v>
      </c>
      <c r="AH376" s="227">
        <v>0</v>
      </c>
      <c r="AI376" s="227">
        <v>0</v>
      </c>
      <c r="AJ376" s="227">
        <v>0</v>
      </c>
      <c r="AK376" s="227">
        <v>0</v>
      </c>
      <c r="AL376" s="227">
        <v>0</v>
      </c>
      <c r="AM376" s="227">
        <v>0</v>
      </c>
      <c r="AN376" s="227">
        <v>0</v>
      </c>
      <c r="AO376" s="227">
        <v>0</v>
      </c>
      <c r="AP376" s="227">
        <v>0</v>
      </c>
      <c r="AQ376" s="227">
        <v>0</v>
      </c>
      <c r="AR376" s="227">
        <v>0</v>
      </c>
      <c r="AS376" s="227">
        <v>0</v>
      </c>
      <c r="AT376" s="227">
        <v>0</v>
      </c>
      <c r="AU376" s="227">
        <v>0</v>
      </c>
      <c r="AV376" s="227">
        <v>0</v>
      </c>
      <c r="AW376" s="227">
        <v>0</v>
      </c>
      <c r="AX376" s="227">
        <v>0</v>
      </c>
      <c r="AY376" s="227">
        <v>0</v>
      </c>
      <c r="AZ376" s="227">
        <v>0</v>
      </c>
      <c r="BA376" s="227">
        <v>0</v>
      </c>
      <c r="BB376" s="227">
        <v>0</v>
      </c>
      <c r="BC376" s="227">
        <v>0</v>
      </c>
      <c r="BD376" s="227">
        <v>0</v>
      </c>
      <c r="BE376" s="227">
        <v>0</v>
      </c>
      <c r="BF376" s="227">
        <v>0</v>
      </c>
      <c r="BG376" s="227">
        <v>0</v>
      </c>
      <c r="BH376" s="227">
        <v>0</v>
      </c>
      <c r="BI376" s="227">
        <v>0</v>
      </c>
      <c r="BJ376" s="227">
        <v>0</v>
      </c>
      <c r="BK376" s="45"/>
      <c r="BL376" s="227">
        <v>0</v>
      </c>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row>
    <row r="377" spans="1:98" s="230" customFormat="1" ht="13.5" thickBot="1" x14ac:dyDescent="0.25">
      <c r="A377" s="315"/>
      <c r="B377" s="228" t="s">
        <v>86</v>
      </c>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45"/>
      <c r="BL377" s="229"/>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row>
    <row r="378" spans="1:98" s="83" customFormat="1" ht="13.5" thickBot="1" x14ac:dyDescent="0.25">
      <c r="A378" s="315"/>
      <c r="B378" s="80" t="s">
        <v>28</v>
      </c>
      <c r="C378" s="232">
        <v>1400363.7</v>
      </c>
      <c r="D378" s="232"/>
      <c r="E378" s="232"/>
      <c r="F378" s="232">
        <v>1099993.06</v>
      </c>
      <c r="G378" s="232"/>
      <c r="H378" s="232"/>
      <c r="I378" s="232"/>
      <c r="J378" s="232"/>
      <c r="K378" s="232"/>
      <c r="L378" s="232"/>
      <c r="M378" s="232"/>
      <c r="N378" s="232"/>
      <c r="O378" s="232">
        <v>1144815.73</v>
      </c>
      <c r="P378" s="232">
        <v>1106530.23</v>
      </c>
      <c r="Q378" s="232">
        <v>764551.98</v>
      </c>
      <c r="R378" s="232">
        <v>1272573.6399999999</v>
      </c>
      <c r="S378" s="232">
        <v>1423961.02</v>
      </c>
      <c r="T378" s="232">
        <v>1945169.57</v>
      </c>
      <c r="U378" s="232">
        <v>2033181.02</v>
      </c>
      <c r="V378" s="232">
        <v>2149472.35</v>
      </c>
      <c r="W378" s="232">
        <v>1412768.24</v>
      </c>
      <c r="X378" s="232">
        <v>1351474.82</v>
      </c>
      <c r="Y378" s="232">
        <v>1458112.94</v>
      </c>
      <c r="Z378" s="232">
        <v>1336254.73</v>
      </c>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2"/>
      <c r="BE378" s="232"/>
      <c r="BF378" s="232"/>
      <c r="BG378" s="232"/>
      <c r="BH378" s="232"/>
      <c r="BI378" s="232"/>
      <c r="BJ378" s="232"/>
      <c r="BK378" s="82"/>
      <c r="BL378" s="23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row>
    <row r="379" spans="1:98" s="86" customFormat="1" ht="13.5" thickBot="1" x14ac:dyDescent="0.25">
      <c r="A379" s="315"/>
      <c r="B379" s="234" t="s">
        <v>29</v>
      </c>
      <c r="C379" s="235">
        <f>IFERROR(C378/C333*100,0)</f>
        <v>34.945178816300349</v>
      </c>
      <c r="D379" s="235">
        <f t="shared" ref="D379:BJ379" si="377">IFERROR(D378/D333*100,0)</f>
        <v>0</v>
      </c>
      <c r="E379" s="235">
        <f t="shared" si="377"/>
        <v>0</v>
      </c>
      <c r="F379" s="235">
        <f t="shared" si="377"/>
        <v>20.618778314681656</v>
      </c>
      <c r="G379" s="235">
        <f t="shared" si="377"/>
        <v>0</v>
      </c>
      <c r="H379" s="235">
        <f t="shared" si="377"/>
        <v>0</v>
      </c>
      <c r="I379" s="235">
        <f t="shared" si="377"/>
        <v>0</v>
      </c>
      <c r="J379" s="235">
        <f t="shared" si="377"/>
        <v>0</v>
      </c>
      <c r="K379" s="235">
        <f t="shared" si="377"/>
        <v>0</v>
      </c>
      <c r="L379" s="235">
        <f t="shared" si="377"/>
        <v>0</v>
      </c>
      <c r="M379" s="235">
        <f t="shared" si="377"/>
        <v>0</v>
      </c>
      <c r="N379" s="235">
        <f t="shared" si="377"/>
        <v>0</v>
      </c>
      <c r="O379" s="235">
        <f t="shared" si="377"/>
        <v>28.834627322348215</v>
      </c>
      <c r="P379" s="235">
        <f t="shared" si="377"/>
        <v>29.87866542006865</v>
      </c>
      <c r="Q379" s="235">
        <f t="shared" si="377"/>
        <v>34.139994270765186</v>
      </c>
      <c r="R379" s="235">
        <f t="shared" si="377"/>
        <v>36.794243968041926</v>
      </c>
      <c r="S379" s="235">
        <f t="shared" si="377"/>
        <v>35.97379910007259</v>
      </c>
      <c r="T379" s="235">
        <f t="shared" si="377"/>
        <v>56.995129061236049</v>
      </c>
      <c r="U379" s="235">
        <f t="shared" si="377"/>
        <v>53.876466500528878</v>
      </c>
      <c r="V379" s="235">
        <f t="shared" si="377"/>
        <v>53.023601018366207</v>
      </c>
      <c r="W379" s="235">
        <f t="shared" si="377"/>
        <v>34.882459468574524</v>
      </c>
      <c r="X379" s="235">
        <f t="shared" si="377"/>
        <v>34.927047912666978</v>
      </c>
      <c r="Y379" s="235">
        <f t="shared" si="377"/>
        <v>34.961036760644056</v>
      </c>
      <c r="Z379" s="235">
        <f t="shared" si="377"/>
        <v>35.519857301614913</v>
      </c>
      <c r="AA379" s="235">
        <f t="shared" si="377"/>
        <v>0</v>
      </c>
      <c r="AB379" s="235">
        <f t="shared" si="377"/>
        <v>0</v>
      </c>
      <c r="AC379" s="235">
        <f t="shared" si="377"/>
        <v>0</v>
      </c>
      <c r="AD379" s="235">
        <f t="shared" si="377"/>
        <v>0</v>
      </c>
      <c r="AE379" s="235">
        <f t="shared" si="377"/>
        <v>0</v>
      </c>
      <c r="AF379" s="235">
        <f t="shared" si="377"/>
        <v>0</v>
      </c>
      <c r="AG379" s="235">
        <f t="shared" si="377"/>
        <v>0</v>
      </c>
      <c r="AH379" s="235">
        <f t="shared" si="377"/>
        <v>0</v>
      </c>
      <c r="AI379" s="235">
        <f t="shared" si="377"/>
        <v>0</v>
      </c>
      <c r="AJ379" s="235">
        <f t="shared" si="377"/>
        <v>0</v>
      </c>
      <c r="AK379" s="235">
        <f t="shared" si="377"/>
        <v>0</v>
      </c>
      <c r="AL379" s="235">
        <f t="shared" si="377"/>
        <v>0</v>
      </c>
      <c r="AM379" s="235">
        <f t="shared" si="377"/>
        <v>0</v>
      </c>
      <c r="AN379" s="235">
        <f t="shared" si="377"/>
        <v>0</v>
      </c>
      <c r="AO379" s="235">
        <f t="shared" si="377"/>
        <v>0</v>
      </c>
      <c r="AP379" s="235">
        <f t="shared" si="377"/>
        <v>0</v>
      </c>
      <c r="AQ379" s="235">
        <f t="shared" si="377"/>
        <v>0</v>
      </c>
      <c r="AR379" s="235">
        <f t="shared" si="377"/>
        <v>0</v>
      </c>
      <c r="AS379" s="235">
        <f t="shared" si="377"/>
        <v>0</v>
      </c>
      <c r="AT379" s="235">
        <f t="shared" si="377"/>
        <v>0</v>
      </c>
      <c r="AU379" s="235">
        <f t="shared" si="377"/>
        <v>0</v>
      </c>
      <c r="AV379" s="235">
        <f t="shared" si="377"/>
        <v>0</v>
      </c>
      <c r="AW379" s="235">
        <f t="shared" si="377"/>
        <v>0</v>
      </c>
      <c r="AX379" s="235">
        <f t="shared" si="377"/>
        <v>0</v>
      </c>
      <c r="AY379" s="235">
        <f t="shared" si="377"/>
        <v>0</v>
      </c>
      <c r="AZ379" s="235">
        <f t="shared" si="377"/>
        <v>0</v>
      </c>
      <c r="BA379" s="235">
        <f t="shared" si="377"/>
        <v>0</v>
      </c>
      <c r="BB379" s="235">
        <f t="shared" si="377"/>
        <v>0</v>
      </c>
      <c r="BC379" s="235">
        <f t="shared" si="377"/>
        <v>0</v>
      </c>
      <c r="BD379" s="235">
        <f t="shared" si="377"/>
        <v>0</v>
      </c>
      <c r="BE379" s="235">
        <f t="shared" si="377"/>
        <v>0</v>
      </c>
      <c r="BF379" s="235">
        <f t="shared" si="377"/>
        <v>0</v>
      </c>
      <c r="BG379" s="235">
        <f t="shared" si="377"/>
        <v>0</v>
      </c>
      <c r="BH379" s="235">
        <f t="shared" si="377"/>
        <v>0</v>
      </c>
      <c r="BI379" s="235">
        <f t="shared" si="377"/>
        <v>0</v>
      </c>
      <c r="BJ379" s="85">
        <f t="shared" si="377"/>
        <v>0</v>
      </c>
      <c r="BK379" s="45"/>
      <c r="BL379" s="236">
        <f t="shared" ref="BL379" si="378">IFERROR(BL378/BL333*100,0)</f>
        <v>0</v>
      </c>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row>
    <row r="380" spans="1:98" s="240" customFormat="1" ht="13.5" thickBot="1" x14ac:dyDescent="0.25">
      <c r="A380" s="315"/>
      <c r="B380" s="237" t="s">
        <v>87</v>
      </c>
      <c r="C380" s="238">
        <f t="shared" ref="C380:BJ380" si="379">SUM(C346,C348,C352,C350,C358,C360,C362,C364,C366,C368,C371,C373,C375,C376,C377)-C378</f>
        <v>-0.12696000002324581</v>
      </c>
      <c r="D380" s="238">
        <f t="shared" si="379"/>
        <v>0</v>
      </c>
      <c r="E380" s="238">
        <f t="shared" si="379"/>
        <v>0</v>
      </c>
      <c r="F380" s="238">
        <f t="shared" si="379"/>
        <v>-89956.143050000072</v>
      </c>
      <c r="G380" s="238">
        <f t="shared" si="379"/>
        <v>0</v>
      </c>
      <c r="H380" s="238">
        <f t="shared" si="379"/>
        <v>0</v>
      </c>
      <c r="I380" s="238">
        <f t="shared" si="379"/>
        <v>0</v>
      </c>
      <c r="J380" s="238">
        <f t="shared" si="379"/>
        <v>0</v>
      </c>
      <c r="K380" s="238">
        <f t="shared" si="379"/>
        <v>0</v>
      </c>
      <c r="L380" s="238">
        <f t="shared" si="379"/>
        <v>0</v>
      </c>
      <c r="M380" s="238">
        <f t="shared" si="379"/>
        <v>0</v>
      </c>
      <c r="N380" s="238">
        <f t="shared" si="379"/>
        <v>0</v>
      </c>
      <c r="O380" s="238">
        <f t="shared" si="379"/>
        <v>-0.34000000008381903</v>
      </c>
      <c r="P380" s="238">
        <f t="shared" si="379"/>
        <v>-0.13074999977834523</v>
      </c>
      <c r="Q380" s="238">
        <f t="shared" si="379"/>
        <v>5.8359999908134341E-2</v>
      </c>
      <c r="R380" s="238">
        <f t="shared" si="379"/>
        <v>-0.29673199984245002</v>
      </c>
      <c r="S380" s="238">
        <f t="shared" si="379"/>
        <v>-3.9311999920755625E-2</v>
      </c>
      <c r="T380" s="238">
        <f t="shared" si="379"/>
        <v>-0.56065200036391616</v>
      </c>
      <c r="U380" s="238">
        <f t="shared" si="379"/>
        <v>0.46897199982777238</v>
      </c>
      <c r="V380" s="238">
        <f t="shared" si="379"/>
        <v>-0.12920000031590462</v>
      </c>
      <c r="W380" s="238">
        <f t="shared" si="379"/>
        <v>0.23976000002585351</v>
      </c>
      <c r="X380" s="238">
        <f t="shared" si="379"/>
        <v>-0.22269199974834919</v>
      </c>
      <c r="Y380" s="238">
        <f t="shared" si="379"/>
        <v>-0.17482399987056851</v>
      </c>
      <c r="Z380" s="238">
        <f t="shared" si="379"/>
        <v>0.12820399994961917</v>
      </c>
      <c r="AA380" s="238">
        <f t="shared" si="379"/>
        <v>0</v>
      </c>
      <c r="AB380" s="238">
        <f t="shared" si="379"/>
        <v>0</v>
      </c>
      <c r="AC380" s="238">
        <f t="shared" si="379"/>
        <v>0</v>
      </c>
      <c r="AD380" s="238">
        <f t="shared" si="379"/>
        <v>0</v>
      </c>
      <c r="AE380" s="238">
        <f t="shared" si="379"/>
        <v>0</v>
      </c>
      <c r="AF380" s="238">
        <f t="shared" si="379"/>
        <v>0</v>
      </c>
      <c r="AG380" s="238">
        <f t="shared" si="379"/>
        <v>0</v>
      </c>
      <c r="AH380" s="238">
        <f t="shared" si="379"/>
        <v>0</v>
      </c>
      <c r="AI380" s="238">
        <f t="shared" si="379"/>
        <v>0</v>
      </c>
      <c r="AJ380" s="238">
        <f t="shared" si="379"/>
        <v>0</v>
      </c>
      <c r="AK380" s="238">
        <f t="shared" si="379"/>
        <v>0</v>
      </c>
      <c r="AL380" s="238">
        <f t="shared" si="379"/>
        <v>0</v>
      </c>
      <c r="AM380" s="238">
        <f t="shared" si="379"/>
        <v>0</v>
      </c>
      <c r="AN380" s="238">
        <f t="shared" si="379"/>
        <v>0</v>
      </c>
      <c r="AO380" s="238">
        <f t="shared" si="379"/>
        <v>0</v>
      </c>
      <c r="AP380" s="238">
        <f t="shared" si="379"/>
        <v>0</v>
      </c>
      <c r="AQ380" s="238">
        <f t="shared" si="379"/>
        <v>0</v>
      </c>
      <c r="AR380" s="238">
        <f t="shared" si="379"/>
        <v>0</v>
      </c>
      <c r="AS380" s="238">
        <f t="shared" si="379"/>
        <v>0</v>
      </c>
      <c r="AT380" s="238">
        <f t="shared" si="379"/>
        <v>0</v>
      </c>
      <c r="AU380" s="238">
        <f t="shared" si="379"/>
        <v>0</v>
      </c>
      <c r="AV380" s="238">
        <f t="shared" si="379"/>
        <v>0</v>
      </c>
      <c r="AW380" s="238">
        <f t="shared" si="379"/>
        <v>0</v>
      </c>
      <c r="AX380" s="238">
        <f t="shared" si="379"/>
        <v>0</v>
      </c>
      <c r="AY380" s="238">
        <f t="shared" si="379"/>
        <v>0</v>
      </c>
      <c r="AZ380" s="238">
        <f t="shared" si="379"/>
        <v>0</v>
      </c>
      <c r="BA380" s="238">
        <f t="shared" si="379"/>
        <v>0</v>
      </c>
      <c r="BB380" s="238">
        <f t="shared" si="379"/>
        <v>0</v>
      </c>
      <c r="BC380" s="238">
        <f t="shared" si="379"/>
        <v>0</v>
      </c>
      <c r="BD380" s="238">
        <f t="shared" si="379"/>
        <v>0</v>
      </c>
      <c r="BE380" s="238">
        <f t="shared" si="379"/>
        <v>0</v>
      </c>
      <c r="BF380" s="238">
        <f t="shared" si="379"/>
        <v>0</v>
      </c>
      <c r="BG380" s="238">
        <f t="shared" si="379"/>
        <v>0</v>
      </c>
      <c r="BH380" s="238">
        <f t="shared" si="379"/>
        <v>0</v>
      </c>
      <c r="BI380" s="238">
        <f t="shared" si="379"/>
        <v>0</v>
      </c>
      <c r="BJ380" s="238">
        <f t="shared" si="379"/>
        <v>0</v>
      </c>
      <c r="BK380" s="45"/>
      <c r="BL380" s="239">
        <f t="shared" ref="BL380" si="380">SUM(BL346,BL348,BL352,BL350,BL358,BL360,BL362,BL364,BL366,BL368,BL371,BL373,BL375,BL376,BL377)-BL378</f>
        <v>0</v>
      </c>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row>
    <row r="381" spans="1:98" s="244" customFormat="1" ht="13.5" thickBot="1" x14ac:dyDescent="0.25">
      <c r="A381" s="316"/>
      <c r="B381" s="241" t="s">
        <v>31</v>
      </c>
      <c r="C381" s="242">
        <f>IFERROR(C380/C378,0)</f>
        <v>-9.0662161567916834E-8</v>
      </c>
      <c r="D381" s="242">
        <f t="shared" ref="D381:BJ381" si="381">IFERROR(D380/D378,0)</f>
        <v>0</v>
      </c>
      <c r="E381" s="242">
        <f t="shared" si="381"/>
        <v>0</v>
      </c>
      <c r="F381" s="242">
        <f t="shared" si="381"/>
        <v>-8.177882781369554E-2</v>
      </c>
      <c r="G381" s="242">
        <f t="shared" si="381"/>
        <v>0</v>
      </c>
      <c r="H381" s="242">
        <f t="shared" si="381"/>
        <v>0</v>
      </c>
      <c r="I381" s="242">
        <f t="shared" si="381"/>
        <v>0</v>
      </c>
      <c r="J381" s="242">
        <f t="shared" si="381"/>
        <v>0</v>
      </c>
      <c r="K381" s="242">
        <f t="shared" si="381"/>
        <v>0</v>
      </c>
      <c r="L381" s="242">
        <f t="shared" si="381"/>
        <v>0</v>
      </c>
      <c r="M381" s="242">
        <f t="shared" si="381"/>
        <v>0</v>
      </c>
      <c r="N381" s="242">
        <f t="shared" si="381"/>
        <v>0</v>
      </c>
      <c r="O381" s="242">
        <f t="shared" si="381"/>
        <v>-2.9699102761613789E-7</v>
      </c>
      <c r="P381" s="242">
        <f t="shared" si="381"/>
        <v>-1.181621579180401E-7</v>
      </c>
      <c r="Q381" s="242">
        <f t="shared" si="381"/>
        <v>7.6332285357673585E-8</v>
      </c>
      <c r="R381" s="242">
        <f t="shared" si="381"/>
        <v>-2.3317471815811779E-7</v>
      </c>
      <c r="S381" s="242">
        <f t="shared" si="381"/>
        <v>-2.7607497233846768E-8</v>
      </c>
      <c r="T381" s="242">
        <f t="shared" si="381"/>
        <v>-2.8822782805712723E-7</v>
      </c>
      <c r="U381" s="242">
        <f t="shared" si="381"/>
        <v>2.3065924539654241E-7</v>
      </c>
      <c r="V381" s="242">
        <f t="shared" si="381"/>
        <v>-6.0107774969007914E-8</v>
      </c>
      <c r="W381" s="242">
        <f t="shared" si="381"/>
        <v>1.6970936437943532E-7</v>
      </c>
      <c r="X381" s="242">
        <f t="shared" si="381"/>
        <v>-1.647770246643213E-7</v>
      </c>
      <c r="Y381" s="242">
        <f t="shared" si="381"/>
        <v>-1.19897433919329E-7</v>
      </c>
      <c r="Z381" s="242">
        <f t="shared" si="381"/>
        <v>9.5942784763515245E-8</v>
      </c>
      <c r="AA381" s="242">
        <f t="shared" si="381"/>
        <v>0</v>
      </c>
      <c r="AB381" s="242">
        <f t="shared" si="381"/>
        <v>0</v>
      </c>
      <c r="AC381" s="242">
        <f t="shared" si="381"/>
        <v>0</v>
      </c>
      <c r="AD381" s="242">
        <f t="shared" si="381"/>
        <v>0</v>
      </c>
      <c r="AE381" s="242">
        <f t="shared" si="381"/>
        <v>0</v>
      </c>
      <c r="AF381" s="242">
        <f t="shared" si="381"/>
        <v>0</v>
      </c>
      <c r="AG381" s="242">
        <f t="shared" si="381"/>
        <v>0</v>
      </c>
      <c r="AH381" s="242">
        <f t="shared" si="381"/>
        <v>0</v>
      </c>
      <c r="AI381" s="242">
        <f t="shared" si="381"/>
        <v>0</v>
      </c>
      <c r="AJ381" s="242">
        <f t="shared" si="381"/>
        <v>0</v>
      </c>
      <c r="AK381" s="242">
        <f t="shared" si="381"/>
        <v>0</v>
      </c>
      <c r="AL381" s="242">
        <f t="shared" si="381"/>
        <v>0</v>
      </c>
      <c r="AM381" s="242">
        <f t="shared" si="381"/>
        <v>0</v>
      </c>
      <c r="AN381" s="242">
        <f t="shared" si="381"/>
        <v>0</v>
      </c>
      <c r="AO381" s="242">
        <f t="shared" si="381"/>
        <v>0</v>
      </c>
      <c r="AP381" s="242">
        <f t="shared" si="381"/>
        <v>0</v>
      </c>
      <c r="AQ381" s="242">
        <f t="shared" si="381"/>
        <v>0</v>
      </c>
      <c r="AR381" s="242">
        <f t="shared" si="381"/>
        <v>0</v>
      </c>
      <c r="AS381" s="242">
        <f t="shared" si="381"/>
        <v>0</v>
      </c>
      <c r="AT381" s="242">
        <f t="shared" si="381"/>
        <v>0</v>
      </c>
      <c r="AU381" s="242">
        <f t="shared" si="381"/>
        <v>0</v>
      </c>
      <c r="AV381" s="242">
        <f t="shared" si="381"/>
        <v>0</v>
      </c>
      <c r="AW381" s="242">
        <f t="shared" si="381"/>
        <v>0</v>
      </c>
      <c r="AX381" s="242">
        <f t="shared" si="381"/>
        <v>0</v>
      </c>
      <c r="AY381" s="242">
        <f t="shared" si="381"/>
        <v>0</v>
      </c>
      <c r="AZ381" s="242">
        <f t="shared" si="381"/>
        <v>0</v>
      </c>
      <c r="BA381" s="242">
        <f t="shared" si="381"/>
        <v>0</v>
      </c>
      <c r="BB381" s="242">
        <f t="shared" si="381"/>
        <v>0</v>
      </c>
      <c r="BC381" s="242">
        <f t="shared" si="381"/>
        <v>0</v>
      </c>
      <c r="BD381" s="242">
        <f t="shared" si="381"/>
        <v>0</v>
      </c>
      <c r="BE381" s="242">
        <f t="shared" si="381"/>
        <v>0</v>
      </c>
      <c r="BF381" s="242">
        <f t="shared" si="381"/>
        <v>0</v>
      </c>
      <c r="BG381" s="242">
        <f t="shared" si="381"/>
        <v>0</v>
      </c>
      <c r="BH381" s="242">
        <f t="shared" si="381"/>
        <v>0</v>
      </c>
      <c r="BI381" s="242">
        <f t="shared" si="381"/>
        <v>0</v>
      </c>
      <c r="BJ381" s="242">
        <f t="shared" si="381"/>
        <v>0</v>
      </c>
      <c r="BK381" s="45"/>
      <c r="BL381" s="243">
        <f t="shared" ref="BL381" si="382">IFERROR(BL380/BL378,0)</f>
        <v>0</v>
      </c>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3" spans="1:98" s="254" customFormat="1" ht="13.5" thickBot="1" x14ac:dyDescent="0.25">
      <c r="B383" s="253" t="s">
        <v>98</v>
      </c>
      <c r="BK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row>
    <row r="384" spans="1:98" s="132" customFormat="1" ht="13.5" customHeight="1" x14ac:dyDescent="0.2">
      <c r="A384" s="317" t="s">
        <v>99</v>
      </c>
      <c r="B384" s="131" t="s">
        <v>41</v>
      </c>
      <c r="C384" s="132">
        <v>6000</v>
      </c>
      <c r="F384" s="132">
        <v>1100</v>
      </c>
      <c r="O384" s="132">
        <v>6000</v>
      </c>
      <c r="P384" s="132">
        <v>6000</v>
      </c>
      <c r="Q384" s="132">
        <v>6000</v>
      </c>
      <c r="R384" s="132">
        <v>6000</v>
      </c>
      <c r="S384" s="132">
        <v>6000</v>
      </c>
      <c r="T384" s="132">
        <v>6000</v>
      </c>
      <c r="U384" s="132">
        <v>6000</v>
      </c>
      <c r="V384" s="132">
        <v>6000</v>
      </c>
      <c r="W384" s="132">
        <v>6000</v>
      </c>
      <c r="X384" s="132">
        <v>6000</v>
      </c>
      <c r="Y384" s="132">
        <v>6000</v>
      </c>
      <c r="Z384" s="132">
        <v>6000</v>
      </c>
      <c r="BK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4"/>
    </row>
    <row r="385" spans="1:98" s="138" customFormat="1" x14ac:dyDescent="0.2">
      <c r="A385" s="318"/>
      <c r="B385" s="135" t="s">
        <v>42</v>
      </c>
      <c r="C385" s="136">
        <v>6000</v>
      </c>
      <c r="D385" s="136"/>
      <c r="E385" s="136"/>
      <c r="F385" s="136">
        <v>2711.38</v>
      </c>
      <c r="G385" s="136"/>
      <c r="H385" s="136"/>
      <c r="I385" s="136"/>
      <c r="J385" s="136"/>
      <c r="K385" s="136"/>
      <c r="L385" s="136"/>
      <c r="M385" s="136"/>
      <c r="N385" s="136"/>
      <c r="O385" s="136">
        <v>6000</v>
      </c>
      <c r="P385" s="136">
        <v>6000</v>
      </c>
      <c r="Q385" s="136">
        <v>6000</v>
      </c>
      <c r="R385" s="136">
        <v>6000</v>
      </c>
      <c r="S385" s="136">
        <v>6000</v>
      </c>
      <c r="T385" s="136">
        <v>6000</v>
      </c>
      <c r="U385" s="136">
        <v>6000</v>
      </c>
      <c r="V385" s="136">
        <v>6000</v>
      </c>
      <c r="W385" s="136">
        <v>6000</v>
      </c>
      <c r="X385" s="136">
        <v>6000</v>
      </c>
      <c r="Y385" s="136">
        <v>6000</v>
      </c>
      <c r="Z385" s="136">
        <v>6000</v>
      </c>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3"/>
      <c r="BL385" s="136"/>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7"/>
    </row>
    <row r="386" spans="1:98" s="140" customFormat="1" ht="12.75" customHeight="1" x14ac:dyDescent="0.2">
      <c r="A386" s="318"/>
      <c r="B386" s="139" t="s">
        <v>43</v>
      </c>
      <c r="C386" s="49">
        <v>39227.79</v>
      </c>
      <c r="D386" s="49"/>
      <c r="E386" s="49"/>
      <c r="F386" s="49">
        <v>255373.6</v>
      </c>
      <c r="G386" s="49"/>
      <c r="H386" s="49"/>
      <c r="I386" s="49"/>
      <c r="J386" s="49"/>
      <c r="K386" s="49"/>
      <c r="L386" s="49"/>
      <c r="M386" s="49"/>
      <c r="N386" s="49"/>
      <c r="O386" s="49">
        <v>161188.07999999999</v>
      </c>
      <c r="P386" s="49">
        <v>145019.69</v>
      </c>
      <c r="Q386" s="49">
        <v>162697.63</v>
      </c>
      <c r="R386" s="49">
        <v>162182.92000000001</v>
      </c>
      <c r="S386" s="49">
        <v>153161.54</v>
      </c>
      <c r="T386" s="49">
        <v>148875.09</v>
      </c>
      <c r="U386" s="49">
        <v>106696.14</v>
      </c>
      <c r="V386" s="49">
        <v>176585.56</v>
      </c>
      <c r="W386" s="49">
        <v>161343.32</v>
      </c>
      <c r="X386" s="49">
        <v>154274.92000000001</v>
      </c>
      <c r="Y386" s="49">
        <v>134944.29</v>
      </c>
      <c r="Z386" s="49">
        <v>63730.51</v>
      </c>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133"/>
      <c r="BL386" s="49"/>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row>
    <row r="387" spans="1:98" s="142" customFormat="1" x14ac:dyDescent="0.2">
      <c r="A387" s="318"/>
      <c r="B387" s="141" t="s">
        <v>44</v>
      </c>
      <c r="C387" s="48">
        <v>39976.43</v>
      </c>
      <c r="D387" s="48"/>
      <c r="E387" s="48"/>
      <c r="F387" s="48">
        <v>267008.17</v>
      </c>
      <c r="G387" s="48"/>
      <c r="H387" s="48"/>
      <c r="I387" s="48"/>
      <c r="J387" s="48"/>
      <c r="K387" s="48"/>
      <c r="L387" s="48"/>
      <c r="M387" s="48"/>
      <c r="N387" s="48"/>
      <c r="O387" s="48">
        <v>153335.12</v>
      </c>
      <c r="P387" s="48">
        <v>142396.85</v>
      </c>
      <c r="Q387" s="48">
        <v>163845.97</v>
      </c>
      <c r="R387" s="48">
        <v>123544.66</v>
      </c>
      <c r="S387" s="48">
        <v>138127.94</v>
      </c>
      <c r="T387" s="48">
        <v>145109.04</v>
      </c>
      <c r="U387" s="48">
        <v>124279.88</v>
      </c>
      <c r="V387" s="48">
        <v>161530.18</v>
      </c>
      <c r="W387" s="48">
        <v>140136.68</v>
      </c>
      <c r="X387" s="48">
        <v>133915.26999999999</v>
      </c>
      <c r="Y387" s="48">
        <v>183493.14</v>
      </c>
      <c r="Z387" s="48">
        <v>80052.33</v>
      </c>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133"/>
      <c r="BL387" s="48"/>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row>
    <row r="388" spans="1:98" s="145" customFormat="1" ht="12.75" customHeight="1" x14ac:dyDescent="0.2">
      <c r="A388" s="318"/>
      <c r="B388" s="143" t="s">
        <v>45</v>
      </c>
      <c r="C388" s="144">
        <v>14178.64</v>
      </c>
      <c r="D388" s="144"/>
      <c r="E388" s="144"/>
      <c r="F388" s="144">
        <v>109746.27</v>
      </c>
      <c r="G388" s="144"/>
      <c r="H388" s="144"/>
      <c r="I388" s="144"/>
      <c r="J388" s="144"/>
      <c r="K388" s="144"/>
      <c r="L388" s="144"/>
      <c r="M388" s="144"/>
      <c r="N388" s="144"/>
      <c r="O388" s="144">
        <v>56654.92</v>
      </c>
      <c r="P388" s="144">
        <v>53702.22</v>
      </c>
      <c r="Q388" s="144">
        <v>64177.95</v>
      </c>
      <c r="R388" s="144">
        <v>52584.43</v>
      </c>
      <c r="S388" s="144">
        <v>55042.879999999997</v>
      </c>
      <c r="T388" s="144">
        <v>59694.39</v>
      </c>
      <c r="U388" s="144">
        <v>51791.47</v>
      </c>
      <c r="V388" s="144">
        <v>63305.1</v>
      </c>
      <c r="W388" s="144">
        <v>55548.85</v>
      </c>
      <c r="X388" s="144">
        <v>51147.22</v>
      </c>
      <c r="Y388" s="144">
        <v>65868.36</v>
      </c>
      <c r="Z388" s="144">
        <v>29599.68</v>
      </c>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AV388" s="144"/>
      <c r="AW388" s="144"/>
      <c r="AX388" s="144"/>
      <c r="AY388" s="144"/>
      <c r="AZ388" s="144"/>
      <c r="BA388" s="144"/>
      <c r="BB388" s="144"/>
      <c r="BC388" s="144"/>
      <c r="BD388" s="144"/>
      <c r="BE388" s="144"/>
      <c r="BF388" s="144"/>
      <c r="BG388" s="144"/>
      <c r="BH388" s="144"/>
      <c r="BI388" s="144"/>
      <c r="BJ388" s="144"/>
      <c r="BK388" s="133"/>
      <c r="BL388" s="144"/>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row>
    <row r="389" spans="1:98" s="57" customFormat="1" x14ac:dyDescent="0.2">
      <c r="A389" s="318"/>
      <c r="B389" s="146" t="s">
        <v>20</v>
      </c>
      <c r="C389" s="147">
        <v>93382.86</v>
      </c>
      <c r="D389" s="147"/>
      <c r="E389" s="147"/>
      <c r="F389" s="147">
        <v>632128.04</v>
      </c>
      <c r="G389" s="147"/>
      <c r="H389" s="147"/>
      <c r="I389" s="147"/>
      <c r="J389" s="147"/>
      <c r="K389" s="147"/>
      <c r="L389" s="147"/>
      <c r="M389" s="147"/>
      <c r="N389" s="147"/>
      <c r="O389" s="147">
        <v>371178.12</v>
      </c>
      <c r="P389" s="147">
        <v>341118.76</v>
      </c>
      <c r="Q389" s="147">
        <v>390721.55</v>
      </c>
      <c r="R389" s="147">
        <v>338312.01</v>
      </c>
      <c r="S389" s="147">
        <v>346332.36</v>
      </c>
      <c r="T389" s="147">
        <v>353678.52</v>
      </c>
      <c r="U389" s="147">
        <v>282767.49</v>
      </c>
      <c r="V389" s="147">
        <v>401420.84</v>
      </c>
      <c r="W389" s="147">
        <v>357028.85</v>
      </c>
      <c r="X389" s="147">
        <v>339337.41</v>
      </c>
      <c r="Y389" s="147">
        <v>384305.79</v>
      </c>
      <c r="Z389" s="147">
        <v>173382.52</v>
      </c>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c r="BC389" s="147"/>
      <c r="BD389" s="147"/>
      <c r="BE389" s="147"/>
      <c r="BF389" s="147"/>
      <c r="BG389" s="147"/>
      <c r="BH389" s="147"/>
      <c r="BI389" s="147"/>
      <c r="BJ389" s="147"/>
      <c r="BK389" s="56"/>
      <c r="BL389" s="147"/>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row>
    <row r="390" spans="1:98" s="150" customFormat="1" x14ac:dyDescent="0.2">
      <c r="A390" s="318"/>
      <c r="B390" s="148" t="s">
        <v>46</v>
      </c>
      <c r="C390" s="149">
        <v>1191.6099999999999</v>
      </c>
      <c r="D390" s="149"/>
      <c r="E390" s="149"/>
      <c r="F390" s="149">
        <v>2283.42</v>
      </c>
      <c r="G390" s="149"/>
      <c r="H390" s="149"/>
      <c r="I390" s="149"/>
      <c r="J390" s="149"/>
      <c r="K390" s="149"/>
      <c r="L390" s="149"/>
      <c r="M390" s="149"/>
      <c r="N390" s="149"/>
      <c r="O390" s="149">
        <v>1561.91</v>
      </c>
      <c r="P390" s="149">
        <v>1497.97</v>
      </c>
      <c r="Q390" s="149">
        <v>1325.26</v>
      </c>
      <c r="R390" s="149">
        <v>1713.84</v>
      </c>
      <c r="S390" s="149">
        <v>1173.53</v>
      </c>
      <c r="T390" s="149">
        <v>1147.0899999999999</v>
      </c>
      <c r="U390" s="149">
        <v>1050.92</v>
      </c>
      <c r="V390" s="149">
        <v>1299.6199999999999</v>
      </c>
      <c r="W390" s="149">
        <v>1527.09</v>
      </c>
      <c r="X390" s="149">
        <v>1182.97</v>
      </c>
      <c r="Y390" s="149">
        <v>1269.8699999999999</v>
      </c>
      <c r="Z390" s="149">
        <v>1271.43</v>
      </c>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33"/>
      <c r="BL390" s="149"/>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row>
    <row r="391" spans="1:98" s="153" customFormat="1" x14ac:dyDescent="0.2">
      <c r="A391" s="318"/>
      <c r="B391" s="151" t="s">
        <v>47</v>
      </c>
      <c r="C391" s="152">
        <v>1176.43</v>
      </c>
      <c r="D391" s="152"/>
      <c r="E391" s="152"/>
      <c r="F391" s="152">
        <v>2583.46</v>
      </c>
      <c r="G391" s="152"/>
      <c r="H391" s="152"/>
      <c r="I391" s="152"/>
      <c r="J391" s="152"/>
      <c r="K391" s="152"/>
      <c r="L391" s="152"/>
      <c r="M391" s="152"/>
      <c r="N391" s="152"/>
      <c r="O391" s="152">
        <v>1985.56</v>
      </c>
      <c r="P391" s="152">
        <v>1726.61</v>
      </c>
      <c r="Q391" s="152">
        <v>1712.93</v>
      </c>
      <c r="R391" s="152">
        <v>1466.03</v>
      </c>
      <c r="S391" s="152">
        <v>1312.73</v>
      </c>
      <c r="T391" s="152">
        <v>1325.2</v>
      </c>
      <c r="U391" s="152">
        <v>1205.95</v>
      </c>
      <c r="V391" s="152">
        <v>1455.83</v>
      </c>
      <c r="W391" s="152">
        <v>1462.64</v>
      </c>
      <c r="X391" s="152">
        <v>1291.1199999999999</v>
      </c>
      <c r="Y391" s="152">
        <v>1910.01</v>
      </c>
      <c r="Z391" s="152">
        <v>1961.59</v>
      </c>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33"/>
      <c r="BL391" s="152"/>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row>
    <row r="392" spans="1:98" s="153" customFormat="1" x14ac:dyDescent="0.2">
      <c r="A392" s="318"/>
      <c r="B392" s="154" t="s">
        <v>48</v>
      </c>
      <c r="C392" s="152">
        <v>1149.97</v>
      </c>
      <c r="D392" s="152"/>
      <c r="E392" s="152"/>
      <c r="F392" s="152">
        <v>2417.63</v>
      </c>
      <c r="G392" s="152"/>
      <c r="H392" s="152"/>
      <c r="I392" s="152"/>
      <c r="J392" s="152"/>
      <c r="K392" s="152"/>
      <c r="L392" s="152"/>
      <c r="M392" s="152"/>
      <c r="N392" s="152"/>
      <c r="O392" s="152">
        <v>1814.07</v>
      </c>
      <c r="P392" s="152">
        <v>1491.67</v>
      </c>
      <c r="Q392" s="152">
        <v>1512.24</v>
      </c>
      <c r="R392" s="152">
        <v>1505.21</v>
      </c>
      <c r="S392" s="152">
        <v>1424.11</v>
      </c>
      <c r="T392" s="152">
        <v>1366.08</v>
      </c>
      <c r="U392" s="152">
        <v>1200.21</v>
      </c>
      <c r="V392" s="152">
        <v>1420.17</v>
      </c>
      <c r="W392" s="152">
        <v>1416.53</v>
      </c>
      <c r="X392" s="152">
        <v>1397.76</v>
      </c>
      <c r="Y392" s="152">
        <v>1771.64</v>
      </c>
      <c r="Z392" s="152">
        <v>1751.08</v>
      </c>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33"/>
      <c r="BL392" s="152"/>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row>
    <row r="393" spans="1:98" s="157" customFormat="1" ht="13.5" thickBot="1" x14ac:dyDescent="0.25">
      <c r="A393" s="318"/>
      <c r="B393" s="155" t="s">
        <v>49</v>
      </c>
      <c r="C393" s="156">
        <v>1191.6099999999999</v>
      </c>
      <c r="D393" s="156"/>
      <c r="E393" s="156"/>
      <c r="F393" s="156">
        <v>2583.46</v>
      </c>
      <c r="G393" s="156"/>
      <c r="H393" s="156"/>
      <c r="I393" s="156"/>
      <c r="J393" s="156"/>
      <c r="K393" s="156"/>
      <c r="L393" s="156"/>
      <c r="M393" s="156"/>
      <c r="N393" s="156"/>
      <c r="O393" s="156">
        <v>1985.56</v>
      </c>
      <c r="P393" s="156">
        <v>1726.61</v>
      </c>
      <c r="Q393" s="156">
        <v>1712.93</v>
      </c>
      <c r="R393" s="156">
        <v>1713.84</v>
      </c>
      <c r="S393" s="156">
        <v>1424.11</v>
      </c>
      <c r="T393" s="156">
        <v>1366.08</v>
      </c>
      <c r="U393" s="156">
        <v>1205.95</v>
      </c>
      <c r="V393" s="156">
        <v>1455.83</v>
      </c>
      <c r="W393" s="156">
        <v>1527.09</v>
      </c>
      <c r="X393" s="156">
        <v>1397.76</v>
      </c>
      <c r="Y393" s="156">
        <v>1910.01</v>
      </c>
      <c r="Z393" s="156">
        <v>1961.59</v>
      </c>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45"/>
      <c r="BL393" s="156"/>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row>
    <row r="394" spans="1:98" s="160" customFormat="1" x14ac:dyDescent="0.2">
      <c r="A394" s="318"/>
      <c r="B394" s="158" t="s">
        <v>50</v>
      </c>
      <c r="C394" s="159">
        <v>54983.28</v>
      </c>
      <c r="D394" s="159"/>
      <c r="E394" s="159"/>
      <c r="F394" s="159">
        <v>167092.41</v>
      </c>
      <c r="G394" s="159"/>
      <c r="H394" s="159"/>
      <c r="I394" s="159"/>
      <c r="J394" s="159"/>
      <c r="K394" s="159"/>
      <c r="L394" s="159"/>
      <c r="M394" s="159"/>
      <c r="N394" s="159"/>
      <c r="O394" s="159">
        <v>248034.89</v>
      </c>
      <c r="P394" s="159">
        <v>223178.75</v>
      </c>
      <c r="Q394" s="159">
        <v>244843.67</v>
      </c>
      <c r="R394" s="159">
        <v>248910.71</v>
      </c>
      <c r="S394" s="159">
        <v>188396.07</v>
      </c>
      <c r="T394" s="159">
        <v>150662.88</v>
      </c>
      <c r="U394" s="159">
        <v>106377.81</v>
      </c>
      <c r="V394" s="159">
        <v>208065.41</v>
      </c>
      <c r="W394" s="159">
        <v>196732.91</v>
      </c>
      <c r="X394" s="159">
        <v>192741.66</v>
      </c>
      <c r="Y394" s="159">
        <v>169206.32</v>
      </c>
      <c r="Z394" s="159">
        <v>77802.62</v>
      </c>
      <c r="AA394" s="159"/>
      <c r="AB394" s="159"/>
      <c r="AC394" s="159"/>
      <c r="AD394" s="159"/>
      <c r="AE394" s="159"/>
      <c r="AF394" s="159"/>
      <c r="AG394" s="159"/>
      <c r="AH394" s="159"/>
      <c r="AI394" s="159"/>
      <c r="AJ394" s="159"/>
      <c r="AK394" s="159"/>
      <c r="AL394" s="159"/>
      <c r="AM394" s="159"/>
      <c r="AN394" s="159"/>
      <c r="AO394" s="159"/>
      <c r="AP394" s="159"/>
      <c r="AQ394" s="159"/>
      <c r="AR394" s="159"/>
      <c r="AS394" s="159"/>
      <c r="AT394" s="159"/>
      <c r="AU394" s="159"/>
      <c r="AV394" s="159"/>
      <c r="AW394" s="159"/>
      <c r="AX394" s="159"/>
      <c r="AY394" s="159"/>
      <c r="AZ394" s="159"/>
      <c r="BA394" s="159"/>
      <c r="BB394" s="159"/>
      <c r="BC394" s="159"/>
      <c r="BD394" s="159"/>
      <c r="BE394" s="159"/>
      <c r="BF394" s="159"/>
      <c r="BG394" s="159"/>
      <c r="BH394" s="159"/>
      <c r="BI394" s="159"/>
      <c r="BJ394" s="159"/>
      <c r="BK394" s="133"/>
      <c r="BL394" s="159"/>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row>
    <row r="395" spans="1:98" s="163" customFormat="1" x14ac:dyDescent="0.2">
      <c r="A395" s="318"/>
      <c r="B395" s="161" t="s">
        <v>51</v>
      </c>
      <c r="C395" s="162">
        <v>50516.7</v>
      </c>
      <c r="D395" s="162"/>
      <c r="E395" s="162"/>
      <c r="F395" s="162">
        <v>188745.48</v>
      </c>
      <c r="G395" s="162"/>
      <c r="H395" s="162"/>
      <c r="I395" s="162"/>
      <c r="J395" s="162"/>
      <c r="K395" s="162"/>
      <c r="L395" s="162"/>
      <c r="M395" s="162"/>
      <c r="N395" s="162"/>
      <c r="O395" s="162">
        <v>232870.65</v>
      </c>
      <c r="P395" s="162">
        <v>213021.44</v>
      </c>
      <c r="Q395" s="162">
        <v>236371.74</v>
      </c>
      <c r="R395" s="162">
        <v>180415.64</v>
      </c>
      <c r="S395" s="162">
        <v>169035.96</v>
      </c>
      <c r="T395" s="162">
        <v>147325.68</v>
      </c>
      <c r="U395" s="162">
        <v>129045.08</v>
      </c>
      <c r="V395" s="162">
        <v>190888.57</v>
      </c>
      <c r="W395" s="162">
        <v>175311.64</v>
      </c>
      <c r="X395" s="162">
        <v>165150.87</v>
      </c>
      <c r="Y395" s="162">
        <v>216916.19</v>
      </c>
      <c r="Z395" s="162">
        <v>89807.77</v>
      </c>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33"/>
      <c r="BL395" s="162"/>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row>
    <row r="396" spans="1:98" s="163" customFormat="1" x14ac:dyDescent="0.2">
      <c r="A396" s="318"/>
      <c r="B396" s="164" t="s">
        <v>52</v>
      </c>
      <c r="C396" s="165">
        <v>18472.32</v>
      </c>
      <c r="D396" s="165"/>
      <c r="E396" s="165"/>
      <c r="F396" s="165">
        <v>76955.47</v>
      </c>
      <c r="G396" s="165"/>
      <c r="H396" s="165"/>
      <c r="I396" s="165"/>
      <c r="J396" s="165"/>
      <c r="K396" s="165"/>
      <c r="L396" s="165"/>
      <c r="M396" s="165"/>
      <c r="N396" s="165"/>
      <c r="O396" s="165">
        <v>87443.14</v>
      </c>
      <c r="P396" s="165">
        <v>80638.350000000006</v>
      </c>
      <c r="Q396" s="165">
        <v>92560.43</v>
      </c>
      <c r="R396" s="165">
        <v>76307.649999999994</v>
      </c>
      <c r="S396" s="165">
        <v>64709.22</v>
      </c>
      <c r="T396" s="165">
        <v>55869.15</v>
      </c>
      <c r="U396" s="165">
        <v>51107.45</v>
      </c>
      <c r="V396" s="165">
        <v>70508.509999999995</v>
      </c>
      <c r="W396" s="165">
        <v>67912.990000000005</v>
      </c>
      <c r="X396" s="165">
        <v>64380.79</v>
      </c>
      <c r="Y396" s="165">
        <v>79159.61</v>
      </c>
      <c r="Z396" s="165">
        <v>34409.120000000003</v>
      </c>
      <c r="AA396" s="165"/>
      <c r="AB396" s="165"/>
      <c r="AC396" s="165"/>
      <c r="AD396" s="165"/>
      <c r="AE396" s="165"/>
      <c r="AF396" s="165"/>
      <c r="AG396" s="165"/>
      <c r="AH396" s="165"/>
      <c r="AI396" s="165"/>
      <c r="AJ396" s="165"/>
      <c r="AK396" s="165"/>
      <c r="AL396" s="165"/>
      <c r="AM396" s="165"/>
      <c r="AN396" s="165"/>
      <c r="AO396" s="165"/>
      <c r="AP396" s="165"/>
      <c r="AQ396" s="165"/>
      <c r="AR396" s="165"/>
      <c r="AS396" s="165"/>
      <c r="AT396" s="165"/>
      <c r="AU396" s="165"/>
      <c r="AV396" s="165"/>
      <c r="AW396" s="165"/>
      <c r="AX396" s="165"/>
      <c r="AY396" s="165"/>
      <c r="AZ396" s="165"/>
      <c r="BA396" s="165"/>
      <c r="BB396" s="165"/>
      <c r="BC396" s="165"/>
      <c r="BD396" s="165"/>
      <c r="BE396" s="165"/>
      <c r="BF396" s="165"/>
      <c r="BG396" s="165"/>
      <c r="BH396" s="165"/>
      <c r="BI396" s="165"/>
      <c r="BJ396" s="165"/>
      <c r="BK396" s="133"/>
      <c r="BL396" s="165"/>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row>
    <row r="397" spans="1:98" s="168" customFormat="1" ht="13.5" thickBot="1" x14ac:dyDescent="0.25">
      <c r="A397" s="318"/>
      <c r="B397" s="166" t="s">
        <v>53</v>
      </c>
      <c r="C397" s="167">
        <v>0</v>
      </c>
      <c r="D397" s="167"/>
      <c r="E397" s="167"/>
      <c r="F397" s="167">
        <v>0</v>
      </c>
      <c r="G397" s="167"/>
      <c r="H397" s="167"/>
      <c r="I397" s="167"/>
      <c r="J397" s="167"/>
      <c r="K397" s="167"/>
      <c r="L397" s="167"/>
      <c r="M397" s="167"/>
      <c r="N397" s="167"/>
      <c r="O397" s="167">
        <v>0</v>
      </c>
      <c r="P397" s="167">
        <v>0</v>
      </c>
      <c r="Q397" s="167">
        <v>0</v>
      </c>
      <c r="R397" s="167">
        <v>0</v>
      </c>
      <c r="S397" s="167">
        <v>0</v>
      </c>
      <c r="T397" s="167">
        <v>146478.92000000001</v>
      </c>
      <c r="U397" s="167">
        <v>131438.57999999999</v>
      </c>
      <c r="V397" s="167">
        <v>200202.83</v>
      </c>
      <c r="W397" s="167">
        <v>0</v>
      </c>
      <c r="X397" s="167">
        <v>0</v>
      </c>
      <c r="Y397" s="167">
        <v>0</v>
      </c>
      <c r="Z397" s="167">
        <v>0</v>
      </c>
      <c r="AA397" s="167"/>
      <c r="AB397" s="167"/>
      <c r="AC397" s="167"/>
      <c r="AD397" s="167"/>
      <c r="AE397" s="167"/>
      <c r="AF397" s="167"/>
      <c r="AG397" s="167"/>
      <c r="AH397" s="167"/>
      <c r="AI397" s="167"/>
      <c r="AJ397" s="167"/>
      <c r="AK397" s="167"/>
      <c r="AL397" s="167"/>
      <c r="AM397" s="167"/>
      <c r="AN397" s="167"/>
      <c r="AO397" s="167"/>
      <c r="AP397" s="167"/>
      <c r="AQ397" s="167"/>
      <c r="AR397" s="167"/>
      <c r="AS397" s="167"/>
      <c r="AT397" s="167"/>
      <c r="AU397" s="167"/>
      <c r="AV397" s="167"/>
      <c r="AW397" s="167"/>
      <c r="AX397" s="167"/>
      <c r="AY397" s="167"/>
      <c r="AZ397" s="167"/>
      <c r="BA397" s="167"/>
      <c r="BB397" s="167"/>
      <c r="BC397" s="167"/>
      <c r="BD397" s="167"/>
      <c r="BE397" s="167"/>
      <c r="BF397" s="167"/>
      <c r="BG397" s="167"/>
      <c r="BH397" s="167"/>
      <c r="BI397" s="167"/>
      <c r="BJ397" s="167"/>
      <c r="BK397" s="56"/>
      <c r="BL397" s="167"/>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row>
    <row r="398" spans="1:98" s="171" customFormat="1" x14ac:dyDescent="0.2">
      <c r="A398" s="318"/>
      <c r="B398" s="245" t="s">
        <v>54</v>
      </c>
      <c r="C398" s="170">
        <v>15</v>
      </c>
      <c r="D398" s="170"/>
      <c r="E398" s="170"/>
      <c r="F398" s="170">
        <v>40</v>
      </c>
      <c r="G398" s="170"/>
      <c r="H398" s="170"/>
      <c r="I398" s="170"/>
      <c r="J398" s="170"/>
      <c r="K398" s="170"/>
      <c r="L398" s="170"/>
      <c r="M398" s="170"/>
      <c r="N398" s="170"/>
      <c r="O398" s="170">
        <v>42</v>
      </c>
      <c r="P398" s="170">
        <v>51</v>
      </c>
      <c r="Q398" s="170">
        <v>55</v>
      </c>
      <c r="R398" s="170">
        <v>49</v>
      </c>
      <c r="S398" s="170">
        <v>46</v>
      </c>
      <c r="T398" s="170">
        <v>47</v>
      </c>
      <c r="U398" s="170">
        <v>41</v>
      </c>
      <c r="V398" s="170">
        <v>53</v>
      </c>
      <c r="W398" s="170">
        <v>49</v>
      </c>
      <c r="X398" s="170">
        <v>51</v>
      </c>
      <c r="Y398" s="170">
        <v>40</v>
      </c>
      <c r="Z398" s="170">
        <v>16</v>
      </c>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33"/>
      <c r="BL398" s="170"/>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row>
    <row r="399" spans="1:98" s="174" customFormat="1" x14ac:dyDescent="0.2">
      <c r="A399" s="318"/>
      <c r="B399" s="246" t="s">
        <v>55</v>
      </c>
      <c r="C399" s="173">
        <v>31</v>
      </c>
      <c r="D399" s="173"/>
      <c r="E399" s="173"/>
      <c r="F399" s="173">
        <v>30</v>
      </c>
      <c r="G399" s="173"/>
      <c r="H399" s="173"/>
      <c r="I399" s="173"/>
      <c r="J399" s="173"/>
      <c r="K399" s="173"/>
      <c r="L399" s="173"/>
      <c r="M399" s="173"/>
      <c r="N399" s="173"/>
      <c r="O399" s="173">
        <v>31</v>
      </c>
      <c r="P399" s="173">
        <v>28</v>
      </c>
      <c r="Q399" s="173">
        <v>31</v>
      </c>
      <c r="R399" s="173">
        <v>30</v>
      </c>
      <c r="S399" s="173">
        <v>31</v>
      </c>
      <c r="T399" s="173">
        <v>30</v>
      </c>
      <c r="U399" s="173">
        <v>31</v>
      </c>
      <c r="V399" s="173">
        <v>31</v>
      </c>
      <c r="W399" s="173">
        <v>30</v>
      </c>
      <c r="X399" s="173">
        <v>31</v>
      </c>
      <c r="Y399" s="173">
        <v>30</v>
      </c>
      <c r="Z399" s="173">
        <v>31</v>
      </c>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45"/>
      <c r="BL399" s="173"/>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row>
    <row r="400" spans="1:98" s="177" customFormat="1" ht="4.5" customHeight="1" x14ac:dyDescent="0.2">
      <c r="A400" s="318"/>
      <c r="B400" s="247"/>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45"/>
      <c r="BL400" s="176"/>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row>
    <row r="401" spans="1:98" s="181" customFormat="1" x14ac:dyDescent="0.2">
      <c r="A401" s="318"/>
      <c r="B401" s="248" t="s">
        <v>56</v>
      </c>
      <c r="C401" s="179">
        <v>52.33</v>
      </c>
      <c r="D401" s="179"/>
      <c r="E401" s="179"/>
      <c r="F401" s="179">
        <v>49.91</v>
      </c>
      <c r="G401" s="179"/>
      <c r="H401" s="179"/>
      <c r="I401" s="179"/>
      <c r="J401" s="179"/>
      <c r="K401" s="179"/>
      <c r="L401" s="179"/>
      <c r="M401" s="179"/>
      <c r="N401" s="179"/>
      <c r="O401" s="179">
        <v>42.37</v>
      </c>
      <c r="P401" s="179">
        <v>42.37</v>
      </c>
      <c r="Q401" s="179">
        <v>42.37</v>
      </c>
      <c r="R401" s="179">
        <v>52.33</v>
      </c>
      <c r="S401" s="179">
        <v>52.33</v>
      </c>
      <c r="T401" s="179">
        <v>52.33</v>
      </c>
      <c r="U401" s="179">
        <v>52.33</v>
      </c>
      <c r="V401" s="179">
        <v>52.33</v>
      </c>
      <c r="W401" s="179">
        <v>52.33</v>
      </c>
      <c r="X401" s="179">
        <v>52.33</v>
      </c>
      <c r="Y401" s="179">
        <v>52.33</v>
      </c>
      <c r="Z401" s="179">
        <v>52.33</v>
      </c>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80"/>
      <c r="BL401" s="179"/>
      <c r="BM401" s="180"/>
      <c r="BN401" s="180"/>
      <c r="BO401" s="180"/>
      <c r="BP401" s="180"/>
      <c r="BQ401" s="180"/>
      <c r="BR401" s="180"/>
      <c r="BS401" s="180"/>
      <c r="BT401" s="180"/>
      <c r="BU401" s="180"/>
      <c r="BV401" s="180"/>
      <c r="BW401" s="180"/>
      <c r="BX401" s="180"/>
      <c r="BY401" s="180"/>
      <c r="BZ401" s="180"/>
      <c r="CA401" s="180"/>
      <c r="CB401" s="180"/>
      <c r="CC401" s="180"/>
      <c r="CD401" s="180"/>
      <c r="CE401" s="180"/>
      <c r="CF401" s="180"/>
      <c r="CG401" s="180"/>
      <c r="CH401" s="180"/>
      <c r="CI401" s="180"/>
      <c r="CJ401" s="180"/>
      <c r="CK401" s="180"/>
      <c r="CL401" s="180"/>
      <c r="CM401" s="180"/>
      <c r="CN401" s="180"/>
      <c r="CO401" s="180"/>
      <c r="CP401" s="180"/>
      <c r="CQ401" s="180"/>
      <c r="CR401" s="180"/>
      <c r="CS401" s="180"/>
    </row>
    <row r="402" spans="1:98" s="184" customFormat="1" x14ac:dyDescent="0.2">
      <c r="A402" s="318"/>
      <c r="B402" s="249" t="s">
        <v>57</v>
      </c>
      <c r="C402" s="183">
        <f t="shared" ref="C402:BJ402" si="383">C399*C401</f>
        <v>1622.23</v>
      </c>
      <c r="D402" s="183">
        <f t="shared" si="383"/>
        <v>0</v>
      </c>
      <c r="E402" s="183">
        <f t="shared" si="383"/>
        <v>0</v>
      </c>
      <c r="F402" s="183">
        <f t="shared" si="383"/>
        <v>1497.3</v>
      </c>
      <c r="G402" s="183">
        <f t="shared" si="383"/>
        <v>0</v>
      </c>
      <c r="H402" s="183">
        <f t="shared" si="383"/>
        <v>0</v>
      </c>
      <c r="I402" s="183">
        <f t="shared" si="383"/>
        <v>0</v>
      </c>
      <c r="J402" s="183">
        <f t="shared" si="383"/>
        <v>0</v>
      </c>
      <c r="K402" s="183">
        <f t="shared" si="383"/>
        <v>0</v>
      </c>
      <c r="L402" s="183">
        <f t="shared" si="383"/>
        <v>0</v>
      </c>
      <c r="M402" s="183">
        <f t="shared" si="383"/>
        <v>0</v>
      </c>
      <c r="N402" s="183">
        <f t="shared" si="383"/>
        <v>0</v>
      </c>
      <c r="O402" s="183">
        <f t="shared" si="383"/>
        <v>1313.47</v>
      </c>
      <c r="P402" s="183">
        <f t="shared" si="383"/>
        <v>1186.3599999999999</v>
      </c>
      <c r="Q402" s="183">
        <f t="shared" si="383"/>
        <v>1313.47</v>
      </c>
      <c r="R402" s="183">
        <f t="shared" si="383"/>
        <v>1569.8999999999999</v>
      </c>
      <c r="S402" s="183">
        <f t="shared" si="383"/>
        <v>1622.23</v>
      </c>
      <c r="T402" s="183">
        <f t="shared" si="383"/>
        <v>1569.8999999999999</v>
      </c>
      <c r="U402" s="183">
        <f t="shared" si="383"/>
        <v>1622.23</v>
      </c>
      <c r="V402" s="183">
        <f t="shared" si="383"/>
        <v>1622.23</v>
      </c>
      <c r="W402" s="183">
        <f t="shared" si="383"/>
        <v>1569.8999999999999</v>
      </c>
      <c r="X402" s="183">
        <f t="shared" si="383"/>
        <v>1622.23</v>
      </c>
      <c r="Y402" s="183">
        <f t="shared" si="383"/>
        <v>1569.8999999999999</v>
      </c>
      <c r="Z402" s="183">
        <f t="shared" si="383"/>
        <v>1622.23</v>
      </c>
      <c r="AA402" s="183">
        <f t="shared" si="383"/>
        <v>0</v>
      </c>
      <c r="AB402" s="183">
        <f t="shared" si="383"/>
        <v>0</v>
      </c>
      <c r="AC402" s="183">
        <f t="shared" si="383"/>
        <v>0</v>
      </c>
      <c r="AD402" s="183">
        <f t="shared" si="383"/>
        <v>0</v>
      </c>
      <c r="AE402" s="183">
        <f t="shared" si="383"/>
        <v>0</v>
      </c>
      <c r="AF402" s="183">
        <f t="shared" si="383"/>
        <v>0</v>
      </c>
      <c r="AG402" s="183">
        <f t="shared" si="383"/>
        <v>0</v>
      </c>
      <c r="AH402" s="183">
        <f t="shared" si="383"/>
        <v>0</v>
      </c>
      <c r="AI402" s="183">
        <f t="shared" si="383"/>
        <v>0</v>
      </c>
      <c r="AJ402" s="183">
        <f t="shared" si="383"/>
        <v>0</v>
      </c>
      <c r="AK402" s="183">
        <f t="shared" si="383"/>
        <v>0</v>
      </c>
      <c r="AL402" s="183">
        <f t="shared" si="383"/>
        <v>0</v>
      </c>
      <c r="AM402" s="183">
        <f t="shared" si="383"/>
        <v>0</v>
      </c>
      <c r="AN402" s="183">
        <f t="shared" si="383"/>
        <v>0</v>
      </c>
      <c r="AO402" s="183">
        <f t="shared" si="383"/>
        <v>0</v>
      </c>
      <c r="AP402" s="183">
        <f t="shared" si="383"/>
        <v>0</v>
      </c>
      <c r="AQ402" s="183">
        <f t="shared" si="383"/>
        <v>0</v>
      </c>
      <c r="AR402" s="183">
        <f t="shared" si="383"/>
        <v>0</v>
      </c>
      <c r="AS402" s="183">
        <f t="shared" si="383"/>
        <v>0</v>
      </c>
      <c r="AT402" s="183">
        <f t="shared" si="383"/>
        <v>0</v>
      </c>
      <c r="AU402" s="183">
        <f t="shared" si="383"/>
        <v>0</v>
      </c>
      <c r="AV402" s="183">
        <f t="shared" si="383"/>
        <v>0</v>
      </c>
      <c r="AW402" s="183">
        <f t="shared" si="383"/>
        <v>0</v>
      </c>
      <c r="AX402" s="183">
        <f t="shared" si="383"/>
        <v>0</v>
      </c>
      <c r="AY402" s="183">
        <f t="shared" si="383"/>
        <v>0</v>
      </c>
      <c r="AZ402" s="183">
        <f t="shared" si="383"/>
        <v>0</v>
      </c>
      <c r="BA402" s="183">
        <f t="shared" si="383"/>
        <v>0</v>
      </c>
      <c r="BB402" s="183">
        <f t="shared" si="383"/>
        <v>0</v>
      </c>
      <c r="BC402" s="183">
        <f t="shared" si="383"/>
        <v>0</v>
      </c>
      <c r="BD402" s="183">
        <f t="shared" si="383"/>
        <v>0</v>
      </c>
      <c r="BE402" s="183">
        <f t="shared" si="383"/>
        <v>0</v>
      </c>
      <c r="BF402" s="183">
        <f t="shared" si="383"/>
        <v>0</v>
      </c>
      <c r="BG402" s="183">
        <f t="shared" si="383"/>
        <v>0</v>
      </c>
      <c r="BH402" s="183">
        <f t="shared" si="383"/>
        <v>0</v>
      </c>
      <c r="BI402" s="183">
        <f t="shared" si="383"/>
        <v>0</v>
      </c>
      <c r="BJ402" s="183">
        <f t="shared" si="383"/>
        <v>0</v>
      </c>
      <c r="BK402" s="45"/>
      <c r="BL402" s="183">
        <f t="shared" ref="BL402" si="384">BL399*BL401</f>
        <v>0</v>
      </c>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row>
    <row r="403" spans="1:98" s="45" customFormat="1" x14ac:dyDescent="0.2">
      <c r="A403" s="318"/>
      <c r="B403" s="199" t="s">
        <v>6</v>
      </c>
      <c r="C403" s="186">
        <v>3.35</v>
      </c>
      <c r="D403" s="186"/>
      <c r="E403" s="186"/>
      <c r="F403" s="186">
        <v>0</v>
      </c>
      <c r="G403" s="186"/>
      <c r="H403" s="186"/>
      <c r="I403" s="186"/>
      <c r="J403" s="186"/>
      <c r="K403" s="186"/>
      <c r="L403" s="186"/>
      <c r="M403" s="186"/>
      <c r="N403" s="186"/>
      <c r="O403" s="186">
        <v>2.71</v>
      </c>
      <c r="P403" s="186">
        <v>2.71</v>
      </c>
      <c r="Q403" s="186">
        <v>2.71</v>
      </c>
      <c r="R403" s="186">
        <v>3.35</v>
      </c>
      <c r="S403" s="186">
        <v>3.35</v>
      </c>
      <c r="T403" s="186">
        <v>3.35</v>
      </c>
      <c r="U403" s="186">
        <v>3.35</v>
      </c>
      <c r="V403" s="186">
        <v>3.35</v>
      </c>
      <c r="W403" s="186">
        <v>3.35</v>
      </c>
      <c r="X403" s="186">
        <v>3.35</v>
      </c>
      <c r="Y403" s="186">
        <v>3.35</v>
      </c>
      <c r="Z403" s="186">
        <v>3.35</v>
      </c>
      <c r="AA403" s="186"/>
      <c r="AB403" s="186"/>
      <c r="AC403" s="186"/>
      <c r="AD403" s="186"/>
      <c r="AE403" s="186"/>
      <c r="AF403" s="186"/>
      <c r="AG403" s="186"/>
      <c r="AH403" s="186"/>
      <c r="AI403" s="186"/>
      <c r="AJ403" s="186"/>
      <c r="AK403" s="186"/>
      <c r="AL403" s="186"/>
      <c r="AM403" s="186"/>
      <c r="AN403" s="186"/>
      <c r="AO403" s="186"/>
      <c r="AP403" s="186"/>
      <c r="AQ403" s="186"/>
      <c r="AR403" s="186"/>
      <c r="AS403" s="186"/>
      <c r="AT403" s="186"/>
      <c r="AU403" s="186"/>
      <c r="AV403" s="186"/>
      <c r="AW403" s="186"/>
      <c r="AX403" s="186"/>
      <c r="AY403" s="186"/>
      <c r="AZ403" s="186"/>
      <c r="BA403" s="186"/>
      <c r="BB403" s="186"/>
      <c r="BC403" s="186"/>
      <c r="BD403" s="186"/>
      <c r="BE403" s="186"/>
      <c r="BF403" s="186"/>
      <c r="BG403" s="186"/>
      <c r="BH403" s="186"/>
      <c r="BI403" s="186"/>
      <c r="BJ403" s="186"/>
      <c r="BL403" s="186"/>
    </row>
    <row r="404" spans="1:98" s="24" customFormat="1" x14ac:dyDescent="0.2">
      <c r="A404" s="318"/>
      <c r="B404" s="250" t="s">
        <v>58</v>
      </c>
      <c r="C404" s="188">
        <f t="shared" ref="C404:BJ404" si="385">C403*C385</f>
        <v>20100</v>
      </c>
      <c r="D404" s="188">
        <f t="shared" si="385"/>
        <v>0</v>
      </c>
      <c r="E404" s="188">
        <f t="shared" si="385"/>
        <v>0</v>
      </c>
      <c r="F404" s="188">
        <f t="shared" si="385"/>
        <v>0</v>
      </c>
      <c r="G404" s="188">
        <f t="shared" si="385"/>
        <v>0</v>
      </c>
      <c r="H404" s="188">
        <f t="shared" si="385"/>
        <v>0</v>
      </c>
      <c r="I404" s="188">
        <f t="shared" si="385"/>
        <v>0</v>
      </c>
      <c r="J404" s="188">
        <f t="shared" si="385"/>
        <v>0</v>
      </c>
      <c r="K404" s="188">
        <f t="shared" si="385"/>
        <v>0</v>
      </c>
      <c r="L404" s="188">
        <f t="shared" si="385"/>
        <v>0</v>
      </c>
      <c r="M404" s="188">
        <f t="shared" si="385"/>
        <v>0</v>
      </c>
      <c r="N404" s="188">
        <f t="shared" si="385"/>
        <v>0</v>
      </c>
      <c r="O404" s="188">
        <f t="shared" si="385"/>
        <v>16260</v>
      </c>
      <c r="P404" s="188">
        <f t="shared" si="385"/>
        <v>16260</v>
      </c>
      <c r="Q404" s="188">
        <f t="shared" si="385"/>
        <v>16260</v>
      </c>
      <c r="R404" s="188">
        <f t="shared" si="385"/>
        <v>20100</v>
      </c>
      <c r="S404" s="188">
        <f t="shared" si="385"/>
        <v>20100</v>
      </c>
      <c r="T404" s="188">
        <f t="shared" si="385"/>
        <v>20100</v>
      </c>
      <c r="U404" s="188">
        <f t="shared" si="385"/>
        <v>20100</v>
      </c>
      <c r="V404" s="188">
        <f t="shared" si="385"/>
        <v>20100</v>
      </c>
      <c r="W404" s="188">
        <f t="shared" si="385"/>
        <v>20100</v>
      </c>
      <c r="X404" s="188">
        <f t="shared" si="385"/>
        <v>20100</v>
      </c>
      <c r="Y404" s="188">
        <f t="shared" si="385"/>
        <v>20100</v>
      </c>
      <c r="Z404" s="188">
        <f t="shared" si="385"/>
        <v>20100</v>
      </c>
      <c r="AA404" s="188">
        <f t="shared" si="385"/>
        <v>0</v>
      </c>
      <c r="AB404" s="188">
        <f t="shared" si="385"/>
        <v>0</v>
      </c>
      <c r="AC404" s="188">
        <f t="shared" si="385"/>
        <v>0</v>
      </c>
      <c r="AD404" s="188">
        <f t="shared" si="385"/>
        <v>0</v>
      </c>
      <c r="AE404" s="188">
        <f t="shared" si="385"/>
        <v>0</v>
      </c>
      <c r="AF404" s="188">
        <f t="shared" si="385"/>
        <v>0</v>
      </c>
      <c r="AG404" s="188">
        <f t="shared" si="385"/>
        <v>0</v>
      </c>
      <c r="AH404" s="188">
        <f t="shared" si="385"/>
        <v>0</v>
      </c>
      <c r="AI404" s="188">
        <f t="shared" si="385"/>
        <v>0</v>
      </c>
      <c r="AJ404" s="188">
        <f t="shared" si="385"/>
        <v>0</v>
      </c>
      <c r="AK404" s="188">
        <f t="shared" si="385"/>
        <v>0</v>
      </c>
      <c r="AL404" s="188">
        <f t="shared" si="385"/>
        <v>0</v>
      </c>
      <c r="AM404" s="188">
        <f t="shared" si="385"/>
        <v>0</v>
      </c>
      <c r="AN404" s="188">
        <f t="shared" si="385"/>
        <v>0</v>
      </c>
      <c r="AO404" s="188">
        <f t="shared" si="385"/>
        <v>0</v>
      </c>
      <c r="AP404" s="188">
        <f t="shared" si="385"/>
        <v>0</v>
      </c>
      <c r="AQ404" s="188">
        <f t="shared" si="385"/>
        <v>0</v>
      </c>
      <c r="AR404" s="188">
        <f t="shared" si="385"/>
        <v>0</v>
      </c>
      <c r="AS404" s="188">
        <f t="shared" si="385"/>
        <v>0</v>
      </c>
      <c r="AT404" s="188">
        <f t="shared" si="385"/>
        <v>0</v>
      </c>
      <c r="AU404" s="188">
        <f t="shared" si="385"/>
        <v>0</v>
      </c>
      <c r="AV404" s="188">
        <f t="shared" si="385"/>
        <v>0</v>
      </c>
      <c r="AW404" s="188">
        <f t="shared" si="385"/>
        <v>0</v>
      </c>
      <c r="AX404" s="188">
        <f t="shared" si="385"/>
        <v>0</v>
      </c>
      <c r="AY404" s="188">
        <f t="shared" si="385"/>
        <v>0</v>
      </c>
      <c r="AZ404" s="188">
        <f t="shared" si="385"/>
        <v>0</v>
      </c>
      <c r="BA404" s="188">
        <f t="shared" si="385"/>
        <v>0</v>
      </c>
      <c r="BB404" s="188">
        <f t="shared" si="385"/>
        <v>0</v>
      </c>
      <c r="BC404" s="188">
        <f t="shared" si="385"/>
        <v>0</v>
      </c>
      <c r="BD404" s="188">
        <f t="shared" si="385"/>
        <v>0</v>
      </c>
      <c r="BE404" s="188">
        <f t="shared" si="385"/>
        <v>0</v>
      </c>
      <c r="BF404" s="188">
        <f t="shared" si="385"/>
        <v>0</v>
      </c>
      <c r="BG404" s="188">
        <f t="shared" si="385"/>
        <v>0</v>
      </c>
      <c r="BH404" s="188">
        <f t="shared" si="385"/>
        <v>0</v>
      </c>
      <c r="BI404" s="188">
        <f t="shared" si="385"/>
        <v>0</v>
      </c>
      <c r="BJ404" s="188">
        <f t="shared" si="385"/>
        <v>0</v>
      </c>
      <c r="BK404" s="23"/>
      <c r="BL404" s="188">
        <f t="shared" ref="BL404" si="386">BL403*BL385</f>
        <v>0</v>
      </c>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row>
    <row r="405" spans="1:98" s="45" customFormat="1" x14ac:dyDescent="0.2">
      <c r="A405" s="318"/>
      <c r="B405" s="203" t="s">
        <v>59</v>
      </c>
      <c r="C405" s="190">
        <v>6.72</v>
      </c>
      <c r="D405" s="190"/>
      <c r="E405" s="190"/>
      <c r="F405" s="190">
        <v>8.4</v>
      </c>
      <c r="G405" s="190"/>
      <c r="H405" s="190"/>
      <c r="I405" s="190"/>
      <c r="J405" s="190"/>
      <c r="K405" s="190"/>
      <c r="L405" s="190"/>
      <c r="M405" s="190"/>
      <c r="N405" s="190"/>
      <c r="O405" s="190">
        <v>5.44</v>
      </c>
      <c r="P405" s="190">
        <v>5.44</v>
      </c>
      <c r="Q405" s="190">
        <v>5.44</v>
      </c>
      <c r="R405" s="190">
        <v>6.72</v>
      </c>
      <c r="S405" s="190">
        <v>6.72</v>
      </c>
      <c r="T405" s="190">
        <v>6.72</v>
      </c>
      <c r="U405" s="190">
        <v>6.72</v>
      </c>
      <c r="V405" s="190">
        <v>6.72</v>
      </c>
      <c r="W405" s="190">
        <v>6.72</v>
      </c>
      <c r="X405" s="190">
        <v>6.72</v>
      </c>
      <c r="Y405" s="190">
        <v>6.72</v>
      </c>
      <c r="Z405" s="190">
        <v>6.72</v>
      </c>
      <c r="AA405" s="190"/>
      <c r="AB405" s="190"/>
      <c r="AC405" s="190"/>
      <c r="AD405" s="190"/>
      <c r="AE405" s="190"/>
      <c r="AF405" s="190"/>
      <c r="AG405" s="190"/>
      <c r="AH405" s="190"/>
      <c r="AI405" s="190"/>
      <c r="AJ405" s="190"/>
      <c r="AK405" s="190"/>
      <c r="AL405" s="190"/>
      <c r="AM405" s="190"/>
      <c r="AN405" s="190"/>
      <c r="AO405" s="190"/>
      <c r="AP405" s="190"/>
      <c r="AQ405" s="190"/>
      <c r="AR405" s="190"/>
      <c r="AS405" s="190"/>
      <c r="AT405" s="190"/>
      <c r="AU405" s="190"/>
      <c r="AV405" s="190"/>
      <c r="AW405" s="190"/>
      <c r="AX405" s="190"/>
      <c r="AY405" s="190"/>
      <c r="AZ405" s="190"/>
      <c r="BA405" s="190"/>
      <c r="BB405" s="190"/>
      <c r="BC405" s="190"/>
      <c r="BD405" s="190"/>
      <c r="BE405" s="190"/>
      <c r="BF405" s="190"/>
      <c r="BG405" s="190"/>
      <c r="BH405" s="190"/>
      <c r="BI405" s="190"/>
      <c r="BJ405" s="190"/>
      <c r="BL405" s="190"/>
    </row>
    <row r="406" spans="1:98" s="24" customFormat="1" x14ac:dyDescent="0.2">
      <c r="A406" s="318"/>
      <c r="B406" s="250" t="s">
        <v>60</v>
      </c>
      <c r="C406" s="188">
        <f t="shared" ref="C406:BJ406" si="387">C405*C385</f>
        <v>40320</v>
      </c>
      <c r="D406" s="188">
        <f t="shared" si="387"/>
        <v>0</v>
      </c>
      <c r="E406" s="188">
        <f t="shared" si="387"/>
        <v>0</v>
      </c>
      <c r="F406" s="188">
        <f t="shared" si="387"/>
        <v>22775.592000000001</v>
      </c>
      <c r="G406" s="188">
        <f t="shared" si="387"/>
        <v>0</v>
      </c>
      <c r="H406" s="188">
        <f t="shared" si="387"/>
        <v>0</v>
      </c>
      <c r="I406" s="188">
        <f t="shared" si="387"/>
        <v>0</v>
      </c>
      <c r="J406" s="188">
        <f t="shared" si="387"/>
        <v>0</v>
      </c>
      <c r="K406" s="188">
        <f t="shared" si="387"/>
        <v>0</v>
      </c>
      <c r="L406" s="188">
        <f t="shared" si="387"/>
        <v>0</v>
      </c>
      <c r="M406" s="188">
        <f t="shared" si="387"/>
        <v>0</v>
      </c>
      <c r="N406" s="188">
        <f t="shared" si="387"/>
        <v>0</v>
      </c>
      <c r="O406" s="188">
        <f t="shared" si="387"/>
        <v>32640.000000000004</v>
      </c>
      <c r="P406" s="188">
        <f t="shared" si="387"/>
        <v>32640.000000000004</v>
      </c>
      <c r="Q406" s="188">
        <f t="shared" si="387"/>
        <v>32640.000000000004</v>
      </c>
      <c r="R406" s="188">
        <f t="shared" si="387"/>
        <v>40320</v>
      </c>
      <c r="S406" s="188">
        <f t="shared" si="387"/>
        <v>40320</v>
      </c>
      <c r="T406" s="188">
        <f t="shared" si="387"/>
        <v>40320</v>
      </c>
      <c r="U406" s="188">
        <f t="shared" si="387"/>
        <v>40320</v>
      </c>
      <c r="V406" s="188">
        <f t="shared" si="387"/>
        <v>40320</v>
      </c>
      <c r="W406" s="188">
        <f t="shared" si="387"/>
        <v>40320</v>
      </c>
      <c r="X406" s="188">
        <f t="shared" si="387"/>
        <v>40320</v>
      </c>
      <c r="Y406" s="188">
        <f t="shared" si="387"/>
        <v>40320</v>
      </c>
      <c r="Z406" s="188">
        <f t="shared" si="387"/>
        <v>40320</v>
      </c>
      <c r="AA406" s="188">
        <f t="shared" si="387"/>
        <v>0</v>
      </c>
      <c r="AB406" s="188">
        <f t="shared" si="387"/>
        <v>0</v>
      </c>
      <c r="AC406" s="188">
        <f t="shared" si="387"/>
        <v>0</v>
      </c>
      <c r="AD406" s="188">
        <f t="shared" si="387"/>
        <v>0</v>
      </c>
      <c r="AE406" s="188">
        <f t="shared" si="387"/>
        <v>0</v>
      </c>
      <c r="AF406" s="188">
        <f t="shared" si="387"/>
        <v>0</v>
      </c>
      <c r="AG406" s="188">
        <f t="shared" si="387"/>
        <v>0</v>
      </c>
      <c r="AH406" s="188">
        <f t="shared" si="387"/>
        <v>0</v>
      </c>
      <c r="AI406" s="188">
        <f t="shared" si="387"/>
        <v>0</v>
      </c>
      <c r="AJ406" s="188">
        <f t="shared" si="387"/>
        <v>0</v>
      </c>
      <c r="AK406" s="188">
        <f t="shared" si="387"/>
        <v>0</v>
      </c>
      <c r="AL406" s="188">
        <f t="shared" si="387"/>
        <v>0</v>
      </c>
      <c r="AM406" s="188">
        <f t="shared" si="387"/>
        <v>0</v>
      </c>
      <c r="AN406" s="188">
        <f t="shared" si="387"/>
        <v>0</v>
      </c>
      <c r="AO406" s="188">
        <f t="shared" si="387"/>
        <v>0</v>
      </c>
      <c r="AP406" s="188">
        <f t="shared" si="387"/>
        <v>0</v>
      </c>
      <c r="AQ406" s="188">
        <f t="shared" si="387"/>
        <v>0</v>
      </c>
      <c r="AR406" s="188">
        <f t="shared" si="387"/>
        <v>0</v>
      </c>
      <c r="AS406" s="188">
        <f t="shared" si="387"/>
        <v>0</v>
      </c>
      <c r="AT406" s="188">
        <f t="shared" si="387"/>
        <v>0</v>
      </c>
      <c r="AU406" s="188">
        <f t="shared" si="387"/>
        <v>0</v>
      </c>
      <c r="AV406" s="188">
        <f t="shared" si="387"/>
        <v>0</v>
      </c>
      <c r="AW406" s="188">
        <f t="shared" si="387"/>
        <v>0</v>
      </c>
      <c r="AX406" s="188">
        <f t="shared" si="387"/>
        <v>0</v>
      </c>
      <c r="AY406" s="188">
        <f t="shared" si="387"/>
        <v>0</v>
      </c>
      <c r="AZ406" s="188">
        <f t="shared" si="387"/>
        <v>0</v>
      </c>
      <c r="BA406" s="188">
        <f t="shared" si="387"/>
        <v>0</v>
      </c>
      <c r="BB406" s="188">
        <f t="shared" si="387"/>
        <v>0</v>
      </c>
      <c r="BC406" s="188">
        <f t="shared" si="387"/>
        <v>0</v>
      </c>
      <c r="BD406" s="188">
        <f t="shared" si="387"/>
        <v>0</v>
      </c>
      <c r="BE406" s="188">
        <f t="shared" si="387"/>
        <v>0</v>
      </c>
      <c r="BF406" s="188">
        <f t="shared" si="387"/>
        <v>0</v>
      </c>
      <c r="BG406" s="188">
        <f t="shared" si="387"/>
        <v>0</v>
      </c>
      <c r="BH406" s="188">
        <f t="shared" si="387"/>
        <v>0</v>
      </c>
      <c r="BI406" s="188">
        <f t="shared" si="387"/>
        <v>0</v>
      </c>
      <c r="BJ406" s="188">
        <f t="shared" si="387"/>
        <v>0</v>
      </c>
      <c r="BK406" s="23"/>
      <c r="BL406" s="188">
        <f t="shared" ref="BL406" si="388">BL405*BL385</f>
        <v>0</v>
      </c>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row>
    <row r="407" spans="1:98" s="45" customFormat="1" x14ac:dyDescent="0.2">
      <c r="A407" s="318"/>
      <c r="B407" s="203" t="s">
        <v>9</v>
      </c>
      <c r="C407" s="190">
        <v>12.73</v>
      </c>
      <c r="D407" s="190"/>
      <c r="E407" s="190"/>
      <c r="F407" s="190">
        <v>9.5</v>
      </c>
      <c r="G407" s="190"/>
      <c r="H407" s="190"/>
      <c r="I407" s="190"/>
      <c r="J407" s="190"/>
      <c r="K407" s="190"/>
      <c r="L407" s="190"/>
      <c r="M407" s="190"/>
      <c r="N407" s="190"/>
      <c r="O407" s="190">
        <v>10.31</v>
      </c>
      <c r="P407" s="190">
        <v>10.31</v>
      </c>
      <c r="Q407" s="190">
        <v>10.31</v>
      </c>
      <c r="R407" s="190">
        <v>12.73</v>
      </c>
      <c r="S407" s="190">
        <v>12.73</v>
      </c>
      <c r="T407" s="190">
        <v>12.73</v>
      </c>
      <c r="U407" s="190">
        <v>12.73</v>
      </c>
      <c r="V407" s="190">
        <v>12.73</v>
      </c>
      <c r="W407" s="190">
        <v>12.73</v>
      </c>
      <c r="X407" s="190">
        <v>12.73</v>
      </c>
      <c r="Y407" s="190">
        <v>12.73</v>
      </c>
      <c r="Z407" s="190">
        <v>12.73</v>
      </c>
      <c r="AA407" s="190"/>
      <c r="AB407" s="190"/>
      <c r="AC407" s="190"/>
      <c r="AD407" s="190"/>
      <c r="AE407" s="190"/>
      <c r="AF407" s="190"/>
      <c r="AG407" s="190"/>
      <c r="AH407" s="190"/>
      <c r="AI407" s="190"/>
      <c r="AJ407" s="190"/>
      <c r="AK407" s="190"/>
      <c r="AL407" s="190"/>
      <c r="AM407" s="190"/>
      <c r="AN407" s="190"/>
      <c r="AO407" s="190"/>
      <c r="AP407" s="190"/>
      <c r="AQ407" s="190"/>
      <c r="AR407" s="190"/>
      <c r="AS407" s="190"/>
      <c r="AT407" s="190"/>
      <c r="AU407" s="190"/>
      <c r="AV407" s="190"/>
      <c r="AW407" s="190"/>
      <c r="AX407" s="190"/>
      <c r="AY407" s="190"/>
      <c r="AZ407" s="190"/>
      <c r="BA407" s="190"/>
      <c r="BB407" s="190"/>
      <c r="BC407" s="190"/>
      <c r="BD407" s="190"/>
      <c r="BE407" s="190"/>
      <c r="BF407" s="190"/>
      <c r="BG407" s="190"/>
      <c r="BH407" s="190"/>
      <c r="BI407" s="190"/>
      <c r="BJ407" s="190"/>
      <c r="BL407" s="190"/>
    </row>
    <row r="408" spans="1:98" s="24" customFormat="1" x14ac:dyDescent="0.2">
      <c r="A408" s="318"/>
      <c r="B408" s="250" t="s">
        <v>61</v>
      </c>
      <c r="C408" s="13">
        <f t="shared" ref="C408:BJ408" si="389">C407*MAX(C391:C392)</f>
        <v>14975.9539</v>
      </c>
      <c r="D408" s="13">
        <f t="shared" si="389"/>
        <v>0</v>
      </c>
      <c r="E408" s="13">
        <f t="shared" si="389"/>
        <v>0</v>
      </c>
      <c r="F408" s="13">
        <f t="shared" si="389"/>
        <v>24542.87</v>
      </c>
      <c r="G408" s="13">
        <f t="shared" si="389"/>
        <v>0</v>
      </c>
      <c r="H408" s="13">
        <f t="shared" si="389"/>
        <v>0</v>
      </c>
      <c r="I408" s="13">
        <f t="shared" si="389"/>
        <v>0</v>
      </c>
      <c r="J408" s="13">
        <f t="shared" si="389"/>
        <v>0</v>
      </c>
      <c r="K408" s="13">
        <f t="shared" si="389"/>
        <v>0</v>
      </c>
      <c r="L408" s="13">
        <f t="shared" si="389"/>
        <v>0</v>
      </c>
      <c r="M408" s="13">
        <f t="shared" si="389"/>
        <v>0</v>
      </c>
      <c r="N408" s="13">
        <f t="shared" si="389"/>
        <v>0</v>
      </c>
      <c r="O408" s="13">
        <f t="shared" si="389"/>
        <v>20471.123599999999</v>
      </c>
      <c r="P408" s="13">
        <f t="shared" si="389"/>
        <v>17801.349099999999</v>
      </c>
      <c r="Q408" s="13">
        <f t="shared" si="389"/>
        <v>17660.308300000001</v>
      </c>
      <c r="R408" s="13">
        <f t="shared" si="389"/>
        <v>19161.3233</v>
      </c>
      <c r="S408" s="13">
        <f t="shared" si="389"/>
        <v>18128.920299999998</v>
      </c>
      <c r="T408" s="13">
        <f t="shared" si="389"/>
        <v>17390.198400000001</v>
      </c>
      <c r="U408" s="13">
        <f t="shared" si="389"/>
        <v>15351.7435</v>
      </c>
      <c r="V408" s="13">
        <f t="shared" si="389"/>
        <v>18532.715899999999</v>
      </c>
      <c r="W408" s="13">
        <f t="shared" si="389"/>
        <v>18619.407200000001</v>
      </c>
      <c r="X408" s="13">
        <f t="shared" si="389"/>
        <v>17793.484800000002</v>
      </c>
      <c r="Y408" s="13">
        <f t="shared" si="389"/>
        <v>24314.427299999999</v>
      </c>
      <c r="Z408" s="13">
        <f t="shared" si="389"/>
        <v>24971.040700000001</v>
      </c>
      <c r="AA408" s="13">
        <f t="shared" si="389"/>
        <v>0</v>
      </c>
      <c r="AB408" s="13">
        <f t="shared" si="389"/>
        <v>0</v>
      </c>
      <c r="AC408" s="13">
        <f t="shared" si="389"/>
        <v>0</v>
      </c>
      <c r="AD408" s="13">
        <f t="shared" si="389"/>
        <v>0</v>
      </c>
      <c r="AE408" s="13">
        <f t="shared" si="389"/>
        <v>0</v>
      </c>
      <c r="AF408" s="13">
        <f t="shared" si="389"/>
        <v>0</v>
      </c>
      <c r="AG408" s="13">
        <f t="shared" si="389"/>
        <v>0</v>
      </c>
      <c r="AH408" s="13">
        <f t="shared" si="389"/>
        <v>0</v>
      </c>
      <c r="AI408" s="13">
        <f t="shared" si="389"/>
        <v>0</v>
      </c>
      <c r="AJ408" s="13">
        <f t="shared" si="389"/>
        <v>0</v>
      </c>
      <c r="AK408" s="13">
        <f t="shared" si="389"/>
        <v>0</v>
      </c>
      <c r="AL408" s="13">
        <f t="shared" si="389"/>
        <v>0</v>
      </c>
      <c r="AM408" s="13">
        <f t="shared" si="389"/>
        <v>0</v>
      </c>
      <c r="AN408" s="13">
        <f t="shared" si="389"/>
        <v>0</v>
      </c>
      <c r="AO408" s="13">
        <f t="shared" si="389"/>
        <v>0</v>
      </c>
      <c r="AP408" s="13">
        <f t="shared" si="389"/>
        <v>0</v>
      </c>
      <c r="AQ408" s="13">
        <f t="shared" si="389"/>
        <v>0</v>
      </c>
      <c r="AR408" s="13">
        <f t="shared" si="389"/>
        <v>0</v>
      </c>
      <c r="AS408" s="13">
        <f t="shared" si="389"/>
        <v>0</v>
      </c>
      <c r="AT408" s="13">
        <f t="shared" si="389"/>
        <v>0</v>
      </c>
      <c r="AU408" s="13">
        <f t="shared" si="389"/>
        <v>0</v>
      </c>
      <c r="AV408" s="13">
        <f t="shared" si="389"/>
        <v>0</v>
      </c>
      <c r="AW408" s="13">
        <f t="shared" si="389"/>
        <v>0</v>
      </c>
      <c r="AX408" s="13">
        <f t="shared" si="389"/>
        <v>0</v>
      </c>
      <c r="AY408" s="13">
        <f t="shared" si="389"/>
        <v>0</v>
      </c>
      <c r="AZ408" s="13">
        <f t="shared" si="389"/>
        <v>0</v>
      </c>
      <c r="BA408" s="13">
        <f t="shared" si="389"/>
        <v>0</v>
      </c>
      <c r="BB408" s="13">
        <f t="shared" si="389"/>
        <v>0</v>
      </c>
      <c r="BC408" s="13">
        <f t="shared" si="389"/>
        <v>0</v>
      </c>
      <c r="BD408" s="13">
        <f t="shared" si="389"/>
        <v>0</v>
      </c>
      <c r="BE408" s="13">
        <f t="shared" si="389"/>
        <v>0</v>
      </c>
      <c r="BF408" s="13">
        <f t="shared" si="389"/>
        <v>0</v>
      </c>
      <c r="BG408" s="13">
        <f t="shared" si="389"/>
        <v>0</v>
      </c>
      <c r="BH408" s="13">
        <f t="shared" si="389"/>
        <v>0</v>
      </c>
      <c r="BI408" s="13">
        <f t="shared" si="389"/>
        <v>0</v>
      </c>
      <c r="BJ408" s="13">
        <f t="shared" si="389"/>
        <v>0</v>
      </c>
      <c r="BK408" s="23"/>
      <c r="BL408" s="13">
        <f t="shared" ref="BL408" si="390">BL407*MAX(BL391:BL392)</f>
        <v>0</v>
      </c>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row>
    <row r="409" spans="1:98" s="194" customFormat="1" x14ac:dyDescent="0.2">
      <c r="A409" s="318"/>
      <c r="B409" s="193" t="s">
        <v>62</v>
      </c>
      <c r="C409" s="194">
        <v>0</v>
      </c>
      <c r="F409" s="194">
        <v>0</v>
      </c>
      <c r="O409" s="194">
        <v>0</v>
      </c>
      <c r="P409" s="194">
        <v>0</v>
      </c>
      <c r="Q409" s="194">
        <v>0</v>
      </c>
      <c r="R409" s="194">
        <v>0</v>
      </c>
      <c r="S409" s="194">
        <v>0</v>
      </c>
      <c r="T409" s="194">
        <v>0</v>
      </c>
      <c r="U409" s="194">
        <v>0</v>
      </c>
      <c r="V409" s="194">
        <v>0</v>
      </c>
      <c r="W409" s="194">
        <v>0</v>
      </c>
      <c r="X409" s="194">
        <v>0</v>
      </c>
      <c r="Y409" s="194">
        <v>0</v>
      </c>
      <c r="Z409" s="194">
        <v>0</v>
      </c>
      <c r="BK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195"/>
    </row>
    <row r="410" spans="1:98" s="194" customFormat="1" x14ac:dyDescent="0.2">
      <c r="A410" s="318"/>
      <c r="B410" s="193" t="s">
        <v>63</v>
      </c>
      <c r="C410" s="194">
        <v>0</v>
      </c>
      <c r="F410" s="194">
        <v>0</v>
      </c>
      <c r="O410" s="194">
        <v>0</v>
      </c>
      <c r="P410" s="194">
        <v>0</v>
      </c>
      <c r="Q410" s="194">
        <v>0</v>
      </c>
      <c r="R410" s="194">
        <v>0</v>
      </c>
      <c r="S410" s="194">
        <v>0</v>
      </c>
      <c r="T410" s="194">
        <v>0</v>
      </c>
      <c r="U410" s="194">
        <v>0</v>
      </c>
      <c r="V410" s="194">
        <v>0</v>
      </c>
      <c r="W410" s="194">
        <v>0</v>
      </c>
      <c r="X410" s="194">
        <v>0</v>
      </c>
      <c r="Y410" s="194">
        <v>0</v>
      </c>
      <c r="Z410" s="194">
        <v>0</v>
      </c>
      <c r="BK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195"/>
    </row>
    <row r="411" spans="1:98" s="194" customFormat="1" x14ac:dyDescent="0.2">
      <c r="A411" s="318"/>
      <c r="B411" s="193" t="s">
        <v>64</v>
      </c>
      <c r="C411" s="194">
        <v>0</v>
      </c>
      <c r="F411" s="194">
        <v>0</v>
      </c>
      <c r="O411" s="194">
        <v>0</v>
      </c>
      <c r="P411" s="194">
        <v>0</v>
      </c>
      <c r="Q411" s="194">
        <v>0</v>
      </c>
      <c r="R411" s="194">
        <v>0</v>
      </c>
      <c r="S411" s="194">
        <v>0</v>
      </c>
      <c r="T411" s="194">
        <v>0</v>
      </c>
      <c r="U411" s="194">
        <v>0</v>
      </c>
      <c r="V411" s="194">
        <v>0</v>
      </c>
      <c r="W411" s="194">
        <v>0</v>
      </c>
      <c r="X411" s="194">
        <v>0</v>
      </c>
      <c r="Y411" s="194">
        <v>0</v>
      </c>
      <c r="Z411" s="194">
        <v>0</v>
      </c>
      <c r="BK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195"/>
    </row>
    <row r="412" spans="1:98" s="198" customFormat="1" ht="13.5" thickBot="1" x14ac:dyDescent="0.25">
      <c r="A412" s="318"/>
      <c r="B412" s="196" t="s">
        <v>65</v>
      </c>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c r="AS412" s="197"/>
      <c r="AT412" s="197"/>
      <c r="AU412" s="197"/>
      <c r="AV412" s="197"/>
      <c r="AW412" s="197"/>
      <c r="AX412" s="197"/>
      <c r="AY412" s="197"/>
      <c r="AZ412" s="197"/>
      <c r="BA412" s="197"/>
      <c r="BB412" s="197"/>
      <c r="BC412" s="197"/>
      <c r="BD412" s="197"/>
      <c r="BE412" s="197"/>
      <c r="BF412" s="197"/>
      <c r="BG412" s="197"/>
      <c r="BH412" s="197"/>
      <c r="BI412" s="197"/>
      <c r="BJ412" s="197"/>
      <c r="BK412" s="23"/>
      <c r="BL412" s="197"/>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row>
    <row r="413" spans="1:98" s="45" customFormat="1" x14ac:dyDescent="0.2">
      <c r="A413" s="318"/>
      <c r="B413" s="199" t="s">
        <v>66</v>
      </c>
      <c r="C413" s="69">
        <v>0.17030000000000001</v>
      </c>
      <c r="D413" s="69"/>
      <c r="E413" s="69"/>
      <c r="F413" s="69">
        <v>9.2600000000000002E-2</v>
      </c>
      <c r="G413" s="69"/>
      <c r="H413" s="69"/>
      <c r="I413" s="69"/>
      <c r="J413" s="69"/>
      <c r="K413" s="69"/>
      <c r="L413" s="69"/>
      <c r="M413" s="69"/>
      <c r="N413" s="69"/>
      <c r="O413" s="69">
        <v>0.13789999999999999</v>
      </c>
      <c r="P413" s="69">
        <v>0.13789999999999999</v>
      </c>
      <c r="Q413" s="69">
        <v>0.13789999999999999</v>
      </c>
      <c r="R413" s="69">
        <v>0.17030000000000001</v>
      </c>
      <c r="S413" s="69">
        <v>0.17030000000000001</v>
      </c>
      <c r="T413" s="69"/>
      <c r="U413" s="69"/>
      <c r="V413" s="69"/>
      <c r="W413" s="69">
        <v>0.17030000000000001</v>
      </c>
      <c r="X413" s="69">
        <v>0.17030000000000001</v>
      </c>
      <c r="Y413" s="69">
        <v>0.17030000000000001</v>
      </c>
      <c r="Z413" s="69">
        <v>0.17030000000000001</v>
      </c>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L413" s="69"/>
    </row>
    <row r="414" spans="1:98" s="53" customFormat="1" x14ac:dyDescent="0.2">
      <c r="A414" s="318"/>
      <c r="B414" s="200" t="s">
        <v>67</v>
      </c>
      <c r="C414" s="201">
        <f t="shared" ref="C414:G414" si="391">C413*C386</f>
        <v>6680.4926370000003</v>
      </c>
      <c r="D414" s="201">
        <f t="shared" si="391"/>
        <v>0</v>
      </c>
      <c r="E414" s="201">
        <f t="shared" si="391"/>
        <v>0</v>
      </c>
      <c r="F414" s="201">
        <f t="shared" si="391"/>
        <v>23647.595359999999</v>
      </c>
      <c r="G414" s="201">
        <f t="shared" si="391"/>
        <v>0</v>
      </c>
      <c r="H414" s="202"/>
      <c r="I414" s="202"/>
      <c r="J414" s="202"/>
      <c r="K414" s="201">
        <f t="shared" ref="K414:S414" si="392">K413*K386</f>
        <v>0</v>
      </c>
      <c r="L414" s="201">
        <f t="shared" si="392"/>
        <v>0</v>
      </c>
      <c r="M414" s="201">
        <f t="shared" si="392"/>
        <v>0</v>
      </c>
      <c r="N414" s="201">
        <f t="shared" si="392"/>
        <v>0</v>
      </c>
      <c r="O414" s="201">
        <f t="shared" si="392"/>
        <v>22227.836231999998</v>
      </c>
      <c r="P414" s="201">
        <f t="shared" si="392"/>
        <v>19998.215250999998</v>
      </c>
      <c r="Q414" s="201">
        <f t="shared" si="392"/>
        <v>22436.003176999999</v>
      </c>
      <c r="R414" s="201">
        <f t="shared" si="392"/>
        <v>27619.751276000003</v>
      </c>
      <c r="S414" s="201">
        <f t="shared" si="392"/>
        <v>26083.410262000001</v>
      </c>
      <c r="T414" s="202"/>
      <c r="U414" s="202"/>
      <c r="V414" s="202"/>
      <c r="W414" s="201">
        <f t="shared" ref="W414:AE414" si="393">W413*W386</f>
        <v>27476.767396000003</v>
      </c>
      <c r="X414" s="201">
        <f t="shared" si="393"/>
        <v>26273.018876000002</v>
      </c>
      <c r="Y414" s="201">
        <f t="shared" si="393"/>
        <v>22981.012587000001</v>
      </c>
      <c r="Z414" s="201">
        <f t="shared" si="393"/>
        <v>10853.305853000002</v>
      </c>
      <c r="AA414" s="201">
        <f t="shared" si="393"/>
        <v>0</v>
      </c>
      <c r="AB414" s="201">
        <f t="shared" si="393"/>
        <v>0</v>
      </c>
      <c r="AC414" s="201">
        <f t="shared" si="393"/>
        <v>0</v>
      </c>
      <c r="AD414" s="201">
        <f t="shared" si="393"/>
        <v>0</v>
      </c>
      <c r="AE414" s="201">
        <f t="shared" si="393"/>
        <v>0</v>
      </c>
      <c r="AF414" s="202"/>
      <c r="AG414" s="202"/>
      <c r="AH414" s="202"/>
      <c r="AI414" s="201">
        <f t="shared" ref="AI414:AQ414" si="394">AI413*AI386</f>
        <v>0</v>
      </c>
      <c r="AJ414" s="201">
        <f t="shared" si="394"/>
        <v>0</v>
      </c>
      <c r="AK414" s="201">
        <f t="shared" si="394"/>
        <v>0</v>
      </c>
      <c r="AL414" s="201">
        <f t="shared" si="394"/>
        <v>0</v>
      </c>
      <c r="AM414" s="201">
        <f t="shared" si="394"/>
        <v>0</v>
      </c>
      <c r="AN414" s="201">
        <f t="shared" si="394"/>
        <v>0</v>
      </c>
      <c r="AO414" s="201">
        <f t="shared" si="394"/>
        <v>0</v>
      </c>
      <c r="AP414" s="201">
        <f t="shared" si="394"/>
        <v>0</v>
      </c>
      <c r="AQ414" s="201">
        <f t="shared" si="394"/>
        <v>0</v>
      </c>
      <c r="AR414" s="202"/>
      <c r="AS414" s="202"/>
      <c r="AT414" s="202"/>
      <c r="AU414" s="201">
        <f t="shared" ref="AU414:BC414" si="395">AU413*AU386</f>
        <v>0</v>
      </c>
      <c r="AV414" s="201">
        <f t="shared" si="395"/>
        <v>0</v>
      </c>
      <c r="AW414" s="201">
        <f t="shared" si="395"/>
        <v>0</v>
      </c>
      <c r="AX414" s="201">
        <f t="shared" si="395"/>
        <v>0</v>
      </c>
      <c r="AY414" s="201">
        <f t="shared" si="395"/>
        <v>0</v>
      </c>
      <c r="AZ414" s="201">
        <f t="shared" si="395"/>
        <v>0</v>
      </c>
      <c r="BA414" s="201">
        <f t="shared" si="395"/>
        <v>0</v>
      </c>
      <c r="BB414" s="201">
        <f t="shared" si="395"/>
        <v>0</v>
      </c>
      <c r="BC414" s="201">
        <f t="shared" si="395"/>
        <v>0</v>
      </c>
      <c r="BD414" s="202"/>
      <c r="BE414" s="202"/>
      <c r="BF414" s="202"/>
      <c r="BG414" s="201">
        <f t="shared" ref="BG414:BJ414" si="396">BG413*BG386</f>
        <v>0</v>
      </c>
      <c r="BH414" s="201">
        <f t="shared" si="396"/>
        <v>0</v>
      </c>
      <c r="BI414" s="201">
        <f t="shared" si="396"/>
        <v>0</v>
      </c>
      <c r="BJ414" s="201">
        <f t="shared" si="396"/>
        <v>0</v>
      </c>
      <c r="BK414" s="45"/>
      <c r="BL414" s="201">
        <f t="shared" ref="BL414" si="397">BL413*BL386</f>
        <v>0</v>
      </c>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row>
    <row r="415" spans="1:98" s="45" customFormat="1" x14ac:dyDescent="0.2">
      <c r="A415" s="318"/>
      <c r="B415" s="203" t="s">
        <v>68</v>
      </c>
      <c r="C415" s="204"/>
      <c r="D415" s="204"/>
      <c r="E415" s="204"/>
      <c r="F415" s="204"/>
      <c r="G415" s="204"/>
      <c r="H415" s="69"/>
      <c r="I415" s="69"/>
      <c r="J415" s="69"/>
      <c r="K415" s="204"/>
      <c r="L415" s="204"/>
      <c r="M415" s="204"/>
      <c r="N415" s="204"/>
      <c r="O415" s="204"/>
      <c r="P415" s="204"/>
      <c r="Q415" s="204"/>
      <c r="R415" s="204"/>
      <c r="S415" s="204"/>
      <c r="T415" s="69">
        <v>0.19769999999999999</v>
      </c>
      <c r="U415" s="69">
        <v>0.19769999999999999</v>
      </c>
      <c r="V415" s="69">
        <v>0.19769999999999999</v>
      </c>
      <c r="W415" s="204"/>
      <c r="X415" s="204"/>
      <c r="Y415" s="204"/>
      <c r="Z415" s="204"/>
      <c r="AA415" s="204"/>
      <c r="AB415" s="204"/>
      <c r="AC415" s="204"/>
      <c r="AD415" s="204"/>
      <c r="AE415" s="204"/>
      <c r="AF415" s="69"/>
      <c r="AG415" s="69"/>
      <c r="AH415" s="69"/>
      <c r="AI415" s="204"/>
      <c r="AJ415" s="204"/>
      <c r="AK415" s="204"/>
      <c r="AL415" s="204"/>
      <c r="AM415" s="204"/>
      <c r="AN415" s="204"/>
      <c r="AO415" s="204"/>
      <c r="AP415" s="204"/>
      <c r="AQ415" s="204"/>
      <c r="AR415" s="69"/>
      <c r="AS415" s="69"/>
      <c r="AT415" s="69"/>
      <c r="AU415" s="204"/>
      <c r="AV415" s="204"/>
      <c r="AW415" s="204"/>
      <c r="AX415" s="204"/>
      <c r="AY415" s="204"/>
      <c r="AZ415" s="204"/>
      <c r="BA415" s="204"/>
      <c r="BB415" s="204"/>
      <c r="BC415" s="204"/>
      <c r="BD415" s="69"/>
      <c r="BE415" s="69"/>
      <c r="BF415" s="69"/>
      <c r="BG415" s="204"/>
      <c r="BH415" s="204"/>
      <c r="BI415" s="204"/>
      <c r="BJ415" s="204"/>
      <c r="BL415" s="204"/>
    </row>
    <row r="416" spans="1:98" s="208" customFormat="1" x14ac:dyDescent="0.2">
      <c r="A416" s="318"/>
      <c r="B416" s="205" t="s">
        <v>69</v>
      </c>
      <c r="C416" s="206"/>
      <c r="D416" s="206"/>
      <c r="E416" s="206"/>
      <c r="F416" s="206"/>
      <c r="G416" s="206"/>
      <c r="H416" s="207">
        <f t="shared" ref="H416:J416" si="398">H415*H386</f>
        <v>0</v>
      </c>
      <c r="I416" s="207">
        <f t="shared" si="398"/>
        <v>0</v>
      </c>
      <c r="J416" s="207">
        <f t="shared" si="398"/>
        <v>0</v>
      </c>
      <c r="K416" s="206"/>
      <c r="L416" s="206"/>
      <c r="M416" s="206"/>
      <c r="N416" s="206"/>
      <c r="O416" s="206"/>
      <c r="P416" s="206"/>
      <c r="Q416" s="206"/>
      <c r="R416" s="206"/>
      <c r="S416" s="206"/>
      <c r="T416" s="207">
        <f t="shared" ref="T416:V416" si="399">T415*T386</f>
        <v>29432.605292999997</v>
      </c>
      <c r="U416" s="207">
        <f t="shared" si="399"/>
        <v>21093.826878</v>
      </c>
      <c r="V416" s="207">
        <f t="shared" si="399"/>
        <v>34910.965211999996</v>
      </c>
      <c r="W416" s="206"/>
      <c r="X416" s="206"/>
      <c r="Y416" s="206"/>
      <c r="Z416" s="206"/>
      <c r="AA416" s="206"/>
      <c r="AB416" s="206"/>
      <c r="AC416" s="206"/>
      <c r="AD416" s="206"/>
      <c r="AE416" s="206"/>
      <c r="AF416" s="207">
        <f t="shared" ref="AF416:AH416" si="400">AF415*AF386</f>
        <v>0</v>
      </c>
      <c r="AG416" s="207">
        <f t="shared" si="400"/>
        <v>0</v>
      </c>
      <c r="AH416" s="207">
        <f t="shared" si="400"/>
        <v>0</v>
      </c>
      <c r="AI416" s="206"/>
      <c r="AJ416" s="206"/>
      <c r="AK416" s="206"/>
      <c r="AL416" s="206"/>
      <c r="AM416" s="206"/>
      <c r="AN416" s="206"/>
      <c r="AO416" s="206"/>
      <c r="AP416" s="206"/>
      <c r="AQ416" s="206"/>
      <c r="AR416" s="207">
        <f t="shared" ref="AR416:AT416" si="401">AR415*AR386</f>
        <v>0</v>
      </c>
      <c r="AS416" s="207">
        <f t="shared" si="401"/>
        <v>0</v>
      </c>
      <c r="AT416" s="207">
        <f t="shared" si="401"/>
        <v>0</v>
      </c>
      <c r="AU416" s="206"/>
      <c r="AV416" s="206"/>
      <c r="AW416" s="206"/>
      <c r="AX416" s="206"/>
      <c r="AY416" s="206"/>
      <c r="AZ416" s="206"/>
      <c r="BA416" s="206"/>
      <c r="BB416" s="206"/>
      <c r="BC416" s="206"/>
      <c r="BD416" s="207">
        <f t="shared" ref="BD416:BF416" si="402">BD415*BD386</f>
        <v>0</v>
      </c>
      <c r="BE416" s="207">
        <f t="shared" si="402"/>
        <v>0</v>
      </c>
      <c r="BF416" s="207">
        <f t="shared" si="402"/>
        <v>0</v>
      </c>
      <c r="BG416" s="206"/>
      <c r="BH416" s="206"/>
      <c r="BI416" s="206"/>
      <c r="BJ416" s="206"/>
      <c r="BK416" s="45"/>
      <c r="BL416" s="206"/>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row>
    <row r="417" spans="1:98" s="45" customFormat="1" x14ac:dyDescent="0.2">
      <c r="A417" s="318"/>
      <c r="B417" s="203" t="s">
        <v>70</v>
      </c>
      <c r="C417" s="69">
        <v>0.39750000000000002</v>
      </c>
      <c r="D417" s="69"/>
      <c r="E417" s="69"/>
      <c r="F417" s="69">
        <v>0.21060000000000001</v>
      </c>
      <c r="G417" s="69"/>
      <c r="H417" s="209"/>
      <c r="I417" s="209"/>
      <c r="J417" s="209"/>
      <c r="K417" s="69"/>
      <c r="L417" s="69"/>
      <c r="M417" s="69"/>
      <c r="N417" s="69"/>
      <c r="O417" s="69">
        <v>0.32190000000000002</v>
      </c>
      <c r="P417" s="69">
        <v>0.32190000000000002</v>
      </c>
      <c r="Q417" s="69">
        <v>0.32190000000000002</v>
      </c>
      <c r="R417" s="69">
        <v>0.39750000000000002</v>
      </c>
      <c r="S417" s="69">
        <v>0.39750000000000002</v>
      </c>
      <c r="T417" s="209"/>
      <c r="U417" s="209"/>
      <c r="V417" s="209"/>
      <c r="W417" s="69">
        <v>0.39750000000000002</v>
      </c>
      <c r="X417" s="69">
        <v>0.39750000000000002</v>
      </c>
      <c r="Y417" s="69">
        <v>0.39750000000000002</v>
      </c>
      <c r="Z417" s="69">
        <v>0.39750000000000002</v>
      </c>
      <c r="AA417" s="69"/>
      <c r="AB417" s="69"/>
      <c r="AC417" s="69"/>
      <c r="AD417" s="69"/>
      <c r="AE417" s="69"/>
      <c r="AF417" s="209"/>
      <c r="AG417" s="209"/>
      <c r="AH417" s="209"/>
      <c r="AI417" s="69"/>
      <c r="AJ417" s="69"/>
      <c r="AK417" s="69"/>
      <c r="AL417" s="69"/>
      <c r="AM417" s="69"/>
      <c r="AN417" s="69"/>
      <c r="AO417" s="69"/>
      <c r="AP417" s="69"/>
      <c r="AQ417" s="69"/>
      <c r="AR417" s="209"/>
      <c r="AS417" s="209"/>
      <c r="AT417" s="209"/>
      <c r="AU417" s="69"/>
      <c r="AV417" s="69"/>
      <c r="AW417" s="69"/>
      <c r="AX417" s="69"/>
      <c r="AY417" s="69"/>
      <c r="AZ417" s="69"/>
      <c r="BA417" s="69"/>
      <c r="BB417" s="69"/>
      <c r="BC417" s="69"/>
      <c r="BD417" s="209"/>
      <c r="BE417" s="209"/>
      <c r="BF417" s="209"/>
      <c r="BG417" s="69"/>
      <c r="BH417" s="69"/>
      <c r="BI417" s="69"/>
      <c r="BJ417" s="69"/>
      <c r="BL417" s="69"/>
    </row>
    <row r="418" spans="1:98" s="53" customFormat="1" x14ac:dyDescent="0.2">
      <c r="A418" s="318"/>
      <c r="B418" s="200" t="s">
        <v>71</v>
      </c>
      <c r="C418" s="201">
        <f t="shared" ref="C418:G418" si="403">C417*C388</f>
        <v>5636.0093999999999</v>
      </c>
      <c r="D418" s="201">
        <f t="shared" si="403"/>
        <v>0</v>
      </c>
      <c r="E418" s="201">
        <f t="shared" si="403"/>
        <v>0</v>
      </c>
      <c r="F418" s="201">
        <f t="shared" si="403"/>
        <v>23112.564462000002</v>
      </c>
      <c r="G418" s="201">
        <f t="shared" si="403"/>
        <v>0</v>
      </c>
      <c r="H418" s="202"/>
      <c r="I418" s="202"/>
      <c r="J418" s="202"/>
      <c r="K418" s="201">
        <f t="shared" ref="K418:S418" si="404">K417*K388</f>
        <v>0</v>
      </c>
      <c r="L418" s="201">
        <f t="shared" si="404"/>
        <v>0</v>
      </c>
      <c r="M418" s="201">
        <f t="shared" si="404"/>
        <v>0</v>
      </c>
      <c r="N418" s="201">
        <f t="shared" si="404"/>
        <v>0</v>
      </c>
      <c r="O418" s="201">
        <f t="shared" si="404"/>
        <v>18237.218747999999</v>
      </c>
      <c r="P418" s="201">
        <f t="shared" si="404"/>
        <v>17286.744618000001</v>
      </c>
      <c r="Q418" s="201">
        <f t="shared" si="404"/>
        <v>20658.882105000001</v>
      </c>
      <c r="R418" s="201">
        <f t="shared" si="404"/>
        <v>20902.310925000002</v>
      </c>
      <c r="S418" s="201">
        <f t="shared" si="404"/>
        <v>21879.5448</v>
      </c>
      <c r="T418" s="202"/>
      <c r="U418" s="202"/>
      <c r="V418" s="202"/>
      <c r="W418" s="201">
        <f t="shared" ref="W418:AE418" si="405">W417*W388</f>
        <v>22080.667874999999</v>
      </c>
      <c r="X418" s="201">
        <f t="shared" si="405"/>
        <v>20331.019950000002</v>
      </c>
      <c r="Y418" s="201">
        <f t="shared" si="405"/>
        <v>26182.6731</v>
      </c>
      <c r="Z418" s="201">
        <f t="shared" si="405"/>
        <v>11765.872800000001</v>
      </c>
      <c r="AA418" s="201">
        <f t="shared" si="405"/>
        <v>0</v>
      </c>
      <c r="AB418" s="201">
        <f t="shared" si="405"/>
        <v>0</v>
      </c>
      <c r="AC418" s="201">
        <f t="shared" si="405"/>
        <v>0</v>
      </c>
      <c r="AD418" s="201">
        <f t="shared" si="405"/>
        <v>0</v>
      </c>
      <c r="AE418" s="201">
        <f t="shared" si="405"/>
        <v>0</v>
      </c>
      <c r="AF418" s="202"/>
      <c r="AG418" s="202"/>
      <c r="AH418" s="202"/>
      <c r="AI418" s="201">
        <f t="shared" ref="AI418:AQ418" si="406">AI417*AI388</f>
        <v>0</v>
      </c>
      <c r="AJ418" s="201">
        <f t="shared" si="406"/>
        <v>0</v>
      </c>
      <c r="AK418" s="201">
        <f t="shared" si="406"/>
        <v>0</v>
      </c>
      <c r="AL418" s="201">
        <f t="shared" si="406"/>
        <v>0</v>
      </c>
      <c r="AM418" s="201">
        <f t="shared" si="406"/>
        <v>0</v>
      </c>
      <c r="AN418" s="201">
        <f t="shared" si="406"/>
        <v>0</v>
      </c>
      <c r="AO418" s="201">
        <f t="shared" si="406"/>
        <v>0</v>
      </c>
      <c r="AP418" s="201">
        <f t="shared" si="406"/>
        <v>0</v>
      </c>
      <c r="AQ418" s="201">
        <f t="shared" si="406"/>
        <v>0</v>
      </c>
      <c r="AR418" s="202"/>
      <c r="AS418" s="202"/>
      <c r="AT418" s="202"/>
      <c r="AU418" s="201">
        <f t="shared" ref="AU418:BC418" si="407">AU417*AU388</f>
        <v>0</v>
      </c>
      <c r="AV418" s="201">
        <f t="shared" si="407"/>
        <v>0</v>
      </c>
      <c r="AW418" s="201">
        <f t="shared" si="407"/>
        <v>0</v>
      </c>
      <c r="AX418" s="201">
        <f t="shared" si="407"/>
        <v>0</v>
      </c>
      <c r="AY418" s="201">
        <f t="shared" si="407"/>
        <v>0</v>
      </c>
      <c r="AZ418" s="201">
        <f t="shared" si="407"/>
        <v>0</v>
      </c>
      <c r="BA418" s="201">
        <f t="shared" si="407"/>
        <v>0</v>
      </c>
      <c r="BB418" s="201">
        <f t="shared" si="407"/>
        <v>0</v>
      </c>
      <c r="BC418" s="201">
        <f t="shared" si="407"/>
        <v>0</v>
      </c>
      <c r="BD418" s="202"/>
      <c r="BE418" s="202"/>
      <c r="BF418" s="202"/>
      <c r="BG418" s="201">
        <f t="shared" ref="BG418:BJ418" si="408">BG417*BG388</f>
        <v>0</v>
      </c>
      <c r="BH418" s="201">
        <f t="shared" si="408"/>
        <v>0</v>
      </c>
      <c r="BI418" s="201">
        <f t="shared" si="408"/>
        <v>0</v>
      </c>
      <c r="BJ418" s="201">
        <f t="shared" si="408"/>
        <v>0</v>
      </c>
      <c r="BK418" s="45"/>
      <c r="BL418" s="201">
        <f t="shared" ref="BL418" si="409">BL417*BL388</f>
        <v>0</v>
      </c>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row>
    <row r="419" spans="1:98" s="45" customFormat="1" x14ac:dyDescent="0.2">
      <c r="A419" s="318"/>
      <c r="B419" s="203" t="s">
        <v>72</v>
      </c>
      <c r="C419" s="204"/>
      <c r="D419" s="204"/>
      <c r="E419" s="204"/>
      <c r="F419" s="204"/>
      <c r="G419" s="204"/>
      <c r="H419" s="194"/>
      <c r="I419" s="194"/>
      <c r="J419" s="194"/>
      <c r="K419" s="204"/>
      <c r="L419" s="204"/>
      <c r="M419" s="204"/>
      <c r="N419" s="204"/>
      <c r="O419" s="204"/>
      <c r="P419" s="204"/>
      <c r="Q419" s="204"/>
      <c r="R419" s="204"/>
      <c r="S419" s="204"/>
      <c r="T419" s="194">
        <v>1.4238</v>
      </c>
      <c r="U419" s="194">
        <v>1.4238</v>
      </c>
      <c r="V419" s="194">
        <v>1.4238</v>
      </c>
      <c r="W419" s="204"/>
      <c r="X419" s="204"/>
      <c r="Y419" s="204"/>
      <c r="Z419" s="204"/>
      <c r="AA419" s="204"/>
      <c r="AB419" s="204"/>
      <c r="AC419" s="204"/>
      <c r="AD419" s="204"/>
      <c r="AE419" s="204"/>
      <c r="AF419" s="194"/>
      <c r="AG419" s="194"/>
      <c r="AH419" s="194"/>
      <c r="AI419" s="204"/>
      <c r="AJ419" s="204"/>
      <c r="AK419" s="204"/>
      <c r="AL419" s="204"/>
      <c r="AM419" s="204"/>
      <c r="AN419" s="204"/>
      <c r="AO419" s="204"/>
      <c r="AP419" s="204"/>
      <c r="AQ419" s="204"/>
      <c r="AR419" s="194"/>
      <c r="AS419" s="194"/>
      <c r="AT419" s="194"/>
      <c r="AU419" s="204"/>
      <c r="AV419" s="204"/>
      <c r="AW419" s="204"/>
      <c r="AX419" s="204"/>
      <c r="AY419" s="204"/>
      <c r="AZ419" s="204"/>
      <c r="BA419" s="204"/>
      <c r="BB419" s="204"/>
      <c r="BC419" s="204"/>
      <c r="BD419" s="194"/>
      <c r="BE419" s="194"/>
      <c r="BF419" s="194"/>
      <c r="BG419" s="204"/>
      <c r="BH419" s="204"/>
      <c r="BI419" s="204"/>
      <c r="BJ419" s="204"/>
      <c r="BL419" s="204"/>
    </row>
    <row r="420" spans="1:98" s="208" customFormat="1" x14ac:dyDescent="0.2">
      <c r="A420" s="318"/>
      <c r="B420" s="205" t="s">
        <v>73</v>
      </c>
      <c r="C420" s="206"/>
      <c r="D420" s="206"/>
      <c r="E420" s="206"/>
      <c r="F420" s="206"/>
      <c r="G420" s="206"/>
      <c r="H420" s="210">
        <f t="shared" ref="H420:J420" si="410">H419*H388</f>
        <v>0</v>
      </c>
      <c r="I420" s="210">
        <f t="shared" si="410"/>
        <v>0</v>
      </c>
      <c r="J420" s="210">
        <f t="shared" si="410"/>
        <v>0</v>
      </c>
      <c r="K420" s="206"/>
      <c r="L420" s="206"/>
      <c r="M420" s="206"/>
      <c r="N420" s="206"/>
      <c r="O420" s="206"/>
      <c r="P420" s="206"/>
      <c r="Q420" s="206"/>
      <c r="R420" s="206"/>
      <c r="S420" s="206"/>
      <c r="T420" s="210">
        <f t="shared" ref="T420:V420" si="411">T419*T388</f>
        <v>84992.872481999992</v>
      </c>
      <c r="U420" s="210">
        <f t="shared" si="411"/>
        <v>73740.694986000002</v>
      </c>
      <c r="V420" s="210">
        <f t="shared" si="411"/>
        <v>90133.80137999999</v>
      </c>
      <c r="W420" s="206"/>
      <c r="X420" s="206"/>
      <c r="Y420" s="206"/>
      <c r="Z420" s="206"/>
      <c r="AA420" s="206"/>
      <c r="AB420" s="206"/>
      <c r="AC420" s="206"/>
      <c r="AD420" s="206"/>
      <c r="AE420" s="206"/>
      <c r="AF420" s="210">
        <f t="shared" ref="AF420:AH420" si="412">AF419*AF388</f>
        <v>0</v>
      </c>
      <c r="AG420" s="210">
        <f t="shared" si="412"/>
        <v>0</v>
      </c>
      <c r="AH420" s="210">
        <f t="shared" si="412"/>
        <v>0</v>
      </c>
      <c r="AI420" s="206"/>
      <c r="AJ420" s="206"/>
      <c r="AK420" s="206"/>
      <c r="AL420" s="206"/>
      <c r="AM420" s="206"/>
      <c r="AN420" s="206"/>
      <c r="AO420" s="206"/>
      <c r="AP420" s="206"/>
      <c r="AQ420" s="206"/>
      <c r="AR420" s="210">
        <f t="shared" ref="AR420:AT420" si="413">AR419*AR388</f>
        <v>0</v>
      </c>
      <c r="AS420" s="210">
        <f t="shared" si="413"/>
        <v>0</v>
      </c>
      <c r="AT420" s="210">
        <f t="shared" si="413"/>
        <v>0</v>
      </c>
      <c r="AU420" s="206"/>
      <c r="AV420" s="206"/>
      <c r="AW420" s="206"/>
      <c r="AX420" s="206"/>
      <c r="AY420" s="206"/>
      <c r="AZ420" s="206"/>
      <c r="BA420" s="206"/>
      <c r="BB420" s="206"/>
      <c r="BC420" s="206"/>
      <c r="BD420" s="210">
        <f t="shared" ref="BD420:BF420" si="414">BD419*BD388</f>
        <v>0</v>
      </c>
      <c r="BE420" s="210">
        <f t="shared" si="414"/>
        <v>0</v>
      </c>
      <c r="BF420" s="210">
        <f t="shared" si="414"/>
        <v>0</v>
      </c>
      <c r="BG420" s="206"/>
      <c r="BH420" s="206"/>
      <c r="BI420" s="206"/>
      <c r="BJ420" s="206"/>
      <c r="BK420" s="45"/>
      <c r="BL420" s="206"/>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row>
    <row r="421" spans="1:98" s="45" customFormat="1" x14ac:dyDescent="0.2">
      <c r="A421" s="318"/>
      <c r="B421" s="203" t="s">
        <v>74</v>
      </c>
      <c r="C421" s="194">
        <v>0.24349999999999999</v>
      </c>
      <c r="D421" s="194"/>
      <c r="E421" s="194"/>
      <c r="F421" s="194">
        <v>0.13070000000000001</v>
      </c>
      <c r="G421" s="194"/>
      <c r="H421" s="209"/>
      <c r="I421" s="209"/>
      <c r="J421" s="209"/>
      <c r="K421" s="194"/>
      <c r="L421" s="194"/>
      <c r="M421" s="194"/>
      <c r="N421" s="194"/>
      <c r="O421" s="194">
        <v>0.19719999999999999</v>
      </c>
      <c r="P421" s="194">
        <v>0.19719999999999999</v>
      </c>
      <c r="Q421" s="194">
        <v>0.19719999999999999</v>
      </c>
      <c r="R421" s="194">
        <v>0.24349999999999999</v>
      </c>
      <c r="S421" s="194">
        <v>0.24349999999999999</v>
      </c>
      <c r="T421" s="209"/>
      <c r="U421" s="209"/>
      <c r="V421" s="209"/>
      <c r="W421" s="194">
        <v>0.24349999999999999</v>
      </c>
      <c r="X421" s="194">
        <v>0.24349999999999999</v>
      </c>
      <c r="Y421" s="194">
        <v>0.24349999999999999</v>
      </c>
      <c r="Z421" s="194">
        <v>0.24349999999999999</v>
      </c>
      <c r="AA421" s="194"/>
      <c r="AB421" s="194"/>
      <c r="AC421" s="194"/>
      <c r="AD421" s="194"/>
      <c r="AE421" s="194"/>
      <c r="AF421" s="209"/>
      <c r="AG421" s="209"/>
      <c r="AH421" s="209"/>
      <c r="AI421" s="194"/>
      <c r="AJ421" s="194"/>
      <c r="AK421" s="194"/>
      <c r="AL421" s="194"/>
      <c r="AM421" s="194"/>
      <c r="AN421" s="194"/>
      <c r="AO421" s="194"/>
      <c r="AP421" s="194"/>
      <c r="AQ421" s="194"/>
      <c r="AR421" s="209"/>
      <c r="AS421" s="209"/>
      <c r="AT421" s="209"/>
      <c r="AU421" s="194"/>
      <c r="AV421" s="194"/>
      <c r="AW421" s="194"/>
      <c r="AX421" s="194"/>
      <c r="AY421" s="194"/>
      <c r="AZ421" s="194"/>
      <c r="BA421" s="194"/>
      <c r="BB421" s="194"/>
      <c r="BC421" s="194"/>
      <c r="BD421" s="209"/>
      <c r="BE421" s="209"/>
      <c r="BF421" s="209"/>
      <c r="BG421" s="194"/>
      <c r="BH421" s="194"/>
      <c r="BI421" s="194"/>
      <c r="BJ421" s="194"/>
      <c r="BL421" s="194"/>
    </row>
    <row r="422" spans="1:98" s="53" customFormat="1" x14ac:dyDescent="0.2">
      <c r="A422" s="318"/>
      <c r="B422" s="200" t="s">
        <v>75</v>
      </c>
      <c r="C422" s="201">
        <f t="shared" ref="C422:G422" si="415">C421*C387</f>
        <v>9734.2607050000006</v>
      </c>
      <c r="D422" s="201">
        <f t="shared" si="415"/>
        <v>0</v>
      </c>
      <c r="E422" s="201">
        <f t="shared" si="415"/>
        <v>0</v>
      </c>
      <c r="F422" s="201">
        <f t="shared" si="415"/>
        <v>34897.967818999998</v>
      </c>
      <c r="G422" s="201">
        <f t="shared" si="415"/>
        <v>0</v>
      </c>
      <c r="H422" s="211"/>
      <c r="I422" s="211"/>
      <c r="J422" s="211"/>
      <c r="K422" s="201">
        <f t="shared" ref="K422:S422" si="416">K421*K387</f>
        <v>0</v>
      </c>
      <c r="L422" s="201">
        <f t="shared" si="416"/>
        <v>0</v>
      </c>
      <c r="M422" s="201">
        <f t="shared" si="416"/>
        <v>0</v>
      </c>
      <c r="N422" s="201">
        <f t="shared" si="416"/>
        <v>0</v>
      </c>
      <c r="O422" s="201">
        <f t="shared" si="416"/>
        <v>30237.685663999997</v>
      </c>
      <c r="P422" s="201">
        <f t="shared" si="416"/>
        <v>28080.658820000001</v>
      </c>
      <c r="Q422" s="201">
        <f t="shared" si="416"/>
        <v>32310.425283999997</v>
      </c>
      <c r="R422" s="201">
        <f t="shared" si="416"/>
        <v>30083.12471</v>
      </c>
      <c r="S422" s="201">
        <f t="shared" si="416"/>
        <v>33634.153389999999</v>
      </c>
      <c r="T422" s="211"/>
      <c r="U422" s="211"/>
      <c r="V422" s="211"/>
      <c r="W422" s="201">
        <f t="shared" ref="W422:AE422" si="417">W421*W387</f>
        <v>34123.281579999995</v>
      </c>
      <c r="X422" s="201">
        <f t="shared" si="417"/>
        <v>32608.368244999998</v>
      </c>
      <c r="Y422" s="201">
        <f t="shared" si="417"/>
        <v>44680.579590000001</v>
      </c>
      <c r="Z422" s="201">
        <f t="shared" si="417"/>
        <v>19492.742354999998</v>
      </c>
      <c r="AA422" s="201">
        <f t="shared" si="417"/>
        <v>0</v>
      </c>
      <c r="AB422" s="201">
        <f t="shared" si="417"/>
        <v>0</v>
      </c>
      <c r="AC422" s="201">
        <f t="shared" si="417"/>
        <v>0</v>
      </c>
      <c r="AD422" s="201">
        <f t="shared" si="417"/>
        <v>0</v>
      </c>
      <c r="AE422" s="201">
        <f t="shared" si="417"/>
        <v>0</v>
      </c>
      <c r="AF422" s="211"/>
      <c r="AG422" s="211"/>
      <c r="AH422" s="211"/>
      <c r="AI422" s="201">
        <f t="shared" ref="AI422:AQ422" si="418">AI421*AI387</f>
        <v>0</v>
      </c>
      <c r="AJ422" s="201">
        <f t="shared" si="418"/>
        <v>0</v>
      </c>
      <c r="AK422" s="201">
        <f t="shared" si="418"/>
        <v>0</v>
      </c>
      <c r="AL422" s="201">
        <f t="shared" si="418"/>
        <v>0</v>
      </c>
      <c r="AM422" s="201">
        <f t="shared" si="418"/>
        <v>0</v>
      </c>
      <c r="AN422" s="201">
        <f t="shared" si="418"/>
        <v>0</v>
      </c>
      <c r="AO422" s="201">
        <f t="shared" si="418"/>
        <v>0</v>
      </c>
      <c r="AP422" s="201">
        <f t="shared" si="418"/>
        <v>0</v>
      </c>
      <c r="AQ422" s="201">
        <f t="shared" si="418"/>
        <v>0</v>
      </c>
      <c r="AR422" s="211"/>
      <c r="AS422" s="211"/>
      <c r="AT422" s="211"/>
      <c r="AU422" s="201">
        <f t="shared" ref="AU422:BC422" si="419">AU421*AU387</f>
        <v>0</v>
      </c>
      <c r="AV422" s="201">
        <f t="shared" si="419"/>
        <v>0</v>
      </c>
      <c r="AW422" s="201">
        <f t="shared" si="419"/>
        <v>0</v>
      </c>
      <c r="AX422" s="201">
        <f t="shared" si="419"/>
        <v>0</v>
      </c>
      <c r="AY422" s="201">
        <f t="shared" si="419"/>
        <v>0</v>
      </c>
      <c r="AZ422" s="201">
        <f t="shared" si="419"/>
        <v>0</v>
      </c>
      <c r="BA422" s="201">
        <f t="shared" si="419"/>
        <v>0</v>
      </c>
      <c r="BB422" s="201">
        <f t="shared" si="419"/>
        <v>0</v>
      </c>
      <c r="BC422" s="201">
        <f t="shared" si="419"/>
        <v>0</v>
      </c>
      <c r="BD422" s="211"/>
      <c r="BE422" s="211"/>
      <c r="BF422" s="211"/>
      <c r="BG422" s="201">
        <f t="shared" ref="BG422:BJ422" si="420">BG421*BG387</f>
        <v>0</v>
      </c>
      <c r="BH422" s="201">
        <f t="shared" si="420"/>
        <v>0</v>
      </c>
      <c r="BI422" s="201">
        <f t="shared" si="420"/>
        <v>0</v>
      </c>
      <c r="BJ422" s="201">
        <f t="shared" si="420"/>
        <v>0</v>
      </c>
      <c r="BK422" s="45"/>
      <c r="BL422" s="201">
        <f t="shared" ref="BL422" si="421">BL421*BL387</f>
        <v>0</v>
      </c>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row>
    <row r="423" spans="1:98" s="45" customFormat="1" x14ac:dyDescent="0.2">
      <c r="A423" s="318"/>
      <c r="B423" s="212" t="s">
        <v>76</v>
      </c>
      <c r="C423" s="204"/>
      <c r="D423" s="204"/>
      <c r="E423" s="204"/>
      <c r="F423" s="204"/>
      <c r="G423" s="204"/>
      <c r="H423" s="194"/>
      <c r="I423" s="194"/>
      <c r="J423" s="194"/>
      <c r="K423" s="204"/>
      <c r="L423" s="204"/>
      <c r="M423" s="204"/>
      <c r="N423" s="204"/>
      <c r="O423" s="204"/>
      <c r="P423" s="204"/>
      <c r="Q423" s="204"/>
      <c r="R423" s="204"/>
      <c r="S423" s="204"/>
      <c r="T423" s="194">
        <v>0.37009999999999998</v>
      </c>
      <c r="U423" s="194">
        <v>0.37009999999999998</v>
      </c>
      <c r="V423" s="194">
        <v>0.37009999999999998</v>
      </c>
      <c r="W423" s="204"/>
      <c r="X423" s="204"/>
      <c r="Y423" s="204"/>
      <c r="Z423" s="204"/>
      <c r="AA423" s="204"/>
      <c r="AB423" s="204"/>
      <c r="AC423" s="204"/>
      <c r="AD423" s="204"/>
      <c r="AE423" s="204"/>
      <c r="AF423" s="194"/>
      <c r="AG423" s="194"/>
      <c r="AH423" s="194"/>
      <c r="AI423" s="204"/>
      <c r="AJ423" s="204"/>
      <c r="AK423" s="204"/>
      <c r="AL423" s="204"/>
      <c r="AM423" s="204"/>
      <c r="AN423" s="204"/>
      <c r="AO423" s="204"/>
      <c r="AP423" s="204"/>
      <c r="AQ423" s="204"/>
      <c r="AR423" s="194"/>
      <c r="AS423" s="194"/>
      <c r="AT423" s="194"/>
      <c r="AU423" s="204"/>
      <c r="AV423" s="204"/>
      <c r="AW423" s="204"/>
      <c r="AX423" s="204"/>
      <c r="AY423" s="204"/>
      <c r="AZ423" s="204"/>
      <c r="BA423" s="204"/>
      <c r="BB423" s="204"/>
      <c r="BC423" s="204"/>
      <c r="BD423" s="194"/>
      <c r="BE423" s="194"/>
      <c r="BF423" s="194"/>
      <c r="BG423" s="204"/>
      <c r="BH423" s="204"/>
      <c r="BI423" s="204"/>
      <c r="BJ423" s="204"/>
      <c r="BL423" s="204"/>
    </row>
    <row r="424" spans="1:98" s="217" customFormat="1" ht="13.5" thickBot="1" x14ac:dyDescent="0.25">
      <c r="A424" s="318"/>
      <c r="B424" s="213" t="s">
        <v>77</v>
      </c>
      <c r="C424" s="214"/>
      <c r="D424" s="214"/>
      <c r="E424" s="214"/>
      <c r="F424" s="214"/>
      <c r="G424" s="214"/>
      <c r="H424" s="215">
        <f t="shared" ref="H424:J424" si="422">H423*H387</f>
        <v>0</v>
      </c>
      <c r="I424" s="215">
        <f t="shared" si="422"/>
        <v>0</v>
      </c>
      <c r="J424" s="215">
        <f t="shared" si="422"/>
        <v>0</v>
      </c>
      <c r="K424" s="214"/>
      <c r="L424" s="214"/>
      <c r="M424" s="214"/>
      <c r="N424" s="214"/>
      <c r="O424" s="214"/>
      <c r="P424" s="214"/>
      <c r="Q424" s="214"/>
      <c r="R424" s="214"/>
      <c r="S424" s="214"/>
      <c r="T424" s="215">
        <f t="shared" ref="T424:V424" si="423">T423*T387</f>
        <v>53704.855704000001</v>
      </c>
      <c r="U424" s="215">
        <f t="shared" si="423"/>
        <v>45995.983588000003</v>
      </c>
      <c r="V424" s="215">
        <f t="shared" si="423"/>
        <v>59782.319617999994</v>
      </c>
      <c r="W424" s="214"/>
      <c r="X424" s="214"/>
      <c r="Y424" s="214"/>
      <c r="Z424" s="214"/>
      <c r="AA424" s="214"/>
      <c r="AB424" s="214"/>
      <c r="AC424" s="214"/>
      <c r="AD424" s="214"/>
      <c r="AE424" s="214"/>
      <c r="AF424" s="215">
        <f t="shared" ref="AF424:AH424" si="424">AF423*AF387</f>
        <v>0</v>
      </c>
      <c r="AG424" s="215">
        <f t="shared" si="424"/>
        <v>0</v>
      </c>
      <c r="AH424" s="215">
        <f t="shared" si="424"/>
        <v>0</v>
      </c>
      <c r="AI424" s="214"/>
      <c r="AJ424" s="214"/>
      <c r="AK424" s="214"/>
      <c r="AL424" s="214"/>
      <c r="AM424" s="214"/>
      <c r="AN424" s="214"/>
      <c r="AO424" s="214"/>
      <c r="AP424" s="214"/>
      <c r="AQ424" s="214"/>
      <c r="AR424" s="215">
        <f t="shared" ref="AR424:AT424" si="425">AR423*AR387</f>
        <v>0</v>
      </c>
      <c r="AS424" s="215">
        <f t="shared" si="425"/>
        <v>0</v>
      </c>
      <c r="AT424" s="215">
        <f t="shared" si="425"/>
        <v>0</v>
      </c>
      <c r="AU424" s="214"/>
      <c r="AV424" s="214"/>
      <c r="AW424" s="214"/>
      <c r="AX424" s="214"/>
      <c r="AY424" s="214"/>
      <c r="AZ424" s="214"/>
      <c r="BA424" s="214"/>
      <c r="BB424" s="214"/>
      <c r="BC424" s="214"/>
      <c r="BD424" s="215">
        <f t="shared" ref="BD424:BF424" si="426">BD423*BD387</f>
        <v>0</v>
      </c>
      <c r="BE424" s="215">
        <f t="shared" si="426"/>
        <v>0</v>
      </c>
      <c r="BF424" s="215">
        <f t="shared" si="426"/>
        <v>0</v>
      </c>
      <c r="BG424" s="214"/>
      <c r="BH424" s="214"/>
      <c r="BI424" s="214"/>
      <c r="BJ424" s="214"/>
      <c r="BK424" s="45"/>
      <c r="BL424" s="214"/>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216"/>
    </row>
    <row r="425" spans="1:98" s="142" customFormat="1" x14ac:dyDescent="0.2">
      <c r="A425" s="318"/>
      <c r="B425" s="218" t="s">
        <v>78</v>
      </c>
      <c r="C425" s="133"/>
      <c r="D425" s="133"/>
      <c r="E425" s="133"/>
      <c r="F425" s="133"/>
      <c r="G425" s="133"/>
      <c r="H425" s="165"/>
      <c r="I425" s="165"/>
      <c r="J425" s="165"/>
      <c r="K425" s="133"/>
      <c r="L425" s="133"/>
      <c r="M425" s="133"/>
      <c r="N425" s="133"/>
      <c r="O425" s="133"/>
      <c r="P425" s="133"/>
      <c r="Q425" s="133"/>
      <c r="R425" s="133"/>
      <c r="S425" s="133"/>
      <c r="T425" s="165">
        <v>141754</v>
      </c>
      <c r="U425" s="165">
        <v>127331</v>
      </c>
      <c r="V425" s="165">
        <v>193946</v>
      </c>
      <c r="W425" s="133"/>
      <c r="X425" s="133"/>
      <c r="Y425" s="133"/>
      <c r="Z425" s="133"/>
      <c r="AA425" s="133"/>
      <c r="AB425" s="133"/>
      <c r="AC425" s="133"/>
      <c r="AD425" s="133"/>
      <c r="AE425" s="133"/>
      <c r="AF425" s="165"/>
      <c r="AG425" s="165"/>
      <c r="AH425" s="165"/>
      <c r="AI425" s="133"/>
      <c r="AJ425" s="133"/>
      <c r="AK425" s="133"/>
      <c r="AL425" s="133"/>
      <c r="AM425" s="133"/>
      <c r="AN425" s="133"/>
      <c r="AO425" s="133"/>
      <c r="AP425" s="133"/>
      <c r="AQ425" s="133"/>
      <c r="AR425" s="165"/>
      <c r="AS425" s="165"/>
      <c r="AT425" s="165"/>
      <c r="AU425" s="133"/>
      <c r="AV425" s="133"/>
      <c r="AW425" s="133"/>
      <c r="AX425" s="133"/>
      <c r="AY425" s="133"/>
      <c r="AZ425" s="133"/>
      <c r="BA425" s="133"/>
      <c r="BB425" s="133"/>
      <c r="BC425" s="133"/>
      <c r="BD425" s="165"/>
      <c r="BE425" s="165"/>
      <c r="BF425" s="165"/>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row>
    <row r="426" spans="1:98" s="194" customFormat="1" x14ac:dyDescent="0.2">
      <c r="A426" s="318"/>
      <c r="B426" s="219" t="s">
        <v>79</v>
      </c>
      <c r="C426" s="45"/>
      <c r="D426" s="45"/>
      <c r="E426" s="45"/>
      <c r="F426" s="45"/>
      <c r="G426" s="45"/>
      <c r="H426" s="220"/>
      <c r="I426" s="220"/>
      <c r="J426" s="220"/>
      <c r="K426" s="45"/>
      <c r="L426" s="45"/>
      <c r="M426" s="45"/>
      <c r="N426" s="45"/>
      <c r="O426" s="45"/>
      <c r="P426" s="45"/>
      <c r="Q426" s="45"/>
      <c r="R426" s="45"/>
      <c r="S426" s="45"/>
      <c r="T426" s="220">
        <v>5.8900000000000001E-2</v>
      </c>
      <c r="U426" s="220">
        <v>5.8900000000000001E-2</v>
      </c>
      <c r="V426" s="220">
        <v>5.8900000000000001E-2</v>
      </c>
      <c r="W426" s="45"/>
      <c r="X426" s="45"/>
      <c r="Y426" s="45"/>
      <c r="Z426" s="45"/>
      <c r="AA426" s="45"/>
      <c r="AB426" s="45"/>
      <c r="AC426" s="45"/>
      <c r="AD426" s="45"/>
      <c r="AE426" s="45"/>
      <c r="AF426" s="220"/>
      <c r="AG426" s="220"/>
      <c r="AH426" s="220"/>
      <c r="AI426" s="45"/>
      <c r="AJ426" s="45"/>
      <c r="AK426" s="45"/>
      <c r="AL426" s="45"/>
      <c r="AM426" s="45"/>
      <c r="AN426" s="45"/>
      <c r="AO426" s="45"/>
      <c r="AP426" s="45"/>
      <c r="AQ426" s="45"/>
      <c r="AR426" s="220"/>
      <c r="AS426" s="220"/>
      <c r="AT426" s="220"/>
      <c r="AU426" s="45"/>
      <c r="AV426" s="45"/>
      <c r="AW426" s="45"/>
      <c r="AX426" s="45"/>
      <c r="AY426" s="45"/>
      <c r="AZ426" s="45"/>
      <c r="BA426" s="45"/>
      <c r="BB426" s="45"/>
      <c r="BC426" s="45"/>
      <c r="BD426" s="220"/>
      <c r="BE426" s="220"/>
      <c r="BF426" s="220"/>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195"/>
    </row>
    <row r="427" spans="1:98" s="217" customFormat="1" ht="13.5" thickBot="1" x14ac:dyDescent="0.25">
      <c r="A427" s="318"/>
      <c r="B427" s="221" t="s">
        <v>80</v>
      </c>
      <c r="C427" s="214"/>
      <c r="D427" s="214"/>
      <c r="E427" s="214"/>
      <c r="F427" s="214"/>
      <c r="G427" s="214"/>
      <c r="H427" s="222">
        <f t="shared" ref="H427:J427" si="427">H426*H425</f>
        <v>0</v>
      </c>
      <c r="I427" s="222">
        <f t="shared" si="427"/>
        <v>0</v>
      </c>
      <c r="J427" s="222">
        <f t="shared" si="427"/>
        <v>0</v>
      </c>
      <c r="K427" s="214"/>
      <c r="L427" s="214"/>
      <c r="M427" s="214"/>
      <c r="N427" s="214"/>
      <c r="O427" s="214"/>
      <c r="P427" s="214"/>
      <c r="Q427" s="214"/>
      <c r="R427" s="214"/>
      <c r="S427" s="214"/>
      <c r="T427" s="222">
        <f t="shared" ref="T427:V427" si="428">T426*T425</f>
        <v>8349.3106000000007</v>
      </c>
      <c r="U427" s="222">
        <f t="shared" si="428"/>
        <v>7499.7959000000001</v>
      </c>
      <c r="V427" s="222">
        <f t="shared" si="428"/>
        <v>11423.419400000001</v>
      </c>
      <c r="W427" s="214"/>
      <c r="X427" s="214"/>
      <c r="Y427" s="214"/>
      <c r="Z427" s="214"/>
      <c r="AA427" s="214"/>
      <c r="AB427" s="214"/>
      <c r="AC427" s="214"/>
      <c r="AD427" s="214"/>
      <c r="AE427" s="214"/>
      <c r="AF427" s="222">
        <f t="shared" ref="AF427:AH427" si="429">AF426*AF425</f>
        <v>0</v>
      </c>
      <c r="AG427" s="222">
        <f t="shared" si="429"/>
        <v>0</v>
      </c>
      <c r="AH427" s="222">
        <f t="shared" si="429"/>
        <v>0</v>
      </c>
      <c r="AI427" s="214"/>
      <c r="AJ427" s="214"/>
      <c r="AK427" s="214"/>
      <c r="AL427" s="214"/>
      <c r="AM427" s="214"/>
      <c r="AN427" s="214"/>
      <c r="AO427" s="214"/>
      <c r="AP427" s="214"/>
      <c r="AQ427" s="214"/>
      <c r="AR427" s="222">
        <f t="shared" ref="AR427:AT427" si="430">AR426*AR425</f>
        <v>0</v>
      </c>
      <c r="AS427" s="222">
        <f t="shared" si="430"/>
        <v>0</v>
      </c>
      <c r="AT427" s="222">
        <f t="shared" si="430"/>
        <v>0</v>
      </c>
      <c r="AU427" s="214"/>
      <c r="AV427" s="214"/>
      <c r="AW427" s="214"/>
      <c r="AX427" s="214"/>
      <c r="AY427" s="214"/>
      <c r="AZ427" s="214"/>
      <c r="BA427" s="214"/>
      <c r="BB427" s="214"/>
      <c r="BC427" s="214"/>
      <c r="BD427" s="222">
        <f t="shared" ref="BD427:BF427" si="431">BD426*BD425</f>
        <v>0</v>
      </c>
      <c r="BE427" s="222">
        <f t="shared" si="431"/>
        <v>0</v>
      </c>
      <c r="BF427" s="222">
        <f t="shared" si="431"/>
        <v>0</v>
      </c>
      <c r="BG427" s="214"/>
      <c r="BH427" s="214"/>
      <c r="BI427" s="214"/>
      <c r="BJ427" s="214"/>
      <c r="BK427" s="45"/>
      <c r="BL427" s="214"/>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216"/>
    </row>
    <row r="428" spans="1:98" s="45" customFormat="1" ht="12" customHeight="1" x14ac:dyDescent="0.2">
      <c r="A428" s="318"/>
      <c r="B428" s="203" t="s">
        <v>81</v>
      </c>
      <c r="C428" s="194">
        <v>3.09E-2</v>
      </c>
      <c r="D428" s="194"/>
      <c r="E428" s="194"/>
      <c r="F428" s="194">
        <v>2.1600000000000001E-2</v>
      </c>
      <c r="G428" s="194"/>
      <c r="H428" s="194"/>
      <c r="I428" s="194"/>
      <c r="J428" s="194"/>
      <c r="K428" s="194"/>
      <c r="L428" s="194"/>
      <c r="M428" s="194"/>
      <c r="N428" s="194"/>
      <c r="O428" s="194">
        <v>2.5000000000000001E-2</v>
      </c>
      <c r="P428" s="194">
        <v>2.5000000000000001E-2</v>
      </c>
      <c r="Q428" s="194">
        <v>2.5000000000000001E-2</v>
      </c>
      <c r="R428" s="194">
        <v>3.09E-2</v>
      </c>
      <c r="S428" s="194">
        <v>3.09E-2</v>
      </c>
      <c r="T428" s="194">
        <v>3.09E-2</v>
      </c>
      <c r="U428" s="194">
        <v>3.09E-2</v>
      </c>
      <c r="V428" s="194">
        <v>3.09E-2</v>
      </c>
      <c r="W428" s="194">
        <v>3.09E-2</v>
      </c>
      <c r="X428" s="194">
        <v>3.09E-2</v>
      </c>
      <c r="Y428" s="194">
        <v>3.09E-2</v>
      </c>
      <c r="Z428" s="194">
        <v>3.09E-2</v>
      </c>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194"/>
      <c r="BB428" s="194"/>
      <c r="BC428" s="194"/>
      <c r="BD428" s="194"/>
      <c r="BE428" s="194"/>
      <c r="BF428" s="194"/>
      <c r="BG428" s="194"/>
      <c r="BH428" s="194"/>
      <c r="BI428" s="194"/>
      <c r="BJ428" s="194"/>
      <c r="BL428" s="194"/>
    </row>
    <row r="429" spans="1:98" s="224" customFormat="1" x14ac:dyDescent="0.2">
      <c r="A429" s="318"/>
      <c r="B429" s="223" t="s">
        <v>82</v>
      </c>
      <c r="C429" s="183">
        <f t="shared" ref="C429:BJ429" si="432">C428*C389</f>
        <v>2885.5303739999999</v>
      </c>
      <c r="D429" s="183">
        <f t="shared" si="432"/>
        <v>0</v>
      </c>
      <c r="E429" s="183">
        <f t="shared" si="432"/>
        <v>0</v>
      </c>
      <c r="F429" s="183">
        <f t="shared" si="432"/>
        <v>13653.965664000001</v>
      </c>
      <c r="G429" s="183">
        <f t="shared" si="432"/>
        <v>0</v>
      </c>
      <c r="H429" s="183">
        <f t="shared" si="432"/>
        <v>0</v>
      </c>
      <c r="I429" s="183">
        <f t="shared" si="432"/>
        <v>0</v>
      </c>
      <c r="J429" s="183">
        <f t="shared" si="432"/>
        <v>0</v>
      </c>
      <c r="K429" s="183">
        <f t="shared" si="432"/>
        <v>0</v>
      </c>
      <c r="L429" s="183">
        <f t="shared" si="432"/>
        <v>0</v>
      </c>
      <c r="M429" s="183">
        <f t="shared" si="432"/>
        <v>0</v>
      </c>
      <c r="N429" s="183">
        <f t="shared" si="432"/>
        <v>0</v>
      </c>
      <c r="O429" s="183">
        <f t="shared" si="432"/>
        <v>9279.4529999999995</v>
      </c>
      <c r="P429" s="183">
        <f t="shared" si="432"/>
        <v>8527.969000000001</v>
      </c>
      <c r="Q429" s="183">
        <f t="shared" si="432"/>
        <v>9768.0387499999997</v>
      </c>
      <c r="R429" s="183">
        <f t="shared" si="432"/>
        <v>10453.841109000001</v>
      </c>
      <c r="S429" s="183">
        <f t="shared" si="432"/>
        <v>10701.669924</v>
      </c>
      <c r="T429" s="183">
        <f t="shared" si="432"/>
        <v>10928.666268000001</v>
      </c>
      <c r="U429" s="183">
        <f t="shared" si="432"/>
        <v>8737.5154409999996</v>
      </c>
      <c r="V429" s="183">
        <f t="shared" si="432"/>
        <v>12403.903956</v>
      </c>
      <c r="W429" s="183">
        <f t="shared" si="432"/>
        <v>11032.191465</v>
      </c>
      <c r="X429" s="183">
        <f t="shared" si="432"/>
        <v>10485.525968999998</v>
      </c>
      <c r="Y429" s="183">
        <f t="shared" si="432"/>
        <v>11875.048911</v>
      </c>
      <c r="Z429" s="183">
        <f t="shared" si="432"/>
        <v>5357.5198679999994</v>
      </c>
      <c r="AA429" s="183">
        <f t="shared" si="432"/>
        <v>0</v>
      </c>
      <c r="AB429" s="183">
        <f t="shared" si="432"/>
        <v>0</v>
      </c>
      <c r="AC429" s="183">
        <f t="shared" si="432"/>
        <v>0</v>
      </c>
      <c r="AD429" s="183">
        <f t="shared" si="432"/>
        <v>0</v>
      </c>
      <c r="AE429" s="183">
        <f t="shared" si="432"/>
        <v>0</v>
      </c>
      <c r="AF429" s="183">
        <f t="shared" si="432"/>
        <v>0</v>
      </c>
      <c r="AG429" s="183">
        <f t="shared" si="432"/>
        <v>0</v>
      </c>
      <c r="AH429" s="183">
        <f t="shared" si="432"/>
        <v>0</v>
      </c>
      <c r="AI429" s="183">
        <f t="shared" si="432"/>
        <v>0</v>
      </c>
      <c r="AJ429" s="183">
        <f t="shared" si="432"/>
        <v>0</v>
      </c>
      <c r="AK429" s="183">
        <f t="shared" si="432"/>
        <v>0</v>
      </c>
      <c r="AL429" s="183">
        <f t="shared" si="432"/>
        <v>0</v>
      </c>
      <c r="AM429" s="183">
        <f t="shared" si="432"/>
        <v>0</v>
      </c>
      <c r="AN429" s="183">
        <f t="shared" si="432"/>
        <v>0</v>
      </c>
      <c r="AO429" s="183">
        <f t="shared" si="432"/>
        <v>0</v>
      </c>
      <c r="AP429" s="183">
        <f t="shared" si="432"/>
        <v>0</v>
      </c>
      <c r="AQ429" s="183">
        <f t="shared" si="432"/>
        <v>0</v>
      </c>
      <c r="AR429" s="183">
        <f t="shared" si="432"/>
        <v>0</v>
      </c>
      <c r="AS429" s="183">
        <f t="shared" si="432"/>
        <v>0</v>
      </c>
      <c r="AT429" s="183">
        <f t="shared" si="432"/>
        <v>0</v>
      </c>
      <c r="AU429" s="183">
        <f t="shared" si="432"/>
        <v>0</v>
      </c>
      <c r="AV429" s="183">
        <f t="shared" si="432"/>
        <v>0</v>
      </c>
      <c r="AW429" s="183">
        <f t="shared" si="432"/>
        <v>0</v>
      </c>
      <c r="AX429" s="183">
        <f t="shared" si="432"/>
        <v>0</v>
      </c>
      <c r="AY429" s="183">
        <f t="shared" si="432"/>
        <v>0</v>
      </c>
      <c r="AZ429" s="183">
        <f t="shared" si="432"/>
        <v>0</v>
      </c>
      <c r="BA429" s="183">
        <f t="shared" si="432"/>
        <v>0</v>
      </c>
      <c r="BB429" s="183">
        <f t="shared" si="432"/>
        <v>0</v>
      </c>
      <c r="BC429" s="183">
        <f t="shared" si="432"/>
        <v>0</v>
      </c>
      <c r="BD429" s="183">
        <f t="shared" si="432"/>
        <v>0</v>
      </c>
      <c r="BE429" s="183">
        <f t="shared" si="432"/>
        <v>0</v>
      </c>
      <c r="BF429" s="183">
        <f t="shared" si="432"/>
        <v>0</v>
      </c>
      <c r="BG429" s="183">
        <f t="shared" si="432"/>
        <v>0</v>
      </c>
      <c r="BH429" s="183">
        <f t="shared" si="432"/>
        <v>0</v>
      </c>
      <c r="BI429" s="183">
        <f t="shared" si="432"/>
        <v>0</v>
      </c>
      <c r="BJ429" s="183">
        <f t="shared" si="432"/>
        <v>0</v>
      </c>
      <c r="BK429" s="45"/>
      <c r="BL429" s="183">
        <f t="shared" ref="BL429" si="433">BL428*BL389</f>
        <v>0</v>
      </c>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row>
    <row r="430" spans="1:98" s="45" customFormat="1" x14ac:dyDescent="0.2">
      <c r="A430" s="318"/>
      <c r="B430" s="203" t="s">
        <v>83</v>
      </c>
      <c r="C430" s="73">
        <v>0.02</v>
      </c>
      <c r="D430" s="73"/>
      <c r="E430" s="73"/>
      <c r="F430" s="73">
        <v>0</v>
      </c>
      <c r="G430" s="73"/>
      <c r="H430" s="73"/>
      <c r="I430" s="73"/>
      <c r="J430" s="73"/>
      <c r="K430" s="73"/>
      <c r="L430" s="73"/>
      <c r="M430" s="73"/>
      <c r="N430" s="73"/>
      <c r="O430" s="73">
        <v>1.9699999999999999E-2</v>
      </c>
      <c r="P430" s="73">
        <v>1.9699999999999999E-2</v>
      </c>
      <c r="Q430" s="73">
        <v>1.9699999999999999E-2</v>
      </c>
      <c r="R430" s="73">
        <v>0.02</v>
      </c>
      <c r="S430" s="73">
        <v>0.02</v>
      </c>
      <c r="T430" s="73">
        <v>0.02</v>
      </c>
      <c r="U430" s="73">
        <v>0.02</v>
      </c>
      <c r="V430" s="73">
        <v>0.02</v>
      </c>
      <c r="W430" s="73">
        <v>0.02</v>
      </c>
      <c r="X430" s="73">
        <v>0.02</v>
      </c>
      <c r="Y430" s="73">
        <v>0.02</v>
      </c>
      <c r="Z430" s="73">
        <v>0.02</v>
      </c>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L430" s="73"/>
    </row>
    <row r="431" spans="1:98" s="226" customFormat="1" x14ac:dyDescent="0.2">
      <c r="A431" s="318"/>
      <c r="B431" s="223" t="s">
        <v>84</v>
      </c>
      <c r="C431" s="225">
        <f t="shared" ref="C431:BJ431" si="434">C430*C389</f>
        <v>1867.6572000000001</v>
      </c>
      <c r="D431" s="225">
        <f t="shared" si="434"/>
        <v>0</v>
      </c>
      <c r="E431" s="225">
        <f t="shared" si="434"/>
        <v>0</v>
      </c>
      <c r="F431" s="225">
        <f t="shared" si="434"/>
        <v>0</v>
      </c>
      <c r="G431" s="225">
        <f t="shared" si="434"/>
        <v>0</v>
      </c>
      <c r="H431" s="225">
        <f t="shared" si="434"/>
        <v>0</v>
      </c>
      <c r="I431" s="225">
        <f t="shared" si="434"/>
        <v>0</v>
      </c>
      <c r="J431" s="225">
        <f t="shared" si="434"/>
        <v>0</v>
      </c>
      <c r="K431" s="225">
        <f t="shared" si="434"/>
        <v>0</v>
      </c>
      <c r="L431" s="225">
        <f t="shared" si="434"/>
        <v>0</v>
      </c>
      <c r="M431" s="225">
        <f t="shared" si="434"/>
        <v>0</v>
      </c>
      <c r="N431" s="225">
        <f t="shared" si="434"/>
        <v>0</v>
      </c>
      <c r="O431" s="225">
        <f t="shared" si="434"/>
        <v>7312.2089639999995</v>
      </c>
      <c r="P431" s="225">
        <f t="shared" si="434"/>
        <v>6720.0395719999997</v>
      </c>
      <c r="Q431" s="225">
        <f t="shared" si="434"/>
        <v>7697.2145349999992</v>
      </c>
      <c r="R431" s="225">
        <f t="shared" si="434"/>
        <v>6766.2402000000002</v>
      </c>
      <c r="S431" s="225">
        <f t="shared" si="434"/>
        <v>6926.6471999999994</v>
      </c>
      <c r="T431" s="225">
        <f t="shared" si="434"/>
        <v>7073.5704000000005</v>
      </c>
      <c r="U431" s="225">
        <f t="shared" si="434"/>
        <v>5655.3498</v>
      </c>
      <c r="V431" s="225">
        <f t="shared" si="434"/>
        <v>8028.4168000000009</v>
      </c>
      <c r="W431" s="225">
        <f t="shared" si="434"/>
        <v>7140.5769999999993</v>
      </c>
      <c r="X431" s="225">
        <f t="shared" si="434"/>
        <v>6786.7482</v>
      </c>
      <c r="Y431" s="225">
        <f t="shared" si="434"/>
        <v>7686.1157999999996</v>
      </c>
      <c r="Z431" s="225">
        <f t="shared" si="434"/>
        <v>3467.6504</v>
      </c>
      <c r="AA431" s="225">
        <f t="shared" si="434"/>
        <v>0</v>
      </c>
      <c r="AB431" s="225">
        <f t="shared" si="434"/>
        <v>0</v>
      </c>
      <c r="AC431" s="225">
        <f t="shared" si="434"/>
        <v>0</v>
      </c>
      <c r="AD431" s="225">
        <f t="shared" si="434"/>
        <v>0</v>
      </c>
      <c r="AE431" s="225">
        <f t="shared" si="434"/>
        <v>0</v>
      </c>
      <c r="AF431" s="225">
        <f t="shared" si="434"/>
        <v>0</v>
      </c>
      <c r="AG431" s="225">
        <f t="shared" si="434"/>
        <v>0</v>
      </c>
      <c r="AH431" s="225">
        <f t="shared" si="434"/>
        <v>0</v>
      </c>
      <c r="AI431" s="225">
        <f t="shared" si="434"/>
        <v>0</v>
      </c>
      <c r="AJ431" s="225">
        <f t="shared" si="434"/>
        <v>0</v>
      </c>
      <c r="AK431" s="225">
        <f t="shared" si="434"/>
        <v>0</v>
      </c>
      <c r="AL431" s="225">
        <f t="shared" si="434"/>
        <v>0</v>
      </c>
      <c r="AM431" s="225">
        <f t="shared" si="434"/>
        <v>0</v>
      </c>
      <c r="AN431" s="225">
        <f t="shared" si="434"/>
        <v>0</v>
      </c>
      <c r="AO431" s="225">
        <f t="shared" si="434"/>
        <v>0</v>
      </c>
      <c r="AP431" s="225">
        <f t="shared" si="434"/>
        <v>0</v>
      </c>
      <c r="AQ431" s="225">
        <f t="shared" si="434"/>
        <v>0</v>
      </c>
      <c r="AR431" s="225">
        <f t="shared" si="434"/>
        <v>0</v>
      </c>
      <c r="AS431" s="225">
        <f t="shared" si="434"/>
        <v>0</v>
      </c>
      <c r="AT431" s="225">
        <f t="shared" si="434"/>
        <v>0</v>
      </c>
      <c r="AU431" s="225">
        <f t="shared" si="434"/>
        <v>0</v>
      </c>
      <c r="AV431" s="225">
        <f t="shared" si="434"/>
        <v>0</v>
      </c>
      <c r="AW431" s="225">
        <f t="shared" si="434"/>
        <v>0</v>
      </c>
      <c r="AX431" s="225">
        <f t="shared" si="434"/>
        <v>0</v>
      </c>
      <c r="AY431" s="225">
        <f t="shared" si="434"/>
        <v>0</v>
      </c>
      <c r="AZ431" s="225">
        <f t="shared" si="434"/>
        <v>0</v>
      </c>
      <c r="BA431" s="225">
        <f t="shared" si="434"/>
        <v>0</v>
      </c>
      <c r="BB431" s="225">
        <f t="shared" si="434"/>
        <v>0</v>
      </c>
      <c r="BC431" s="225">
        <f t="shared" si="434"/>
        <v>0</v>
      </c>
      <c r="BD431" s="225">
        <f t="shared" si="434"/>
        <v>0</v>
      </c>
      <c r="BE431" s="225">
        <f t="shared" si="434"/>
        <v>0</v>
      </c>
      <c r="BF431" s="225">
        <f t="shared" si="434"/>
        <v>0</v>
      </c>
      <c r="BG431" s="225">
        <f t="shared" si="434"/>
        <v>0</v>
      </c>
      <c r="BH431" s="225">
        <f t="shared" si="434"/>
        <v>0</v>
      </c>
      <c r="BI431" s="225">
        <f t="shared" si="434"/>
        <v>0</v>
      </c>
      <c r="BJ431" s="225">
        <f t="shared" si="434"/>
        <v>0</v>
      </c>
      <c r="BK431" s="23"/>
      <c r="BL431" s="225">
        <f t="shared" ref="BL431" si="435">BL430*BL389</f>
        <v>0</v>
      </c>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row>
    <row r="432" spans="1:98" s="224" customFormat="1" x14ac:dyDescent="0.2">
      <c r="A432" s="318"/>
      <c r="B432" s="223" t="s">
        <v>85</v>
      </c>
      <c r="C432" s="227">
        <v>50800.63</v>
      </c>
      <c r="D432" s="227">
        <v>0</v>
      </c>
      <c r="E432" s="227">
        <v>0</v>
      </c>
      <c r="F432" s="227">
        <v>19607.400000000001</v>
      </c>
      <c r="G432" s="227">
        <v>0</v>
      </c>
      <c r="H432" s="227">
        <v>0</v>
      </c>
      <c r="I432" s="227">
        <v>0</v>
      </c>
      <c r="J432" s="227">
        <v>0</v>
      </c>
      <c r="K432" s="227">
        <v>0</v>
      </c>
      <c r="L432" s="227">
        <v>0</v>
      </c>
      <c r="M432" s="227">
        <v>0</v>
      </c>
      <c r="N432" s="227">
        <v>0</v>
      </c>
      <c r="O432" s="227">
        <v>41134.21</v>
      </c>
      <c r="P432" s="227">
        <v>37153.480000000003</v>
      </c>
      <c r="Q432" s="227">
        <v>41134.21</v>
      </c>
      <c r="R432" s="227">
        <v>49161.9</v>
      </c>
      <c r="S432" s="227">
        <v>50800.63</v>
      </c>
      <c r="T432" s="227">
        <v>49161.9</v>
      </c>
      <c r="U432" s="227">
        <v>50800.63</v>
      </c>
      <c r="V432" s="227">
        <v>50800.63</v>
      </c>
      <c r="W432" s="227">
        <v>49161.9</v>
      </c>
      <c r="X432" s="227">
        <v>50800.63</v>
      </c>
      <c r="Y432" s="227">
        <v>49161.9</v>
      </c>
      <c r="Z432" s="227">
        <v>50800.63</v>
      </c>
      <c r="AA432" s="227">
        <v>0</v>
      </c>
      <c r="AB432" s="227">
        <v>0</v>
      </c>
      <c r="AC432" s="227">
        <v>0</v>
      </c>
      <c r="AD432" s="227">
        <v>0</v>
      </c>
      <c r="AE432" s="227">
        <v>0</v>
      </c>
      <c r="AF432" s="227">
        <v>0</v>
      </c>
      <c r="AG432" s="227">
        <v>0</v>
      </c>
      <c r="AH432" s="227">
        <v>0</v>
      </c>
      <c r="AI432" s="227">
        <v>0</v>
      </c>
      <c r="AJ432" s="227">
        <v>0</v>
      </c>
      <c r="AK432" s="227">
        <v>0</v>
      </c>
      <c r="AL432" s="227">
        <v>0</v>
      </c>
      <c r="AM432" s="227">
        <v>0</v>
      </c>
      <c r="AN432" s="227">
        <v>0</v>
      </c>
      <c r="AO432" s="227">
        <v>0</v>
      </c>
      <c r="AP432" s="227">
        <v>0</v>
      </c>
      <c r="AQ432" s="227">
        <v>0</v>
      </c>
      <c r="AR432" s="227">
        <v>0</v>
      </c>
      <c r="AS432" s="227">
        <v>0</v>
      </c>
      <c r="AT432" s="227">
        <v>0</v>
      </c>
      <c r="AU432" s="227">
        <v>0</v>
      </c>
      <c r="AV432" s="227">
        <v>0</v>
      </c>
      <c r="AW432" s="227">
        <v>0</v>
      </c>
      <c r="AX432" s="227">
        <v>0</v>
      </c>
      <c r="AY432" s="227">
        <v>0</v>
      </c>
      <c r="AZ432" s="227">
        <v>0</v>
      </c>
      <c r="BA432" s="227">
        <v>0</v>
      </c>
      <c r="BB432" s="227">
        <v>0</v>
      </c>
      <c r="BC432" s="227">
        <v>0</v>
      </c>
      <c r="BD432" s="227">
        <v>0</v>
      </c>
      <c r="BE432" s="227">
        <v>0</v>
      </c>
      <c r="BF432" s="227">
        <v>0</v>
      </c>
      <c r="BG432" s="227">
        <v>0</v>
      </c>
      <c r="BH432" s="227">
        <v>0</v>
      </c>
      <c r="BI432" s="227">
        <v>0</v>
      </c>
      <c r="BJ432" s="227">
        <v>0</v>
      </c>
      <c r="BK432" s="45"/>
      <c r="BL432" s="227">
        <v>0</v>
      </c>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row>
    <row r="433" spans="1:98" s="230" customFormat="1" ht="13.5" thickBot="1" x14ac:dyDescent="0.25">
      <c r="A433" s="318"/>
      <c r="B433" s="228" t="s">
        <v>86</v>
      </c>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45"/>
      <c r="BL433" s="229"/>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row>
    <row r="434" spans="1:98" s="83" customFormat="1" ht="13.5" thickBot="1" x14ac:dyDescent="0.25">
      <c r="A434" s="318"/>
      <c r="B434" s="80" t="s">
        <v>28</v>
      </c>
      <c r="C434" s="232">
        <v>154622.97</v>
      </c>
      <c r="D434" s="232"/>
      <c r="E434" s="232"/>
      <c r="F434" s="232">
        <v>176723.36</v>
      </c>
      <c r="G434" s="232"/>
      <c r="H434" s="232"/>
      <c r="I434" s="232"/>
      <c r="J434" s="232"/>
      <c r="K434" s="232"/>
      <c r="L434" s="232"/>
      <c r="M434" s="232"/>
      <c r="N434" s="232"/>
      <c r="O434" s="232">
        <v>199113.19</v>
      </c>
      <c r="P434" s="232">
        <v>185654.93</v>
      </c>
      <c r="Q434" s="232">
        <v>201878.64</v>
      </c>
      <c r="R434" s="232">
        <v>226138.31</v>
      </c>
      <c r="S434" s="232">
        <v>230197.33</v>
      </c>
      <c r="T434" s="232">
        <v>323023.32</v>
      </c>
      <c r="U434" s="232">
        <v>290917.09999999998</v>
      </c>
      <c r="V434" s="232">
        <v>348058.29</v>
      </c>
      <c r="W434" s="232">
        <v>231624.79</v>
      </c>
      <c r="X434" s="232">
        <v>227120.85</v>
      </c>
      <c r="Y434" s="232">
        <v>248871.45</v>
      </c>
      <c r="Z434" s="232">
        <v>188751.27</v>
      </c>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2"/>
      <c r="BE434" s="232"/>
      <c r="BF434" s="232"/>
      <c r="BG434" s="232"/>
      <c r="BH434" s="232"/>
      <c r="BI434" s="232"/>
      <c r="BJ434" s="232"/>
      <c r="BK434" s="82"/>
      <c r="BL434" s="23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row>
    <row r="435" spans="1:98" s="86" customFormat="1" ht="13.5" thickBot="1" x14ac:dyDescent="0.25">
      <c r="A435" s="318"/>
      <c r="B435" s="234" t="s">
        <v>29</v>
      </c>
      <c r="C435" s="235">
        <f>IFERROR(C434/C389*100,0)</f>
        <v>165.57960422287346</v>
      </c>
      <c r="D435" s="235">
        <f t="shared" ref="D435:BJ435" si="436">IFERROR(D434/D389*100,0)</f>
        <v>0</v>
      </c>
      <c r="E435" s="235">
        <f t="shared" si="436"/>
        <v>0</v>
      </c>
      <c r="F435" s="235">
        <f t="shared" si="436"/>
        <v>27.956893037049895</v>
      </c>
      <c r="G435" s="235">
        <f t="shared" si="436"/>
        <v>0</v>
      </c>
      <c r="H435" s="235">
        <f t="shared" si="436"/>
        <v>0</v>
      </c>
      <c r="I435" s="235">
        <f t="shared" si="436"/>
        <v>0</v>
      </c>
      <c r="J435" s="235">
        <f t="shared" si="436"/>
        <v>0</v>
      </c>
      <c r="K435" s="235">
        <f t="shared" si="436"/>
        <v>0</v>
      </c>
      <c r="L435" s="235">
        <f t="shared" si="436"/>
        <v>0</v>
      </c>
      <c r="M435" s="235">
        <f t="shared" si="436"/>
        <v>0</v>
      </c>
      <c r="N435" s="235">
        <f t="shared" si="436"/>
        <v>0</v>
      </c>
      <c r="O435" s="235">
        <f t="shared" si="436"/>
        <v>53.643568753459938</v>
      </c>
      <c r="P435" s="235">
        <f t="shared" si="436"/>
        <v>54.425306306812324</v>
      </c>
      <c r="Q435" s="235">
        <f t="shared" si="436"/>
        <v>51.668161123951315</v>
      </c>
      <c r="R435" s="235">
        <f t="shared" si="436"/>
        <v>66.843122122681947</v>
      </c>
      <c r="S435" s="235">
        <f t="shared" si="436"/>
        <v>66.467173324490957</v>
      </c>
      <c r="T435" s="235">
        <f t="shared" si="436"/>
        <v>91.332467688453349</v>
      </c>
      <c r="U435" s="235">
        <f t="shared" si="436"/>
        <v>102.88208874365294</v>
      </c>
      <c r="V435" s="235">
        <f t="shared" si="436"/>
        <v>86.706582049900533</v>
      </c>
      <c r="W435" s="235">
        <f t="shared" si="436"/>
        <v>64.875650805250061</v>
      </c>
      <c r="X435" s="235">
        <f t="shared" si="436"/>
        <v>66.930684123509991</v>
      </c>
      <c r="Y435" s="235">
        <f t="shared" si="436"/>
        <v>64.758704259959245</v>
      </c>
      <c r="Z435" s="235">
        <f t="shared" si="436"/>
        <v>108.86407118779908</v>
      </c>
      <c r="AA435" s="235">
        <f t="shared" si="436"/>
        <v>0</v>
      </c>
      <c r="AB435" s="235">
        <f t="shared" si="436"/>
        <v>0</v>
      </c>
      <c r="AC435" s="235">
        <f t="shared" si="436"/>
        <v>0</v>
      </c>
      <c r="AD435" s="235">
        <f t="shared" si="436"/>
        <v>0</v>
      </c>
      <c r="AE435" s="235">
        <f t="shared" si="436"/>
        <v>0</v>
      </c>
      <c r="AF435" s="235">
        <f t="shared" si="436"/>
        <v>0</v>
      </c>
      <c r="AG435" s="235">
        <f t="shared" si="436"/>
        <v>0</v>
      </c>
      <c r="AH435" s="235">
        <f t="shared" si="436"/>
        <v>0</v>
      </c>
      <c r="AI435" s="235">
        <f t="shared" si="436"/>
        <v>0</v>
      </c>
      <c r="AJ435" s="235">
        <f t="shared" si="436"/>
        <v>0</v>
      </c>
      <c r="AK435" s="235">
        <f t="shared" si="436"/>
        <v>0</v>
      </c>
      <c r="AL435" s="235">
        <f t="shared" si="436"/>
        <v>0</v>
      </c>
      <c r="AM435" s="235">
        <f t="shared" si="436"/>
        <v>0</v>
      </c>
      <c r="AN435" s="235">
        <f t="shared" si="436"/>
        <v>0</v>
      </c>
      <c r="AO435" s="235">
        <f t="shared" si="436"/>
        <v>0</v>
      </c>
      <c r="AP435" s="235">
        <f t="shared" si="436"/>
        <v>0</v>
      </c>
      <c r="AQ435" s="235">
        <f t="shared" si="436"/>
        <v>0</v>
      </c>
      <c r="AR435" s="235">
        <f t="shared" si="436"/>
        <v>0</v>
      </c>
      <c r="AS435" s="235">
        <f t="shared" si="436"/>
        <v>0</v>
      </c>
      <c r="AT435" s="235">
        <f t="shared" si="436"/>
        <v>0</v>
      </c>
      <c r="AU435" s="235">
        <f t="shared" si="436"/>
        <v>0</v>
      </c>
      <c r="AV435" s="235">
        <f t="shared" si="436"/>
        <v>0</v>
      </c>
      <c r="AW435" s="235">
        <f t="shared" si="436"/>
        <v>0</v>
      </c>
      <c r="AX435" s="235">
        <f t="shared" si="436"/>
        <v>0</v>
      </c>
      <c r="AY435" s="235">
        <f t="shared" si="436"/>
        <v>0</v>
      </c>
      <c r="AZ435" s="235">
        <f t="shared" si="436"/>
        <v>0</v>
      </c>
      <c r="BA435" s="235">
        <f t="shared" si="436"/>
        <v>0</v>
      </c>
      <c r="BB435" s="235">
        <f t="shared" si="436"/>
        <v>0</v>
      </c>
      <c r="BC435" s="235">
        <f t="shared" si="436"/>
        <v>0</v>
      </c>
      <c r="BD435" s="235">
        <f t="shared" si="436"/>
        <v>0</v>
      </c>
      <c r="BE435" s="235">
        <f t="shared" si="436"/>
        <v>0</v>
      </c>
      <c r="BF435" s="235">
        <f t="shared" si="436"/>
        <v>0</v>
      </c>
      <c r="BG435" s="235">
        <f t="shared" si="436"/>
        <v>0</v>
      </c>
      <c r="BH435" s="235">
        <f t="shared" si="436"/>
        <v>0</v>
      </c>
      <c r="BI435" s="235">
        <f t="shared" si="436"/>
        <v>0</v>
      </c>
      <c r="BJ435" s="85">
        <f t="shared" si="436"/>
        <v>0</v>
      </c>
      <c r="BK435" s="45"/>
      <c r="BL435" s="236">
        <f t="shared" ref="BL435" si="437">IFERROR(BL434/BL389*100,0)</f>
        <v>0</v>
      </c>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row>
    <row r="436" spans="1:98" s="240" customFormat="1" ht="13.5" thickBot="1" x14ac:dyDescent="0.25">
      <c r="A436" s="318"/>
      <c r="B436" s="237" t="s">
        <v>87</v>
      </c>
      <c r="C436" s="238">
        <f t="shared" ref="C436:BJ436" si="438">SUM(C402,C404,C408,C406,C414,C416,C418,C420,C422,C424,C427,C429,C431,C432,C433)-C434</f>
        <v>-0.2057840000197757</v>
      </c>
      <c r="D436" s="238">
        <f t="shared" si="438"/>
        <v>0</v>
      </c>
      <c r="E436" s="238">
        <f t="shared" si="438"/>
        <v>0</v>
      </c>
      <c r="F436" s="238">
        <f t="shared" si="438"/>
        <v>-12988.104694999987</v>
      </c>
      <c r="G436" s="238">
        <f t="shared" si="438"/>
        <v>0</v>
      </c>
      <c r="H436" s="238">
        <f t="shared" si="438"/>
        <v>0</v>
      </c>
      <c r="I436" s="238">
        <f t="shared" si="438"/>
        <v>0</v>
      </c>
      <c r="J436" s="238">
        <f t="shared" si="438"/>
        <v>0</v>
      </c>
      <c r="K436" s="238">
        <f t="shared" si="438"/>
        <v>0</v>
      </c>
      <c r="L436" s="238">
        <f t="shared" si="438"/>
        <v>0</v>
      </c>
      <c r="M436" s="238">
        <f t="shared" si="438"/>
        <v>0</v>
      </c>
      <c r="N436" s="238">
        <f t="shared" si="438"/>
        <v>0</v>
      </c>
      <c r="O436" s="238">
        <f t="shared" si="438"/>
        <v>1.6207999986363575E-2</v>
      </c>
      <c r="P436" s="238">
        <f t="shared" si="438"/>
        <v>-0.11363899995922111</v>
      </c>
      <c r="Q436" s="238">
        <f t="shared" si="438"/>
        <v>-8.7849000003188848E-2</v>
      </c>
      <c r="R436" s="238">
        <f t="shared" si="438"/>
        <v>8.1520000007003546E-2</v>
      </c>
      <c r="S436" s="238">
        <f t="shared" si="438"/>
        <v>-0.12412399999448098</v>
      </c>
      <c r="T436" s="238">
        <f t="shared" si="438"/>
        <v>0.55914700002176687</v>
      </c>
      <c r="U436" s="238">
        <f t="shared" si="438"/>
        <v>0.67009299999335781</v>
      </c>
      <c r="V436" s="238">
        <f t="shared" si="438"/>
        <v>0.11226600001100451</v>
      </c>
      <c r="W436" s="238">
        <f t="shared" si="438"/>
        <v>-9.7483999998075888E-2</v>
      </c>
      <c r="X436" s="238">
        <f t="shared" si="438"/>
        <v>0.17604000002029352</v>
      </c>
      <c r="Y436" s="238">
        <f t="shared" si="438"/>
        <v>0.2072879999759607</v>
      </c>
      <c r="Z436" s="238">
        <f t="shared" si="438"/>
        <v>-0.27802399999927729</v>
      </c>
      <c r="AA436" s="238">
        <f t="shared" si="438"/>
        <v>0</v>
      </c>
      <c r="AB436" s="238">
        <f t="shared" si="438"/>
        <v>0</v>
      </c>
      <c r="AC436" s="238">
        <f t="shared" si="438"/>
        <v>0</v>
      </c>
      <c r="AD436" s="238">
        <f t="shared" si="438"/>
        <v>0</v>
      </c>
      <c r="AE436" s="238">
        <f t="shared" si="438"/>
        <v>0</v>
      </c>
      <c r="AF436" s="238">
        <f t="shared" si="438"/>
        <v>0</v>
      </c>
      <c r="AG436" s="238">
        <f t="shared" si="438"/>
        <v>0</v>
      </c>
      <c r="AH436" s="238">
        <f t="shared" si="438"/>
        <v>0</v>
      </c>
      <c r="AI436" s="238">
        <f t="shared" si="438"/>
        <v>0</v>
      </c>
      <c r="AJ436" s="238">
        <f t="shared" si="438"/>
        <v>0</v>
      </c>
      <c r="AK436" s="238">
        <f t="shared" si="438"/>
        <v>0</v>
      </c>
      <c r="AL436" s="238">
        <f t="shared" si="438"/>
        <v>0</v>
      </c>
      <c r="AM436" s="238">
        <f t="shared" si="438"/>
        <v>0</v>
      </c>
      <c r="AN436" s="238">
        <f t="shared" si="438"/>
        <v>0</v>
      </c>
      <c r="AO436" s="238">
        <f t="shared" si="438"/>
        <v>0</v>
      </c>
      <c r="AP436" s="238">
        <f t="shared" si="438"/>
        <v>0</v>
      </c>
      <c r="AQ436" s="238">
        <f t="shared" si="438"/>
        <v>0</v>
      </c>
      <c r="AR436" s="238">
        <f t="shared" si="438"/>
        <v>0</v>
      </c>
      <c r="AS436" s="238">
        <f t="shared" si="438"/>
        <v>0</v>
      </c>
      <c r="AT436" s="238">
        <f t="shared" si="438"/>
        <v>0</v>
      </c>
      <c r="AU436" s="238">
        <f t="shared" si="438"/>
        <v>0</v>
      </c>
      <c r="AV436" s="238">
        <f t="shared" si="438"/>
        <v>0</v>
      </c>
      <c r="AW436" s="238">
        <f t="shared" si="438"/>
        <v>0</v>
      </c>
      <c r="AX436" s="238">
        <f t="shared" si="438"/>
        <v>0</v>
      </c>
      <c r="AY436" s="238">
        <f t="shared" si="438"/>
        <v>0</v>
      </c>
      <c r="AZ436" s="238">
        <f t="shared" si="438"/>
        <v>0</v>
      </c>
      <c r="BA436" s="238">
        <f t="shared" si="438"/>
        <v>0</v>
      </c>
      <c r="BB436" s="238">
        <f t="shared" si="438"/>
        <v>0</v>
      </c>
      <c r="BC436" s="238">
        <f t="shared" si="438"/>
        <v>0</v>
      </c>
      <c r="BD436" s="238">
        <f t="shared" si="438"/>
        <v>0</v>
      </c>
      <c r="BE436" s="238">
        <f t="shared" si="438"/>
        <v>0</v>
      </c>
      <c r="BF436" s="238">
        <f t="shared" si="438"/>
        <v>0</v>
      </c>
      <c r="BG436" s="238">
        <f t="shared" si="438"/>
        <v>0</v>
      </c>
      <c r="BH436" s="238">
        <f t="shared" si="438"/>
        <v>0</v>
      </c>
      <c r="BI436" s="238">
        <f t="shared" si="438"/>
        <v>0</v>
      </c>
      <c r="BJ436" s="238">
        <f t="shared" si="438"/>
        <v>0</v>
      </c>
      <c r="BK436" s="45"/>
      <c r="BL436" s="239">
        <f t="shared" ref="BL436" si="439">SUM(BL402,BL404,BL408,BL406,BL414,BL416,BL418,BL420,BL422,BL424,BL427,BL429,BL431,BL432,BL433)-BL434</f>
        <v>0</v>
      </c>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row>
    <row r="437" spans="1:98" s="244" customFormat="1" ht="13.5" thickBot="1" x14ac:dyDescent="0.25">
      <c r="A437" s="319"/>
      <c r="B437" s="241" t="s">
        <v>31</v>
      </c>
      <c r="C437" s="242">
        <f>IFERROR(C436/C434,0)</f>
        <v>-1.3308760012808945E-6</v>
      </c>
      <c r="D437" s="242">
        <f t="shared" ref="D437:BJ437" si="440">IFERROR(D436/D434,0)</f>
        <v>0</v>
      </c>
      <c r="E437" s="242">
        <f t="shared" si="440"/>
        <v>0</v>
      </c>
      <c r="F437" s="242">
        <f t="shared" si="440"/>
        <v>-7.3493989108174423E-2</v>
      </c>
      <c r="G437" s="242">
        <f t="shared" si="440"/>
        <v>0</v>
      </c>
      <c r="H437" s="242">
        <f t="shared" si="440"/>
        <v>0</v>
      </c>
      <c r="I437" s="242">
        <f t="shared" si="440"/>
        <v>0</v>
      </c>
      <c r="J437" s="242">
        <f t="shared" si="440"/>
        <v>0</v>
      </c>
      <c r="K437" s="242">
        <f t="shared" si="440"/>
        <v>0</v>
      </c>
      <c r="L437" s="242">
        <f t="shared" si="440"/>
        <v>0</v>
      </c>
      <c r="M437" s="242">
        <f t="shared" si="440"/>
        <v>0</v>
      </c>
      <c r="N437" s="242">
        <f t="shared" si="440"/>
        <v>0</v>
      </c>
      <c r="O437" s="242">
        <f t="shared" si="440"/>
        <v>8.1400935750984524E-8</v>
      </c>
      <c r="P437" s="242">
        <f t="shared" si="440"/>
        <v>-6.1209793868237765E-7</v>
      </c>
      <c r="Q437" s="242">
        <f t="shared" si="440"/>
        <v>-4.3515747878620957E-7</v>
      </c>
      <c r="R437" s="242">
        <f t="shared" si="440"/>
        <v>3.6048734956497885E-7</v>
      </c>
      <c r="S437" s="242">
        <f t="shared" si="440"/>
        <v>-5.3920694907486974E-7</v>
      </c>
      <c r="T437" s="242">
        <f t="shared" si="440"/>
        <v>1.730980289663814E-6</v>
      </c>
      <c r="U437" s="242">
        <f t="shared" si="440"/>
        <v>2.3033812725115089E-6</v>
      </c>
      <c r="V437" s="242">
        <f t="shared" si="440"/>
        <v>3.2254942127941992E-7</v>
      </c>
      <c r="W437" s="242">
        <f t="shared" si="440"/>
        <v>-4.2087032220547673E-7</v>
      </c>
      <c r="X437" s="242">
        <f t="shared" si="440"/>
        <v>7.7509396438192929E-7</v>
      </c>
      <c r="Y437" s="242">
        <f t="shared" si="440"/>
        <v>8.3291193094250338E-7</v>
      </c>
      <c r="Z437" s="242">
        <f t="shared" si="440"/>
        <v>-1.4729649236229102E-6</v>
      </c>
      <c r="AA437" s="242">
        <f t="shared" si="440"/>
        <v>0</v>
      </c>
      <c r="AB437" s="242">
        <f t="shared" si="440"/>
        <v>0</v>
      </c>
      <c r="AC437" s="242">
        <f t="shared" si="440"/>
        <v>0</v>
      </c>
      <c r="AD437" s="242">
        <f t="shared" si="440"/>
        <v>0</v>
      </c>
      <c r="AE437" s="242">
        <f t="shared" si="440"/>
        <v>0</v>
      </c>
      <c r="AF437" s="242">
        <f t="shared" si="440"/>
        <v>0</v>
      </c>
      <c r="AG437" s="242">
        <f t="shared" si="440"/>
        <v>0</v>
      </c>
      <c r="AH437" s="242">
        <f t="shared" si="440"/>
        <v>0</v>
      </c>
      <c r="AI437" s="242">
        <f t="shared" si="440"/>
        <v>0</v>
      </c>
      <c r="AJ437" s="242">
        <f t="shared" si="440"/>
        <v>0</v>
      </c>
      <c r="AK437" s="242">
        <f t="shared" si="440"/>
        <v>0</v>
      </c>
      <c r="AL437" s="242">
        <f t="shared" si="440"/>
        <v>0</v>
      </c>
      <c r="AM437" s="242">
        <f t="shared" si="440"/>
        <v>0</v>
      </c>
      <c r="AN437" s="242">
        <f t="shared" si="440"/>
        <v>0</v>
      </c>
      <c r="AO437" s="242">
        <f t="shared" si="440"/>
        <v>0</v>
      </c>
      <c r="AP437" s="242">
        <f t="shared" si="440"/>
        <v>0</v>
      </c>
      <c r="AQ437" s="242">
        <f t="shared" si="440"/>
        <v>0</v>
      </c>
      <c r="AR437" s="242">
        <f t="shared" si="440"/>
        <v>0</v>
      </c>
      <c r="AS437" s="242">
        <f t="shared" si="440"/>
        <v>0</v>
      </c>
      <c r="AT437" s="242">
        <f t="shared" si="440"/>
        <v>0</v>
      </c>
      <c r="AU437" s="242">
        <f t="shared" si="440"/>
        <v>0</v>
      </c>
      <c r="AV437" s="242">
        <f t="shared" si="440"/>
        <v>0</v>
      </c>
      <c r="AW437" s="242">
        <f t="shared" si="440"/>
        <v>0</v>
      </c>
      <c r="AX437" s="242">
        <f t="shared" si="440"/>
        <v>0</v>
      </c>
      <c r="AY437" s="242">
        <f t="shared" si="440"/>
        <v>0</v>
      </c>
      <c r="AZ437" s="242">
        <f t="shared" si="440"/>
        <v>0</v>
      </c>
      <c r="BA437" s="242">
        <f t="shared" si="440"/>
        <v>0</v>
      </c>
      <c r="BB437" s="242">
        <f t="shared" si="440"/>
        <v>0</v>
      </c>
      <c r="BC437" s="242">
        <f t="shared" si="440"/>
        <v>0</v>
      </c>
      <c r="BD437" s="242">
        <f t="shared" si="440"/>
        <v>0</v>
      </c>
      <c r="BE437" s="242">
        <f t="shared" si="440"/>
        <v>0</v>
      </c>
      <c r="BF437" s="242">
        <f t="shared" si="440"/>
        <v>0</v>
      </c>
      <c r="BG437" s="242">
        <f t="shared" si="440"/>
        <v>0</v>
      </c>
      <c r="BH437" s="242">
        <f t="shared" si="440"/>
        <v>0</v>
      </c>
      <c r="BI437" s="242">
        <f t="shared" si="440"/>
        <v>0</v>
      </c>
      <c r="BJ437" s="242">
        <f t="shared" si="440"/>
        <v>0</v>
      </c>
      <c r="BK437" s="45"/>
      <c r="BL437" s="243">
        <f t="shared" ref="BL437" si="441">IFERROR(BL436/BL434,0)</f>
        <v>0</v>
      </c>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spans="1:98" s="251" customFormat="1" x14ac:dyDescent="0.2">
      <c r="B438" s="252"/>
      <c r="BK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row>
    <row r="439" spans="1:98" s="254" customFormat="1" ht="13.5" thickBot="1" x14ac:dyDescent="0.25">
      <c r="B439" s="253" t="s">
        <v>100</v>
      </c>
      <c r="BK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row>
    <row r="440" spans="1:98" s="132" customFormat="1" ht="13.5" customHeight="1" x14ac:dyDescent="0.2">
      <c r="A440" s="320" t="s">
        <v>101</v>
      </c>
      <c r="B440" s="131" t="s">
        <v>41</v>
      </c>
      <c r="C440" s="132">
        <v>18000</v>
      </c>
      <c r="F440" s="132">
        <v>1600</v>
      </c>
      <c r="O440" s="132">
        <v>18000</v>
      </c>
      <c r="P440" s="132">
        <v>18000</v>
      </c>
      <c r="Q440" s="132">
        <v>18000</v>
      </c>
      <c r="R440" s="132">
        <v>18000</v>
      </c>
      <c r="S440" s="132">
        <v>18000</v>
      </c>
      <c r="T440" s="132">
        <v>18000</v>
      </c>
      <c r="U440" s="132">
        <v>18000</v>
      </c>
      <c r="V440" s="132">
        <v>18000</v>
      </c>
      <c r="W440" s="132">
        <v>18000</v>
      </c>
      <c r="X440" s="132">
        <v>18000</v>
      </c>
      <c r="Y440" s="132">
        <v>18000</v>
      </c>
      <c r="Z440" s="132">
        <v>18000</v>
      </c>
      <c r="BK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4"/>
    </row>
    <row r="441" spans="1:98" s="138" customFormat="1" x14ac:dyDescent="0.2">
      <c r="A441" s="321"/>
      <c r="B441" s="135" t="s">
        <v>42</v>
      </c>
      <c r="C441" s="136">
        <v>18000</v>
      </c>
      <c r="D441" s="136"/>
      <c r="E441" s="136"/>
      <c r="F441" s="136">
        <v>17356.310000000001</v>
      </c>
      <c r="G441" s="136"/>
      <c r="H441" s="136"/>
      <c r="I441" s="136"/>
      <c r="J441" s="136"/>
      <c r="K441" s="136"/>
      <c r="L441" s="136"/>
      <c r="M441" s="136"/>
      <c r="N441" s="136"/>
      <c r="O441" s="136">
        <v>18000</v>
      </c>
      <c r="P441" s="136">
        <v>18000</v>
      </c>
      <c r="Q441" s="136">
        <v>18000</v>
      </c>
      <c r="R441" s="136">
        <v>18000</v>
      </c>
      <c r="S441" s="136">
        <v>18000</v>
      </c>
      <c r="T441" s="136">
        <v>18000</v>
      </c>
      <c r="U441" s="136">
        <v>18000</v>
      </c>
      <c r="V441" s="136">
        <v>18000</v>
      </c>
      <c r="W441" s="136">
        <v>18000</v>
      </c>
      <c r="X441" s="136">
        <v>18000</v>
      </c>
      <c r="Y441" s="136">
        <v>18000</v>
      </c>
      <c r="Z441" s="136">
        <v>18000</v>
      </c>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3"/>
      <c r="BL441" s="136"/>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7"/>
    </row>
    <row r="442" spans="1:98" s="140" customFormat="1" ht="12.75" customHeight="1" x14ac:dyDescent="0.2">
      <c r="A442" s="321"/>
      <c r="B442" s="139" t="s">
        <v>43</v>
      </c>
      <c r="C442" s="49">
        <v>2352655.44</v>
      </c>
      <c r="D442" s="49"/>
      <c r="E442" s="49"/>
      <c r="F442" s="49">
        <v>2760163.92</v>
      </c>
      <c r="G442" s="49"/>
      <c r="H442" s="49"/>
      <c r="I442" s="49"/>
      <c r="J442" s="49"/>
      <c r="K442" s="49"/>
      <c r="L442" s="49"/>
      <c r="M442" s="49"/>
      <c r="N442" s="49"/>
      <c r="O442" s="49">
        <v>2362810.6800000002</v>
      </c>
      <c r="P442" s="49">
        <v>1668431.52</v>
      </c>
      <c r="Q442" s="49">
        <v>1966492.44</v>
      </c>
      <c r="R442" s="49">
        <v>2016486</v>
      </c>
      <c r="S442" s="49">
        <v>2026586.88</v>
      </c>
      <c r="T442" s="49">
        <v>2050830.36</v>
      </c>
      <c r="U442" s="49">
        <v>2362268.88</v>
      </c>
      <c r="V442" s="49">
        <v>2529240.84</v>
      </c>
      <c r="W442" s="49">
        <v>2127762.7200000002</v>
      </c>
      <c r="X442" s="49">
        <v>2420302.3199999998</v>
      </c>
      <c r="Y442" s="49">
        <v>2294954.2799999998</v>
      </c>
      <c r="Z442" s="49">
        <v>2081493.72</v>
      </c>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133"/>
      <c r="BL442" s="49"/>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row>
    <row r="443" spans="1:98" s="142" customFormat="1" x14ac:dyDescent="0.2">
      <c r="A443" s="321"/>
      <c r="B443" s="141" t="s">
        <v>44</v>
      </c>
      <c r="C443" s="48">
        <v>1761249.24</v>
      </c>
      <c r="D443" s="48"/>
      <c r="E443" s="48"/>
      <c r="F443" s="48">
        <v>1886360.04</v>
      </c>
      <c r="G443" s="48"/>
      <c r="H443" s="48"/>
      <c r="I443" s="48"/>
      <c r="J443" s="48"/>
      <c r="K443" s="48"/>
      <c r="L443" s="48"/>
      <c r="M443" s="48"/>
      <c r="N443" s="48"/>
      <c r="O443" s="48">
        <v>1912041.36</v>
      </c>
      <c r="P443" s="48">
        <v>1553295.24</v>
      </c>
      <c r="Q443" s="48">
        <v>1648557.36</v>
      </c>
      <c r="R443" s="48">
        <v>1404688.68</v>
      </c>
      <c r="S443" s="48">
        <v>1492779.24</v>
      </c>
      <c r="T443" s="48">
        <v>1500779.88</v>
      </c>
      <c r="U443" s="48">
        <v>1864116</v>
      </c>
      <c r="V443" s="48">
        <v>1717885.8</v>
      </c>
      <c r="W443" s="48">
        <v>1567093.32</v>
      </c>
      <c r="X443" s="48">
        <v>1743053.4</v>
      </c>
      <c r="Y443" s="48">
        <v>1724459.04</v>
      </c>
      <c r="Z443" s="48">
        <v>1488629.52</v>
      </c>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133"/>
      <c r="BL443" s="48"/>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row>
    <row r="444" spans="1:98" s="145" customFormat="1" ht="12.75" customHeight="1" x14ac:dyDescent="0.2">
      <c r="A444" s="321"/>
      <c r="B444" s="143" t="s">
        <v>45</v>
      </c>
      <c r="C444" s="144">
        <v>709716.6</v>
      </c>
      <c r="D444" s="144"/>
      <c r="E444" s="144"/>
      <c r="F444" s="144">
        <v>741723.12</v>
      </c>
      <c r="G444" s="144"/>
      <c r="H444" s="144"/>
      <c r="I444" s="144"/>
      <c r="J444" s="144"/>
      <c r="K444" s="144"/>
      <c r="L444" s="144"/>
      <c r="M444" s="144"/>
      <c r="N444" s="144"/>
      <c r="O444" s="144">
        <v>746427.24</v>
      </c>
      <c r="P444" s="144">
        <v>623057.04</v>
      </c>
      <c r="Q444" s="144">
        <v>649277.64</v>
      </c>
      <c r="R444" s="144">
        <v>543760.92000000004</v>
      </c>
      <c r="S444" s="144">
        <v>493704.36</v>
      </c>
      <c r="T444" s="144">
        <v>372740.4</v>
      </c>
      <c r="U444" s="144">
        <v>437806.44</v>
      </c>
      <c r="V444" s="144">
        <v>429998.04</v>
      </c>
      <c r="W444" s="144">
        <v>603917.28</v>
      </c>
      <c r="X444" s="144">
        <v>648653.76</v>
      </c>
      <c r="Y444" s="144">
        <v>679824</v>
      </c>
      <c r="Z444" s="144">
        <v>572995.80000000005</v>
      </c>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AV444" s="144"/>
      <c r="AW444" s="144"/>
      <c r="AX444" s="144"/>
      <c r="AY444" s="144"/>
      <c r="AZ444" s="144"/>
      <c r="BA444" s="144"/>
      <c r="BB444" s="144"/>
      <c r="BC444" s="144"/>
      <c r="BD444" s="144"/>
      <c r="BE444" s="144"/>
      <c r="BF444" s="144"/>
      <c r="BG444" s="144"/>
      <c r="BH444" s="144"/>
      <c r="BI444" s="144"/>
      <c r="BJ444" s="144"/>
      <c r="BK444" s="133"/>
      <c r="BL444" s="144"/>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row>
    <row r="445" spans="1:98" s="57" customFormat="1" x14ac:dyDescent="0.2">
      <c r="A445" s="321"/>
      <c r="B445" s="146" t="s">
        <v>20</v>
      </c>
      <c r="C445" s="147">
        <v>4823621.28</v>
      </c>
      <c r="D445" s="147"/>
      <c r="E445" s="147"/>
      <c r="F445" s="147">
        <v>5388247.0800000001</v>
      </c>
      <c r="G445" s="147"/>
      <c r="H445" s="147"/>
      <c r="I445" s="147"/>
      <c r="J445" s="147"/>
      <c r="K445" s="147"/>
      <c r="L445" s="147"/>
      <c r="M445" s="147"/>
      <c r="N445" s="147"/>
      <c r="O445" s="147">
        <v>5021279.28</v>
      </c>
      <c r="P445" s="147">
        <v>3844783.8</v>
      </c>
      <c r="Q445" s="147">
        <v>4264327.4400000004</v>
      </c>
      <c r="R445" s="147">
        <v>3964935.6</v>
      </c>
      <c r="S445" s="147">
        <v>4013070.48</v>
      </c>
      <c r="T445" s="147">
        <v>3924350.64</v>
      </c>
      <c r="U445" s="147">
        <v>4664191.32</v>
      </c>
      <c r="V445" s="147">
        <v>4677124.68</v>
      </c>
      <c r="W445" s="147">
        <v>4298773.32</v>
      </c>
      <c r="X445" s="147">
        <v>4812009.4800000004</v>
      </c>
      <c r="Y445" s="147">
        <v>4699237.32</v>
      </c>
      <c r="Z445" s="147">
        <v>4143119.04</v>
      </c>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c r="BA445" s="147"/>
      <c r="BB445" s="147"/>
      <c r="BC445" s="147"/>
      <c r="BD445" s="147"/>
      <c r="BE445" s="147"/>
      <c r="BF445" s="147"/>
      <c r="BG445" s="147"/>
      <c r="BH445" s="147"/>
      <c r="BI445" s="147"/>
      <c r="BJ445" s="147"/>
      <c r="BK445" s="56"/>
      <c r="BL445" s="147"/>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row>
    <row r="446" spans="1:98" s="150" customFormat="1" x14ac:dyDescent="0.2">
      <c r="A446" s="321"/>
      <c r="B446" s="148" t="s">
        <v>46</v>
      </c>
      <c r="C446" s="149">
        <v>14247.51</v>
      </c>
      <c r="D446" s="149"/>
      <c r="E446" s="149"/>
      <c r="F446" s="149">
        <v>15346.93</v>
      </c>
      <c r="G446" s="149"/>
      <c r="H446" s="149"/>
      <c r="I446" s="149"/>
      <c r="J446" s="149"/>
      <c r="K446" s="149"/>
      <c r="L446" s="149"/>
      <c r="M446" s="149"/>
      <c r="N446" s="149"/>
      <c r="O446" s="149">
        <v>14050.41</v>
      </c>
      <c r="P446" s="149">
        <v>12247.58</v>
      </c>
      <c r="Q446" s="149">
        <v>12914.59</v>
      </c>
      <c r="R446" s="149">
        <v>13710.27</v>
      </c>
      <c r="S446" s="149">
        <v>14143.85</v>
      </c>
      <c r="T446" s="149">
        <v>14390.92</v>
      </c>
      <c r="U446" s="149">
        <v>16603.82</v>
      </c>
      <c r="V446" s="149">
        <v>14082.47</v>
      </c>
      <c r="W446" s="149">
        <v>12787.23</v>
      </c>
      <c r="X446" s="149">
        <v>13141.73</v>
      </c>
      <c r="Y446" s="149">
        <v>12738.27</v>
      </c>
      <c r="Z446" s="149">
        <v>12134.97</v>
      </c>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33"/>
      <c r="BL446" s="149"/>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row>
    <row r="447" spans="1:98" s="153" customFormat="1" x14ac:dyDescent="0.2">
      <c r="A447" s="321"/>
      <c r="B447" s="151" t="s">
        <v>47</v>
      </c>
      <c r="C447" s="152">
        <v>13197.55</v>
      </c>
      <c r="D447" s="152"/>
      <c r="E447" s="152"/>
      <c r="F447" s="152">
        <v>15445.95</v>
      </c>
      <c r="G447" s="152"/>
      <c r="H447" s="152"/>
      <c r="I447" s="152"/>
      <c r="J447" s="152"/>
      <c r="K447" s="152"/>
      <c r="L447" s="152"/>
      <c r="M447" s="152"/>
      <c r="N447" s="152"/>
      <c r="O447" s="152">
        <v>16025.31</v>
      </c>
      <c r="P447" s="152">
        <v>15081.34</v>
      </c>
      <c r="Q447" s="152">
        <v>15607.36</v>
      </c>
      <c r="R447" s="152">
        <v>13320.81</v>
      </c>
      <c r="S447" s="152">
        <v>11832.38</v>
      </c>
      <c r="T447" s="152">
        <v>11325.41</v>
      </c>
      <c r="U447" s="152">
        <v>13488.11</v>
      </c>
      <c r="V447" s="152">
        <v>12885.02</v>
      </c>
      <c r="W447" s="152">
        <v>11363.74</v>
      </c>
      <c r="X447" s="152">
        <v>12984.27</v>
      </c>
      <c r="Y447" s="152">
        <v>10784.88</v>
      </c>
      <c r="Z447" s="152">
        <v>10873.91</v>
      </c>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33"/>
      <c r="BL447" s="152"/>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row>
    <row r="448" spans="1:98" s="153" customFormat="1" x14ac:dyDescent="0.2">
      <c r="A448" s="321"/>
      <c r="B448" s="154" t="s">
        <v>48</v>
      </c>
      <c r="C448" s="152">
        <v>12629.57</v>
      </c>
      <c r="D448" s="152"/>
      <c r="E448" s="152"/>
      <c r="F448" s="152">
        <v>13805.78</v>
      </c>
      <c r="G448" s="152"/>
      <c r="H448" s="152"/>
      <c r="I448" s="152"/>
      <c r="J448" s="152"/>
      <c r="K448" s="152"/>
      <c r="L448" s="152"/>
      <c r="M448" s="152"/>
      <c r="N448" s="152"/>
      <c r="O448" s="152">
        <v>15347.58</v>
      </c>
      <c r="P448" s="152">
        <v>13508.28</v>
      </c>
      <c r="Q448" s="152">
        <v>14912.21</v>
      </c>
      <c r="R448" s="152">
        <v>13923.49</v>
      </c>
      <c r="S448" s="152">
        <v>10154.4</v>
      </c>
      <c r="T448" s="152">
        <v>8397.6200000000008</v>
      </c>
      <c r="U448" s="152">
        <v>9125.1200000000008</v>
      </c>
      <c r="V448" s="152">
        <v>9156.4500000000007</v>
      </c>
      <c r="W448" s="152">
        <v>10414.14</v>
      </c>
      <c r="X448" s="152">
        <v>12451.07</v>
      </c>
      <c r="Y448" s="152">
        <v>10663.6</v>
      </c>
      <c r="Z448" s="152">
        <v>10563.48</v>
      </c>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33"/>
      <c r="BL448" s="152"/>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row>
    <row r="449" spans="1:97" s="157" customFormat="1" ht="13.5" thickBot="1" x14ac:dyDescent="0.25">
      <c r="A449" s="321"/>
      <c r="B449" s="155" t="s">
        <v>49</v>
      </c>
      <c r="C449" s="156">
        <v>14247.51</v>
      </c>
      <c r="D449" s="156"/>
      <c r="E449" s="156"/>
      <c r="F449" s="156">
        <v>15445.95</v>
      </c>
      <c r="G449" s="156"/>
      <c r="H449" s="156"/>
      <c r="I449" s="156"/>
      <c r="J449" s="156"/>
      <c r="K449" s="156"/>
      <c r="L449" s="156"/>
      <c r="M449" s="156"/>
      <c r="N449" s="156"/>
      <c r="O449" s="156">
        <v>16025.31</v>
      </c>
      <c r="P449" s="156">
        <v>15081.34</v>
      </c>
      <c r="Q449" s="156">
        <v>15607.36</v>
      </c>
      <c r="R449" s="156">
        <v>13923.49</v>
      </c>
      <c r="S449" s="156">
        <v>14143.85</v>
      </c>
      <c r="T449" s="156">
        <v>14390.92</v>
      </c>
      <c r="U449" s="156">
        <v>16603.82</v>
      </c>
      <c r="V449" s="156">
        <v>14082.47</v>
      </c>
      <c r="W449" s="156">
        <v>12787.23</v>
      </c>
      <c r="X449" s="156">
        <v>13141.73</v>
      </c>
      <c r="Y449" s="156">
        <v>12738.27</v>
      </c>
      <c r="Z449" s="156">
        <v>12134.97</v>
      </c>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45"/>
      <c r="BL449" s="156"/>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row>
    <row r="450" spans="1:97" s="160" customFormat="1" x14ac:dyDescent="0.2">
      <c r="A450" s="321"/>
      <c r="B450" s="158" t="s">
        <v>50</v>
      </c>
      <c r="C450" s="159">
        <v>1556326.8</v>
      </c>
      <c r="D450" s="159"/>
      <c r="E450" s="159"/>
      <c r="F450" s="159">
        <v>2860226.28</v>
      </c>
      <c r="G450" s="159"/>
      <c r="H450" s="159"/>
      <c r="I450" s="159"/>
      <c r="J450" s="159"/>
      <c r="K450" s="159"/>
      <c r="L450" s="159"/>
      <c r="M450" s="159"/>
      <c r="N450" s="159"/>
      <c r="O450" s="159">
        <v>2626238.88</v>
      </c>
      <c r="P450" s="159">
        <v>2142168.84</v>
      </c>
      <c r="Q450" s="159">
        <v>2460530.16</v>
      </c>
      <c r="R450" s="159">
        <v>2715585.12</v>
      </c>
      <c r="S450" s="159">
        <v>2640739.3199999998</v>
      </c>
      <c r="T450" s="159">
        <v>2066080.68</v>
      </c>
      <c r="U450" s="159">
        <v>2490858.36</v>
      </c>
      <c r="V450" s="159">
        <v>2419652.16</v>
      </c>
      <c r="W450" s="159">
        <v>1881982.44</v>
      </c>
      <c r="X450" s="159">
        <v>2151718.56</v>
      </c>
      <c r="Y450" s="159">
        <v>1865138.76</v>
      </c>
      <c r="Z450" s="159">
        <v>1692159.84</v>
      </c>
      <c r="AA450" s="159"/>
      <c r="AB450" s="159"/>
      <c r="AC450" s="159"/>
      <c r="AD450" s="159"/>
      <c r="AE450" s="159"/>
      <c r="AF450" s="159"/>
      <c r="AG450" s="159"/>
      <c r="AH450" s="159"/>
      <c r="AI450" s="159"/>
      <c r="AJ450" s="159"/>
      <c r="AK450" s="159"/>
      <c r="AL450" s="159"/>
      <c r="AM450" s="159"/>
      <c r="AN450" s="159"/>
      <c r="AO450" s="159"/>
      <c r="AP450" s="159"/>
      <c r="AQ450" s="159"/>
      <c r="AR450" s="159"/>
      <c r="AS450" s="159"/>
      <c r="AT450" s="159"/>
      <c r="AU450" s="159"/>
      <c r="AV450" s="159"/>
      <c r="AW450" s="159"/>
      <c r="AX450" s="159"/>
      <c r="AY450" s="159"/>
      <c r="AZ450" s="159"/>
      <c r="BA450" s="159"/>
      <c r="BB450" s="159"/>
      <c r="BC450" s="159"/>
      <c r="BD450" s="159"/>
      <c r="BE450" s="159"/>
      <c r="BF450" s="159"/>
      <c r="BG450" s="159"/>
      <c r="BH450" s="159"/>
      <c r="BI450" s="159"/>
      <c r="BJ450" s="159"/>
      <c r="BK450" s="133"/>
      <c r="BL450" s="159"/>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row>
    <row r="451" spans="1:97" s="163" customFormat="1" x14ac:dyDescent="0.2">
      <c r="A451" s="321"/>
      <c r="B451" s="161" t="s">
        <v>51</v>
      </c>
      <c r="C451" s="162">
        <v>974251.44</v>
      </c>
      <c r="D451" s="162"/>
      <c r="E451" s="162"/>
      <c r="F451" s="162">
        <v>1838427.12</v>
      </c>
      <c r="G451" s="162"/>
      <c r="H451" s="162"/>
      <c r="I451" s="162"/>
      <c r="J451" s="162"/>
      <c r="K451" s="162"/>
      <c r="L451" s="162"/>
      <c r="M451" s="162"/>
      <c r="N451" s="162"/>
      <c r="O451" s="162">
        <v>1824053.76</v>
      </c>
      <c r="P451" s="162">
        <v>1803365.64</v>
      </c>
      <c r="Q451" s="162">
        <v>2011040.28</v>
      </c>
      <c r="R451" s="162">
        <v>1759436.28</v>
      </c>
      <c r="S451" s="162">
        <v>1775582.64</v>
      </c>
      <c r="T451" s="162">
        <v>1350969.84</v>
      </c>
      <c r="U451" s="162">
        <v>1690578.72</v>
      </c>
      <c r="V451" s="162">
        <v>1493861.76</v>
      </c>
      <c r="W451" s="162">
        <v>1383316.2</v>
      </c>
      <c r="X451" s="162">
        <v>1439352</v>
      </c>
      <c r="Y451" s="162">
        <v>1393104.24</v>
      </c>
      <c r="Z451" s="162">
        <v>1162509.48</v>
      </c>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33"/>
      <c r="BL451" s="162"/>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row>
    <row r="452" spans="1:97" s="163" customFormat="1" x14ac:dyDescent="0.2">
      <c r="A452" s="321"/>
      <c r="B452" s="164" t="s">
        <v>52</v>
      </c>
      <c r="C452" s="165">
        <v>391968.36</v>
      </c>
      <c r="D452" s="165"/>
      <c r="E452" s="165"/>
      <c r="F452" s="165">
        <v>701128.44</v>
      </c>
      <c r="G452" s="165"/>
      <c r="H452" s="165"/>
      <c r="I452" s="165"/>
      <c r="J452" s="165"/>
      <c r="K452" s="165"/>
      <c r="L452" s="165"/>
      <c r="M452" s="165"/>
      <c r="N452" s="165"/>
      <c r="O452" s="165">
        <v>717074.28</v>
      </c>
      <c r="P452" s="165">
        <v>713057.4</v>
      </c>
      <c r="Q452" s="165">
        <v>778421.16</v>
      </c>
      <c r="R452" s="165">
        <v>678997.44</v>
      </c>
      <c r="S452" s="165">
        <v>598878.36</v>
      </c>
      <c r="T452" s="165">
        <v>403220.52</v>
      </c>
      <c r="U452" s="165">
        <v>532599.84</v>
      </c>
      <c r="V452" s="165">
        <v>487875.6</v>
      </c>
      <c r="W452" s="165">
        <v>530837.28</v>
      </c>
      <c r="X452" s="165">
        <v>563478.84</v>
      </c>
      <c r="Y452" s="165">
        <v>565363.07999999996</v>
      </c>
      <c r="Z452" s="165">
        <v>464956.2</v>
      </c>
      <c r="AA452" s="165"/>
      <c r="AB452" s="165"/>
      <c r="AC452" s="165"/>
      <c r="AD452" s="165"/>
      <c r="AE452" s="165"/>
      <c r="AF452" s="165"/>
      <c r="AG452" s="165"/>
      <c r="AH452" s="165"/>
      <c r="AI452" s="165"/>
      <c r="AJ452" s="165"/>
      <c r="AK452" s="165"/>
      <c r="AL452" s="165"/>
      <c r="AM452" s="165"/>
      <c r="AN452" s="165"/>
      <c r="AO452" s="165"/>
      <c r="AP452" s="165"/>
      <c r="AQ452" s="165"/>
      <c r="AR452" s="165"/>
      <c r="AS452" s="165"/>
      <c r="AT452" s="165"/>
      <c r="AU452" s="165"/>
      <c r="AV452" s="165"/>
      <c r="AW452" s="165"/>
      <c r="AX452" s="165"/>
      <c r="AY452" s="165"/>
      <c r="AZ452" s="165"/>
      <c r="BA452" s="165"/>
      <c r="BB452" s="165"/>
      <c r="BC452" s="165"/>
      <c r="BD452" s="165"/>
      <c r="BE452" s="165"/>
      <c r="BF452" s="165"/>
      <c r="BG452" s="165"/>
      <c r="BH452" s="165"/>
      <c r="BI452" s="165"/>
      <c r="BJ452" s="165"/>
      <c r="BK452" s="133"/>
      <c r="BL452" s="165"/>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row>
    <row r="453" spans="1:97" s="168" customFormat="1" ht="13.5" thickBot="1" x14ac:dyDescent="0.25">
      <c r="A453" s="321"/>
      <c r="B453" s="166" t="s">
        <v>53</v>
      </c>
      <c r="C453" s="167">
        <v>0</v>
      </c>
      <c r="D453" s="167"/>
      <c r="E453" s="167"/>
      <c r="F453" s="167">
        <v>0</v>
      </c>
      <c r="G453" s="167"/>
      <c r="H453" s="167"/>
      <c r="I453" s="167"/>
      <c r="J453" s="167"/>
      <c r="K453" s="167"/>
      <c r="L453" s="167"/>
      <c r="M453" s="167"/>
      <c r="N453" s="167"/>
      <c r="O453" s="167">
        <v>0</v>
      </c>
      <c r="P453" s="167">
        <v>0</v>
      </c>
      <c r="Q453" s="167">
        <v>0</v>
      </c>
      <c r="R453" s="167">
        <v>0</v>
      </c>
      <c r="S453" s="167">
        <v>0</v>
      </c>
      <c r="T453" s="167">
        <v>1246061.76</v>
      </c>
      <c r="U453" s="167">
        <v>1582176.45</v>
      </c>
      <c r="V453" s="167">
        <v>1395234.84</v>
      </c>
      <c r="W453" s="167">
        <v>0</v>
      </c>
      <c r="X453" s="167">
        <v>0</v>
      </c>
      <c r="Y453" s="167">
        <v>0</v>
      </c>
      <c r="Z453" s="167">
        <v>0</v>
      </c>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56"/>
      <c r="BL453" s="167"/>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row>
    <row r="454" spans="1:97" s="171" customFormat="1" x14ac:dyDescent="0.2">
      <c r="A454" s="321"/>
      <c r="B454" s="245" t="s">
        <v>54</v>
      </c>
      <c r="C454" s="170">
        <v>55</v>
      </c>
      <c r="D454" s="170"/>
      <c r="E454" s="170"/>
      <c r="F454" s="170">
        <v>61</v>
      </c>
      <c r="G454" s="170"/>
      <c r="H454" s="170"/>
      <c r="I454" s="170"/>
      <c r="J454" s="170"/>
      <c r="K454" s="170"/>
      <c r="L454" s="170"/>
      <c r="M454" s="170"/>
      <c r="N454" s="170"/>
      <c r="O454" s="170">
        <v>50</v>
      </c>
      <c r="P454" s="170">
        <v>46</v>
      </c>
      <c r="Q454" s="170">
        <v>44</v>
      </c>
      <c r="R454" s="170">
        <v>48</v>
      </c>
      <c r="S454" s="170">
        <v>46</v>
      </c>
      <c r="T454" s="170">
        <v>48</v>
      </c>
      <c r="U454" s="170">
        <v>43</v>
      </c>
      <c r="V454" s="170">
        <v>54</v>
      </c>
      <c r="W454" s="170">
        <v>53</v>
      </c>
      <c r="X454" s="170">
        <v>56</v>
      </c>
      <c r="Y454" s="170">
        <v>59</v>
      </c>
      <c r="Z454" s="170">
        <v>46</v>
      </c>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33"/>
      <c r="BL454" s="170"/>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row>
    <row r="455" spans="1:97" s="174" customFormat="1" x14ac:dyDescent="0.2">
      <c r="A455" s="321"/>
      <c r="B455" s="246" t="s">
        <v>55</v>
      </c>
      <c r="C455" s="173">
        <v>31</v>
      </c>
      <c r="D455" s="173"/>
      <c r="E455" s="173"/>
      <c r="F455" s="173">
        <v>30</v>
      </c>
      <c r="G455" s="173"/>
      <c r="H455" s="173"/>
      <c r="I455" s="173"/>
      <c r="J455" s="173"/>
      <c r="K455" s="173"/>
      <c r="L455" s="173"/>
      <c r="M455" s="173"/>
      <c r="N455" s="173"/>
      <c r="O455" s="173">
        <v>31</v>
      </c>
      <c r="P455" s="173">
        <v>28</v>
      </c>
      <c r="Q455" s="173">
        <v>31</v>
      </c>
      <c r="R455" s="173">
        <v>30</v>
      </c>
      <c r="S455" s="173">
        <v>31</v>
      </c>
      <c r="T455" s="173">
        <v>30</v>
      </c>
      <c r="U455" s="173">
        <v>31</v>
      </c>
      <c r="V455" s="173">
        <v>31</v>
      </c>
      <c r="W455" s="173">
        <v>30</v>
      </c>
      <c r="X455" s="173">
        <v>31</v>
      </c>
      <c r="Y455" s="173">
        <v>30</v>
      </c>
      <c r="Z455" s="173">
        <v>31</v>
      </c>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45"/>
      <c r="BL455" s="173"/>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row>
    <row r="456" spans="1:97" s="177" customFormat="1" ht="4.5" customHeight="1" x14ac:dyDescent="0.2">
      <c r="A456" s="321"/>
      <c r="B456" s="247"/>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45"/>
      <c r="BL456" s="176"/>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row>
    <row r="457" spans="1:97" s="181" customFormat="1" x14ac:dyDescent="0.2">
      <c r="A457" s="321"/>
      <c r="B457" s="248" t="s">
        <v>56</v>
      </c>
      <c r="C457" s="179">
        <v>52.33</v>
      </c>
      <c r="D457" s="179"/>
      <c r="E457" s="179"/>
      <c r="F457" s="179">
        <v>49.91</v>
      </c>
      <c r="G457" s="179"/>
      <c r="H457" s="179"/>
      <c r="I457" s="179"/>
      <c r="J457" s="179"/>
      <c r="K457" s="179"/>
      <c r="L457" s="179"/>
      <c r="M457" s="179"/>
      <c r="N457" s="179"/>
      <c r="O457" s="179">
        <v>42.37</v>
      </c>
      <c r="P457" s="179">
        <v>42.37</v>
      </c>
      <c r="Q457" s="179">
        <v>42.37</v>
      </c>
      <c r="R457" s="179">
        <v>52.33</v>
      </c>
      <c r="S457" s="179">
        <v>52.33</v>
      </c>
      <c r="T457" s="179">
        <v>52.33</v>
      </c>
      <c r="U457" s="179">
        <v>52.33</v>
      </c>
      <c r="V457" s="179">
        <v>52.33</v>
      </c>
      <c r="W457" s="179">
        <v>52.33</v>
      </c>
      <c r="X457" s="179">
        <v>52.33</v>
      </c>
      <c r="Y457" s="179">
        <v>52.33</v>
      </c>
      <c r="Z457" s="179">
        <v>52.33</v>
      </c>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80"/>
      <c r="BL457" s="179"/>
      <c r="BM457" s="180"/>
      <c r="BN457" s="180"/>
      <c r="BO457" s="180"/>
      <c r="BP457" s="180"/>
      <c r="BQ457" s="180"/>
      <c r="BR457" s="180"/>
      <c r="BS457" s="180"/>
      <c r="BT457" s="180"/>
      <c r="BU457" s="180"/>
      <c r="BV457" s="180"/>
      <c r="BW457" s="180"/>
      <c r="BX457" s="180"/>
      <c r="BY457" s="180"/>
      <c r="BZ457" s="180"/>
      <c r="CA457" s="180"/>
      <c r="CB457" s="180"/>
      <c r="CC457" s="180"/>
      <c r="CD457" s="180"/>
      <c r="CE457" s="180"/>
      <c r="CF457" s="180"/>
      <c r="CG457" s="180"/>
      <c r="CH457" s="180"/>
      <c r="CI457" s="180"/>
      <c r="CJ457" s="180"/>
      <c r="CK457" s="180"/>
      <c r="CL457" s="180"/>
      <c r="CM457" s="180"/>
      <c r="CN457" s="180"/>
      <c r="CO457" s="180"/>
      <c r="CP457" s="180"/>
      <c r="CQ457" s="180"/>
      <c r="CR457" s="180"/>
      <c r="CS457" s="180"/>
    </row>
    <row r="458" spans="1:97" s="184" customFormat="1" x14ac:dyDescent="0.2">
      <c r="A458" s="321"/>
      <c r="B458" s="249" t="s">
        <v>57</v>
      </c>
      <c r="C458" s="183">
        <f t="shared" ref="C458:BJ458" si="442">C455*C457</f>
        <v>1622.23</v>
      </c>
      <c r="D458" s="183">
        <f t="shared" si="442"/>
        <v>0</v>
      </c>
      <c r="E458" s="183">
        <f t="shared" si="442"/>
        <v>0</v>
      </c>
      <c r="F458" s="183">
        <f t="shared" si="442"/>
        <v>1497.3</v>
      </c>
      <c r="G458" s="183">
        <f t="shared" si="442"/>
        <v>0</v>
      </c>
      <c r="H458" s="183">
        <f t="shared" si="442"/>
        <v>0</v>
      </c>
      <c r="I458" s="183">
        <f t="shared" si="442"/>
        <v>0</v>
      </c>
      <c r="J458" s="183">
        <f t="shared" si="442"/>
        <v>0</v>
      </c>
      <c r="K458" s="183">
        <f t="shared" si="442"/>
        <v>0</v>
      </c>
      <c r="L458" s="183">
        <f t="shared" si="442"/>
        <v>0</v>
      </c>
      <c r="M458" s="183">
        <f t="shared" si="442"/>
        <v>0</v>
      </c>
      <c r="N458" s="183">
        <f t="shared" si="442"/>
        <v>0</v>
      </c>
      <c r="O458" s="183">
        <f t="shared" si="442"/>
        <v>1313.47</v>
      </c>
      <c r="P458" s="183">
        <f t="shared" si="442"/>
        <v>1186.3599999999999</v>
      </c>
      <c r="Q458" s="183">
        <f t="shared" si="442"/>
        <v>1313.47</v>
      </c>
      <c r="R458" s="183">
        <f t="shared" si="442"/>
        <v>1569.8999999999999</v>
      </c>
      <c r="S458" s="183">
        <f t="shared" si="442"/>
        <v>1622.23</v>
      </c>
      <c r="T458" s="183">
        <f t="shared" si="442"/>
        <v>1569.8999999999999</v>
      </c>
      <c r="U458" s="183">
        <f t="shared" si="442"/>
        <v>1622.23</v>
      </c>
      <c r="V458" s="183">
        <f t="shared" si="442"/>
        <v>1622.23</v>
      </c>
      <c r="W458" s="183">
        <f t="shared" si="442"/>
        <v>1569.8999999999999</v>
      </c>
      <c r="X458" s="183">
        <f t="shared" si="442"/>
        <v>1622.23</v>
      </c>
      <c r="Y458" s="183">
        <f t="shared" si="442"/>
        <v>1569.8999999999999</v>
      </c>
      <c r="Z458" s="183">
        <f t="shared" si="442"/>
        <v>1622.23</v>
      </c>
      <c r="AA458" s="183">
        <f t="shared" si="442"/>
        <v>0</v>
      </c>
      <c r="AB458" s="183">
        <f t="shared" si="442"/>
        <v>0</v>
      </c>
      <c r="AC458" s="183">
        <f t="shared" si="442"/>
        <v>0</v>
      </c>
      <c r="AD458" s="183">
        <f t="shared" si="442"/>
        <v>0</v>
      </c>
      <c r="AE458" s="183">
        <f t="shared" si="442"/>
        <v>0</v>
      </c>
      <c r="AF458" s="183">
        <f t="shared" si="442"/>
        <v>0</v>
      </c>
      <c r="AG458" s="183">
        <f t="shared" si="442"/>
        <v>0</v>
      </c>
      <c r="AH458" s="183">
        <f t="shared" si="442"/>
        <v>0</v>
      </c>
      <c r="AI458" s="183">
        <f t="shared" si="442"/>
        <v>0</v>
      </c>
      <c r="AJ458" s="183">
        <f t="shared" si="442"/>
        <v>0</v>
      </c>
      <c r="AK458" s="183">
        <f t="shared" si="442"/>
        <v>0</v>
      </c>
      <c r="AL458" s="183">
        <f t="shared" si="442"/>
        <v>0</v>
      </c>
      <c r="AM458" s="183">
        <f t="shared" si="442"/>
        <v>0</v>
      </c>
      <c r="AN458" s="183">
        <f t="shared" si="442"/>
        <v>0</v>
      </c>
      <c r="AO458" s="183">
        <f t="shared" si="442"/>
        <v>0</v>
      </c>
      <c r="AP458" s="183">
        <f t="shared" si="442"/>
        <v>0</v>
      </c>
      <c r="AQ458" s="183">
        <f t="shared" si="442"/>
        <v>0</v>
      </c>
      <c r="AR458" s="183">
        <f t="shared" si="442"/>
        <v>0</v>
      </c>
      <c r="AS458" s="183">
        <f t="shared" si="442"/>
        <v>0</v>
      </c>
      <c r="AT458" s="183">
        <f t="shared" si="442"/>
        <v>0</v>
      </c>
      <c r="AU458" s="183">
        <f t="shared" si="442"/>
        <v>0</v>
      </c>
      <c r="AV458" s="183">
        <f t="shared" si="442"/>
        <v>0</v>
      </c>
      <c r="AW458" s="183">
        <f t="shared" si="442"/>
        <v>0</v>
      </c>
      <c r="AX458" s="183">
        <f t="shared" si="442"/>
        <v>0</v>
      </c>
      <c r="AY458" s="183">
        <f t="shared" si="442"/>
        <v>0</v>
      </c>
      <c r="AZ458" s="183">
        <f t="shared" si="442"/>
        <v>0</v>
      </c>
      <c r="BA458" s="183">
        <f t="shared" si="442"/>
        <v>0</v>
      </c>
      <c r="BB458" s="183">
        <f t="shared" si="442"/>
        <v>0</v>
      </c>
      <c r="BC458" s="183">
        <f t="shared" si="442"/>
        <v>0</v>
      </c>
      <c r="BD458" s="183">
        <f t="shared" si="442"/>
        <v>0</v>
      </c>
      <c r="BE458" s="183">
        <f t="shared" si="442"/>
        <v>0</v>
      </c>
      <c r="BF458" s="183">
        <f t="shared" si="442"/>
        <v>0</v>
      </c>
      <c r="BG458" s="183">
        <f t="shared" si="442"/>
        <v>0</v>
      </c>
      <c r="BH458" s="183">
        <f t="shared" si="442"/>
        <v>0</v>
      </c>
      <c r="BI458" s="183">
        <f t="shared" si="442"/>
        <v>0</v>
      </c>
      <c r="BJ458" s="183">
        <f t="shared" si="442"/>
        <v>0</v>
      </c>
      <c r="BK458" s="45"/>
      <c r="BL458" s="183">
        <f t="shared" ref="BL458" si="443">BL455*BL457</f>
        <v>0</v>
      </c>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row>
    <row r="459" spans="1:97" s="45" customFormat="1" x14ac:dyDescent="0.2">
      <c r="A459" s="321"/>
      <c r="B459" s="199" t="s">
        <v>6</v>
      </c>
      <c r="C459" s="186">
        <v>3.35</v>
      </c>
      <c r="D459" s="186"/>
      <c r="E459" s="186"/>
      <c r="F459" s="186">
        <v>0</v>
      </c>
      <c r="G459" s="186"/>
      <c r="H459" s="186"/>
      <c r="I459" s="186"/>
      <c r="J459" s="186"/>
      <c r="K459" s="186"/>
      <c r="L459" s="186"/>
      <c r="M459" s="186"/>
      <c r="N459" s="186"/>
      <c r="O459" s="186">
        <v>2.71</v>
      </c>
      <c r="P459" s="186">
        <v>2.71</v>
      </c>
      <c r="Q459" s="186">
        <v>2.71</v>
      </c>
      <c r="R459" s="186">
        <v>3.35</v>
      </c>
      <c r="S459" s="186">
        <v>3.35</v>
      </c>
      <c r="T459" s="186">
        <v>3.35</v>
      </c>
      <c r="U459" s="186">
        <v>3.35</v>
      </c>
      <c r="V459" s="186">
        <v>3.35</v>
      </c>
      <c r="W459" s="186">
        <v>3.35</v>
      </c>
      <c r="X459" s="186">
        <v>3.35</v>
      </c>
      <c r="Y459" s="186">
        <v>3.35</v>
      </c>
      <c r="Z459" s="186">
        <v>3.35</v>
      </c>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c r="BA459" s="186"/>
      <c r="BB459" s="186"/>
      <c r="BC459" s="186"/>
      <c r="BD459" s="186"/>
      <c r="BE459" s="186"/>
      <c r="BF459" s="186"/>
      <c r="BG459" s="186"/>
      <c r="BH459" s="186"/>
      <c r="BI459" s="186"/>
      <c r="BJ459" s="186"/>
      <c r="BL459" s="186"/>
    </row>
    <row r="460" spans="1:97" s="24" customFormat="1" x14ac:dyDescent="0.2">
      <c r="A460" s="321"/>
      <c r="B460" s="250" t="s">
        <v>58</v>
      </c>
      <c r="C460" s="188">
        <f t="shared" ref="C460:BJ460" si="444">C459*C441</f>
        <v>60300</v>
      </c>
      <c r="D460" s="188">
        <f t="shared" si="444"/>
        <v>0</v>
      </c>
      <c r="E460" s="188">
        <f t="shared" si="444"/>
        <v>0</v>
      </c>
      <c r="F460" s="188">
        <f t="shared" si="444"/>
        <v>0</v>
      </c>
      <c r="G460" s="188">
        <f t="shared" si="444"/>
        <v>0</v>
      </c>
      <c r="H460" s="188">
        <f t="shared" si="444"/>
        <v>0</v>
      </c>
      <c r="I460" s="188">
        <f t="shared" si="444"/>
        <v>0</v>
      </c>
      <c r="J460" s="188">
        <f t="shared" si="444"/>
        <v>0</v>
      </c>
      <c r="K460" s="188">
        <f t="shared" si="444"/>
        <v>0</v>
      </c>
      <c r="L460" s="188">
        <f t="shared" si="444"/>
        <v>0</v>
      </c>
      <c r="M460" s="188">
        <f t="shared" si="444"/>
        <v>0</v>
      </c>
      <c r="N460" s="188">
        <f t="shared" si="444"/>
        <v>0</v>
      </c>
      <c r="O460" s="188">
        <f t="shared" si="444"/>
        <v>48780</v>
      </c>
      <c r="P460" s="188">
        <f t="shared" si="444"/>
        <v>48780</v>
      </c>
      <c r="Q460" s="188">
        <f t="shared" si="444"/>
        <v>48780</v>
      </c>
      <c r="R460" s="188">
        <f t="shared" si="444"/>
        <v>60300</v>
      </c>
      <c r="S460" s="188">
        <f t="shared" si="444"/>
        <v>60300</v>
      </c>
      <c r="T460" s="188">
        <f t="shared" si="444"/>
        <v>60300</v>
      </c>
      <c r="U460" s="188">
        <f t="shared" si="444"/>
        <v>60300</v>
      </c>
      <c r="V460" s="188">
        <f t="shared" si="444"/>
        <v>60300</v>
      </c>
      <c r="W460" s="188">
        <f t="shared" si="444"/>
        <v>60300</v>
      </c>
      <c r="X460" s="188">
        <f t="shared" si="444"/>
        <v>60300</v>
      </c>
      <c r="Y460" s="188">
        <f t="shared" si="444"/>
        <v>60300</v>
      </c>
      <c r="Z460" s="188">
        <f t="shared" si="444"/>
        <v>60300</v>
      </c>
      <c r="AA460" s="188">
        <f t="shared" si="444"/>
        <v>0</v>
      </c>
      <c r="AB460" s="188">
        <f t="shared" si="444"/>
        <v>0</v>
      </c>
      <c r="AC460" s="188">
        <f t="shared" si="444"/>
        <v>0</v>
      </c>
      <c r="AD460" s="188">
        <f t="shared" si="444"/>
        <v>0</v>
      </c>
      <c r="AE460" s="188">
        <f t="shared" si="444"/>
        <v>0</v>
      </c>
      <c r="AF460" s="188">
        <f t="shared" si="444"/>
        <v>0</v>
      </c>
      <c r="AG460" s="188">
        <f t="shared" si="444"/>
        <v>0</v>
      </c>
      <c r="AH460" s="188">
        <f t="shared" si="444"/>
        <v>0</v>
      </c>
      <c r="AI460" s="188">
        <f t="shared" si="444"/>
        <v>0</v>
      </c>
      <c r="AJ460" s="188">
        <f t="shared" si="444"/>
        <v>0</v>
      </c>
      <c r="AK460" s="188">
        <f t="shared" si="444"/>
        <v>0</v>
      </c>
      <c r="AL460" s="188">
        <f t="shared" si="444"/>
        <v>0</v>
      </c>
      <c r="AM460" s="188">
        <f t="shared" si="444"/>
        <v>0</v>
      </c>
      <c r="AN460" s="188">
        <f t="shared" si="444"/>
        <v>0</v>
      </c>
      <c r="AO460" s="188">
        <f t="shared" si="444"/>
        <v>0</v>
      </c>
      <c r="AP460" s="188">
        <f t="shared" si="444"/>
        <v>0</v>
      </c>
      <c r="AQ460" s="188">
        <f t="shared" si="444"/>
        <v>0</v>
      </c>
      <c r="AR460" s="188">
        <f t="shared" si="444"/>
        <v>0</v>
      </c>
      <c r="AS460" s="188">
        <f t="shared" si="444"/>
        <v>0</v>
      </c>
      <c r="AT460" s="188">
        <f t="shared" si="444"/>
        <v>0</v>
      </c>
      <c r="AU460" s="188">
        <f t="shared" si="444"/>
        <v>0</v>
      </c>
      <c r="AV460" s="188">
        <f t="shared" si="444"/>
        <v>0</v>
      </c>
      <c r="AW460" s="188">
        <f t="shared" si="444"/>
        <v>0</v>
      </c>
      <c r="AX460" s="188">
        <f t="shared" si="444"/>
        <v>0</v>
      </c>
      <c r="AY460" s="188">
        <f t="shared" si="444"/>
        <v>0</v>
      </c>
      <c r="AZ460" s="188">
        <f t="shared" si="444"/>
        <v>0</v>
      </c>
      <c r="BA460" s="188">
        <f t="shared" si="444"/>
        <v>0</v>
      </c>
      <c r="BB460" s="188">
        <f t="shared" si="444"/>
        <v>0</v>
      </c>
      <c r="BC460" s="188">
        <f t="shared" si="444"/>
        <v>0</v>
      </c>
      <c r="BD460" s="188">
        <f t="shared" si="444"/>
        <v>0</v>
      </c>
      <c r="BE460" s="188">
        <f t="shared" si="444"/>
        <v>0</v>
      </c>
      <c r="BF460" s="188">
        <f t="shared" si="444"/>
        <v>0</v>
      </c>
      <c r="BG460" s="188">
        <f t="shared" si="444"/>
        <v>0</v>
      </c>
      <c r="BH460" s="188">
        <f t="shared" si="444"/>
        <v>0</v>
      </c>
      <c r="BI460" s="188">
        <f t="shared" si="444"/>
        <v>0</v>
      </c>
      <c r="BJ460" s="188">
        <f t="shared" si="444"/>
        <v>0</v>
      </c>
      <c r="BK460" s="23"/>
      <c r="BL460" s="188">
        <f t="shared" ref="BL460" si="445">BL459*BL441</f>
        <v>0</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row>
    <row r="461" spans="1:97" s="45" customFormat="1" x14ac:dyDescent="0.2">
      <c r="A461" s="321"/>
      <c r="B461" s="203" t="s">
        <v>59</v>
      </c>
      <c r="C461" s="190">
        <v>6.72</v>
      </c>
      <c r="D461" s="190"/>
      <c r="E461" s="190"/>
      <c r="F461" s="190">
        <v>8.4</v>
      </c>
      <c r="G461" s="190"/>
      <c r="H461" s="190"/>
      <c r="I461" s="190"/>
      <c r="J461" s="190"/>
      <c r="K461" s="190"/>
      <c r="L461" s="190"/>
      <c r="M461" s="190"/>
      <c r="N461" s="190"/>
      <c r="O461" s="190">
        <v>5.44</v>
      </c>
      <c r="P461" s="190">
        <v>5.44</v>
      </c>
      <c r="Q461" s="190">
        <v>5.44</v>
      </c>
      <c r="R461" s="190">
        <v>6.72</v>
      </c>
      <c r="S461" s="190">
        <v>6.72</v>
      </c>
      <c r="T461" s="190">
        <v>6.72</v>
      </c>
      <c r="U461" s="190">
        <v>6.72</v>
      </c>
      <c r="V461" s="190">
        <v>6.72</v>
      </c>
      <c r="W461" s="190">
        <v>6.72</v>
      </c>
      <c r="X461" s="190">
        <v>6.72</v>
      </c>
      <c r="Y461" s="190">
        <v>6.72</v>
      </c>
      <c r="Z461" s="190">
        <v>6.72</v>
      </c>
      <c r="AA461" s="190"/>
      <c r="AB461" s="190"/>
      <c r="AC461" s="190"/>
      <c r="AD461" s="190"/>
      <c r="AE461" s="190"/>
      <c r="AF461" s="190"/>
      <c r="AG461" s="190"/>
      <c r="AH461" s="190"/>
      <c r="AI461" s="190"/>
      <c r="AJ461" s="190"/>
      <c r="AK461" s="190"/>
      <c r="AL461" s="190"/>
      <c r="AM461" s="190"/>
      <c r="AN461" s="190"/>
      <c r="AO461" s="190"/>
      <c r="AP461" s="190"/>
      <c r="AQ461" s="190"/>
      <c r="AR461" s="190"/>
      <c r="AS461" s="190"/>
      <c r="AT461" s="190"/>
      <c r="AU461" s="190"/>
      <c r="AV461" s="190"/>
      <c r="AW461" s="190"/>
      <c r="AX461" s="190"/>
      <c r="AY461" s="190"/>
      <c r="AZ461" s="190"/>
      <c r="BA461" s="190"/>
      <c r="BB461" s="190"/>
      <c r="BC461" s="190"/>
      <c r="BD461" s="190"/>
      <c r="BE461" s="190"/>
      <c r="BF461" s="190"/>
      <c r="BG461" s="190"/>
      <c r="BH461" s="190"/>
      <c r="BI461" s="190"/>
      <c r="BJ461" s="190"/>
      <c r="BL461" s="190"/>
    </row>
    <row r="462" spans="1:97" s="24" customFormat="1" x14ac:dyDescent="0.2">
      <c r="A462" s="321"/>
      <c r="B462" s="250" t="s">
        <v>60</v>
      </c>
      <c r="C462" s="188">
        <f t="shared" ref="C462:BJ462" si="446">C461*C441</f>
        <v>120960</v>
      </c>
      <c r="D462" s="188">
        <f t="shared" si="446"/>
        <v>0</v>
      </c>
      <c r="E462" s="188">
        <f t="shared" si="446"/>
        <v>0</v>
      </c>
      <c r="F462" s="188">
        <f t="shared" si="446"/>
        <v>145793.00400000002</v>
      </c>
      <c r="G462" s="188">
        <f t="shared" si="446"/>
        <v>0</v>
      </c>
      <c r="H462" s="188">
        <f t="shared" si="446"/>
        <v>0</v>
      </c>
      <c r="I462" s="188">
        <f t="shared" si="446"/>
        <v>0</v>
      </c>
      <c r="J462" s="188">
        <f t="shared" si="446"/>
        <v>0</v>
      </c>
      <c r="K462" s="188">
        <f t="shared" si="446"/>
        <v>0</v>
      </c>
      <c r="L462" s="188">
        <f t="shared" si="446"/>
        <v>0</v>
      </c>
      <c r="M462" s="188">
        <f t="shared" si="446"/>
        <v>0</v>
      </c>
      <c r="N462" s="188">
        <f t="shared" si="446"/>
        <v>0</v>
      </c>
      <c r="O462" s="188">
        <f t="shared" si="446"/>
        <v>97920</v>
      </c>
      <c r="P462" s="188">
        <f t="shared" si="446"/>
        <v>97920</v>
      </c>
      <c r="Q462" s="188">
        <f t="shared" si="446"/>
        <v>97920</v>
      </c>
      <c r="R462" s="188">
        <f t="shared" si="446"/>
        <v>120960</v>
      </c>
      <c r="S462" s="188">
        <f t="shared" si="446"/>
        <v>120960</v>
      </c>
      <c r="T462" s="188">
        <f t="shared" si="446"/>
        <v>120960</v>
      </c>
      <c r="U462" s="188">
        <f t="shared" si="446"/>
        <v>120960</v>
      </c>
      <c r="V462" s="188">
        <f t="shared" si="446"/>
        <v>120960</v>
      </c>
      <c r="W462" s="188">
        <f t="shared" si="446"/>
        <v>120960</v>
      </c>
      <c r="X462" s="188">
        <f t="shared" si="446"/>
        <v>120960</v>
      </c>
      <c r="Y462" s="188">
        <f t="shared" si="446"/>
        <v>120960</v>
      </c>
      <c r="Z462" s="188">
        <f t="shared" si="446"/>
        <v>120960</v>
      </c>
      <c r="AA462" s="188">
        <f t="shared" si="446"/>
        <v>0</v>
      </c>
      <c r="AB462" s="188">
        <f t="shared" si="446"/>
        <v>0</v>
      </c>
      <c r="AC462" s="188">
        <f t="shared" si="446"/>
        <v>0</v>
      </c>
      <c r="AD462" s="188">
        <f t="shared" si="446"/>
        <v>0</v>
      </c>
      <c r="AE462" s="188">
        <f t="shared" si="446"/>
        <v>0</v>
      </c>
      <c r="AF462" s="188">
        <f t="shared" si="446"/>
        <v>0</v>
      </c>
      <c r="AG462" s="188">
        <f t="shared" si="446"/>
        <v>0</v>
      </c>
      <c r="AH462" s="188">
        <f t="shared" si="446"/>
        <v>0</v>
      </c>
      <c r="AI462" s="188">
        <f t="shared" si="446"/>
        <v>0</v>
      </c>
      <c r="AJ462" s="188">
        <f t="shared" si="446"/>
        <v>0</v>
      </c>
      <c r="AK462" s="188">
        <f t="shared" si="446"/>
        <v>0</v>
      </c>
      <c r="AL462" s="188">
        <f t="shared" si="446"/>
        <v>0</v>
      </c>
      <c r="AM462" s="188">
        <f t="shared" si="446"/>
        <v>0</v>
      </c>
      <c r="AN462" s="188">
        <f t="shared" si="446"/>
        <v>0</v>
      </c>
      <c r="AO462" s="188">
        <f t="shared" si="446"/>
        <v>0</v>
      </c>
      <c r="AP462" s="188">
        <f t="shared" si="446"/>
        <v>0</v>
      </c>
      <c r="AQ462" s="188">
        <f t="shared" si="446"/>
        <v>0</v>
      </c>
      <c r="AR462" s="188">
        <f t="shared" si="446"/>
        <v>0</v>
      </c>
      <c r="AS462" s="188">
        <f t="shared" si="446"/>
        <v>0</v>
      </c>
      <c r="AT462" s="188">
        <f t="shared" si="446"/>
        <v>0</v>
      </c>
      <c r="AU462" s="188">
        <f t="shared" si="446"/>
        <v>0</v>
      </c>
      <c r="AV462" s="188">
        <f t="shared" si="446"/>
        <v>0</v>
      </c>
      <c r="AW462" s="188">
        <f t="shared" si="446"/>
        <v>0</v>
      </c>
      <c r="AX462" s="188">
        <f t="shared" si="446"/>
        <v>0</v>
      </c>
      <c r="AY462" s="188">
        <f t="shared" si="446"/>
        <v>0</v>
      </c>
      <c r="AZ462" s="188">
        <f t="shared" si="446"/>
        <v>0</v>
      </c>
      <c r="BA462" s="188">
        <f t="shared" si="446"/>
        <v>0</v>
      </c>
      <c r="BB462" s="188">
        <f t="shared" si="446"/>
        <v>0</v>
      </c>
      <c r="BC462" s="188">
        <f t="shared" si="446"/>
        <v>0</v>
      </c>
      <c r="BD462" s="188">
        <f t="shared" si="446"/>
        <v>0</v>
      </c>
      <c r="BE462" s="188">
        <f t="shared" si="446"/>
        <v>0</v>
      </c>
      <c r="BF462" s="188">
        <f t="shared" si="446"/>
        <v>0</v>
      </c>
      <c r="BG462" s="188">
        <f t="shared" si="446"/>
        <v>0</v>
      </c>
      <c r="BH462" s="188">
        <f t="shared" si="446"/>
        <v>0</v>
      </c>
      <c r="BI462" s="188">
        <f t="shared" si="446"/>
        <v>0</v>
      </c>
      <c r="BJ462" s="188">
        <f t="shared" si="446"/>
        <v>0</v>
      </c>
      <c r="BK462" s="23"/>
      <c r="BL462" s="188">
        <f t="shared" ref="BL462" si="447">BL461*BL441</f>
        <v>0</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row>
    <row r="463" spans="1:97" s="45" customFormat="1" x14ac:dyDescent="0.2">
      <c r="A463" s="321"/>
      <c r="B463" s="203" t="s">
        <v>9</v>
      </c>
      <c r="C463" s="190">
        <v>12.73</v>
      </c>
      <c r="D463" s="190"/>
      <c r="E463" s="190"/>
      <c r="F463" s="190">
        <v>9.5</v>
      </c>
      <c r="G463" s="190"/>
      <c r="H463" s="190"/>
      <c r="I463" s="190"/>
      <c r="J463" s="190"/>
      <c r="K463" s="190"/>
      <c r="L463" s="190"/>
      <c r="M463" s="190"/>
      <c r="N463" s="190"/>
      <c r="O463" s="190">
        <v>10.31</v>
      </c>
      <c r="P463" s="190">
        <v>10.31</v>
      </c>
      <c r="Q463" s="190">
        <v>10.31</v>
      </c>
      <c r="R463" s="190">
        <v>12.73</v>
      </c>
      <c r="S463" s="190">
        <v>12.73</v>
      </c>
      <c r="T463" s="190">
        <v>12.73</v>
      </c>
      <c r="U463" s="190">
        <v>12.73</v>
      </c>
      <c r="V463" s="190">
        <v>12.73</v>
      </c>
      <c r="W463" s="190">
        <v>12.73</v>
      </c>
      <c r="X463" s="190">
        <v>12.73</v>
      </c>
      <c r="Y463" s="190">
        <v>12.73</v>
      </c>
      <c r="Z463" s="190">
        <v>12.73</v>
      </c>
      <c r="AA463" s="190"/>
      <c r="AB463" s="190"/>
      <c r="AC463" s="190"/>
      <c r="AD463" s="190"/>
      <c r="AE463" s="190"/>
      <c r="AF463" s="190"/>
      <c r="AG463" s="190"/>
      <c r="AH463" s="190"/>
      <c r="AI463" s="190"/>
      <c r="AJ463" s="190"/>
      <c r="AK463" s="190"/>
      <c r="AL463" s="190"/>
      <c r="AM463" s="190"/>
      <c r="AN463" s="190"/>
      <c r="AO463" s="190"/>
      <c r="AP463" s="190"/>
      <c r="AQ463" s="190"/>
      <c r="AR463" s="190"/>
      <c r="AS463" s="190"/>
      <c r="AT463" s="190"/>
      <c r="AU463" s="190"/>
      <c r="AV463" s="190"/>
      <c r="AW463" s="190"/>
      <c r="AX463" s="190"/>
      <c r="AY463" s="190"/>
      <c r="AZ463" s="190"/>
      <c r="BA463" s="190"/>
      <c r="BB463" s="190"/>
      <c r="BC463" s="190"/>
      <c r="BD463" s="190"/>
      <c r="BE463" s="190"/>
      <c r="BF463" s="190"/>
      <c r="BG463" s="190"/>
      <c r="BH463" s="190"/>
      <c r="BI463" s="190"/>
      <c r="BJ463" s="190"/>
      <c r="BL463" s="190"/>
    </row>
    <row r="464" spans="1:97" s="24" customFormat="1" x14ac:dyDescent="0.2">
      <c r="A464" s="321"/>
      <c r="B464" s="250" t="s">
        <v>61</v>
      </c>
      <c r="C464" s="13">
        <f t="shared" ref="C464:BJ464" si="448">C463*MAX(C447:C448)</f>
        <v>168004.81150000001</v>
      </c>
      <c r="D464" s="13">
        <f t="shared" si="448"/>
        <v>0</v>
      </c>
      <c r="E464" s="13">
        <f t="shared" si="448"/>
        <v>0</v>
      </c>
      <c r="F464" s="13">
        <f t="shared" si="448"/>
        <v>146736.52499999999</v>
      </c>
      <c r="G464" s="13">
        <f t="shared" si="448"/>
        <v>0</v>
      </c>
      <c r="H464" s="13">
        <f t="shared" si="448"/>
        <v>0</v>
      </c>
      <c r="I464" s="13">
        <f t="shared" si="448"/>
        <v>0</v>
      </c>
      <c r="J464" s="13">
        <f t="shared" si="448"/>
        <v>0</v>
      </c>
      <c r="K464" s="13">
        <f t="shared" si="448"/>
        <v>0</v>
      </c>
      <c r="L464" s="13">
        <f t="shared" si="448"/>
        <v>0</v>
      </c>
      <c r="M464" s="13">
        <f t="shared" si="448"/>
        <v>0</v>
      </c>
      <c r="N464" s="13">
        <f t="shared" si="448"/>
        <v>0</v>
      </c>
      <c r="O464" s="13">
        <f t="shared" si="448"/>
        <v>165220.9461</v>
      </c>
      <c r="P464" s="13">
        <f t="shared" si="448"/>
        <v>155488.61540000001</v>
      </c>
      <c r="Q464" s="13">
        <f t="shared" si="448"/>
        <v>160911.88160000002</v>
      </c>
      <c r="R464" s="13">
        <f t="shared" si="448"/>
        <v>177246.02770000001</v>
      </c>
      <c r="S464" s="13">
        <f t="shared" si="448"/>
        <v>150626.1974</v>
      </c>
      <c r="T464" s="13">
        <f t="shared" si="448"/>
        <v>144172.4693</v>
      </c>
      <c r="U464" s="13">
        <f t="shared" si="448"/>
        <v>171703.6403</v>
      </c>
      <c r="V464" s="13">
        <f t="shared" si="448"/>
        <v>164026.3046</v>
      </c>
      <c r="W464" s="13">
        <f t="shared" si="448"/>
        <v>144660.41020000001</v>
      </c>
      <c r="X464" s="13">
        <f t="shared" si="448"/>
        <v>165289.75710000002</v>
      </c>
      <c r="Y464" s="13">
        <f t="shared" si="448"/>
        <v>137291.52239999999</v>
      </c>
      <c r="Z464" s="13">
        <f t="shared" si="448"/>
        <v>138424.8743</v>
      </c>
      <c r="AA464" s="13">
        <f t="shared" si="448"/>
        <v>0</v>
      </c>
      <c r="AB464" s="13">
        <f t="shared" si="448"/>
        <v>0</v>
      </c>
      <c r="AC464" s="13">
        <f t="shared" si="448"/>
        <v>0</v>
      </c>
      <c r="AD464" s="13">
        <f t="shared" si="448"/>
        <v>0</v>
      </c>
      <c r="AE464" s="13">
        <f t="shared" si="448"/>
        <v>0</v>
      </c>
      <c r="AF464" s="13">
        <f t="shared" si="448"/>
        <v>0</v>
      </c>
      <c r="AG464" s="13">
        <f t="shared" si="448"/>
        <v>0</v>
      </c>
      <c r="AH464" s="13">
        <f t="shared" si="448"/>
        <v>0</v>
      </c>
      <c r="AI464" s="13">
        <f t="shared" si="448"/>
        <v>0</v>
      </c>
      <c r="AJ464" s="13">
        <f t="shared" si="448"/>
        <v>0</v>
      </c>
      <c r="AK464" s="13">
        <f t="shared" si="448"/>
        <v>0</v>
      </c>
      <c r="AL464" s="13">
        <f t="shared" si="448"/>
        <v>0</v>
      </c>
      <c r="AM464" s="13">
        <f t="shared" si="448"/>
        <v>0</v>
      </c>
      <c r="AN464" s="13">
        <f t="shared" si="448"/>
        <v>0</v>
      </c>
      <c r="AO464" s="13">
        <f t="shared" si="448"/>
        <v>0</v>
      </c>
      <c r="AP464" s="13">
        <f t="shared" si="448"/>
        <v>0</v>
      </c>
      <c r="AQ464" s="13">
        <f t="shared" si="448"/>
        <v>0</v>
      </c>
      <c r="AR464" s="13">
        <f t="shared" si="448"/>
        <v>0</v>
      </c>
      <c r="AS464" s="13">
        <f t="shared" si="448"/>
        <v>0</v>
      </c>
      <c r="AT464" s="13">
        <f t="shared" si="448"/>
        <v>0</v>
      </c>
      <c r="AU464" s="13">
        <f t="shared" si="448"/>
        <v>0</v>
      </c>
      <c r="AV464" s="13">
        <f t="shared" si="448"/>
        <v>0</v>
      </c>
      <c r="AW464" s="13">
        <f t="shared" si="448"/>
        <v>0</v>
      </c>
      <c r="AX464" s="13">
        <f t="shared" si="448"/>
        <v>0</v>
      </c>
      <c r="AY464" s="13">
        <f t="shared" si="448"/>
        <v>0</v>
      </c>
      <c r="AZ464" s="13">
        <f t="shared" si="448"/>
        <v>0</v>
      </c>
      <c r="BA464" s="13">
        <f t="shared" si="448"/>
        <v>0</v>
      </c>
      <c r="BB464" s="13">
        <f t="shared" si="448"/>
        <v>0</v>
      </c>
      <c r="BC464" s="13">
        <f t="shared" si="448"/>
        <v>0</v>
      </c>
      <c r="BD464" s="13">
        <f t="shared" si="448"/>
        <v>0</v>
      </c>
      <c r="BE464" s="13">
        <f t="shared" si="448"/>
        <v>0</v>
      </c>
      <c r="BF464" s="13">
        <f t="shared" si="448"/>
        <v>0</v>
      </c>
      <c r="BG464" s="13">
        <f t="shared" si="448"/>
        <v>0</v>
      </c>
      <c r="BH464" s="13">
        <f t="shared" si="448"/>
        <v>0</v>
      </c>
      <c r="BI464" s="13">
        <f t="shared" si="448"/>
        <v>0</v>
      </c>
      <c r="BJ464" s="13">
        <f t="shared" si="448"/>
        <v>0</v>
      </c>
      <c r="BK464" s="23"/>
      <c r="BL464" s="13">
        <f t="shared" ref="BL464" si="449">BL463*MAX(BL447:BL448)</f>
        <v>0</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row>
    <row r="465" spans="1:98" s="194" customFormat="1" x14ac:dyDescent="0.2">
      <c r="A465" s="321"/>
      <c r="B465" s="193" t="s">
        <v>62</v>
      </c>
      <c r="C465" s="194">
        <v>0</v>
      </c>
      <c r="F465" s="194">
        <v>0</v>
      </c>
      <c r="O465" s="194">
        <v>0</v>
      </c>
      <c r="P465" s="194">
        <v>0</v>
      </c>
      <c r="Q465" s="194">
        <v>0</v>
      </c>
      <c r="R465" s="194">
        <v>0</v>
      </c>
      <c r="S465" s="194">
        <v>0</v>
      </c>
      <c r="T465" s="194">
        <v>0</v>
      </c>
      <c r="U465" s="194">
        <v>0</v>
      </c>
      <c r="V465" s="194">
        <v>0</v>
      </c>
      <c r="W465" s="194">
        <v>0</v>
      </c>
      <c r="X465" s="194">
        <v>0</v>
      </c>
      <c r="Y465" s="194">
        <v>0</v>
      </c>
      <c r="Z465" s="194">
        <v>0</v>
      </c>
      <c r="BK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195"/>
    </row>
    <row r="466" spans="1:98" s="194" customFormat="1" x14ac:dyDescent="0.2">
      <c r="A466" s="321"/>
      <c r="B466" s="193" t="s">
        <v>63</v>
      </c>
      <c r="C466" s="194">
        <v>0</v>
      </c>
      <c r="F466" s="194">
        <v>0</v>
      </c>
      <c r="O466" s="194">
        <v>0</v>
      </c>
      <c r="P466" s="194">
        <v>0</v>
      </c>
      <c r="Q466" s="194">
        <v>0</v>
      </c>
      <c r="R466" s="194">
        <v>0</v>
      </c>
      <c r="S466" s="194">
        <v>0</v>
      </c>
      <c r="T466" s="194">
        <v>0</v>
      </c>
      <c r="U466" s="194">
        <v>0</v>
      </c>
      <c r="V466" s="194">
        <v>0</v>
      </c>
      <c r="W466" s="194">
        <v>0</v>
      </c>
      <c r="X466" s="194">
        <v>0</v>
      </c>
      <c r="Y466" s="194">
        <v>0</v>
      </c>
      <c r="Z466" s="194">
        <v>0</v>
      </c>
      <c r="BK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195"/>
    </row>
    <row r="467" spans="1:98" s="194" customFormat="1" x14ac:dyDescent="0.2">
      <c r="A467" s="321"/>
      <c r="B467" s="193" t="s">
        <v>64</v>
      </c>
      <c r="C467" s="194">
        <v>0</v>
      </c>
      <c r="F467" s="194">
        <v>0</v>
      </c>
      <c r="O467" s="194">
        <v>0</v>
      </c>
      <c r="P467" s="194">
        <v>0</v>
      </c>
      <c r="Q467" s="194">
        <v>0</v>
      </c>
      <c r="R467" s="194">
        <v>0</v>
      </c>
      <c r="S467" s="194">
        <v>0</v>
      </c>
      <c r="T467" s="194">
        <v>0</v>
      </c>
      <c r="U467" s="194">
        <v>0</v>
      </c>
      <c r="V467" s="194">
        <v>0</v>
      </c>
      <c r="W467" s="194">
        <v>0</v>
      </c>
      <c r="X467" s="194">
        <v>0</v>
      </c>
      <c r="Y467" s="194">
        <v>0</v>
      </c>
      <c r="Z467" s="194">
        <v>0</v>
      </c>
      <c r="BK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195"/>
    </row>
    <row r="468" spans="1:98" s="198" customFormat="1" ht="13.5" thickBot="1" x14ac:dyDescent="0.25">
      <c r="A468" s="321"/>
      <c r="B468" s="196" t="s">
        <v>65</v>
      </c>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c r="AS468" s="197"/>
      <c r="AT468" s="197"/>
      <c r="AU468" s="197"/>
      <c r="AV468" s="197"/>
      <c r="AW468" s="197"/>
      <c r="AX468" s="197"/>
      <c r="AY468" s="197"/>
      <c r="AZ468" s="197"/>
      <c r="BA468" s="197"/>
      <c r="BB468" s="197"/>
      <c r="BC468" s="197"/>
      <c r="BD468" s="197"/>
      <c r="BE468" s="197"/>
      <c r="BF468" s="197"/>
      <c r="BG468" s="197"/>
      <c r="BH468" s="197"/>
      <c r="BI468" s="197"/>
      <c r="BJ468" s="197"/>
      <c r="BK468" s="23"/>
      <c r="BL468" s="197"/>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row>
    <row r="469" spans="1:98" s="45" customFormat="1" x14ac:dyDescent="0.2">
      <c r="A469" s="321"/>
      <c r="B469" s="199" t="s">
        <v>66</v>
      </c>
      <c r="C469" s="69">
        <v>0.17030000000000001</v>
      </c>
      <c r="D469" s="69"/>
      <c r="E469" s="69"/>
      <c r="F469" s="69">
        <v>9.2600000000000002E-2</v>
      </c>
      <c r="G469" s="69"/>
      <c r="H469" s="69"/>
      <c r="I469" s="69"/>
      <c r="J469" s="69"/>
      <c r="K469" s="69"/>
      <c r="L469" s="69"/>
      <c r="M469" s="69"/>
      <c r="N469" s="69"/>
      <c r="O469" s="69">
        <v>0.13789999999999999</v>
      </c>
      <c r="P469" s="69">
        <v>0.13789999999999999</v>
      </c>
      <c r="Q469" s="69">
        <v>0.13789999999999999</v>
      </c>
      <c r="R469" s="69">
        <v>0.17030000000000001</v>
      </c>
      <c r="S469" s="69">
        <v>0.17030000000000001</v>
      </c>
      <c r="T469" s="69"/>
      <c r="U469" s="69"/>
      <c r="V469" s="69"/>
      <c r="W469" s="69">
        <v>0.17030000000000001</v>
      </c>
      <c r="X469" s="69">
        <v>0.17030000000000001</v>
      </c>
      <c r="Y469" s="69">
        <v>0.17030000000000001</v>
      </c>
      <c r="Z469" s="69">
        <v>0.17030000000000001</v>
      </c>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L469" s="69"/>
    </row>
    <row r="470" spans="1:98" s="53" customFormat="1" x14ac:dyDescent="0.2">
      <c r="A470" s="321"/>
      <c r="B470" s="200" t="s">
        <v>67</v>
      </c>
      <c r="C470" s="201">
        <f t="shared" ref="C470:G470" si="450">C469*C442</f>
        <v>400657.22143199999</v>
      </c>
      <c r="D470" s="201">
        <f t="shared" si="450"/>
        <v>0</v>
      </c>
      <c r="E470" s="201">
        <f t="shared" si="450"/>
        <v>0</v>
      </c>
      <c r="F470" s="201">
        <f t="shared" si="450"/>
        <v>255591.178992</v>
      </c>
      <c r="G470" s="201">
        <f t="shared" si="450"/>
        <v>0</v>
      </c>
      <c r="H470" s="202"/>
      <c r="I470" s="202"/>
      <c r="J470" s="202"/>
      <c r="K470" s="201">
        <f t="shared" ref="K470:S470" si="451">K469*K442</f>
        <v>0</v>
      </c>
      <c r="L470" s="201">
        <f t="shared" si="451"/>
        <v>0</v>
      </c>
      <c r="M470" s="201">
        <f t="shared" si="451"/>
        <v>0</v>
      </c>
      <c r="N470" s="201">
        <f t="shared" si="451"/>
        <v>0</v>
      </c>
      <c r="O470" s="201">
        <f t="shared" si="451"/>
        <v>325831.592772</v>
      </c>
      <c r="P470" s="201">
        <f t="shared" si="451"/>
        <v>230076.70660800001</v>
      </c>
      <c r="Q470" s="201">
        <f t="shared" si="451"/>
        <v>271179.30747599999</v>
      </c>
      <c r="R470" s="201">
        <f t="shared" si="451"/>
        <v>343407.56580000004</v>
      </c>
      <c r="S470" s="201">
        <f t="shared" si="451"/>
        <v>345127.74566399999</v>
      </c>
      <c r="T470" s="202"/>
      <c r="U470" s="202"/>
      <c r="V470" s="202"/>
      <c r="W470" s="201">
        <f t="shared" ref="W470:AE470" si="452">W469*W442</f>
        <v>362357.99121600005</v>
      </c>
      <c r="X470" s="201">
        <f t="shared" si="452"/>
        <v>412177.48509599996</v>
      </c>
      <c r="Y470" s="201">
        <f t="shared" si="452"/>
        <v>390830.71388399997</v>
      </c>
      <c r="Z470" s="201">
        <f t="shared" si="452"/>
        <v>354478.38051600003</v>
      </c>
      <c r="AA470" s="201">
        <f t="shared" si="452"/>
        <v>0</v>
      </c>
      <c r="AB470" s="201">
        <f t="shared" si="452"/>
        <v>0</v>
      </c>
      <c r="AC470" s="201">
        <f t="shared" si="452"/>
        <v>0</v>
      </c>
      <c r="AD470" s="201">
        <f t="shared" si="452"/>
        <v>0</v>
      </c>
      <c r="AE470" s="201">
        <f t="shared" si="452"/>
        <v>0</v>
      </c>
      <c r="AF470" s="202"/>
      <c r="AG470" s="202"/>
      <c r="AH470" s="202"/>
      <c r="AI470" s="201">
        <f t="shared" ref="AI470:AQ470" si="453">AI469*AI442</f>
        <v>0</v>
      </c>
      <c r="AJ470" s="201">
        <f t="shared" si="453"/>
        <v>0</v>
      </c>
      <c r="AK470" s="201">
        <f t="shared" si="453"/>
        <v>0</v>
      </c>
      <c r="AL470" s="201">
        <f t="shared" si="453"/>
        <v>0</v>
      </c>
      <c r="AM470" s="201">
        <f t="shared" si="453"/>
        <v>0</v>
      </c>
      <c r="AN470" s="201">
        <f t="shared" si="453"/>
        <v>0</v>
      </c>
      <c r="AO470" s="201">
        <f t="shared" si="453"/>
        <v>0</v>
      </c>
      <c r="AP470" s="201">
        <f t="shared" si="453"/>
        <v>0</v>
      </c>
      <c r="AQ470" s="201">
        <f t="shared" si="453"/>
        <v>0</v>
      </c>
      <c r="AR470" s="202"/>
      <c r="AS470" s="202"/>
      <c r="AT470" s="202"/>
      <c r="AU470" s="201">
        <f t="shared" ref="AU470:BC470" si="454">AU469*AU442</f>
        <v>0</v>
      </c>
      <c r="AV470" s="201">
        <f t="shared" si="454"/>
        <v>0</v>
      </c>
      <c r="AW470" s="201">
        <f t="shared" si="454"/>
        <v>0</v>
      </c>
      <c r="AX470" s="201">
        <f t="shared" si="454"/>
        <v>0</v>
      </c>
      <c r="AY470" s="201">
        <f t="shared" si="454"/>
        <v>0</v>
      </c>
      <c r="AZ470" s="201">
        <f t="shared" si="454"/>
        <v>0</v>
      </c>
      <c r="BA470" s="201">
        <f t="shared" si="454"/>
        <v>0</v>
      </c>
      <c r="BB470" s="201">
        <f t="shared" si="454"/>
        <v>0</v>
      </c>
      <c r="BC470" s="201">
        <f t="shared" si="454"/>
        <v>0</v>
      </c>
      <c r="BD470" s="202"/>
      <c r="BE470" s="202"/>
      <c r="BF470" s="202"/>
      <c r="BG470" s="201">
        <f t="shared" ref="BG470:BJ470" si="455">BG469*BG442</f>
        <v>0</v>
      </c>
      <c r="BH470" s="201">
        <f t="shared" si="455"/>
        <v>0</v>
      </c>
      <c r="BI470" s="201">
        <f t="shared" si="455"/>
        <v>0</v>
      </c>
      <c r="BJ470" s="201">
        <f t="shared" si="455"/>
        <v>0</v>
      </c>
      <c r="BK470" s="45"/>
      <c r="BL470" s="201">
        <f t="shared" ref="BL470" si="456">BL469*BL442</f>
        <v>0</v>
      </c>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row>
    <row r="471" spans="1:98" s="45" customFormat="1" x14ac:dyDescent="0.2">
      <c r="A471" s="321"/>
      <c r="B471" s="203" t="s">
        <v>68</v>
      </c>
      <c r="C471" s="204"/>
      <c r="D471" s="204"/>
      <c r="E471" s="204"/>
      <c r="F471" s="204"/>
      <c r="G471" s="204"/>
      <c r="H471" s="69"/>
      <c r="I471" s="69"/>
      <c r="J471" s="69"/>
      <c r="K471" s="204"/>
      <c r="L471" s="204"/>
      <c r="M471" s="204"/>
      <c r="N471" s="204"/>
      <c r="O471" s="204"/>
      <c r="P471" s="204"/>
      <c r="Q471" s="204"/>
      <c r="R471" s="204"/>
      <c r="S471" s="204"/>
      <c r="T471" s="69">
        <v>0.19769999999999999</v>
      </c>
      <c r="U471" s="69">
        <v>0.19769999999999999</v>
      </c>
      <c r="V471" s="69">
        <v>0.19769999999999999</v>
      </c>
      <c r="W471" s="204"/>
      <c r="X471" s="204"/>
      <c r="Y471" s="204"/>
      <c r="Z471" s="204"/>
      <c r="AA471" s="204"/>
      <c r="AB471" s="204"/>
      <c r="AC471" s="204"/>
      <c r="AD471" s="204"/>
      <c r="AE471" s="204"/>
      <c r="AF471" s="69"/>
      <c r="AG471" s="69"/>
      <c r="AH471" s="69"/>
      <c r="AI471" s="204"/>
      <c r="AJ471" s="204"/>
      <c r="AK471" s="204"/>
      <c r="AL471" s="204"/>
      <c r="AM471" s="204"/>
      <c r="AN471" s="204"/>
      <c r="AO471" s="204"/>
      <c r="AP471" s="204"/>
      <c r="AQ471" s="204"/>
      <c r="AR471" s="69"/>
      <c r="AS471" s="69"/>
      <c r="AT471" s="69"/>
      <c r="AU471" s="204"/>
      <c r="AV471" s="204"/>
      <c r="AW471" s="204"/>
      <c r="AX471" s="204"/>
      <c r="AY471" s="204"/>
      <c r="AZ471" s="204"/>
      <c r="BA471" s="204"/>
      <c r="BB471" s="204"/>
      <c r="BC471" s="204"/>
      <c r="BD471" s="69"/>
      <c r="BE471" s="69"/>
      <c r="BF471" s="69"/>
      <c r="BG471" s="204"/>
      <c r="BH471" s="204"/>
      <c r="BI471" s="204"/>
      <c r="BJ471" s="204"/>
      <c r="BL471" s="204"/>
    </row>
    <row r="472" spans="1:98" s="208" customFormat="1" x14ac:dyDescent="0.2">
      <c r="A472" s="321"/>
      <c r="B472" s="205" t="s">
        <v>69</v>
      </c>
      <c r="C472" s="206"/>
      <c r="D472" s="206"/>
      <c r="E472" s="206"/>
      <c r="F472" s="206"/>
      <c r="G472" s="206"/>
      <c r="H472" s="207">
        <f t="shared" ref="H472:J472" si="457">H471*H442</f>
        <v>0</v>
      </c>
      <c r="I472" s="207">
        <f t="shared" si="457"/>
        <v>0</v>
      </c>
      <c r="J472" s="207">
        <f t="shared" si="457"/>
        <v>0</v>
      </c>
      <c r="K472" s="206"/>
      <c r="L472" s="206"/>
      <c r="M472" s="206"/>
      <c r="N472" s="206"/>
      <c r="O472" s="206"/>
      <c r="P472" s="206"/>
      <c r="Q472" s="206"/>
      <c r="R472" s="206"/>
      <c r="S472" s="206"/>
      <c r="T472" s="207">
        <f t="shared" ref="T472:V472" si="458">T471*T442</f>
        <v>405449.16217199998</v>
      </c>
      <c r="U472" s="207">
        <f t="shared" si="458"/>
        <v>467020.55757599993</v>
      </c>
      <c r="V472" s="207">
        <f t="shared" si="458"/>
        <v>500030.91406799993</v>
      </c>
      <c r="W472" s="206"/>
      <c r="X472" s="206"/>
      <c r="Y472" s="206"/>
      <c r="Z472" s="206"/>
      <c r="AA472" s="206"/>
      <c r="AB472" s="206"/>
      <c r="AC472" s="206"/>
      <c r="AD472" s="206"/>
      <c r="AE472" s="206"/>
      <c r="AF472" s="207">
        <f t="shared" ref="AF472:AH472" si="459">AF471*AF442</f>
        <v>0</v>
      </c>
      <c r="AG472" s="207">
        <f t="shared" si="459"/>
        <v>0</v>
      </c>
      <c r="AH472" s="207">
        <f t="shared" si="459"/>
        <v>0</v>
      </c>
      <c r="AI472" s="206"/>
      <c r="AJ472" s="206"/>
      <c r="AK472" s="206"/>
      <c r="AL472" s="206"/>
      <c r="AM472" s="206"/>
      <c r="AN472" s="206"/>
      <c r="AO472" s="206"/>
      <c r="AP472" s="206"/>
      <c r="AQ472" s="206"/>
      <c r="AR472" s="207">
        <f t="shared" ref="AR472:AT472" si="460">AR471*AR442</f>
        <v>0</v>
      </c>
      <c r="AS472" s="207">
        <f t="shared" si="460"/>
        <v>0</v>
      </c>
      <c r="AT472" s="207">
        <f t="shared" si="460"/>
        <v>0</v>
      </c>
      <c r="AU472" s="206"/>
      <c r="AV472" s="206"/>
      <c r="AW472" s="206"/>
      <c r="AX472" s="206"/>
      <c r="AY472" s="206"/>
      <c r="AZ472" s="206"/>
      <c r="BA472" s="206"/>
      <c r="BB472" s="206"/>
      <c r="BC472" s="206"/>
      <c r="BD472" s="207">
        <f t="shared" ref="BD472:BF472" si="461">BD471*BD442</f>
        <v>0</v>
      </c>
      <c r="BE472" s="207">
        <f t="shared" si="461"/>
        <v>0</v>
      </c>
      <c r="BF472" s="207">
        <f t="shared" si="461"/>
        <v>0</v>
      </c>
      <c r="BG472" s="206"/>
      <c r="BH472" s="206"/>
      <c r="BI472" s="206"/>
      <c r="BJ472" s="206"/>
      <c r="BK472" s="45"/>
      <c r="BL472" s="206"/>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row>
    <row r="473" spans="1:98" s="45" customFormat="1" x14ac:dyDescent="0.2">
      <c r="A473" s="321"/>
      <c r="B473" s="203" t="s">
        <v>70</v>
      </c>
      <c r="C473" s="69">
        <v>0.39750000000000002</v>
      </c>
      <c r="D473" s="69"/>
      <c r="E473" s="69"/>
      <c r="F473" s="69">
        <v>0.21060000000000001</v>
      </c>
      <c r="G473" s="69"/>
      <c r="H473" s="209"/>
      <c r="I473" s="209"/>
      <c r="J473" s="209"/>
      <c r="K473" s="69"/>
      <c r="L473" s="69"/>
      <c r="M473" s="69"/>
      <c r="N473" s="69"/>
      <c r="O473" s="69">
        <v>0.32190000000000002</v>
      </c>
      <c r="P473" s="69">
        <v>0.32190000000000002</v>
      </c>
      <c r="Q473" s="69">
        <v>0.32190000000000002</v>
      </c>
      <c r="R473" s="69">
        <v>0.39750000000000002</v>
      </c>
      <c r="S473" s="69">
        <v>0.39750000000000002</v>
      </c>
      <c r="T473" s="209"/>
      <c r="U473" s="209"/>
      <c r="V473" s="209"/>
      <c r="W473" s="69">
        <v>0.39750000000000002</v>
      </c>
      <c r="X473" s="69">
        <v>0.39750000000000002</v>
      </c>
      <c r="Y473" s="69">
        <v>0.39750000000000002</v>
      </c>
      <c r="Z473" s="69">
        <v>0.39750000000000002</v>
      </c>
      <c r="AA473" s="69"/>
      <c r="AB473" s="69"/>
      <c r="AC473" s="69"/>
      <c r="AD473" s="69"/>
      <c r="AE473" s="69"/>
      <c r="AF473" s="209"/>
      <c r="AG473" s="209"/>
      <c r="AH473" s="209"/>
      <c r="AI473" s="69"/>
      <c r="AJ473" s="69"/>
      <c r="AK473" s="69"/>
      <c r="AL473" s="69"/>
      <c r="AM473" s="69"/>
      <c r="AN473" s="69"/>
      <c r="AO473" s="69"/>
      <c r="AP473" s="69"/>
      <c r="AQ473" s="69"/>
      <c r="AR473" s="209"/>
      <c r="AS473" s="209"/>
      <c r="AT473" s="209"/>
      <c r="AU473" s="69"/>
      <c r="AV473" s="69"/>
      <c r="AW473" s="69"/>
      <c r="AX473" s="69"/>
      <c r="AY473" s="69"/>
      <c r="AZ473" s="69"/>
      <c r="BA473" s="69"/>
      <c r="BB473" s="69"/>
      <c r="BC473" s="69"/>
      <c r="BD473" s="209"/>
      <c r="BE473" s="209"/>
      <c r="BF473" s="209"/>
      <c r="BG473" s="69"/>
      <c r="BH473" s="69"/>
      <c r="BI473" s="69"/>
      <c r="BJ473" s="69"/>
      <c r="BL473" s="69"/>
    </row>
    <row r="474" spans="1:98" s="53" customFormat="1" x14ac:dyDescent="0.2">
      <c r="A474" s="321"/>
      <c r="B474" s="200" t="s">
        <v>71</v>
      </c>
      <c r="C474" s="201">
        <f t="shared" ref="C474:G474" si="462">C473*C444</f>
        <v>282112.34850000002</v>
      </c>
      <c r="D474" s="201">
        <f t="shared" si="462"/>
        <v>0</v>
      </c>
      <c r="E474" s="201">
        <f t="shared" si="462"/>
        <v>0</v>
      </c>
      <c r="F474" s="201">
        <f t="shared" si="462"/>
        <v>156206.88907200002</v>
      </c>
      <c r="G474" s="201">
        <f t="shared" si="462"/>
        <v>0</v>
      </c>
      <c r="H474" s="202"/>
      <c r="I474" s="202"/>
      <c r="J474" s="202"/>
      <c r="K474" s="201">
        <f t="shared" ref="K474:S474" si="463">K473*K444</f>
        <v>0</v>
      </c>
      <c r="L474" s="201">
        <f t="shared" si="463"/>
        <v>0</v>
      </c>
      <c r="M474" s="201">
        <f t="shared" si="463"/>
        <v>0</v>
      </c>
      <c r="N474" s="201">
        <f t="shared" si="463"/>
        <v>0</v>
      </c>
      <c r="O474" s="201">
        <f t="shared" si="463"/>
        <v>240274.928556</v>
      </c>
      <c r="P474" s="201">
        <f t="shared" si="463"/>
        <v>200562.06117600002</v>
      </c>
      <c r="Q474" s="201">
        <f t="shared" si="463"/>
        <v>209002.47231600003</v>
      </c>
      <c r="R474" s="201">
        <f t="shared" si="463"/>
        <v>216144.96570000003</v>
      </c>
      <c r="S474" s="201">
        <f t="shared" si="463"/>
        <v>196247.48310000001</v>
      </c>
      <c r="T474" s="202"/>
      <c r="U474" s="202"/>
      <c r="V474" s="202"/>
      <c r="W474" s="201">
        <f t="shared" ref="W474:AE474" si="464">W473*W444</f>
        <v>240057.11880000003</v>
      </c>
      <c r="X474" s="201">
        <f t="shared" si="464"/>
        <v>257839.86960000001</v>
      </c>
      <c r="Y474" s="201">
        <f t="shared" si="464"/>
        <v>270230.04000000004</v>
      </c>
      <c r="Z474" s="201">
        <f t="shared" si="464"/>
        <v>227765.83050000004</v>
      </c>
      <c r="AA474" s="201">
        <f t="shared" si="464"/>
        <v>0</v>
      </c>
      <c r="AB474" s="201">
        <f t="shared" si="464"/>
        <v>0</v>
      </c>
      <c r="AC474" s="201">
        <f t="shared" si="464"/>
        <v>0</v>
      </c>
      <c r="AD474" s="201">
        <f t="shared" si="464"/>
        <v>0</v>
      </c>
      <c r="AE474" s="201">
        <f t="shared" si="464"/>
        <v>0</v>
      </c>
      <c r="AF474" s="202"/>
      <c r="AG474" s="202"/>
      <c r="AH474" s="202"/>
      <c r="AI474" s="201">
        <f t="shared" ref="AI474:AQ474" si="465">AI473*AI444</f>
        <v>0</v>
      </c>
      <c r="AJ474" s="201">
        <f t="shared" si="465"/>
        <v>0</v>
      </c>
      <c r="AK474" s="201">
        <f t="shared" si="465"/>
        <v>0</v>
      </c>
      <c r="AL474" s="201">
        <f t="shared" si="465"/>
        <v>0</v>
      </c>
      <c r="AM474" s="201">
        <f t="shared" si="465"/>
        <v>0</v>
      </c>
      <c r="AN474" s="201">
        <f t="shared" si="465"/>
        <v>0</v>
      </c>
      <c r="AO474" s="201">
        <f t="shared" si="465"/>
        <v>0</v>
      </c>
      <c r="AP474" s="201">
        <f t="shared" si="465"/>
        <v>0</v>
      </c>
      <c r="AQ474" s="201">
        <f t="shared" si="465"/>
        <v>0</v>
      </c>
      <c r="AR474" s="202"/>
      <c r="AS474" s="202"/>
      <c r="AT474" s="202"/>
      <c r="AU474" s="201">
        <f t="shared" ref="AU474:BC474" si="466">AU473*AU444</f>
        <v>0</v>
      </c>
      <c r="AV474" s="201">
        <f t="shared" si="466"/>
        <v>0</v>
      </c>
      <c r="AW474" s="201">
        <f t="shared" si="466"/>
        <v>0</v>
      </c>
      <c r="AX474" s="201">
        <f t="shared" si="466"/>
        <v>0</v>
      </c>
      <c r="AY474" s="201">
        <f t="shared" si="466"/>
        <v>0</v>
      </c>
      <c r="AZ474" s="201">
        <f t="shared" si="466"/>
        <v>0</v>
      </c>
      <c r="BA474" s="201">
        <f t="shared" si="466"/>
        <v>0</v>
      </c>
      <c r="BB474" s="201">
        <f t="shared" si="466"/>
        <v>0</v>
      </c>
      <c r="BC474" s="201">
        <f t="shared" si="466"/>
        <v>0</v>
      </c>
      <c r="BD474" s="202"/>
      <c r="BE474" s="202"/>
      <c r="BF474" s="202"/>
      <c r="BG474" s="201">
        <f t="shared" ref="BG474:BJ474" si="467">BG473*BG444</f>
        <v>0</v>
      </c>
      <c r="BH474" s="201">
        <f t="shared" si="467"/>
        <v>0</v>
      </c>
      <c r="BI474" s="201">
        <f t="shared" si="467"/>
        <v>0</v>
      </c>
      <c r="BJ474" s="201">
        <f t="shared" si="467"/>
        <v>0</v>
      </c>
      <c r="BK474" s="45"/>
      <c r="BL474" s="201">
        <f t="shared" ref="BL474" si="468">BL473*BL444</f>
        <v>0</v>
      </c>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row>
    <row r="475" spans="1:98" s="45" customFormat="1" x14ac:dyDescent="0.2">
      <c r="A475" s="321"/>
      <c r="B475" s="203" t="s">
        <v>72</v>
      </c>
      <c r="C475" s="204"/>
      <c r="D475" s="204"/>
      <c r="E475" s="204"/>
      <c r="F475" s="204"/>
      <c r="G475" s="204"/>
      <c r="H475" s="194"/>
      <c r="I475" s="194"/>
      <c r="J475" s="194"/>
      <c r="K475" s="204"/>
      <c r="L475" s="204"/>
      <c r="M475" s="204"/>
      <c r="N475" s="204"/>
      <c r="O475" s="204"/>
      <c r="P475" s="204"/>
      <c r="Q475" s="204"/>
      <c r="R475" s="204"/>
      <c r="S475" s="204"/>
      <c r="T475" s="194">
        <v>1.4238</v>
      </c>
      <c r="U475" s="194">
        <v>1.4238</v>
      </c>
      <c r="V475" s="194">
        <v>1.4238</v>
      </c>
      <c r="W475" s="204"/>
      <c r="X475" s="204"/>
      <c r="Y475" s="204"/>
      <c r="Z475" s="204"/>
      <c r="AA475" s="204"/>
      <c r="AB475" s="204"/>
      <c r="AC475" s="204"/>
      <c r="AD475" s="204"/>
      <c r="AE475" s="204"/>
      <c r="AF475" s="194"/>
      <c r="AG475" s="194"/>
      <c r="AH475" s="194"/>
      <c r="AI475" s="204"/>
      <c r="AJ475" s="204"/>
      <c r="AK475" s="204"/>
      <c r="AL475" s="204"/>
      <c r="AM475" s="204"/>
      <c r="AN475" s="204"/>
      <c r="AO475" s="204"/>
      <c r="AP475" s="204"/>
      <c r="AQ475" s="204"/>
      <c r="AR475" s="194"/>
      <c r="AS475" s="194"/>
      <c r="AT475" s="194"/>
      <c r="AU475" s="204"/>
      <c r="AV475" s="204"/>
      <c r="AW475" s="204"/>
      <c r="AX475" s="204"/>
      <c r="AY475" s="204"/>
      <c r="AZ475" s="204"/>
      <c r="BA475" s="204"/>
      <c r="BB475" s="204"/>
      <c r="BC475" s="204"/>
      <c r="BD475" s="194"/>
      <c r="BE475" s="194"/>
      <c r="BF475" s="194"/>
      <c r="BG475" s="204"/>
      <c r="BH475" s="204"/>
      <c r="BI475" s="204"/>
      <c r="BJ475" s="204"/>
      <c r="BL475" s="204"/>
    </row>
    <row r="476" spans="1:98" s="208" customFormat="1" x14ac:dyDescent="0.2">
      <c r="A476" s="321"/>
      <c r="B476" s="205" t="s">
        <v>73</v>
      </c>
      <c r="C476" s="206"/>
      <c r="D476" s="206"/>
      <c r="E476" s="206"/>
      <c r="F476" s="206"/>
      <c r="G476" s="206"/>
      <c r="H476" s="210">
        <f t="shared" ref="H476:J476" si="469">H475*H444</f>
        <v>0</v>
      </c>
      <c r="I476" s="210">
        <f t="shared" si="469"/>
        <v>0</v>
      </c>
      <c r="J476" s="210">
        <f t="shared" si="469"/>
        <v>0</v>
      </c>
      <c r="K476" s="206"/>
      <c r="L476" s="206"/>
      <c r="M476" s="206"/>
      <c r="N476" s="206"/>
      <c r="O476" s="206"/>
      <c r="P476" s="206"/>
      <c r="Q476" s="206"/>
      <c r="R476" s="206"/>
      <c r="S476" s="206"/>
      <c r="T476" s="210">
        <f t="shared" ref="T476:V476" si="470">T475*T444</f>
        <v>530707.78151999996</v>
      </c>
      <c r="U476" s="210">
        <f t="shared" si="470"/>
        <v>623348.80927199998</v>
      </c>
      <c r="V476" s="210">
        <f t="shared" si="470"/>
        <v>612231.20935199992</v>
      </c>
      <c r="W476" s="206"/>
      <c r="X476" s="206"/>
      <c r="Y476" s="206"/>
      <c r="Z476" s="206"/>
      <c r="AA476" s="206"/>
      <c r="AB476" s="206"/>
      <c r="AC476" s="206"/>
      <c r="AD476" s="206"/>
      <c r="AE476" s="206"/>
      <c r="AF476" s="210">
        <f t="shared" ref="AF476:AH476" si="471">AF475*AF444</f>
        <v>0</v>
      </c>
      <c r="AG476" s="210">
        <f t="shared" si="471"/>
        <v>0</v>
      </c>
      <c r="AH476" s="210">
        <f t="shared" si="471"/>
        <v>0</v>
      </c>
      <c r="AI476" s="206"/>
      <c r="AJ476" s="206"/>
      <c r="AK476" s="206"/>
      <c r="AL476" s="206"/>
      <c r="AM476" s="206"/>
      <c r="AN476" s="206"/>
      <c r="AO476" s="206"/>
      <c r="AP476" s="206"/>
      <c r="AQ476" s="206"/>
      <c r="AR476" s="210">
        <f t="shared" ref="AR476:AT476" si="472">AR475*AR444</f>
        <v>0</v>
      </c>
      <c r="AS476" s="210">
        <f t="shared" si="472"/>
        <v>0</v>
      </c>
      <c r="AT476" s="210">
        <f t="shared" si="472"/>
        <v>0</v>
      </c>
      <c r="AU476" s="206"/>
      <c r="AV476" s="206"/>
      <c r="AW476" s="206"/>
      <c r="AX476" s="206"/>
      <c r="AY476" s="206"/>
      <c r="AZ476" s="206"/>
      <c r="BA476" s="206"/>
      <c r="BB476" s="206"/>
      <c r="BC476" s="206"/>
      <c r="BD476" s="210">
        <f t="shared" ref="BD476:BF476" si="473">BD475*BD444</f>
        <v>0</v>
      </c>
      <c r="BE476" s="210">
        <f t="shared" si="473"/>
        <v>0</v>
      </c>
      <c r="BF476" s="210">
        <f t="shared" si="473"/>
        <v>0</v>
      </c>
      <c r="BG476" s="206"/>
      <c r="BH476" s="206"/>
      <c r="BI476" s="206"/>
      <c r="BJ476" s="206"/>
      <c r="BK476" s="45"/>
      <c r="BL476" s="206"/>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row>
    <row r="477" spans="1:98" s="45" customFormat="1" x14ac:dyDescent="0.2">
      <c r="A477" s="321"/>
      <c r="B477" s="203" t="s">
        <v>74</v>
      </c>
      <c r="C477" s="194">
        <v>0.24349999999999999</v>
      </c>
      <c r="D477" s="194"/>
      <c r="E477" s="194"/>
      <c r="F477" s="194">
        <v>0.13070000000000001</v>
      </c>
      <c r="G477" s="194"/>
      <c r="H477" s="209"/>
      <c r="I477" s="209"/>
      <c r="J477" s="209"/>
      <c r="K477" s="194"/>
      <c r="L477" s="194"/>
      <c r="M477" s="194"/>
      <c r="N477" s="194"/>
      <c r="O477" s="194">
        <v>0.19719999999999999</v>
      </c>
      <c r="P477" s="194">
        <v>0.19719999999999999</v>
      </c>
      <c r="Q477" s="194">
        <v>0.19719999999999999</v>
      </c>
      <c r="R477" s="194">
        <v>0.24349999999999999</v>
      </c>
      <c r="S477" s="194">
        <v>0.24349999999999999</v>
      </c>
      <c r="T477" s="209"/>
      <c r="U477" s="209"/>
      <c r="V477" s="209"/>
      <c r="W477" s="194">
        <v>0.24349999999999999</v>
      </c>
      <c r="X477" s="194">
        <v>0.24349999999999999</v>
      </c>
      <c r="Y477" s="194">
        <v>0.24349999999999999</v>
      </c>
      <c r="Z477" s="194">
        <v>0.24349999999999999</v>
      </c>
      <c r="AA477" s="194"/>
      <c r="AB477" s="194"/>
      <c r="AC477" s="194"/>
      <c r="AD477" s="194"/>
      <c r="AE477" s="194"/>
      <c r="AF477" s="209"/>
      <c r="AG477" s="209"/>
      <c r="AH477" s="209"/>
      <c r="AI477" s="194"/>
      <c r="AJ477" s="194"/>
      <c r="AK477" s="194"/>
      <c r="AL477" s="194"/>
      <c r="AM477" s="194"/>
      <c r="AN477" s="194"/>
      <c r="AO477" s="194"/>
      <c r="AP477" s="194"/>
      <c r="AQ477" s="194"/>
      <c r="AR477" s="209"/>
      <c r="AS477" s="209"/>
      <c r="AT477" s="209"/>
      <c r="AU477" s="194"/>
      <c r="AV477" s="194"/>
      <c r="AW477" s="194"/>
      <c r="AX477" s="194"/>
      <c r="AY477" s="194"/>
      <c r="AZ477" s="194"/>
      <c r="BA477" s="194"/>
      <c r="BB477" s="194"/>
      <c r="BC477" s="194"/>
      <c r="BD477" s="209"/>
      <c r="BE477" s="209"/>
      <c r="BF477" s="209"/>
      <c r="BG477" s="194"/>
      <c r="BH477" s="194"/>
      <c r="BI477" s="194"/>
      <c r="BJ477" s="194"/>
      <c r="BL477" s="194"/>
    </row>
    <row r="478" spans="1:98" s="53" customFormat="1" x14ac:dyDescent="0.2">
      <c r="A478" s="321"/>
      <c r="B478" s="200" t="s">
        <v>75</v>
      </c>
      <c r="C478" s="201">
        <f t="shared" ref="C478:G478" si="474">C477*C443</f>
        <v>428864.18994000001</v>
      </c>
      <c r="D478" s="201">
        <f t="shared" si="474"/>
        <v>0</v>
      </c>
      <c r="E478" s="201">
        <f t="shared" si="474"/>
        <v>0</v>
      </c>
      <c r="F478" s="201">
        <f t="shared" si="474"/>
        <v>246547.25722800003</v>
      </c>
      <c r="G478" s="201">
        <f t="shared" si="474"/>
        <v>0</v>
      </c>
      <c r="H478" s="211"/>
      <c r="I478" s="211"/>
      <c r="J478" s="211"/>
      <c r="K478" s="201">
        <f t="shared" ref="K478:S478" si="475">K477*K443</f>
        <v>0</v>
      </c>
      <c r="L478" s="201">
        <f t="shared" si="475"/>
        <v>0</v>
      </c>
      <c r="M478" s="201">
        <f t="shared" si="475"/>
        <v>0</v>
      </c>
      <c r="N478" s="201">
        <f t="shared" si="475"/>
        <v>0</v>
      </c>
      <c r="O478" s="201">
        <f t="shared" si="475"/>
        <v>377054.55619199999</v>
      </c>
      <c r="P478" s="201">
        <f t="shared" si="475"/>
        <v>306309.82132799999</v>
      </c>
      <c r="Q478" s="201">
        <f t="shared" si="475"/>
        <v>325095.51139200001</v>
      </c>
      <c r="R478" s="201">
        <f t="shared" si="475"/>
        <v>342041.69357999996</v>
      </c>
      <c r="S478" s="201">
        <f t="shared" si="475"/>
        <v>363491.74494</v>
      </c>
      <c r="T478" s="211"/>
      <c r="U478" s="211"/>
      <c r="V478" s="211"/>
      <c r="W478" s="201">
        <f t="shared" ref="W478:AE478" si="476">W477*W443</f>
        <v>381587.22341999999</v>
      </c>
      <c r="X478" s="201">
        <f t="shared" si="476"/>
        <v>424433.50289999996</v>
      </c>
      <c r="Y478" s="201">
        <f t="shared" si="476"/>
        <v>419905.77623999998</v>
      </c>
      <c r="Z478" s="201">
        <f t="shared" si="476"/>
        <v>362481.28811999998</v>
      </c>
      <c r="AA478" s="201">
        <f t="shared" si="476"/>
        <v>0</v>
      </c>
      <c r="AB478" s="201">
        <f t="shared" si="476"/>
        <v>0</v>
      </c>
      <c r="AC478" s="201">
        <f t="shared" si="476"/>
        <v>0</v>
      </c>
      <c r="AD478" s="201">
        <f t="shared" si="476"/>
        <v>0</v>
      </c>
      <c r="AE478" s="201">
        <f t="shared" si="476"/>
        <v>0</v>
      </c>
      <c r="AF478" s="211"/>
      <c r="AG478" s="211"/>
      <c r="AH478" s="211"/>
      <c r="AI478" s="201">
        <f t="shared" ref="AI478:AQ478" si="477">AI477*AI443</f>
        <v>0</v>
      </c>
      <c r="AJ478" s="201">
        <f t="shared" si="477"/>
        <v>0</v>
      </c>
      <c r="AK478" s="201">
        <f t="shared" si="477"/>
        <v>0</v>
      </c>
      <c r="AL478" s="201">
        <f t="shared" si="477"/>
        <v>0</v>
      </c>
      <c r="AM478" s="201">
        <f t="shared" si="477"/>
        <v>0</v>
      </c>
      <c r="AN478" s="201">
        <f t="shared" si="477"/>
        <v>0</v>
      </c>
      <c r="AO478" s="201">
        <f t="shared" si="477"/>
        <v>0</v>
      </c>
      <c r="AP478" s="201">
        <f t="shared" si="477"/>
        <v>0</v>
      </c>
      <c r="AQ478" s="201">
        <f t="shared" si="477"/>
        <v>0</v>
      </c>
      <c r="AR478" s="211"/>
      <c r="AS478" s="211"/>
      <c r="AT478" s="211"/>
      <c r="AU478" s="201">
        <f t="shared" ref="AU478:BC478" si="478">AU477*AU443</f>
        <v>0</v>
      </c>
      <c r="AV478" s="201">
        <f t="shared" si="478"/>
        <v>0</v>
      </c>
      <c r="AW478" s="201">
        <f t="shared" si="478"/>
        <v>0</v>
      </c>
      <c r="AX478" s="201">
        <f t="shared" si="478"/>
        <v>0</v>
      </c>
      <c r="AY478" s="201">
        <f t="shared" si="478"/>
        <v>0</v>
      </c>
      <c r="AZ478" s="201">
        <f t="shared" si="478"/>
        <v>0</v>
      </c>
      <c r="BA478" s="201">
        <f t="shared" si="478"/>
        <v>0</v>
      </c>
      <c r="BB478" s="201">
        <f t="shared" si="478"/>
        <v>0</v>
      </c>
      <c r="BC478" s="201">
        <f t="shared" si="478"/>
        <v>0</v>
      </c>
      <c r="BD478" s="211"/>
      <c r="BE478" s="211"/>
      <c r="BF478" s="211"/>
      <c r="BG478" s="201">
        <f t="shared" ref="BG478:BJ478" si="479">BG477*BG443</f>
        <v>0</v>
      </c>
      <c r="BH478" s="201">
        <f t="shared" si="479"/>
        <v>0</v>
      </c>
      <c r="BI478" s="201">
        <f t="shared" si="479"/>
        <v>0</v>
      </c>
      <c r="BJ478" s="201">
        <f t="shared" si="479"/>
        <v>0</v>
      </c>
      <c r="BK478" s="45"/>
      <c r="BL478" s="201">
        <f t="shared" ref="BL478" si="480">BL477*BL443</f>
        <v>0</v>
      </c>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row>
    <row r="479" spans="1:98" s="45" customFormat="1" x14ac:dyDescent="0.2">
      <c r="A479" s="321"/>
      <c r="B479" s="212" t="s">
        <v>76</v>
      </c>
      <c r="C479" s="204"/>
      <c r="D479" s="204"/>
      <c r="E479" s="204"/>
      <c r="F479" s="204"/>
      <c r="G479" s="204"/>
      <c r="H479" s="194"/>
      <c r="I479" s="194"/>
      <c r="J479" s="194"/>
      <c r="K479" s="204"/>
      <c r="L479" s="204"/>
      <c r="M479" s="204"/>
      <c r="N479" s="204"/>
      <c r="O479" s="204"/>
      <c r="P479" s="204"/>
      <c r="Q479" s="204"/>
      <c r="R479" s="204"/>
      <c r="S479" s="204"/>
      <c r="T479" s="194">
        <v>0.37009999999999998</v>
      </c>
      <c r="U479" s="194">
        <v>0.37009999999999998</v>
      </c>
      <c r="V479" s="194">
        <v>0.37009999999999998</v>
      </c>
      <c r="W479" s="204"/>
      <c r="X479" s="204"/>
      <c r="Y479" s="204"/>
      <c r="Z479" s="204"/>
      <c r="AA479" s="204"/>
      <c r="AB479" s="204"/>
      <c r="AC479" s="204"/>
      <c r="AD479" s="204"/>
      <c r="AE479" s="204"/>
      <c r="AF479" s="194"/>
      <c r="AG479" s="194"/>
      <c r="AH479" s="194"/>
      <c r="AI479" s="204"/>
      <c r="AJ479" s="204"/>
      <c r="AK479" s="204"/>
      <c r="AL479" s="204"/>
      <c r="AM479" s="204"/>
      <c r="AN479" s="204"/>
      <c r="AO479" s="204"/>
      <c r="AP479" s="204"/>
      <c r="AQ479" s="204"/>
      <c r="AR479" s="194"/>
      <c r="AS479" s="194"/>
      <c r="AT479" s="194"/>
      <c r="AU479" s="204"/>
      <c r="AV479" s="204"/>
      <c r="AW479" s="204"/>
      <c r="AX479" s="204"/>
      <c r="AY479" s="204"/>
      <c r="AZ479" s="204"/>
      <c r="BA479" s="204"/>
      <c r="BB479" s="204"/>
      <c r="BC479" s="204"/>
      <c r="BD479" s="194"/>
      <c r="BE479" s="194"/>
      <c r="BF479" s="194"/>
      <c r="BG479" s="204"/>
      <c r="BH479" s="204"/>
      <c r="BI479" s="204"/>
      <c r="BJ479" s="204"/>
      <c r="BL479" s="204"/>
    </row>
    <row r="480" spans="1:98" s="217" customFormat="1" ht="13.5" thickBot="1" x14ac:dyDescent="0.25">
      <c r="A480" s="321"/>
      <c r="B480" s="213" t="s">
        <v>77</v>
      </c>
      <c r="C480" s="214"/>
      <c r="D480" s="214"/>
      <c r="E480" s="214"/>
      <c r="F480" s="214"/>
      <c r="G480" s="214"/>
      <c r="H480" s="215">
        <f t="shared" ref="H480:J480" si="481">H479*H443</f>
        <v>0</v>
      </c>
      <c r="I480" s="215">
        <f t="shared" si="481"/>
        <v>0</v>
      </c>
      <c r="J480" s="215">
        <f t="shared" si="481"/>
        <v>0</v>
      </c>
      <c r="K480" s="214"/>
      <c r="L480" s="214"/>
      <c r="M480" s="214"/>
      <c r="N480" s="214"/>
      <c r="O480" s="214"/>
      <c r="P480" s="214"/>
      <c r="Q480" s="214"/>
      <c r="R480" s="214"/>
      <c r="S480" s="214"/>
      <c r="T480" s="215">
        <f t="shared" ref="T480:V480" si="482">T479*T443</f>
        <v>555438.63358799997</v>
      </c>
      <c r="U480" s="215">
        <f t="shared" si="482"/>
        <v>689909.33159999992</v>
      </c>
      <c r="V480" s="215">
        <f t="shared" si="482"/>
        <v>635789.53457999998</v>
      </c>
      <c r="W480" s="214"/>
      <c r="X480" s="214"/>
      <c r="Y480" s="214"/>
      <c r="Z480" s="214"/>
      <c r="AA480" s="214"/>
      <c r="AB480" s="214"/>
      <c r="AC480" s="214"/>
      <c r="AD480" s="214"/>
      <c r="AE480" s="214"/>
      <c r="AF480" s="215">
        <f t="shared" ref="AF480:AH480" si="483">AF479*AF443</f>
        <v>0</v>
      </c>
      <c r="AG480" s="215">
        <f t="shared" si="483"/>
        <v>0</v>
      </c>
      <c r="AH480" s="215">
        <f t="shared" si="483"/>
        <v>0</v>
      </c>
      <c r="AI480" s="214"/>
      <c r="AJ480" s="214"/>
      <c r="AK480" s="214"/>
      <c r="AL480" s="214"/>
      <c r="AM480" s="214"/>
      <c r="AN480" s="214"/>
      <c r="AO480" s="214"/>
      <c r="AP480" s="214"/>
      <c r="AQ480" s="214"/>
      <c r="AR480" s="215">
        <f t="shared" ref="AR480:AT480" si="484">AR479*AR443</f>
        <v>0</v>
      </c>
      <c r="AS480" s="215">
        <f t="shared" si="484"/>
        <v>0</v>
      </c>
      <c r="AT480" s="215">
        <f t="shared" si="484"/>
        <v>0</v>
      </c>
      <c r="AU480" s="214"/>
      <c r="AV480" s="214"/>
      <c r="AW480" s="214"/>
      <c r="AX480" s="214"/>
      <c r="AY480" s="214"/>
      <c r="AZ480" s="214"/>
      <c r="BA480" s="214"/>
      <c r="BB480" s="214"/>
      <c r="BC480" s="214"/>
      <c r="BD480" s="215">
        <f t="shared" ref="BD480:BF480" si="485">BD479*BD443</f>
        <v>0</v>
      </c>
      <c r="BE480" s="215">
        <f t="shared" si="485"/>
        <v>0</v>
      </c>
      <c r="BF480" s="215">
        <f t="shared" si="485"/>
        <v>0</v>
      </c>
      <c r="BG480" s="214"/>
      <c r="BH480" s="214"/>
      <c r="BI480" s="214"/>
      <c r="BJ480" s="214"/>
      <c r="BK480" s="45"/>
      <c r="BL480" s="214"/>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216"/>
    </row>
    <row r="481" spans="1:98" s="142" customFormat="1" x14ac:dyDescent="0.2">
      <c r="A481" s="321"/>
      <c r="B481" s="218" t="s">
        <v>78</v>
      </c>
      <c r="C481" s="133"/>
      <c r="D481" s="133"/>
      <c r="E481" s="133"/>
      <c r="F481" s="133"/>
      <c r="G481" s="133"/>
      <c r="H481" s="165"/>
      <c r="I481" s="165"/>
      <c r="J481" s="165"/>
      <c r="K481" s="133"/>
      <c r="L481" s="133"/>
      <c r="M481" s="133"/>
      <c r="N481" s="133"/>
      <c r="O481" s="133"/>
      <c r="P481" s="133"/>
      <c r="Q481" s="133"/>
      <c r="R481" s="133"/>
      <c r="S481" s="133"/>
      <c r="T481" s="165">
        <v>1205866</v>
      </c>
      <c r="U481" s="165">
        <v>1532733</v>
      </c>
      <c r="V481" s="165">
        <v>1351634</v>
      </c>
      <c r="W481" s="133"/>
      <c r="X481" s="133"/>
      <c r="Y481" s="133"/>
      <c r="Z481" s="133"/>
      <c r="AA481" s="133"/>
      <c r="AB481" s="133"/>
      <c r="AC481" s="133"/>
      <c r="AD481" s="133"/>
      <c r="AE481" s="133"/>
      <c r="AF481" s="165"/>
      <c r="AG481" s="165"/>
      <c r="AH481" s="165"/>
      <c r="AI481" s="133"/>
      <c r="AJ481" s="133"/>
      <c r="AK481" s="133"/>
      <c r="AL481" s="133"/>
      <c r="AM481" s="133"/>
      <c r="AN481" s="133"/>
      <c r="AO481" s="133"/>
      <c r="AP481" s="133"/>
      <c r="AQ481" s="133"/>
      <c r="AR481" s="165"/>
      <c r="AS481" s="165"/>
      <c r="AT481" s="165"/>
      <c r="AU481" s="133"/>
      <c r="AV481" s="133"/>
      <c r="AW481" s="133"/>
      <c r="AX481" s="133"/>
      <c r="AY481" s="133"/>
      <c r="AZ481" s="133"/>
      <c r="BA481" s="133"/>
      <c r="BB481" s="133"/>
      <c r="BC481" s="133"/>
      <c r="BD481" s="165"/>
      <c r="BE481" s="165"/>
      <c r="BF481" s="165"/>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row>
    <row r="482" spans="1:98" s="194" customFormat="1" x14ac:dyDescent="0.2">
      <c r="A482" s="321"/>
      <c r="B482" s="219" t="s">
        <v>79</v>
      </c>
      <c r="C482" s="45"/>
      <c r="D482" s="45"/>
      <c r="E482" s="45"/>
      <c r="F482" s="45"/>
      <c r="G482" s="45"/>
      <c r="H482" s="220"/>
      <c r="I482" s="220"/>
      <c r="J482" s="220"/>
      <c r="K482" s="45"/>
      <c r="L482" s="45"/>
      <c r="M482" s="45"/>
      <c r="N482" s="45"/>
      <c r="O482" s="45"/>
      <c r="P482" s="45"/>
      <c r="Q482" s="45"/>
      <c r="R482" s="45"/>
      <c r="S482" s="45"/>
      <c r="T482" s="220">
        <v>5.8900000000000001E-2</v>
      </c>
      <c r="U482" s="220">
        <v>5.8900000000000001E-2</v>
      </c>
      <c r="V482" s="220">
        <v>5.8900000000000001E-2</v>
      </c>
      <c r="W482" s="45"/>
      <c r="X482" s="45"/>
      <c r="Y482" s="45"/>
      <c r="Z482" s="45"/>
      <c r="AA482" s="45"/>
      <c r="AB482" s="45"/>
      <c r="AC482" s="45"/>
      <c r="AD482" s="45"/>
      <c r="AE482" s="45"/>
      <c r="AF482" s="220"/>
      <c r="AG482" s="220"/>
      <c r="AH482" s="220"/>
      <c r="AI482" s="45"/>
      <c r="AJ482" s="45"/>
      <c r="AK482" s="45"/>
      <c r="AL482" s="45"/>
      <c r="AM482" s="45"/>
      <c r="AN482" s="45"/>
      <c r="AO482" s="45"/>
      <c r="AP482" s="45"/>
      <c r="AQ482" s="45"/>
      <c r="AR482" s="220"/>
      <c r="AS482" s="220"/>
      <c r="AT482" s="220"/>
      <c r="AU482" s="45"/>
      <c r="AV482" s="45"/>
      <c r="AW482" s="45"/>
      <c r="AX482" s="45"/>
      <c r="AY482" s="45"/>
      <c r="AZ482" s="45"/>
      <c r="BA482" s="45"/>
      <c r="BB482" s="45"/>
      <c r="BC482" s="45"/>
      <c r="BD482" s="220"/>
      <c r="BE482" s="220"/>
      <c r="BF482" s="220"/>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195"/>
    </row>
    <row r="483" spans="1:98" s="217" customFormat="1" ht="13.5" thickBot="1" x14ac:dyDescent="0.25">
      <c r="A483" s="321"/>
      <c r="B483" s="221" t="s">
        <v>80</v>
      </c>
      <c r="C483" s="214"/>
      <c r="D483" s="214"/>
      <c r="E483" s="214"/>
      <c r="F483" s="214"/>
      <c r="G483" s="214"/>
      <c r="H483" s="222">
        <f t="shared" ref="H483:J483" si="486">H482*H481</f>
        <v>0</v>
      </c>
      <c r="I483" s="222">
        <f t="shared" si="486"/>
        <v>0</v>
      </c>
      <c r="J483" s="222">
        <f t="shared" si="486"/>
        <v>0</v>
      </c>
      <c r="K483" s="214"/>
      <c r="L483" s="214"/>
      <c r="M483" s="214"/>
      <c r="N483" s="214"/>
      <c r="O483" s="214"/>
      <c r="P483" s="214"/>
      <c r="Q483" s="214"/>
      <c r="R483" s="214"/>
      <c r="S483" s="214"/>
      <c r="T483" s="222">
        <f t="shared" ref="T483:V483" si="487">T482*T481</f>
        <v>71025.507400000002</v>
      </c>
      <c r="U483" s="222">
        <f t="shared" si="487"/>
        <v>90277.973700000002</v>
      </c>
      <c r="V483" s="222">
        <f t="shared" si="487"/>
        <v>79611.242599999998</v>
      </c>
      <c r="W483" s="214"/>
      <c r="X483" s="214"/>
      <c r="Y483" s="214"/>
      <c r="Z483" s="214"/>
      <c r="AA483" s="214"/>
      <c r="AB483" s="214"/>
      <c r="AC483" s="214"/>
      <c r="AD483" s="214"/>
      <c r="AE483" s="214"/>
      <c r="AF483" s="222">
        <f t="shared" ref="AF483:AH483" si="488">AF482*AF481</f>
        <v>0</v>
      </c>
      <c r="AG483" s="222">
        <f t="shared" si="488"/>
        <v>0</v>
      </c>
      <c r="AH483" s="222">
        <f t="shared" si="488"/>
        <v>0</v>
      </c>
      <c r="AI483" s="214"/>
      <c r="AJ483" s="214"/>
      <c r="AK483" s="214"/>
      <c r="AL483" s="214"/>
      <c r="AM483" s="214"/>
      <c r="AN483" s="214"/>
      <c r="AO483" s="214"/>
      <c r="AP483" s="214"/>
      <c r="AQ483" s="214"/>
      <c r="AR483" s="222">
        <f t="shared" ref="AR483:AT483" si="489">AR482*AR481</f>
        <v>0</v>
      </c>
      <c r="AS483" s="222">
        <f t="shared" si="489"/>
        <v>0</v>
      </c>
      <c r="AT483" s="222">
        <f t="shared" si="489"/>
        <v>0</v>
      </c>
      <c r="AU483" s="214"/>
      <c r="AV483" s="214"/>
      <c r="AW483" s="214"/>
      <c r="AX483" s="214"/>
      <c r="AY483" s="214"/>
      <c r="AZ483" s="214"/>
      <c r="BA483" s="214"/>
      <c r="BB483" s="214"/>
      <c r="BC483" s="214"/>
      <c r="BD483" s="222">
        <f t="shared" ref="BD483:BF483" si="490">BD482*BD481</f>
        <v>0</v>
      </c>
      <c r="BE483" s="222">
        <f t="shared" si="490"/>
        <v>0</v>
      </c>
      <c r="BF483" s="222">
        <f t="shared" si="490"/>
        <v>0</v>
      </c>
      <c r="BG483" s="214"/>
      <c r="BH483" s="214"/>
      <c r="BI483" s="214"/>
      <c r="BJ483" s="214"/>
      <c r="BK483" s="45"/>
      <c r="BL483" s="214"/>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216"/>
    </row>
    <row r="484" spans="1:98" s="45" customFormat="1" ht="12" customHeight="1" x14ac:dyDescent="0.2">
      <c r="A484" s="321"/>
      <c r="B484" s="203" t="s">
        <v>81</v>
      </c>
      <c r="C484" s="194">
        <v>3.09E-2</v>
      </c>
      <c r="D484" s="194"/>
      <c r="E484" s="194"/>
      <c r="F484" s="194">
        <v>2.1600000000000001E-2</v>
      </c>
      <c r="G484" s="194"/>
      <c r="H484" s="194"/>
      <c r="I484" s="194"/>
      <c r="J484" s="194"/>
      <c r="K484" s="194"/>
      <c r="L484" s="194"/>
      <c r="M484" s="194"/>
      <c r="N484" s="194"/>
      <c r="O484" s="194">
        <v>2.5000000000000001E-2</v>
      </c>
      <c r="P484" s="194">
        <v>2.5000000000000001E-2</v>
      </c>
      <c r="Q484" s="194">
        <v>2.5000000000000001E-2</v>
      </c>
      <c r="R484" s="194">
        <v>3.09E-2</v>
      </c>
      <c r="S484" s="194">
        <v>3.09E-2</v>
      </c>
      <c r="T484" s="194">
        <v>3.09E-2</v>
      </c>
      <c r="U484" s="194">
        <v>3.09E-2</v>
      </c>
      <c r="V484" s="194">
        <v>3.09E-2</v>
      </c>
      <c r="W484" s="194">
        <v>3.09E-2</v>
      </c>
      <c r="X484" s="194">
        <v>3.09E-2</v>
      </c>
      <c r="Y484" s="194">
        <v>3.09E-2</v>
      </c>
      <c r="Z484" s="194">
        <v>3.09E-2</v>
      </c>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194"/>
      <c r="BB484" s="194"/>
      <c r="BC484" s="194"/>
      <c r="BD484" s="194"/>
      <c r="BE484" s="194"/>
      <c r="BF484" s="194"/>
      <c r="BG484" s="194"/>
      <c r="BH484" s="194"/>
      <c r="BI484" s="194"/>
      <c r="BJ484" s="194"/>
      <c r="BL484" s="194"/>
    </row>
    <row r="485" spans="1:98" s="224" customFormat="1" x14ac:dyDescent="0.2">
      <c r="A485" s="321"/>
      <c r="B485" s="223" t="s">
        <v>82</v>
      </c>
      <c r="C485" s="183">
        <f t="shared" ref="C485:BJ485" si="491">C484*C445</f>
        <v>149049.89755200001</v>
      </c>
      <c r="D485" s="183">
        <f t="shared" si="491"/>
        <v>0</v>
      </c>
      <c r="E485" s="183">
        <f t="shared" si="491"/>
        <v>0</v>
      </c>
      <c r="F485" s="183">
        <f t="shared" si="491"/>
        <v>116386.13692800001</v>
      </c>
      <c r="G485" s="183">
        <f t="shared" si="491"/>
        <v>0</v>
      </c>
      <c r="H485" s="183">
        <f t="shared" si="491"/>
        <v>0</v>
      </c>
      <c r="I485" s="183">
        <f t="shared" si="491"/>
        <v>0</v>
      </c>
      <c r="J485" s="183">
        <f t="shared" si="491"/>
        <v>0</v>
      </c>
      <c r="K485" s="183">
        <f t="shared" si="491"/>
        <v>0</v>
      </c>
      <c r="L485" s="183">
        <f t="shared" si="491"/>
        <v>0</v>
      </c>
      <c r="M485" s="183">
        <f t="shared" si="491"/>
        <v>0</v>
      </c>
      <c r="N485" s="183">
        <f t="shared" si="491"/>
        <v>0</v>
      </c>
      <c r="O485" s="183">
        <f t="shared" si="491"/>
        <v>125531.98200000002</v>
      </c>
      <c r="P485" s="183">
        <f t="shared" si="491"/>
        <v>96119.595000000001</v>
      </c>
      <c r="Q485" s="183">
        <f t="shared" si="491"/>
        <v>106608.18600000002</v>
      </c>
      <c r="R485" s="183">
        <f t="shared" si="491"/>
        <v>122516.51004000001</v>
      </c>
      <c r="S485" s="183">
        <f t="shared" si="491"/>
        <v>124003.877832</v>
      </c>
      <c r="T485" s="183">
        <f t="shared" si="491"/>
        <v>121262.43477600001</v>
      </c>
      <c r="U485" s="183">
        <f t="shared" si="491"/>
        <v>144123.511788</v>
      </c>
      <c r="V485" s="183">
        <f t="shared" si="491"/>
        <v>144523.15261200001</v>
      </c>
      <c r="W485" s="183">
        <f t="shared" si="491"/>
        <v>132832.095588</v>
      </c>
      <c r="X485" s="183">
        <f t="shared" si="491"/>
        <v>148691.09293200003</v>
      </c>
      <c r="Y485" s="183">
        <f t="shared" si="491"/>
        <v>145206.43318800002</v>
      </c>
      <c r="Z485" s="183">
        <f t="shared" si="491"/>
        <v>128022.37833600001</v>
      </c>
      <c r="AA485" s="183">
        <f t="shared" si="491"/>
        <v>0</v>
      </c>
      <c r="AB485" s="183">
        <f t="shared" si="491"/>
        <v>0</v>
      </c>
      <c r="AC485" s="183">
        <f t="shared" si="491"/>
        <v>0</v>
      </c>
      <c r="AD485" s="183">
        <f t="shared" si="491"/>
        <v>0</v>
      </c>
      <c r="AE485" s="183">
        <f t="shared" si="491"/>
        <v>0</v>
      </c>
      <c r="AF485" s="183">
        <f t="shared" si="491"/>
        <v>0</v>
      </c>
      <c r="AG485" s="183">
        <f t="shared" si="491"/>
        <v>0</v>
      </c>
      <c r="AH485" s="183">
        <f t="shared" si="491"/>
        <v>0</v>
      </c>
      <c r="AI485" s="183">
        <f t="shared" si="491"/>
        <v>0</v>
      </c>
      <c r="AJ485" s="183">
        <f t="shared" si="491"/>
        <v>0</v>
      </c>
      <c r="AK485" s="183">
        <f t="shared" si="491"/>
        <v>0</v>
      </c>
      <c r="AL485" s="183">
        <f t="shared" si="491"/>
        <v>0</v>
      </c>
      <c r="AM485" s="183">
        <f t="shared" si="491"/>
        <v>0</v>
      </c>
      <c r="AN485" s="183">
        <f t="shared" si="491"/>
        <v>0</v>
      </c>
      <c r="AO485" s="183">
        <f t="shared" si="491"/>
        <v>0</v>
      </c>
      <c r="AP485" s="183">
        <f t="shared" si="491"/>
        <v>0</v>
      </c>
      <c r="AQ485" s="183">
        <f t="shared" si="491"/>
        <v>0</v>
      </c>
      <c r="AR485" s="183">
        <f t="shared" si="491"/>
        <v>0</v>
      </c>
      <c r="AS485" s="183">
        <f t="shared" si="491"/>
        <v>0</v>
      </c>
      <c r="AT485" s="183">
        <f t="shared" si="491"/>
        <v>0</v>
      </c>
      <c r="AU485" s="183">
        <f t="shared" si="491"/>
        <v>0</v>
      </c>
      <c r="AV485" s="183">
        <f t="shared" si="491"/>
        <v>0</v>
      </c>
      <c r="AW485" s="183">
        <f t="shared" si="491"/>
        <v>0</v>
      </c>
      <c r="AX485" s="183">
        <f t="shared" si="491"/>
        <v>0</v>
      </c>
      <c r="AY485" s="183">
        <f t="shared" si="491"/>
        <v>0</v>
      </c>
      <c r="AZ485" s="183">
        <f t="shared" si="491"/>
        <v>0</v>
      </c>
      <c r="BA485" s="183">
        <f t="shared" si="491"/>
        <v>0</v>
      </c>
      <c r="BB485" s="183">
        <f t="shared" si="491"/>
        <v>0</v>
      </c>
      <c r="BC485" s="183">
        <f t="shared" si="491"/>
        <v>0</v>
      </c>
      <c r="BD485" s="183">
        <f t="shared" si="491"/>
        <v>0</v>
      </c>
      <c r="BE485" s="183">
        <f t="shared" si="491"/>
        <v>0</v>
      </c>
      <c r="BF485" s="183">
        <f t="shared" si="491"/>
        <v>0</v>
      </c>
      <c r="BG485" s="183">
        <f t="shared" si="491"/>
        <v>0</v>
      </c>
      <c r="BH485" s="183">
        <f t="shared" si="491"/>
        <v>0</v>
      </c>
      <c r="BI485" s="183">
        <f t="shared" si="491"/>
        <v>0</v>
      </c>
      <c r="BJ485" s="183">
        <f t="shared" si="491"/>
        <v>0</v>
      </c>
      <c r="BK485" s="45"/>
      <c r="BL485" s="183">
        <f t="shared" ref="BL485" si="492">BL484*BL445</f>
        <v>0</v>
      </c>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row>
    <row r="486" spans="1:98" s="45" customFormat="1" x14ac:dyDescent="0.2">
      <c r="A486" s="321"/>
      <c r="B486" s="203" t="s">
        <v>83</v>
      </c>
      <c r="C486" s="73">
        <v>0.02</v>
      </c>
      <c r="D486" s="73"/>
      <c r="E486" s="73"/>
      <c r="F486" s="73">
        <v>0</v>
      </c>
      <c r="G486" s="73"/>
      <c r="H486" s="73"/>
      <c r="I486" s="73"/>
      <c r="J486" s="73"/>
      <c r="K486" s="73"/>
      <c r="L486" s="73"/>
      <c r="M486" s="73"/>
      <c r="N486" s="73"/>
      <c r="O486" s="73">
        <v>1.9699999999999999E-2</v>
      </c>
      <c r="P486" s="73">
        <v>1.9699999999999999E-2</v>
      </c>
      <c r="Q486" s="73">
        <v>1.9699999999999999E-2</v>
      </c>
      <c r="R486" s="73">
        <v>0.02</v>
      </c>
      <c r="S486" s="73">
        <v>0.02</v>
      </c>
      <c r="T486" s="73">
        <v>0.02</v>
      </c>
      <c r="U486" s="73">
        <v>0.02</v>
      </c>
      <c r="V486" s="73">
        <v>0.02</v>
      </c>
      <c r="W486" s="73">
        <v>0.02</v>
      </c>
      <c r="X486" s="73">
        <v>0.02</v>
      </c>
      <c r="Y486" s="73">
        <v>0.02</v>
      </c>
      <c r="Z486" s="73">
        <v>0.02</v>
      </c>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L486" s="73"/>
    </row>
    <row r="487" spans="1:98" s="226" customFormat="1" x14ac:dyDescent="0.2">
      <c r="A487" s="321"/>
      <c r="B487" s="223" t="s">
        <v>84</v>
      </c>
      <c r="C487" s="225">
        <f t="shared" ref="C487:BJ487" si="493">C486*C445</f>
        <v>96472.425600000002</v>
      </c>
      <c r="D487" s="225">
        <f t="shared" si="493"/>
        <v>0</v>
      </c>
      <c r="E487" s="225">
        <f t="shared" si="493"/>
        <v>0</v>
      </c>
      <c r="F487" s="225">
        <f t="shared" si="493"/>
        <v>0</v>
      </c>
      <c r="G487" s="225">
        <f t="shared" si="493"/>
        <v>0</v>
      </c>
      <c r="H487" s="225">
        <f t="shared" si="493"/>
        <v>0</v>
      </c>
      <c r="I487" s="225">
        <f t="shared" si="493"/>
        <v>0</v>
      </c>
      <c r="J487" s="225">
        <f t="shared" si="493"/>
        <v>0</v>
      </c>
      <c r="K487" s="225">
        <f t="shared" si="493"/>
        <v>0</v>
      </c>
      <c r="L487" s="225">
        <f t="shared" si="493"/>
        <v>0</v>
      </c>
      <c r="M487" s="225">
        <f t="shared" si="493"/>
        <v>0</v>
      </c>
      <c r="N487" s="225">
        <f t="shared" si="493"/>
        <v>0</v>
      </c>
      <c r="O487" s="225">
        <f t="shared" si="493"/>
        <v>98919.201816000001</v>
      </c>
      <c r="P487" s="225">
        <f t="shared" si="493"/>
        <v>75742.240859999991</v>
      </c>
      <c r="Q487" s="225">
        <f t="shared" si="493"/>
        <v>84007.250568000003</v>
      </c>
      <c r="R487" s="225">
        <f t="shared" si="493"/>
        <v>79298.712</v>
      </c>
      <c r="S487" s="225">
        <f t="shared" si="493"/>
        <v>80261.409599999999</v>
      </c>
      <c r="T487" s="225">
        <f t="shared" si="493"/>
        <v>78487.012800000011</v>
      </c>
      <c r="U487" s="225">
        <f t="shared" si="493"/>
        <v>93283.826400000005</v>
      </c>
      <c r="V487" s="225">
        <f t="shared" si="493"/>
        <v>93542.493600000002</v>
      </c>
      <c r="W487" s="225">
        <f t="shared" si="493"/>
        <v>85975.466400000005</v>
      </c>
      <c r="X487" s="225">
        <f t="shared" si="493"/>
        <v>96240.189600000012</v>
      </c>
      <c r="Y487" s="225">
        <f t="shared" si="493"/>
        <v>93984.746400000004</v>
      </c>
      <c r="Z487" s="225">
        <f t="shared" si="493"/>
        <v>82862.380799999999</v>
      </c>
      <c r="AA487" s="225">
        <f t="shared" si="493"/>
        <v>0</v>
      </c>
      <c r="AB487" s="225">
        <f t="shared" si="493"/>
        <v>0</v>
      </c>
      <c r="AC487" s="225">
        <f t="shared" si="493"/>
        <v>0</v>
      </c>
      <c r="AD487" s="225">
        <f t="shared" si="493"/>
        <v>0</v>
      </c>
      <c r="AE487" s="225">
        <f t="shared" si="493"/>
        <v>0</v>
      </c>
      <c r="AF487" s="225">
        <f t="shared" si="493"/>
        <v>0</v>
      </c>
      <c r="AG487" s="225">
        <f t="shared" si="493"/>
        <v>0</v>
      </c>
      <c r="AH487" s="225">
        <f t="shared" si="493"/>
        <v>0</v>
      </c>
      <c r="AI487" s="225">
        <f t="shared" si="493"/>
        <v>0</v>
      </c>
      <c r="AJ487" s="225">
        <f t="shared" si="493"/>
        <v>0</v>
      </c>
      <c r="AK487" s="225">
        <f t="shared" si="493"/>
        <v>0</v>
      </c>
      <c r="AL487" s="225">
        <f t="shared" si="493"/>
        <v>0</v>
      </c>
      <c r="AM487" s="225">
        <f t="shared" si="493"/>
        <v>0</v>
      </c>
      <c r="AN487" s="225">
        <f t="shared" si="493"/>
        <v>0</v>
      </c>
      <c r="AO487" s="225">
        <f t="shared" si="493"/>
        <v>0</v>
      </c>
      <c r="AP487" s="225">
        <f t="shared" si="493"/>
        <v>0</v>
      </c>
      <c r="AQ487" s="225">
        <f t="shared" si="493"/>
        <v>0</v>
      </c>
      <c r="AR487" s="225">
        <f t="shared" si="493"/>
        <v>0</v>
      </c>
      <c r="AS487" s="225">
        <f t="shared" si="493"/>
        <v>0</v>
      </c>
      <c r="AT487" s="225">
        <f t="shared" si="493"/>
        <v>0</v>
      </c>
      <c r="AU487" s="225">
        <f t="shared" si="493"/>
        <v>0</v>
      </c>
      <c r="AV487" s="225">
        <f t="shared" si="493"/>
        <v>0</v>
      </c>
      <c r="AW487" s="225">
        <f t="shared" si="493"/>
        <v>0</v>
      </c>
      <c r="AX487" s="225">
        <f t="shared" si="493"/>
        <v>0</v>
      </c>
      <c r="AY487" s="225">
        <f t="shared" si="493"/>
        <v>0</v>
      </c>
      <c r="AZ487" s="225">
        <f t="shared" si="493"/>
        <v>0</v>
      </c>
      <c r="BA487" s="225">
        <f t="shared" si="493"/>
        <v>0</v>
      </c>
      <c r="BB487" s="225">
        <f t="shared" si="493"/>
        <v>0</v>
      </c>
      <c r="BC487" s="225">
        <f t="shared" si="493"/>
        <v>0</v>
      </c>
      <c r="BD487" s="225">
        <f t="shared" si="493"/>
        <v>0</v>
      </c>
      <c r="BE487" s="225">
        <f t="shared" si="493"/>
        <v>0</v>
      </c>
      <c r="BF487" s="225">
        <f t="shared" si="493"/>
        <v>0</v>
      </c>
      <c r="BG487" s="225">
        <f t="shared" si="493"/>
        <v>0</v>
      </c>
      <c r="BH487" s="225">
        <f t="shared" si="493"/>
        <v>0</v>
      </c>
      <c r="BI487" s="225">
        <f t="shared" si="493"/>
        <v>0</v>
      </c>
      <c r="BJ487" s="225">
        <f t="shared" si="493"/>
        <v>0</v>
      </c>
      <c r="BK487" s="23"/>
      <c r="BL487" s="225">
        <f t="shared" ref="BL487" si="494">BL486*BL445</f>
        <v>0</v>
      </c>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row>
    <row r="488" spans="1:98" s="224" customFormat="1" x14ac:dyDescent="0.2">
      <c r="A488" s="321"/>
      <c r="B488" s="223" t="s">
        <v>85</v>
      </c>
      <c r="C488" s="227">
        <v>0</v>
      </c>
      <c r="D488" s="227">
        <v>0</v>
      </c>
      <c r="E488" s="227">
        <v>0</v>
      </c>
      <c r="F488" s="227">
        <v>0</v>
      </c>
      <c r="G488" s="227">
        <v>0</v>
      </c>
      <c r="H488" s="227">
        <v>0</v>
      </c>
      <c r="I488" s="227">
        <v>0</v>
      </c>
      <c r="J488" s="227">
        <v>0</v>
      </c>
      <c r="K488" s="227">
        <v>0</v>
      </c>
      <c r="L488" s="227">
        <v>0</v>
      </c>
      <c r="M488" s="227">
        <v>0</v>
      </c>
      <c r="N488" s="227">
        <v>0</v>
      </c>
      <c r="O488" s="227">
        <v>0</v>
      </c>
      <c r="P488" s="227">
        <v>0</v>
      </c>
      <c r="Q488" s="227">
        <v>0</v>
      </c>
      <c r="R488" s="227">
        <v>0</v>
      </c>
      <c r="S488" s="227">
        <v>0</v>
      </c>
      <c r="T488" s="227">
        <v>0</v>
      </c>
      <c r="U488" s="227">
        <v>0</v>
      </c>
      <c r="V488" s="227">
        <v>0</v>
      </c>
      <c r="W488" s="227">
        <v>0</v>
      </c>
      <c r="X488" s="227">
        <v>0</v>
      </c>
      <c r="Y488" s="227">
        <v>0</v>
      </c>
      <c r="Z488" s="227">
        <v>0</v>
      </c>
      <c r="AA488" s="227">
        <v>0</v>
      </c>
      <c r="AB488" s="227">
        <v>0</v>
      </c>
      <c r="AC488" s="227">
        <v>0</v>
      </c>
      <c r="AD488" s="227">
        <v>0</v>
      </c>
      <c r="AE488" s="227">
        <v>0</v>
      </c>
      <c r="AF488" s="227">
        <v>0</v>
      </c>
      <c r="AG488" s="227">
        <v>0</v>
      </c>
      <c r="AH488" s="227">
        <v>0</v>
      </c>
      <c r="AI488" s="227">
        <v>0</v>
      </c>
      <c r="AJ488" s="227">
        <v>0</v>
      </c>
      <c r="AK488" s="227">
        <v>0</v>
      </c>
      <c r="AL488" s="227">
        <v>0</v>
      </c>
      <c r="AM488" s="227">
        <v>0</v>
      </c>
      <c r="AN488" s="227">
        <v>0</v>
      </c>
      <c r="AO488" s="227">
        <v>0</v>
      </c>
      <c r="AP488" s="227">
        <v>0</v>
      </c>
      <c r="AQ488" s="227">
        <v>0</v>
      </c>
      <c r="AR488" s="227">
        <v>0</v>
      </c>
      <c r="AS488" s="227">
        <v>0</v>
      </c>
      <c r="AT488" s="227">
        <v>0</v>
      </c>
      <c r="AU488" s="227">
        <v>0</v>
      </c>
      <c r="AV488" s="227">
        <v>0</v>
      </c>
      <c r="AW488" s="227">
        <v>0</v>
      </c>
      <c r="AX488" s="227">
        <v>0</v>
      </c>
      <c r="AY488" s="227">
        <v>0</v>
      </c>
      <c r="AZ488" s="227">
        <v>0</v>
      </c>
      <c r="BA488" s="227">
        <v>0</v>
      </c>
      <c r="BB488" s="227">
        <v>0</v>
      </c>
      <c r="BC488" s="227">
        <v>0</v>
      </c>
      <c r="BD488" s="227">
        <v>0</v>
      </c>
      <c r="BE488" s="227">
        <v>0</v>
      </c>
      <c r="BF488" s="227">
        <v>0</v>
      </c>
      <c r="BG488" s="227">
        <v>0</v>
      </c>
      <c r="BH488" s="227">
        <v>0</v>
      </c>
      <c r="BI488" s="227">
        <v>0</v>
      </c>
      <c r="BJ488" s="227">
        <v>0</v>
      </c>
      <c r="BK488" s="45"/>
      <c r="BL488" s="227">
        <v>0</v>
      </c>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row>
    <row r="489" spans="1:98" s="230" customFormat="1" ht="13.5" thickBot="1" x14ac:dyDescent="0.25">
      <c r="A489" s="321"/>
      <c r="B489" s="228" t="s">
        <v>86</v>
      </c>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45"/>
      <c r="BL489" s="229"/>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row>
    <row r="490" spans="1:98" s="83" customFormat="1" ht="13.5" thickBot="1" x14ac:dyDescent="0.25">
      <c r="A490" s="321"/>
      <c r="B490" s="80" t="s">
        <v>28</v>
      </c>
      <c r="C490" s="232">
        <v>1708043.27</v>
      </c>
      <c r="D490" s="232"/>
      <c r="E490" s="232"/>
      <c r="F490" s="232">
        <v>1164511.46</v>
      </c>
      <c r="G490" s="232"/>
      <c r="H490" s="232"/>
      <c r="I490" s="232"/>
      <c r="J490" s="232"/>
      <c r="K490" s="232"/>
      <c r="L490" s="232"/>
      <c r="M490" s="232"/>
      <c r="N490" s="232"/>
      <c r="O490" s="232">
        <v>1480846.58</v>
      </c>
      <c r="P490" s="232">
        <v>1212185.51</v>
      </c>
      <c r="Q490" s="232">
        <v>1304818.1499999999</v>
      </c>
      <c r="R490" s="232">
        <v>1463485.51</v>
      </c>
      <c r="S490" s="232">
        <v>1442640.61</v>
      </c>
      <c r="T490" s="232">
        <v>2089372.46</v>
      </c>
      <c r="U490" s="232">
        <v>2462549.38</v>
      </c>
      <c r="V490" s="232">
        <v>2412637.27</v>
      </c>
      <c r="W490" s="232">
        <v>1530300.06</v>
      </c>
      <c r="X490" s="232">
        <v>1687554.06</v>
      </c>
      <c r="Y490" s="232">
        <v>1640279.06</v>
      </c>
      <c r="Z490" s="232">
        <v>1476917.61</v>
      </c>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2"/>
      <c r="BE490" s="232"/>
      <c r="BF490" s="232"/>
      <c r="BG490" s="232"/>
      <c r="BH490" s="232"/>
      <c r="BI490" s="232"/>
      <c r="BJ490" s="232"/>
      <c r="BK490" s="82"/>
      <c r="BL490" s="23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row>
    <row r="491" spans="1:98" s="86" customFormat="1" ht="13.5" thickBot="1" x14ac:dyDescent="0.25">
      <c r="A491" s="321"/>
      <c r="B491" s="234" t="s">
        <v>29</v>
      </c>
      <c r="C491" s="235">
        <f>IFERROR(C490/C445*100,0)</f>
        <v>35.409978745263345</v>
      </c>
      <c r="D491" s="235">
        <f t="shared" ref="D491:BJ491" si="495">IFERROR(D490/D445*100,0)</f>
        <v>0</v>
      </c>
      <c r="E491" s="235">
        <f t="shared" si="495"/>
        <v>0</v>
      </c>
      <c r="F491" s="235">
        <f t="shared" si="495"/>
        <v>21.612064976055255</v>
      </c>
      <c r="G491" s="235">
        <f t="shared" si="495"/>
        <v>0</v>
      </c>
      <c r="H491" s="235">
        <f t="shared" si="495"/>
        <v>0</v>
      </c>
      <c r="I491" s="235">
        <f t="shared" si="495"/>
        <v>0</v>
      </c>
      <c r="J491" s="235">
        <f t="shared" si="495"/>
        <v>0</v>
      </c>
      <c r="K491" s="235">
        <f t="shared" si="495"/>
        <v>0</v>
      </c>
      <c r="L491" s="235">
        <f t="shared" si="495"/>
        <v>0</v>
      </c>
      <c r="M491" s="235">
        <f t="shared" si="495"/>
        <v>0</v>
      </c>
      <c r="N491" s="235">
        <f t="shared" si="495"/>
        <v>0</v>
      </c>
      <c r="O491" s="235">
        <f t="shared" si="495"/>
        <v>29.491420361705117</v>
      </c>
      <c r="P491" s="235">
        <f t="shared" si="495"/>
        <v>31.528053931146921</v>
      </c>
      <c r="Q491" s="235">
        <f t="shared" si="495"/>
        <v>30.598451182726244</v>
      </c>
      <c r="R491" s="235">
        <f t="shared" si="495"/>
        <v>36.910700642905773</v>
      </c>
      <c r="S491" s="235">
        <f t="shared" si="495"/>
        <v>35.948549052146227</v>
      </c>
      <c r="T491" s="235">
        <f t="shared" si="495"/>
        <v>53.241227700285208</v>
      </c>
      <c r="U491" s="235">
        <f t="shared" si="495"/>
        <v>52.796920431643017</v>
      </c>
      <c r="V491" s="235">
        <f t="shared" si="495"/>
        <v>51.583770693921295</v>
      </c>
      <c r="W491" s="235">
        <f t="shared" si="495"/>
        <v>35.598528837989527</v>
      </c>
      <c r="X491" s="235">
        <f t="shared" si="495"/>
        <v>35.069632905211975</v>
      </c>
      <c r="Y491" s="235">
        <f t="shared" si="495"/>
        <v>34.905218619603573</v>
      </c>
      <c r="Z491" s="235">
        <f t="shared" si="495"/>
        <v>35.647481902909554</v>
      </c>
      <c r="AA491" s="235">
        <f t="shared" si="495"/>
        <v>0</v>
      </c>
      <c r="AB491" s="235">
        <f t="shared" si="495"/>
        <v>0</v>
      </c>
      <c r="AC491" s="235">
        <f t="shared" si="495"/>
        <v>0</v>
      </c>
      <c r="AD491" s="235">
        <f t="shared" si="495"/>
        <v>0</v>
      </c>
      <c r="AE491" s="235">
        <f t="shared" si="495"/>
        <v>0</v>
      </c>
      <c r="AF491" s="235">
        <f t="shared" si="495"/>
        <v>0</v>
      </c>
      <c r="AG491" s="235">
        <f t="shared" si="495"/>
        <v>0</v>
      </c>
      <c r="AH491" s="235">
        <f t="shared" si="495"/>
        <v>0</v>
      </c>
      <c r="AI491" s="235">
        <f t="shared" si="495"/>
        <v>0</v>
      </c>
      <c r="AJ491" s="235">
        <f t="shared" si="495"/>
        <v>0</v>
      </c>
      <c r="AK491" s="235">
        <f t="shared" si="495"/>
        <v>0</v>
      </c>
      <c r="AL491" s="235">
        <f t="shared" si="495"/>
        <v>0</v>
      </c>
      <c r="AM491" s="235">
        <f t="shared" si="495"/>
        <v>0</v>
      </c>
      <c r="AN491" s="235">
        <f t="shared" si="495"/>
        <v>0</v>
      </c>
      <c r="AO491" s="235">
        <f t="shared" si="495"/>
        <v>0</v>
      </c>
      <c r="AP491" s="235">
        <f t="shared" si="495"/>
        <v>0</v>
      </c>
      <c r="AQ491" s="235">
        <f t="shared" si="495"/>
        <v>0</v>
      </c>
      <c r="AR491" s="235">
        <f t="shared" si="495"/>
        <v>0</v>
      </c>
      <c r="AS491" s="235">
        <f t="shared" si="495"/>
        <v>0</v>
      </c>
      <c r="AT491" s="235">
        <f t="shared" si="495"/>
        <v>0</v>
      </c>
      <c r="AU491" s="235">
        <f t="shared" si="495"/>
        <v>0</v>
      </c>
      <c r="AV491" s="235">
        <f t="shared" si="495"/>
        <v>0</v>
      </c>
      <c r="AW491" s="235">
        <f t="shared" si="495"/>
        <v>0</v>
      </c>
      <c r="AX491" s="235">
        <f t="shared" si="495"/>
        <v>0</v>
      </c>
      <c r="AY491" s="235">
        <f t="shared" si="495"/>
        <v>0</v>
      </c>
      <c r="AZ491" s="235">
        <f t="shared" si="495"/>
        <v>0</v>
      </c>
      <c r="BA491" s="235">
        <f t="shared" si="495"/>
        <v>0</v>
      </c>
      <c r="BB491" s="235">
        <f t="shared" si="495"/>
        <v>0</v>
      </c>
      <c r="BC491" s="235">
        <f t="shared" si="495"/>
        <v>0</v>
      </c>
      <c r="BD491" s="235">
        <f t="shared" si="495"/>
        <v>0</v>
      </c>
      <c r="BE491" s="235">
        <f t="shared" si="495"/>
        <v>0</v>
      </c>
      <c r="BF491" s="235">
        <f t="shared" si="495"/>
        <v>0</v>
      </c>
      <c r="BG491" s="235">
        <f t="shared" si="495"/>
        <v>0</v>
      </c>
      <c r="BH491" s="235">
        <f t="shared" si="495"/>
        <v>0</v>
      </c>
      <c r="BI491" s="235">
        <f t="shared" si="495"/>
        <v>0</v>
      </c>
      <c r="BJ491" s="85">
        <f t="shared" si="495"/>
        <v>0</v>
      </c>
      <c r="BK491" s="45"/>
      <c r="BL491" s="236">
        <f t="shared" ref="BL491" si="496">IFERROR(BL490/BL445*100,0)</f>
        <v>0</v>
      </c>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row>
    <row r="492" spans="1:98" s="240" customFormat="1" ht="13.5" thickBot="1" x14ac:dyDescent="0.25">
      <c r="A492" s="321"/>
      <c r="B492" s="237" t="s">
        <v>87</v>
      </c>
      <c r="C492" s="238">
        <f t="shared" ref="C492:BJ492" si="497">SUM(C458,C460,C464,C462,C470,C472,C474,C476,C478,C480,C483,C485,C487,C488,C489)-C490</f>
        <v>-0.14547600015066564</v>
      </c>
      <c r="D492" s="238">
        <f t="shared" si="497"/>
        <v>0</v>
      </c>
      <c r="E492" s="238">
        <f t="shared" si="497"/>
        <v>0</v>
      </c>
      <c r="F492" s="238">
        <f t="shared" si="497"/>
        <v>-95753.168779999716</v>
      </c>
      <c r="G492" s="238">
        <f t="shared" si="497"/>
        <v>0</v>
      </c>
      <c r="H492" s="238">
        <f t="shared" si="497"/>
        <v>0</v>
      </c>
      <c r="I492" s="238">
        <f t="shared" si="497"/>
        <v>0</v>
      </c>
      <c r="J492" s="238">
        <f t="shared" si="497"/>
        <v>0</v>
      </c>
      <c r="K492" s="238">
        <f t="shared" si="497"/>
        <v>0</v>
      </c>
      <c r="L492" s="238">
        <f t="shared" si="497"/>
        <v>0</v>
      </c>
      <c r="M492" s="238">
        <f t="shared" si="497"/>
        <v>0</v>
      </c>
      <c r="N492" s="238">
        <f t="shared" si="497"/>
        <v>0</v>
      </c>
      <c r="O492" s="238">
        <f t="shared" si="497"/>
        <v>9.7436000127345324E-2</v>
      </c>
      <c r="P492" s="238">
        <f t="shared" si="497"/>
        <v>-0.10962800006382167</v>
      </c>
      <c r="Q492" s="238">
        <f t="shared" si="497"/>
        <v>-7.0647999877110124E-2</v>
      </c>
      <c r="R492" s="238">
        <f t="shared" si="497"/>
        <v>-0.13517999975010753</v>
      </c>
      <c r="S492" s="238">
        <f t="shared" si="497"/>
        <v>7.853599963709712E-2</v>
      </c>
      <c r="T492" s="238">
        <f t="shared" si="497"/>
        <v>0.4415559999179095</v>
      </c>
      <c r="U492" s="238">
        <f t="shared" si="497"/>
        <v>0.50063600018620491</v>
      </c>
      <c r="V492" s="238">
        <f t="shared" si="497"/>
        <v>-0.18858799990266562</v>
      </c>
      <c r="W492" s="238">
        <f t="shared" si="497"/>
        <v>0.14562400011345744</v>
      </c>
      <c r="X492" s="238">
        <f t="shared" si="497"/>
        <v>6.7227999679744244E-2</v>
      </c>
      <c r="Y492" s="238">
        <f t="shared" si="497"/>
        <v>7.2112000081688166E-2</v>
      </c>
      <c r="Z492" s="238">
        <f t="shared" si="497"/>
        <v>-0.24742799997329712</v>
      </c>
      <c r="AA492" s="238">
        <f t="shared" si="497"/>
        <v>0</v>
      </c>
      <c r="AB492" s="238">
        <f t="shared" si="497"/>
        <v>0</v>
      </c>
      <c r="AC492" s="238">
        <f t="shared" si="497"/>
        <v>0</v>
      </c>
      <c r="AD492" s="238">
        <f t="shared" si="497"/>
        <v>0</v>
      </c>
      <c r="AE492" s="238">
        <f t="shared" si="497"/>
        <v>0</v>
      </c>
      <c r="AF492" s="238">
        <f t="shared" si="497"/>
        <v>0</v>
      </c>
      <c r="AG492" s="238">
        <f t="shared" si="497"/>
        <v>0</v>
      </c>
      <c r="AH492" s="238">
        <f t="shared" si="497"/>
        <v>0</v>
      </c>
      <c r="AI492" s="238">
        <f t="shared" si="497"/>
        <v>0</v>
      </c>
      <c r="AJ492" s="238">
        <f t="shared" si="497"/>
        <v>0</v>
      </c>
      <c r="AK492" s="238">
        <f t="shared" si="497"/>
        <v>0</v>
      </c>
      <c r="AL492" s="238">
        <f t="shared" si="497"/>
        <v>0</v>
      </c>
      <c r="AM492" s="238">
        <f t="shared" si="497"/>
        <v>0</v>
      </c>
      <c r="AN492" s="238">
        <f t="shared" si="497"/>
        <v>0</v>
      </c>
      <c r="AO492" s="238">
        <f t="shared" si="497"/>
        <v>0</v>
      </c>
      <c r="AP492" s="238">
        <f t="shared" si="497"/>
        <v>0</v>
      </c>
      <c r="AQ492" s="238">
        <f t="shared" si="497"/>
        <v>0</v>
      </c>
      <c r="AR492" s="238">
        <f t="shared" si="497"/>
        <v>0</v>
      </c>
      <c r="AS492" s="238">
        <f t="shared" si="497"/>
        <v>0</v>
      </c>
      <c r="AT492" s="238">
        <f t="shared" si="497"/>
        <v>0</v>
      </c>
      <c r="AU492" s="238">
        <f t="shared" si="497"/>
        <v>0</v>
      </c>
      <c r="AV492" s="238">
        <f t="shared" si="497"/>
        <v>0</v>
      </c>
      <c r="AW492" s="238">
        <f t="shared" si="497"/>
        <v>0</v>
      </c>
      <c r="AX492" s="238">
        <f t="shared" si="497"/>
        <v>0</v>
      </c>
      <c r="AY492" s="238">
        <f t="shared" si="497"/>
        <v>0</v>
      </c>
      <c r="AZ492" s="238">
        <f t="shared" si="497"/>
        <v>0</v>
      </c>
      <c r="BA492" s="238">
        <f t="shared" si="497"/>
        <v>0</v>
      </c>
      <c r="BB492" s="238">
        <f t="shared" si="497"/>
        <v>0</v>
      </c>
      <c r="BC492" s="238">
        <f t="shared" si="497"/>
        <v>0</v>
      </c>
      <c r="BD492" s="238">
        <f t="shared" si="497"/>
        <v>0</v>
      </c>
      <c r="BE492" s="238">
        <f t="shared" si="497"/>
        <v>0</v>
      </c>
      <c r="BF492" s="238">
        <f t="shared" si="497"/>
        <v>0</v>
      </c>
      <c r="BG492" s="238">
        <f t="shared" si="497"/>
        <v>0</v>
      </c>
      <c r="BH492" s="238">
        <f t="shared" si="497"/>
        <v>0</v>
      </c>
      <c r="BI492" s="238">
        <f t="shared" si="497"/>
        <v>0</v>
      </c>
      <c r="BJ492" s="238">
        <f t="shared" si="497"/>
        <v>0</v>
      </c>
      <c r="BK492" s="45"/>
      <c r="BL492" s="239">
        <f t="shared" ref="BL492" si="498">SUM(BL458,BL460,BL464,BL462,BL470,BL472,BL474,BL476,BL478,BL480,BL483,BL485,BL487,BL488,BL489)-BL490</f>
        <v>0</v>
      </c>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row>
    <row r="493" spans="1:98" s="244" customFormat="1" ht="13.5" thickBot="1" x14ac:dyDescent="0.25">
      <c r="A493" s="322"/>
      <c r="B493" s="241" t="s">
        <v>31</v>
      </c>
      <c r="C493" s="242">
        <f>IFERROR(C492/C490,0)</f>
        <v>-8.5171144493702228E-8</v>
      </c>
      <c r="D493" s="242">
        <f t="shared" ref="D493:BJ493" si="499">IFERROR(D492/D490,0)</f>
        <v>0</v>
      </c>
      <c r="E493" s="242">
        <f t="shared" si="499"/>
        <v>0</v>
      </c>
      <c r="F493" s="242">
        <f t="shared" si="499"/>
        <v>-8.2226042481367875E-2</v>
      </c>
      <c r="G493" s="242">
        <f t="shared" si="499"/>
        <v>0</v>
      </c>
      <c r="H493" s="242">
        <f t="shared" si="499"/>
        <v>0</v>
      </c>
      <c r="I493" s="242">
        <f t="shared" si="499"/>
        <v>0</v>
      </c>
      <c r="J493" s="242">
        <f t="shared" si="499"/>
        <v>0</v>
      </c>
      <c r="K493" s="242">
        <f t="shared" si="499"/>
        <v>0</v>
      </c>
      <c r="L493" s="242">
        <f t="shared" si="499"/>
        <v>0</v>
      </c>
      <c r="M493" s="242">
        <f t="shared" si="499"/>
        <v>0</v>
      </c>
      <c r="N493" s="242">
        <f t="shared" si="499"/>
        <v>0</v>
      </c>
      <c r="O493" s="242">
        <f t="shared" si="499"/>
        <v>6.5797498163074605E-8</v>
      </c>
      <c r="P493" s="242">
        <f t="shared" si="499"/>
        <v>-9.0438302685058227E-8</v>
      </c>
      <c r="Q493" s="242">
        <f t="shared" si="499"/>
        <v>-5.4143943259150806E-8</v>
      </c>
      <c r="R493" s="242">
        <f t="shared" si="499"/>
        <v>-9.2368526252171449E-8</v>
      </c>
      <c r="S493" s="242">
        <f t="shared" si="499"/>
        <v>5.4439060631391152E-8</v>
      </c>
      <c r="T493" s="242">
        <f t="shared" si="499"/>
        <v>2.1133426824143623E-7</v>
      </c>
      <c r="U493" s="242">
        <f t="shared" si="499"/>
        <v>2.032998827362418E-7</v>
      </c>
      <c r="V493" s="242">
        <f t="shared" si="499"/>
        <v>-7.8166744022264736E-8</v>
      </c>
      <c r="W493" s="242">
        <f t="shared" si="499"/>
        <v>9.5160422403340581E-8</v>
      </c>
      <c r="X493" s="242">
        <f t="shared" si="499"/>
        <v>3.9837538407358778E-8</v>
      </c>
      <c r="Y493" s="242">
        <f t="shared" si="499"/>
        <v>4.3963251034667337E-8</v>
      </c>
      <c r="Z493" s="242">
        <f t="shared" si="499"/>
        <v>-1.6752999510466741E-7</v>
      </c>
      <c r="AA493" s="242">
        <f t="shared" si="499"/>
        <v>0</v>
      </c>
      <c r="AB493" s="242">
        <f t="shared" si="499"/>
        <v>0</v>
      </c>
      <c r="AC493" s="242">
        <f t="shared" si="499"/>
        <v>0</v>
      </c>
      <c r="AD493" s="242">
        <f t="shared" si="499"/>
        <v>0</v>
      </c>
      <c r="AE493" s="242">
        <f t="shared" si="499"/>
        <v>0</v>
      </c>
      <c r="AF493" s="242">
        <f t="shared" si="499"/>
        <v>0</v>
      </c>
      <c r="AG493" s="242">
        <f t="shared" si="499"/>
        <v>0</v>
      </c>
      <c r="AH493" s="242">
        <f t="shared" si="499"/>
        <v>0</v>
      </c>
      <c r="AI493" s="242">
        <f t="shared" si="499"/>
        <v>0</v>
      </c>
      <c r="AJ493" s="242">
        <f t="shared" si="499"/>
        <v>0</v>
      </c>
      <c r="AK493" s="242">
        <f t="shared" si="499"/>
        <v>0</v>
      </c>
      <c r="AL493" s="242">
        <f t="shared" si="499"/>
        <v>0</v>
      </c>
      <c r="AM493" s="242">
        <f t="shared" si="499"/>
        <v>0</v>
      </c>
      <c r="AN493" s="242">
        <f t="shared" si="499"/>
        <v>0</v>
      </c>
      <c r="AO493" s="242">
        <f t="shared" si="499"/>
        <v>0</v>
      </c>
      <c r="AP493" s="242">
        <f t="shared" si="499"/>
        <v>0</v>
      </c>
      <c r="AQ493" s="242">
        <f t="shared" si="499"/>
        <v>0</v>
      </c>
      <c r="AR493" s="242">
        <f t="shared" si="499"/>
        <v>0</v>
      </c>
      <c r="AS493" s="242">
        <f t="shared" si="499"/>
        <v>0</v>
      </c>
      <c r="AT493" s="242">
        <f t="shared" si="499"/>
        <v>0</v>
      </c>
      <c r="AU493" s="242">
        <f t="shared" si="499"/>
        <v>0</v>
      </c>
      <c r="AV493" s="242">
        <f t="shared" si="499"/>
        <v>0</v>
      </c>
      <c r="AW493" s="242">
        <f t="shared" si="499"/>
        <v>0</v>
      </c>
      <c r="AX493" s="242">
        <f t="shared" si="499"/>
        <v>0</v>
      </c>
      <c r="AY493" s="242">
        <f t="shared" si="499"/>
        <v>0</v>
      </c>
      <c r="AZ493" s="242">
        <f t="shared" si="499"/>
        <v>0</v>
      </c>
      <c r="BA493" s="242">
        <f t="shared" si="499"/>
        <v>0</v>
      </c>
      <c r="BB493" s="242">
        <f t="shared" si="499"/>
        <v>0</v>
      </c>
      <c r="BC493" s="242">
        <f t="shared" si="499"/>
        <v>0</v>
      </c>
      <c r="BD493" s="242">
        <f t="shared" si="499"/>
        <v>0</v>
      </c>
      <c r="BE493" s="242">
        <f t="shared" si="499"/>
        <v>0</v>
      </c>
      <c r="BF493" s="242">
        <f t="shared" si="499"/>
        <v>0</v>
      </c>
      <c r="BG493" s="242">
        <f t="shared" si="499"/>
        <v>0</v>
      </c>
      <c r="BH493" s="242">
        <f t="shared" si="499"/>
        <v>0</v>
      </c>
      <c r="BI493" s="242">
        <f t="shared" si="499"/>
        <v>0</v>
      </c>
      <c r="BJ493" s="242">
        <f t="shared" si="499"/>
        <v>0</v>
      </c>
      <c r="BK493" s="45"/>
      <c r="BL493" s="243">
        <f t="shared" ref="BL493" si="500">IFERROR(BL492/BL490,0)</f>
        <v>0</v>
      </c>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spans="1:98" s="251" customFormat="1" x14ac:dyDescent="0.2">
      <c r="B494" s="252"/>
      <c r="BK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row>
    <row r="495" spans="1:98" s="254" customFormat="1" ht="13.5" thickBot="1" x14ac:dyDescent="0.25">
      <c r="B495" s="253" t="s">
        <v>102</v>
      </c>
      <c r="BK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row>
    <row r="496" spans="1:98" s="132" customFormat="1" ht="13.5" customHeight="1" x14ac:dyDescent="0.2">
      <c r="A496" s="287" t="s">
        <v>103</v>
      </c>
      <c r="B496" s="131" t="s">
        <v>41</v>
      </c>
      <c r="C496" s="132">
        <v>10000</v>
      </c>
      <c r="F496" s="132">
        <v>1850</v>
      </c>
      <c r="O496" s="132">
        <v>10000</v>
      </c>
      <c r="P496" s="132">
        <v>10000</v>
      </c>
      <c r="Q496" s="132">
        <v>10000</v>
      </c>
      <c r="R496" s="132">
        <v>10000</v>
      </c>
      <c r="S496" s="132">
        <v>10000</v>
      </c>
      <c r="T496" s="132">
        <v>10000</v>
      </c>
      <c r="U496" s="132">
        <v>10000</v>
      </c>
      <c r="V496" s="132">
        <v>10000</v>
      </c>
      <c r="W496" s="132">
        <v>10000</v>
      </c>
      <c r="X496" s="132">
        <v>10000</v>
      </c>
      <c r="Y496" s="132">
        <v>10000</v>
      </c>
      <c r="Z496" s="132">
        <v>10000</v>
      </c>
      <c r="BK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4"/>
    </row>
    <row r="497" spans="1:98" s="138" customFormat="1" x14ac:dyDescent="0.2">
      <c r="A497" s="288"/>
      <c r="B497" s="135" t="s">
        <v>42</v>
      </c>
      <c r="C497" s="136">
        <v>10000</v>
      </c>
      <c r="D497" s="136"/>
      <c r="E497" s="136"/>
      <c r="F497" s="136">
        <v>3536.94</v>
      </c>
      <c r="G497" s="136"/>
      <c r="H497" s="136"/>
      <c r="I497" s="136"/>
      <c r="J497" s="136"/>
      <c r="K497" s="136"/>
      <c r="L497" s="136"/>
      <c r="M497" s="136"/>
      <c r="N497" s="136"/>
      <c r="O497" s="136">
        <v>10000</v>
      </c>
      <c r="P497" s="136">
        <v>10000</v>
      </c>
      <c r="Q497" s="136">
        <v>10000</v>
      </c>
      <c r="R497" s="136">
        <v>10000</v>
      </c>
      <c r="S497" s="136">
        <v>10000</v>
      </c>
      <c r="T497" s="136">
        <v>10000</v>
      </c>
      <c r="U497" s="136">
        <v>10000</v>
      </c>
      <c r="V497" s="136">
        <v>10000</v>
      </c>
      <c r="W497" s="136">
        <v>10000</v>
      </c>
      <c r="X497" s="136">
        <v>10000</v>
      </c>
      <c r="Y497" s="136">
        <v>10000</v>
      </c>
      <c r="Z497" s="136">
        <v>10000</v>
      </c>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3"/>
      <c r="BL497" s="136"/>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7"/>
    </row>
    <row r="498" spans="1:98" s="140" customFormat="1" ht="12.75" customHeight="1" x14ac:dyDescent="0.2">
      <c r="A498" s="288"/>
      <c r="B498" s="139" t="s">
        <v>43</v>
      </c>
      <c r="C498" s="49">
        <v>1194548.04</v>
      </c>
      <c r="D498" s="49"/>
      <c r="E498" s="49"/>
      <c r="F498" s="49">
        <v>202670.28</v>
      </c>
      <c r="G498" s="49"/>
      <c r="H498" s="49"/>
      <c r="I498" s="49"/>
      <c r="J498" s="49"/>
      <c r="K498" s="49"/>
      <c r="L498" s="49"/>
      <c r="M498" s="49"/>
      <c r="N498" s="49"/>
      <c r="O498" s="49">
        <v>1019890.8</v>
      </c>
      <c r="P498" s="49">
        <v>960819.48</v>
      </c>
      <c r="Q498" s="49">
        <v>984335.04</v>
      </c>
      <c r="R498" s="49">
        <v>1142772.8400000001</v>
      </c>
      <c r="S498" s="49">
        <v>1196095.68</v>
      </c>
      <c r="T498" s="49">
        <v>1081168.2</v>
      </c>
      <c r="U498" s="49">
        <v>1100287.8</v>
      </c>
      <c r="V498" s="49">
        <v>1131346.44</v>
      </c>
      <c r="W498" s="49">
        <v>996162.12</v>
      </c>
      <c r="X498" s="49">
        <v>1046322.72</v>
      </c>
      <c r="Y498" s="49">
        <v>956157.48</v>
      </c>
      <c r="Z498" s="49">
        <v>1021549.68</v>
      </c>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133"/>
      <c r="BL498" s="49"/>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row>
    <row r="499" spans="1:98" s="142" customFormat="1" x14ac:dyDescent="0.2">
      <c r="A499" s="288"/>
      <c r="B499" s="141" t="s">
        <v>44</v>
      </c>
      <c r="C499" s="48">
        <v>818114.76</v>
      </c>
      <c r="D499" s="48"/>
      <c r="E499" s="48"/>
      <c r="F499" s="48">
        <v>139799.16</v>
      </c>
      <c r="G499" s="48"/>
      <c r="H499" s="48"/>
      <c r="I499" s="48"/>
      <c r="J499" s="48"/>
      <c r="K499" s="48"/>
      <c r="L499" s="48"/>
      <c r="M499" s="48"/>
      <c r="N499" s="48"/>
      <c r="O499" s="48">
        <v>640033.19999999995</v>
      </c>
      <c r="P499" s="48">
        <v>698646.6</v>
      </c>
      <c r="Q499" s="48">
        <v>712933.56</v>
      </c>
      <c r="R499" s="48">
        <v>721162.44</v>
      </c>
      <c r="S499" s="48">
        <v>905000.04</v>
      </c>
      <c r="T499" s="48">
        <v>898353.36</v>
      </c>
      <c r="U499" s="48">
        <v>922393.44</v>
      </c>
      <c r="V499" s="48">
        <v>870664.68</v>
      </c>
      <c r="W499" s="48">
        <v>832299.84</v>
      </c>
      <c r="X499" s="48">
        <v>795507.12</v>
      </c>
      <c r="Y499" s="48">
        <v>830061.72</v>
      </c>
      <c r="Z499" s="48">
        <v>767739.24</v>
      </c>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133"/>
      <c r="BL499" s="48"/>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row>
    <row r="500" spans="1:98" s="145" customFormat="1" ht="12.75" customHeight="1" x14ac:dyDescent="0.2">
      <c r="A500" s="288"/>
      <c r="B500" s="143" t="s">
        <v>45</v>
      </c>
      <c r="C500" s="144">
        <v>339298.56</v>
      </c>
      <c r="D500" s="144"/>
      <c r="E500" s="144"/>
      <c r="F500" s="144">
        <v>64482.84</v>
      </c>
      <c r="G500" s="144"/>
      <c r="H500" s="144"/>
      <c r="I500" s="144"/>
      <c r="J500" s="144"/>
      <c r="K500" s="144"/>
      <c r="L500" s="144"/>
      <c r="M500" s="144"/>
      <c r="N500" s="144"/>
      <c r="O500" s="144">
        <v>237463.92</v>
      </c>
      <c r="P500" s="144">
        <v>287275.32</v>
      </c>
      <c r="Q500" s="144">
        <v>274061.52</v>
      </c>
      <c r="R500" s="144">
        <v>292816.8</v>
      </c>
      <c r="S500" s="144">
        <v>325428.12</v>
      </c>
      <c r="T500" s="144">
        <v>320826.59999999998</v>
      </c>
      <c r="U500" s="144">
        <v>325341.36</v>
      </c>
      <c r="V500" s="144">
        <v>305661.59999999998</v>
      </c>
      <c r="W500" s="144">
        <v>315755.28000000003</v>
      </c>
      <c r="X500" s="144">
        <v>301114.8</v>
      </c>
      <c r="Y500" s="144">
        <v>318968.64</v>
      </c>
      <c r="Z500" s="144">
        <v>301151.52</v>
      </c>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AV500" s="144"/>
      <c r="AW500" s="144"/>
      <c r="AX500" s="144"/>
      <c r="AY500" s="144"/>
      <c r="AZ500" s="144"/>
      <c r="BA500" s="144"/>
      <c r="BB500" s="144"/>
      <c r="BC500" s="144"/>
      <c r="BD500" s="144"/>
      <c r="BE500" s="144"/>
      <c r="BF500" s="144"/>
      <c r="BG500" s="144"/>
      <c r="BH500" s="144"/>
      <c r="BI500" s="144"/>
      <c r="BJ500" s="144"/>
      <c r="BK500" s="133"/>
      <c r="BL500" s="144"/>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row>
    <row r="501" spans="1:98" s="57" customFormat="1" x14ac:dyDescent="0.2">
      <c r="A501" s="288"/>
      <c r="B501" s="146" t="s">
        <v>20</v>
      </c>
      <c r="C501" s="147">
        <v>2351961.36</v>
      </c>
      <c r="D501" s="147"/>
      <c r="E501" s="147"/>
      <c r="F501" s="147">
        <v>406952.28</v>
      </c>
      <c r="G501" s="147"/>
      <c r="H501" s="147"/>
      <c r="I501" s="147"/>
      <c r="J501" s="147"/>
      <c r="K501" s="147"/>
      <c r="L501" s="147"/>
      <c r="M501" s="147"/>
      <c r="N501" s="147"/>
      <c r="O501" s="147">
        <v>1897387.92</v>
      </c>
      <c r="P501" s="147">
        <v>1946741.4</v>
      </c>
      <c r="Q501" s="147">
        <v>1971330.12</v>
      </c>
      <c r="R501" s="147">
        <v>2156752.08</v>
      </c>
      <c r="S501" s="147">
        <v>2426523.84</v>
      </c>
      <c r="T501" s="147">
        <v>2300348.16</v>
      </c>
      <c r="U501" s="147">
        <v>2348022.6</v>
      </c>
      <c r="V501" s="147">
        <v>2307672.7200000002</v>
      </c>
      <c r="W501" s="147">
        <v>2144217.2400000002</v>
      </c>
      <c r="X501" s="147">
        <v>2142944.64</v>
      </c>
      <c r="Y501" s="147">
        <v>2105187.84</v>
      </c>
      <c r="Z501" s="147">
        <v>2090440.44</v>
      </c>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c r="BA501" s="147"/>
      <c r="BB501" s="147"/>
      <c r="BC501" s="147"/>
      <c r="BD501" s="147"/>
      <c r="BE501" s="147"/>
      <c r="BF501" s="147"/>
      <c r="BG501" s="147"/>
      <c r="BH501" s="147"/>
      <c r="BI501" s="147"/>
      <c r="BJ501" s="147"/>
      <c r="BK501" s="56"/>
      <c r="BL501" s="147"/>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row>
    <row r="502" spans="1:98" s="150" customFormat="1" x14ac:dyDescent="0.2">
      <c r="A502" s="288"/>
      <c r="B502" s="148" t="s">
        <v>46</v>
      </c>
      <c r="C502" s="149">
        <v>5370.26</v>
      </c>
      <c r="D502" s="149"/>
      <c r="E502" s="149"/>
      <c r="F502" s="149">
        <v>3436.78</v>
      </c>
      <c r="G502" s="149"/>
      <c r="H502" s="149"/>
      <c r="I502" s="149"/>
      <c r="J502" s="149"/>
      <c r="K502" s="149"/>
      <c r="L502" s="149"/>
      <c r="M502" s="149"/>
      <c r="N502" s="149"/>
      <c r="O502" s="149">
        <v>4465.9399999999996</v>
      </c>
      <c r="P502" s="149">
        <v>4947.84</v>
      </c>
      <c r="Q502" s="149">
        <v>4569.57</v>
      </c>
      <c r="R502" s="149">
        <v>5941.41</v>
      </c>
      <c r="S502" s="149">
        <v>5426.3</v>
      </c>
      <c r="T502" s="149">
        <v>5230.96</v>
      </c>
      <c r="U502" s="149">
        <v>5699.91</v>
      </c>
      <c r="V502" s="149">
        <v>5299.05</v>
      </c>
      <c r="W502" s="149">
        <v>4630.25</v>
      </c>
      <c r="X502" s="149">
        <v>7316.72</v>
      </c>
      <c r="Y502" s="149">
        <v>5042.29</v>
      </c>
      <c r="Z502" s="149">
        <v>4589.4399999999996</v>
      </c>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33"/>
      <c r="BL502" s="149"/>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row>
    <row r="503" spans="1:98" s="153" customFormat="1" x14ac:dyDescent="0.2">
      <c r="A503" s="288"/>
      <c r="B503" s="151" t="s">
        <v>47</v>
      </c>
      <c r="C503" s="152">
        <v>5646.01</v>
      </c>
      <c r="D503" s="152"/>
      <c r="E503" s="152"/>
      <c r="F503" s="152">
        <v>3536.94</v>
      </c>
      <c r="G503" s="152"/>
      <c r="H503" s="152"/>
      <c r="I503" s="152"/>
      <c r="J503" s="152"/>
      <c r="K503" s="152"/>
      <c r="L503" s="152"/>
      <c r="M503" s="152"/>
      <c r="N503" s="152"/>
      <c r="O503" s="152">
        <v>4904.66</v>
      </c>
      <c r="P503" s="152">
        <v>5256.43</v>
      </c>
      <c r="Q503" s="152">
        <v>4843.03</v>
      </c>
      <c r="R503" s="152">
        <v>5487.71</v>
      </c>
      <c r="S503" s="152">
        <v>5759.29</v>
      </c>
      <c r="T503" s="152">
        <v>5935.05</v>
      </c>
      <c r="U503" s="152">
        <v>5649.16</v>
      </c>
      <c r="V503" s="152">
        <v>5262.14</v>
      </c>
      <c r="W503" s="152">
        <v>5172.62</v>
      </c>
      <c r="X503" s="152">
        <v>6135.64</v>
      </c>
      <c r="Y503" s="152">
        <v>5114.8599999999997</v>
      </c>
      <c r="Z503" s="152">
        <v>5169.71</v>
      </c>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33"/>
      <c r="BL503" s="152"/>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row>
    <row r="504" spans="1:98" s="153" customFormat="1" x14ac:dyDescent="0.2">
      <c r="A504" s="288"/>
      <c r="B504" s="154" t="s">
        <v>48</v>
      </c>
      <c r="C504" s="152">
        <v>5555.46</v>
      </c>
      <c r="D504" s="152"/>
      <c r="E504" s="152"/>
      <c r="F504" s="152">
        <v>3164.06</v>
      </c>
      <c r="G504" s="152"/>
      <c r="H504" s="152"/>
      <c r="I504" s="152"/>
      <c r="J504" s="152"/>
      <c r="K504" s="152"/>
      <c r="L504" s="152"/>
      <c r="M504" s="152"/>
      <c r="N504" s="152"/>
      <c r="O504" s="152">
        <v>5031.75</v>
      </c>
      <c r="P504" s="152">
        <v>5679.98</v>
      </c>
      <c r="Q504" s="152">
        <v>5041.46</v>
      </c>
      <c r="R504" s="152">
        <v>5766.59</v>
      </c>
      <c r="S504" s="152">
        <v>5808.24</v>
      </c>
      <c r="T504" s="152">
        <v>4805.79</v>
      </c>
      <c r="U504" s="152">
        <v>4747.62</v>
      </c>
      <c r="V504" s="152">
        <v>5059.96</v>
      </c>
      <c r="W504" s="152">
        <v>5016.5600000000004</v>
      </c>
      <c r="X504" s="152">
        <v>5162.24</v>
      </c>
      <c r="Y504" s="152">
        <v>4929.26</v>
      </c>
      <c r="Z504" s="152">
        <v>5521.84</v>
      </c>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33"/>
      <c r="BL504" s="152"/>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row>
    <row r="505" spans="1:98" s="157" customFormat="1" ht="13.5" thickBot="1" x14ac:dyDescent="0.25">
      <c r="A505" s="288"/>
      <c r="B505" s="155" t="s">
        <v>49</v>
      </c>
      <c r="C505" s="156">
        <v>5646.01</v>
      </c>
      <c r="D505" s="156"/>
      <c r="E505" s="156"/>
      <c r="F505" s="156">
        <v>3536.94</v>
      </c>
      <c r="G505" s="156"/>
      <c r="H505" s="156"/>
      <c r="I505" s="156"/>
      <c r="J505" s="156"/>
      <c r="K505" s="156"/>
      <c r="L505" s="156"/>
      <c r="M505" s="156"/>
      <c r="N505" s="156"/>
      <c r="O505" s="156">
        <v>5031.75</v>
      </c>
      <c r="P505" s="156">
        <v>5679.98</v>
      </c>
      <c r="Q505" s="156">
        <v>5041.46</v>
      </c>
      <c r="R505" s="156">
        <v>5941.41</v>
      </c>
      <c r="S505" s="156">
        <v>5808.24</v>
      </c>
      <c r="T505" s="156">
        <v>5935.05</v>
      </c>
      <c r="U505" s="156">
        <v>5699.91</v>
      </c>
      <c r="V505" s="156">
        <v>5299.05</v>
      </c>
      <c r="W505" s="156">
        <v>5172.62</v>
      </c>
      <c r="X505" s="156">
        <v>7316.72</v>
      </c>
      <c r="Y505" s="156">
        <v>5114.8599999999997</v>
      </c>
      <c r="Z505" s="156">
        <v>5521.84</v>
      </c>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45"/>
      <c r="BL505" s="156"/>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row>
    <row r="506" spans="1:98" s="160" customFormat="1" x14ac:dyDescent="0.2">
      <c r="A506" s="288"/>
      <c r="B506" s="158" t="s">
        <v>50</v>
      </c>
      <c r="C506" s="159">
        <v>830127.24</v>
      </c>
      <c r="D506" s="159"/>
      <c r="E506" s="159"/>
      <c r="F506" s="159">
        <v>280253.15999999997</v>
      </c>
      <c r="G506" s="159"/>
      <c r="H506" s="159"/>
      <c r="I506" s="159"/>
      <c r="J506" s="159"/>
      <c r="K506" s="159"/>
      <c r="L506" s="159"/>
      <c r="M506" s="159"/>
      <c r="N506" s="159"/>
      <c r="O506" s="159">
        <v>716755.68</v>
      </c>
      <c r="P506" s="159">
        <v>671228.28</v>
      </c>
      <c r="Q506" s="159">
        <v>704325.96</v>
      </c>
      <c r="R506" s="159">
        <v>808837.56</v>
      </c>
      <c r="S506" s="159">
        <v>831114.36</v>
      </c>
      <c r="T506" s="159">
        <v>757072.44</v>
      </c>
      <c r="U506" s="159">
        <v>768403.8</v>
      </c>
      <c r="V506" s="159">
        <v>772258.32</v>
      </c>
      <c r="W506" s="159">
        <v>653889.96</v>
      </c>
      <c r="X506" s="159">
        <v>705573.72</v>
      </c>
      <c r="Y506" s="159">
        <v>639821.88</v>
      </c>
      <c r="Z506" s="159">
        <v>716065.56</v>
      </c>
      <c r="AA506" s="159"/>
      <c r="AB506" s="159"/>
      <c r="AC506" s="159"/>
      <c r="AD506" s="159"/>
      <c r="AE506" s="159"/>
      <c r="AF506" s="159"/>
      <c r="AG506" s="159"/>
      <c r="AH506" s="159"/>
      <c r="AI506" s="159"/>
      <c r="AJ506" s="159"/>
      <c r="AK506" s="159"/>
      <c r="AL506" s="159"/>
      <c r="AM506" s="159"/>
      <c r="AN506" s="159"/>
      <c r="AO506" s="159"/>
      <c r="AP506" s="159"/>
      <c r="AQ506" s="159"/>
      <c r="AR506" s="159"/>
      <c r="AS506" s="159"/>
      <c r="AT506" s="159"/>
      <c r="AU506" s="159"/>
      <c r="AV506" s="159"/>
      <c r="AW506" s="159"/>
      <c r="AX506" s="159"/>
      <c r="AY506" s="159"/>
      <c r="AZ506" s="159"/>
      <c r="BA506" s="159"/>
      <c r="BB506" s="159"/>
      <c r="BC506" s="159"/>
      <c r="BD506" s="159"/>
      <c r="BE506" s="159"/>
      <c r="BF506" s="159"/>
      <c r="BG506" s="159"/>
      <c r="BH506" s="159"/>
      <c r="BI506" s="159"/>
      <c r="BJ506" s="159"/>
      <c r="BK506" s="133"/>
      <c r="BL506" s="159"/>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row>
    <row r="507" spans="1:98" s="163" customFormat="1" x14ac:dyDescent="0.2">
      <c r="A507" s="288"/>
      <c r="B507" s="161" t="s">
        <v>51</v>
      </c>
      <c r="C507" s="162">
        <v>585911.16</v>
      </c>
      <c r="D507" s="162"/>
      <c r="E507" s="162"/>
      <c r="F507" s="162">
        <v>162573.48000000001</v>
      </c>
      <c r="G507" s="162"/>
      <c r="H507" s="162"/>
      <c r="I507" s="162"/>
      <c r="J507" s="162"/>
      <c r="K507" s="162"/>
      <c r="L507" s="162"/>
      <c r="M507" s="162"/>
      <c r="N507" s="162"/>
      <c r="O507" s="162">
        <v>451360.8</v>
      </c>
      <c r="P507" s="162">
        <v>494672.4</v>
      </c>
      <c r="Q507" s="162">
        <v>525081.24</v>
      </c>
      <c r="R507" s="162">
        <v>522682.92</v>
      </c>
      <c r="S507" s="162">
        <v>646408.43999999994</v>
      </c>
      <c r="T507" s="162">
        <v>642019.68000000005</v>
      </c>
      <c r="U507" s="162">
        <v>659984.76</v>
      </c>
      <c r="V507" s="162">
        <v>611563.68000000005</v>
      </c>
      <c r="W507" s="162">
        <v>563418.72</v>
      </c>
      <c r="X507" s="162">
        <v>558381.24</v>
      </c>
      <c r="Y507" s="162">
        <v>574361.28</v>
      </c>
      <c r="Z507" s="162">
        <v>547852.31999999995</v>
      </c>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33"/>
      <c r="BL507" s="162"/>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row>
    <row r="508" spans="1:98" s="163" customFormat="1" x14ac:dyDescent="0.2">
      <c r="A508" s="288"/>
      <c r="B508" s="164" t="s">
        <v>52</v>
      </c>
      <c r="C508" s="165">
        <v>246041.64</v>
      </c>
      <c r="D508" s="165"/>
      <c r="E508" s="165"/>
      <c r="F508" s="165">
        <v>77439.240000000005</v>
      </c>
      <c r="G508" s="165"/>
      <c r="H508" s="165"/>
      <c r="I508" s="165"/>
      <c r="J508" s="165"/>
      <c r="K508" s="165"/>
      <c r="L508" s="165"/>
      <c r="M508" s="165"/>
      <c r="N508" s="165"/>
      <c r="O508" s="165">
        <v>174249</v>
      </c>
      <c r="P508" s="165">
        <v>206381.16</v>
      </c>
      <c r="Q508" s="165">
        <v>208530.36</v>
      </c>
      <c r="R508" s="165">
        <v>220548.6</v>
      </c>
      <c r="S508" s="165">
        <v>237055.68</v>
      </c>
      <c r="T508" s="165">
        <v>224508.6</v>
      </c>
      <c r="U508" s="165">
        <v>231155.28</v>
      </c>
      <c r="V508" s="165">
        <v>212324.04</v>
      </c>
      <c r="W508" s="165">
        <v>217814.04</v>
      </c>
      <c r="X508" s="165">
        <v>215959.32</v>
      </c>
      <c r="Y508" s="165">
        <v>225146.16</v>
      </c>
      <c r="Z508" s="165">
        <v>220007.88</v>
      </c>
      <c r="AA508" s="165"/>
      <c r="AB508" s="165"/>
      <c r="AC508" s="165"/>
      <c r="AD508" s="165"/>
      <c r="AE508" s="165"/>
      <c r="AF508" s="165"/>
      <c r="AG508" s="165"/>
      <c r="AH508" s="165"/>
      <c r="AI508" s="165"/>
      <c r="AJ508" s="165"/>
      <c r="AK508" s="165"/>
      <c r="AL508" s="165"/>
      <c r="AM508" s="165"/>
      <c r="AN508" s="165"/>
      <c r="AO508" s="165"/>
      <c r="AP508" s="165"/>
      <c r="AQ508" s="165"/>
      <c r="AR508" s="165"/>
      <c r="AS508" s="165"/>
      <c r="AT508" s="165"/>
      <c r="AU508" s="165"/>
      <c r="AV508" s="165"/>
      <c r="AW508" s="165"/>
      <c r="AX508" s="165"/>
      <c r="AY508" s="165"/>
      <c r="AZ508" s="165"/>
      <c r="BA508" s="165"/>
      <c r="BB508" s="165"/>
      <c r="BC508" s="165"/>
      <c r="BD508" s="165"/>
      <c r="BE508" s="165"/>
      <c r="BF508" s="165"/>
      <c r="BG508" s="165"/>
      <c r="BH508" s="165"/>
      <c r="BI508" s="165"/>
      <c r="BJ508" s="165"/>
      <c r="BK508" s="133"/>
      <c r="BL508" s="165"/>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row>
    <row r="509" spans="1:98" s="168" customFormat="1" ht="13.5" thickBot="1" x14ac:dyDescent="0.25">
      <c r="A509" s="288"/>
      <c r="B509" s="166" t="s">
        <v>53</v>
      </c>
      <c r="C509" s="167">
        <v>0</v>
      </c>
      <c r="D509" s="167"/>
      <c r="E509" s="167"/>
      <c r="F509" s="167">
        <v>0</v>
      </c>
      <c r="G509" s="167"/>
      <c r="H509" s="167"/>
      <c r="I509" s="167"/>
      <c r="J509" s="167"/>
      <c r="K509" s="167"/>
      <c r="L509" s="167"/>
      <c r="M509" s="167"/>
      <c r="N509" s="167"/>
      <c r="O509" s="167">
        <v>0</v>
      </c>
      <c r="P509" s="167">
        <v>0</v>
      </c>
      <c r="Q509" s="167">
        <v>0</v>
      </c>
      <c r="R509" s="167">
        <v>0</v>
      </c>
      <c r="S509" s="167">
        <v>0</v>
      </c>
      <c r="T509" s="167">
        <v>517466.76</v>
      </c>
      <c r="U509" s="167">
        <v>533491.19999999995</v>
      </c>
      <c r="V509" s="167">
        <v>486183.05</v>
      </c>
      <c r="W509" s="167">
        <v>0</v>
      </c>
      <c r="X509" s="167">
        <v>0</v>
      </c>
      <c r="Y509" s="167">
        <v>0</v>
      </c>
      <c r="Z509" s="167">
        <v>0</v>
      </c>
      <c r="AA509" s="167"/>
      <c r="AB509" s="167"/>
      <c r="AC509" s="167"/>
      <c r="AD509" s="167"/>
      <c r="AE509" s="167"/>
      <c r="AF509" s="167"/>
      <c r="AG509" s="167"/>
      <c r="AH509" s="167"/>
      <c r="AI509" s="167"/>
      <c r="AJ509" s="167"/>
      <c r="AK509" s="167"/>
      <c r="AL509" s="167"/>
      <c r="AM509" s="167"/>
      <c r="AN509" s="167"/>
      <c r="AO509" s="167"/>
      <c r="AP509" s="167"/>
      <c r="AQ509" s="167"/>
      <c r="AR509" s="167"/>
      <c r="AS509" s="167"/>
      <c r="AT509" s="167"/>
      <c r="AU509" s="167"/>
      <c r="AV509" s="167"/>
      <c r="AW509" s="167"/>
      <c r="AX509" s="167"/>
      <c r="AY509" s="167"/>
      <c r="AZ509" s="167"/>
      <c r="BA509" s="167"/>
      <c r="BB509" s="167"/>
      <c r="BC509" s="167"/>
      <c r="BD509" s="167"/>
      <c r="BE509" s="167"/>
      <c r="BF509" s="167"/>
      <c r="BG509" s="167"/>
      <c r="BH509" s="167"/>
      <c r="BI509" s="167"/>
      <c r="BJ509" s="167"/>
      <c r="BK509" s="56"/>
      <c r="BL509" s="167"/>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row>
    <row r="510" spans="1:98" s="171" customFormat="1" x14ac:dyDescent="0.2">
      <c r="A510" s="288"/>
      <c r="B510" s="245" t="s">
        <v>54</v>
      </c>
      <c r="C510" s="170">
        <v>72</v>
      </c>
      <c r="D510" s="170"/>
      <c r="E510" s="170"/>
      <c r="F510" s="170">
        <v>20</v>
      </c>
      <c r="G510" s="170"/>
      <c r="H510" s="170"/>
      <c r="I510" s="170"/>
      <c r="J510" s="170"/>
      <c r="K510" s="170"/>
      <c r="L510" s="170"/>
      <c r="M510" s="170"/>
      <c r="N510" s="170"/>
      <c r="O510" s="170">
        <v>63</v>
      </c>
      <c r="P510" s="170">
        <v>64</v>
      </c>
      <c r="Q510" s="170">
        <v>64</v>
      </c>
      <c r="R510" s="170">
        <v>61</v>
      </c>
      <c r="S510" s="170">
        <v>68</v>
      </c>
      <c r="T510" s="170">
        <v>69</v>
      </c>
      <c r="U510" s="170">
        <v>69</v>
      </c>
      <c r="V510" s="170">
        <v>71</v>
      </c>
      <c r="W510" s="170">
        <v>69</v>
      </c>
      <c r="X510" s="170">
        <v>47</v>
      </c>
      <c r="Y510" s="170">
        <v>69</v>
      </c>
      <c r="Z510" s="170">
        <v>64</v>
      </c>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33"/>
      <c r="BL510" s="170"/>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row>
    <row r="511" spans="1:98" s="174" customFormat="1" x14ac:dyDescent="0.2">
      <c r="A511" s="288"/>
      <c r="B511" s="246" t="s">
        <v>55</v>
      </c>
      <c r="C511" s="173">
        <v>31</v>
      </c>
      <c r="D511" s="173"/>
      <c r="E511" s="173"/>
      <c r="F511" s="173">
        <v>30</v>
      </c>
      <c r="G511" s="173"/>
      <c r="H511" s="173"/>
      <c r="I511" s="173"/>
      <c r="J511" s="173"/>
      <c r="K511" s="173"/>
      <c r="L511" s="173"/>
      <c r="M511" s="173"/>
      <c r="N511" s="173"/>
      <c r="O511" s="173">
        <v>31</v>
      </c>
      <c r="P511" s="173">
        <v>28</v>
      </c>
      <c r="Q511" s="173">
        <v>31</v>
      </c>
      <c r="R511" s="173">
        <v>30</v>
      </c>
      <c r="S511" s="173">
        <v>31</v>
      </c>
      <c r="T511" s="173">
        <v>30</v>
      </c>
      <c r="U511" s="173">
        <v>31</v>
      </c>
      <c r="V511" s="173">
        <v>31</v>
      </c>
      <c r="W511" s="173">
        <v>30</v>
      </c>
      <c r="X511" s="173">
        <v>31</v>
      </c>
      <c r="Y511" s="173">
        <v>30</v>
      </c>
      <c r="Z511" s="173">
        <v>31</v>
      </c>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45"/>
      <c r="BL511" s="173"/>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row>
    <row r="512" spans="1:98" s="177" customFormat="1" ht="4.5" customHeight="1" x14ac:dyDescent="0.2">
      <c r="A512" s="288"/>
      <c r="B512" s="247"/>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45"/>
      <c r="BL512" s="176"/>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row>
    <row r="513" spans="1:98" s="181" customFormat="1" x14ac:dyDescent="0.2">
      <c r="A513" s="288"/>
      <c r="B513" s="248" t="s">
        <v>56</v>
      </c>
      <c r="C513" s="179">
        <v>52.33</v>
      </c>
      <c r="D513" s="179"/>
      <c r="E513" s="179"/>
      <c r="F513" s="179">
        <v>49.91</v>
      </c>
      <c r="G513" s="179"/>
      <c r="H513" s="179"/>
      <c r="I513" s="179"/>
      <c r="J513" s="179"/>
      <c r="K513" s="179"/>
      <c r="L513" s="179"/>
      <c r="M513" s="179"/>
      <c r="N513" s="179"/>
      <c r="O513" s="179">
        <v>42.37</v>
      </c>
      <c r="P513" s="179">
        <v>42.37</v>
      </c>
      <c r="Q513" s="179">
        <v>42.37</v>
      </c>
      <c r="R513" s="179">
        <v>52.33</v>
      </c>
      <c r="S513" s="179">
        <v>52.33</v>
      </c>
      <c r="T513" s="179">
        <v>52.33</v>
      </c>
      <c r="U513" s="179">
        <v>52.33</v>
      </c>
      <c r="V513" s="179">
        <v>52.33</v>
      </c>
      <c r="W513" s="179">
        <v>52.33</v>
      </c>
      <c r="X513" s="179">
        <v>52.33</v>
      </c>
      <c r="Y513" s="179">
        <v>52.33</v>
      </c>
      <c r="Z513" s="179">
        <v>52.33</v>
      </c>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80"/>
      <c r="BL513" s="179"/>
      <c r="BM513" s="180"/>
      <c r="BN513" s="180"/>
      <c r="BO513" s="180"/>
      <c r="BP513" s="180"/>
      <c r="BQ513" s="180"/>
      <c r="BR513" s="180"/>
      <c r="BS513" s="180"/>
      <c r="BT513" s="180"/>
      <c r="BU513" s="180"/>
      <c r="BV513" s="180"/>
      <c r="BW513" s="180"/>
      <c r="BX513" s="180"/>
      <c r="BY513" s="180"/>
      <c r="BZ513" s="180"/>
      <c r="CA513" s="180"/>
      <c r="CB513" s="180"/>
      <c r="CC513" s="180"/>
      <c r="CD513" s="180"/>
      <c r="CE513" s="180"/>
      <c r="CF513" s="180"/>
      <c r="CG513" s="180"/>
      <c r="CH513" s="180"/>
      <c r="CI513" s="180"/>
      <c r="CJ513" s="180"/>
      <c r="CK513" s="180"/>
      <c r="CL513" s="180"/>
      <c r="CM513" s="180"/>
      <c r="CN513" s="180"/>
      <c r="CO513" s="180"/>
      <c r="CP513" s="180"/>
      <c r="CQ513" s="180"/>
      <c r="CR513" s="180"/>
      <c r="CS513" s="180"/>
    </row>
    <row r="514" spans="1:98" s="184" customFormat="1" x14ac:dyDescent="0.2">
      <c r="A514" s="288"/>
      <c r="B514" s="249" t="s">
        <v>57</v>
      </c>
      <c r="C514" s="183">
        <f t="shared" ref="C514:BJ514" si="501">C511*C513</f>
        <v>1622.23</v>
      </c>
      <c r="D514" s="183">
        <f t="shared" si="501"/>
        <v>0</v>
      </c>
      <c r="E514" s="183">
        <f t="shared" si="501"/>
        <v>0</v>
      </c>
      <c r="F514" s="183">
        <f t="shared" si="501"/>
        <v>1497.3</v>
      </c>
      <c r="G514" s="183">
        <f t="shared" si="501"/>
        <v>0</v>
      </c>
      <c r="H514" s="183">
        <f t="shared" si="501"/>
        <v>0</v>
      </c>
      <c r="I514" s="183">
        <f t="shared" si="501"/>
        <v>0</v>
      </c>
      <c r="J514" s="183">
        <f t="shared" si="501"/>
        <v>0</v>
      </c>
      <c r="K514" s="183">
        <f t="shared" si="501"/>
        <v>0</v>
      </c>
      <c r="L514" s="183">
        <f t="shared" si="501"/>
        <v>0</v>
      </c>
      <c r="M514" s="183">
        <f t="shared" si="501"/>
        <v>0</v>
      </c>
      <c r="N514" s="183">
        <f t="shared" si="501"/>
        <v>0</v>
      </c>
      <c r="O514" s="183">
        <f t="shared" si="501"/>
        <v>1313.47</v>
      </c>
      <c r="P514" s="183">
        <f t="shared" si="501"/>
        <v>1186.3599999999999</v>
      </c>
      <c r="Q514" s="183">
        <f t="shared" si="501"/>
        <v>1313.47</v>
      </c>
      <c r="R514" s="183">
        <f t="shared" si="501"/>
        <v>1569.8999999999999</v>
      </c>
      <c r="S514" s="183">
        <f t="shared" si="501"/>
        <v>1622.23</v>
      </c>
      <c r="T514" s="183">
        <f t="shared" si="501"/>
        <v>1569.8999999999999</v>
      </c>
      <c r="U514" s="183">
        <f t="shared" si="501"/>
        <v>1622.23</v>
      </c>
      <c r="V514" s="183">
        <f t="shared" si="501"/>
        <v>1622.23</v>
      </c>
      <c r="W514" s="183">
        <f t="shared" si="501"/>
        <v>1569.8999999999999</v>
      </c>
      <c r="X514" s="183">
        <f t="shared" si="501"/>
        <v>1622.23</v>
      </c>
      <c r="Y514" s="183">
        <f t="shared" si="501"/>
        <v>1569.8999999999999</v>
      </c>
      <c r="Z514" s="183">
        <f t="shared" si="501"/>
        <v>1622.23</v>
      </c>
      <c r="AA514" s="183">
        <f t="shared" si="501"/>
        <v>0</v>
      </c>
      <c r="AB514" s="183">
        <f t="shared" si="501"/>
        <v>0</v>
      </c>
      <c r="AC514" s="183">
        <f t="shared" si="501"/>
        <v>0</v>
      </c>
      <c r="AD514" s="183">
        <f t="shared" si="501"/>
        <v>0</v>
      </c>
      <c r="AE514" s="183">
        <f t="shared" si="501"/>
        <v>0</v>
      </c>
      <c r="AF514" s="183">
        <f t="shared" si="501"/>
        <v>0</v>
      </c>
      <c r="AG514" s="183">
        <f t="shared" si="501"/>
        <v>0</v>
      </c>
      <c r="AH514" s="183">
        <f t="shared" si="501"/>
        <v>0</v>
      </c>
      <c r="AI514" s="183">
        <f t="shared" si="501"/>
        <v>0</v>
      </c>
      <c r="AJ514" s="183">
        <f t="shared" si="501"/>
        <v>0</v>
      </c>
      <c r="AK514" s="183">
        <f t="shared" si="501"/>
        <v>0</v>
      </c>
      <c r="AL514" s="183">
        <f t="shared" si="501"/>
        <v>0</v>
      </c>
      <c r="AM514" s="183">
        <f t="shared" si="501"/>
        <v>0</v>
      </c>
      <c r="AN514" s="183">
        <f t="shared" si="501"/>
        <v>0</v>
      </c>
      <c r="AO514" s="183">
        <f t="shared" si="501"/>
        <v>0</v>
      </c>
      <c r="AP514" s="183">
        <f t="shared" si="501"/>
        <v>0</v>
      </c>
      <c r="AQ514" s="183">
        <f t="shared" si="501"/>
        <v>0</v>
      </c>
      <c r="AR514" s="183">
        <f t="shared" si="501"/>
        <v>0</v>
      </c>
      <c r="AS514" s="183">
        <f t="shared" si="501"/>
        <v>0</v>
      </c>
      <c r="AT514" s="183">
        <f t="shared" si="501"/>
        <v>0</v>
      </c>
      <c r="AU514" s="183">
        <f t="shared" si="501"/>
        <v>0</v>
      </c>
      <c r="AV514" s="183">
        <f t="shared" si="501"/>
        <v>0</v>
      </c>
      <c r="AW514" s="183">
        <f t="shared" si="501"/>
        <v>0</v>
      </c>
      <c r="AX514" s="183">
        <f t="shared" si="501"/>
        <v>0</v>
      </c>
      <c r="AY514" s="183">
        <f t="shared" si="501"/>
        <v>0</v>
      </c>
      <c r="AZ514" s="183">
        <f t="shared" si="501"/>
        <v>0</v>
      </c>
      <c r="BA514" s="183">
        <f t="shared" si="501"/>
        <v>0</v>
      </c>
      <c r="BB514" s="183">
        <f t="shared" si="501"/>
        <v>0</v>
      </c>
      <c r="BC514" s="183">
        <f t="shared" si="501"/>
        <v>0</v>
      </c>
      <c r="BD514" s="183">
        <f t="shared" si="501"/>
        <v>0</v>
      </c>
      <c r="BE514" s="183">
        <f t="shared" si="501"/>
        <v>0</v>
      </c>
      <c r="BF514" s="183">
        <f t="shared" si="501"/>
        <v>0</v>
      </c>
      <c r="BG514" s="183">
        <f t="shared" si="501"/>
        <v>0</v>
      </c>
      <c r="BH514" s="183">
        <f t="shared" si="501"/>
        <v>0</v>
      </c>
      <c r="BI514" s="183">
        <f t="shared" si="501"/>
        <v>0</v>
      </c>
      <c r="BJ514" s="183">
        <f t="shared" si="501"/>
        <v>0</v>
      </c>
      <c r="BK514" s="45"/>
      <c r="BL514" s="183">
        <f t="shared" ref="BL514" si="502">BL511*BL513</f>
        <v>0</v>
      </c>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row>
    <row r="515" spans="1:98" s="45" customFormat="1" x14ac:dyDescent="0.2">
      <c r="A515" s="288"/>
      <c r="B515" s="199" t="s">
        <v>6</v>
      </c>
      <c r="C515" s="186">
        <v>3.35</v>
      </c>
      <c r="D515" s="186"/>
      <c r="E515" s="186"/>
      <c r="F515" s="186">
        <v>0</v>
      </c>
      <c r="G515" s="186"/>
      <c r="H515" s="186"/>
      <c r="I515" s="186"/>
      <c r="J515" s="186"/>
      <c r="K515" s="186"/>
      <c r="L515" s="186"/>
      <c r="M515" s="186"/>
      <c r="N515" s="186"/>
      <c r="O515" s="186">
        <v>2.71</v>
      </c>
      <c r="P515" s="186">
        <v>2.71</v>
      </c>
      <c r="Q515" s="186">
        <v>2.71</v>
      </c>
      <c r="R515" s="186">
        <v>3.35</v>
      </c>
      <c r="S515" s="186">
        <v>3.35</v>
      </c>
      <c r="T515" s="186">
        <v>3.35</v>
      </c>
      <c r="U515" s="186">
        <v>3.35</v>
      </c>
      <c r="V515" s="186">
        <v>3.35</v>
      </c>
      <c r="W515" s="186">
        <v>3.35</v>
      </c>
      <c r="X515" s="186">
        <v>3.35</v>
      </c>
      <c r="Y515" s="186">
        <v>3.35</v>
      </c>
      <c r="Z515" s="186">
        <v>3.35</v>
      </c>
      <c r="AA515" s="186"/>
      <c r="AB515" s="186"/>
      <c r="AC515" s="186"/>
      <c r="AD515" s="186"/>
      <c r="AE515" s="186"/>
      <c r="AF515" s="186"/>
      <c r="AG515" s="186"/>
      <c r="AH515" s="186"/>
      <c r="AI515" s="186"/>
      <c r="AJ515" s="186"/>
      <c r="AK515" s="186"/>
      <c r="AL515" s="186"/>
      <c r="AM515" s="186"/>
      <c r="AN515" s="186"/>
      <c r="AO515" s="186"/>
      <c r="AP515" s="186"/>
      <c r="AQ515" s="186"/>
      <c r="AR515" s="186"/>
      <c r="AS515" s="186"/>
      <c r="AT515" s="186"/>
      <c r="AU515" s="186"/>
      <c r="AV515" s="186"/>
      <c r="AW515" s="186"/>
      <c r="AX515" s="186"/>
      <c r="AY515" s="186"/>
      <c r="AZ515" s="186"/>
      <c r="BA515" s="186"/>
      <c r="BB515" s="186"/>
      <c r="BC515" s="186"/>
      <c r="BD515" s="186"/>
      <c r="BE515" s="186"/>
      <c r="BF515" s="186"/>
      <c r="BG515" s="186"/>
      <c r="BH515" s="186"/>
      <c r="BI515" s="186"/>
      <c r="BJ515" s="186"/>
      <c r="BL515" s="186"/>
    </row>
    <row r="516" spans="1:98" s="24" customFormat="1" x14ac:dyDescent="0.2">
      <c r="A516" s="288"/>
      <c r="B516" s="250" t="s">
        <v>58</v>
      </c>
      <c r="C516" s="188">
        <f t="shared" ref="C516:BJ516" si="503">C515*C497</f>
        <v>33500</v>
      </c>
      <c r="D516" s="188">
        <f t="shared" si="503"/>
        <v>0</v>
      </c>
      <c r="E516" s="188">
        <f t="shared" si="503"/>
        <v>0</v>
      </c>
      <c r="F516" s="188">
        <f t="shared" si="503"/>
        <v>0</v>
      </c>
      <c r="G516" s="188">
        <f t="shared" si="503"/>
        <v>0</v>
      </c>
      <c r="H516" s="188">
        <f t="shared" si="503"/>
        <v>0</v>
      </c>
      <c r="I516" s="188">
        <f t="shared" si="503"/>
        <v>0</v>
      </c>
      <c r="J516" s="188">
        <f t="shared" si="503"/>
        <v>0</v>
      </c>
      <c r="K516" s="188">
        <f t="shared" si="503"/>
        <v>0</v>
      </c>
      <c r="L516" s="188">
        <f t="shared" si="503"/>
        <v>0</v>
      </c>
      <c r="M516" s="188">
        <f t="shared" si="503"/>
        <v>0</v>
      </c>
      <c r="N516" s="188">
        <f t="shared" si="503"/>
        <v>0</v>
      </c>
      <c r="O516" s="188">
        <f t="shared" si="503"/>
        <v>27100</v>
      </c>
      <c r="P516" s="188">
        <f t="shared" si="503"/>
        <v>27100</v>
      </c>
      <c r="Q516" s="188">
        <f t="shared" si="503"/>
        <v>27100</v>
      </c>
      <c r="R516" s="188">
        <f t="shared" si="503"/>
        <v>33500</v>
      </c>
      <c r="S516" s="188">
        <f t="shared" si="503"/>
        <v>33500</v>
      </c>
      <c r="T516" s="188">
        <f t="shared" si="503"/>
        <v>33500</v>
      </c>
      <c r="U516" s="188">
        <f t="shared" si="503"/>
        <v>33500</v>
      </c>
      <c r="V516" s="188">
        <f t="shared" si="503"/>
        <v>33500</v>
      </c>
      <c r="W516" s="188">
        <f t="shared" si="503"/>
        <v>33500</v>
      </c>
      <c r="X516" s="188">
        <f t="shared" si="503"/>
        <v>33500</v>
      </c>
      <c r="Y516" s="188">
        <f t="shared" si="503"/>
        <v>33500</v>
      </c>
      <c r="Z516" s="188">
        <f t="shared" si="503"/>
        <v>33500</v>
      </c>
      <c r="AA516" s="188">
        <f t="shared" si="503"/>
        <v>0</v>
      </c>
      <c r="AB516" s="188">
        <f t="shared" si="503"/>
        <v>0</v>
      </c>
      <c r="AC516" s="188">
        <f t="shared" si="503"/>
        <v>0</v>
      </c>
      <c r="AD516" s="188">
        <f t="shared" si="503"/>
        <v>0</v>
      </c>
      <c r="AE516" s="188">
        <f t="shared" si="503"/>
        <v>0</v>
      </c>
      <c r="AF516" s="188">
        <f t="shared" si="503"/>
        <v>0</v>
      </c>
      <c r="AG516" s="188">
        <f t="shared" si="503"/>
        <v>0</v>
      </c>
      <c r="AH516" s="188">
        <f t="shared" si="503"/>
        <v>0</v>
      </c>
      <c r="AI516" s="188">
        <f t="shared" si="503"/>
        <v>0</v>
      </c>
      <c r="AJ516" s="188">
        <f t="shared" si="503"/>
        <v>0</v>
      </c>
      <c r="AK516" s="188">
        <f t="shared" si="503"/>
        <v>0</v>
      </c>
      <c r="AL516" s="188">
        <f t="shared" si="503"/>
        <v>0</v>
      </c>
      <c r="AM516" s="188">
        <f t="shared" si="503"/>
        <v>0</v>
      </c>
      <c r="AN516" s="188">
        <f t="shared" si="503"/>
        <v>0</v>
      </c>
      <c r="AO516" s="188">
        <f t="shared" si="503"/>
        <v>0</v>
      </c>
      <c r="AP516" s="188">
        <f t="shared" si="503"/>
        <v>0</v>
      </c>
      <c r="AQ516" s="188">
        <f t="shared" si="503"/>
        <v>0</v>
      </c>
      <c r="AR516" s="188">
        <f t="shared" si="503"/>
        <v>0</v>
      </c>
      <c r="AS516" s="188">
        <f t="shared" si="503"/>
        <v>0</v>
      </c>
      <c r="AT516" s="188">
        <f t="shared" si="503"/>
        <v>0</v>
      </c>
      <c r="AU516" s="188">
        <f t="shared" si="503"/>
        <v>0</v>
      </c>
      <c r="AV516" s="188">
        <f t="shared" si="503"/>
        <v>0</v>
      </c>
      <c r="AW516" s="188">
        <f t="shared" si="503"/>
        <v>0</v>
      </c>
      <c r="AX516" s="188">
        <f t="shared" si="503"/>
        <v>0</v>
      </c>
      <c r="AY516" s="188">
        <f t="shared" si="503"/>
        <v>0</v>
      </c>
      <c r="AZ516" s="188">
        <f t="shared" si="503"/>
        <v>0</v>
      </c>
      <c r="BA516" s="188">
        <f t="shared" si="503"/>
        <v>0</v>
      </c>
      <c r="BB516" s="188">
        <f t="shared" si="503"/>
        <v>0</v>
      </c>
      <c r="BC516" s="188">
        <f t="shared" si="503"/>
        <v>0</v>
      </c>
      <c r="BD516" s="188">
        <f t="shared" si="503"/>
        <v>0</v>
      </c>
      <c r="BE516" s="188">
        <f t="shared" si="503"/>
        <v>0</v>
      </c>
      <c r="BF516" s="188">
        <f t="shared" si="503"/>
        <v>0</v>
      </c>
      <c r="BG516" s="188">
        <f t="shared" si="503"/>
        <v>0</v>
      </c>
      <c r="BH516" s="188">
        <f t="shared" si="503"/>
        <v>0</v>
      </c>
      <c r="BI516" s="188">
        <f t="shared" si="503"/>
        <v>0</v>
      </c>
      <c r="BJ516" s="188">
        <f t="shared" si="503"/>
        <v>0</v>
      </c>
      <c r="BK516" s="23"/>
      <c r="BL516" s="188">
        <f t="shared" ref="BL516" si="504">BL515*BL497</f>
        <v>0</v>
      </c>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row>
    <row r="517" spans="1:98" s="45" customFormat="1" x14ac:dyDescent="0.2">
      <c r="A517" s="288"/>
      <c r="B517" s="203" t="s">
        <v>59</v>
      </c>
      <c r="C517" s="190">
        <v>6.72</v>
      </c>
      <c r="D517" s="190"/>
      <c r="E517" s="190"/>
      <c r="F517" s="190">
        <v>8.4</v>
      </c>
      <c r="G517" s="190"/>
      <c r="H517" s="190"/>
      <c r="I517" s="190"/>
      <c r="J517" s="190"/>
      <c r="K517" s="190"/>
      <c r="L517" s="190"/>
      <c r="M517" s="190"/>
      <c r="N517" s="190"/>
      <c r="O517" s="190">
        <v>5.44</v>
      </c>
      <c r="P517" s="190">
        <v>5.44</v>
      </c>
      <c r="Q517" s="190">
        <v>5.44</v>
      </c>
      <c r="R517" s="190">
        <v>6.72</v>
      </c>
      <c r="S517" s="190">
        <v>6.72</v>
      </c>
      <c r="T517" s="190">
        <v>6.72</v>
      </c>
      <c r="U517" s="190">
        <v>6.72</v>
      </c>
      <c r="V517" s="190">
        <v>6.72</v>
      </c>
      <c r="W517" s="190">
        <v>6.72</v>
      </c>
      <c r="X517" s="190">
        <v>6.72</v>
      </c>
      <c r="Y517" s="190">
        <v>6.72</v>
      </c>
      <c r="Z517" s="190">
        <v>6.72</v>
      </c>
      <c r="AA517" s="190"/>
      <c r="AB517" s="190"/>
      <c r="AC517" s="190"/>
      <c r="AD517" s="190"/>
      <c r="AE517" s="190"/>
      <c r="AF517" s="190"/>
      <c r="AG517" s="190"/>
      <c r="AH517" s="190"/>
      <c r="AI517" s="190"/>
      <c r="AJ517" s="190"/>
      <c r="AK517" s="190"/>
      <c r="AL517" s="190"/>
      <c r="AM517" s="190"/>
      <c r="AN517" s="190"/>
      <c r="AO517" s="190"/>
      <c r="AP517" s="190"/>
      <c r="AQ517" s="190"/>
      <c r="AR517" s="190"/>
      <c r="AS517" s="190"/>
      <c r="AT517" s="190"/>
      <c r="AU517" s="190"/>
      <c r="AV517" s="190"/>
      <c r="AW517" s="190"/>
      <c r="AX517" s="190"/>
      <c r="AY517" s="190"/>
      <c r="AZ517" s="190"/>
      <c r="BA517" s="190"/>
      <c r="BB517" s="190"/>
      <c r="BC517" s="190"/>
      <c r="BD517" s="190"/>
      <c r="BE517" s="190"/>
      <c r="BF517" s="190"/>
      <c r="BG517" s="190"/>
      <c r="BH517" s="190"/>
      <c r="BI517" s="190"/>
      <c r="BJ517" s="190"/>
      <c r="BL517" s="190"/>
    </row>
    <row r="518" spans="1:98" s="24" customFormat="1" x14ac:dyDescent="0.2">
      <c r="A518" s="288"/>
      <c r="B518" s="250" t="s">
        <v>60</v>
      </c>
      <c r="C518" s="188">
        <f t="shared" ref="C518:BJ518" si="505">C517*C497</f>
        <v>67200</v>
      </c>
      <c r="D518" s="188">
        <f t="shared" si="505"/>
        <v>0</v>
      </c>
      <c r="E518" s="188">
        <f t="shared" si="505"/>
        <v>0</v>
      </c>
      <c r="F518" s="188">
        <f t="shared" si="505"/>
        <v>29710.296000000002</v>
      </c>
      <c r="G518" s="188">
        <f t="shared" si="505"/>
        <v>0</v>
      </c>
      <c r="H518" s="188">
        <f t="shared" si="505"/>
        <v>0</v>
      </c>
      <c r="I518" s="188">
        <f t="shared" si="505"/>
        <v>0</v>
      </c>
      <c r="J518" s="188">
        <f t="shared" si="505"/>
        <v>0</v>
      </c>
      <c r="K518" s="188">
        <f t="shared" si="505"/>
        <v>0</v>
      </c>
      <c r="L518" s="188">
        <f t="shared" si="505"/>
        <v>0</v>
      </c>
      <c r="M518" s="188">
        <f t="shared" si="505"/>
        <v>0</v>
      </c>
      <c r="N518" s="188">
        <f t="shared" si="505"/>
        <v>0</v>
      </c>
      <c r="O518" s="188">
        <f t="shared" si="505"/>
        <v>54400.000000000007</v>
      </c>
      <c r="P518" s="188">
        <f t="shared" si="505"/>
        <v>54400.000000000007</v>
      </c>
      <c r="Q518" s="188">
        <f t="shared" si="505"/>
        <v>54400.000000000007</v>
      </c>
      <c r="R518" s="188">
        <f t="shared" si="505"/>
        <v>67200</v>
      </c>
      <c r="S518" s="188">
        <f t="shared" si="505"/>
        <v>67200</v>
      </c>
      <c r="T518" s="188">
        <f t="shared" si="505"/>
        <v>67200</v>
      </c>
      <c r="U518" s="188">
        <f t="shared" si="505"/>
        <v>67200</v>
      </c>
      <c r="V518" s="188">
        <f t="shared" si="505"/>
        <v>67200</v>
      </c>
      <c r="W518" s="188">
        <f t="shared" si="505"/>
        <v>67200</v>
      </c>
      <c r="X518" s="188">
        <f t="shared" si="505"/>
        <v>67200</v>
      </c>
      <c r="Y518" s="188">
        <f t="shared" si="505"/>
        <v>67200</v>
      </c>
      <c r="Z518" s="188">
        <f t="shared" si="505"/>
        <v>67200</v>
      </c>
      <c r="AA518" s="188">
        <f t="shared" si="505"/>
        <v>0</v>
      </c>
      <c r="AB518" s="188">
        <f t="shared" si="505"/>
        <v>0</v>
      </c>
      <c r="AC518" s="188">
        <f t="shared" si="505"/>
        <v>0</v>
      </c>
      <c r="AD518" s="188">
        <f t="shared" si="505"/>
        <v>0</v>
      </c>
      <c r="AE518" s="188">
        <f t="shared" si="505"/>
        <v>0</v>
      </c>
      <c r="AF518" s="188">
        <f t="shared" si="505"/>
        <v>0</v>
      </c>
      <c r="AG518" s="188">
        <f t="shared" si="505"/>
        <v>0</v>
      </c>
      <c r="AH518" s="188">
        <f t="shared" si="505"/>
        <v>0</v>
      </c>
      <c r="AI518" s="188">
        <f t="shared" si="505"/>
        <v>0</v>
      </c>
      <c r="AJ518" s="188">
        <f t="shared" si="505"/>
        <v>0</v>
      </c>
      <c r="AK518" s="188">
        <f t="shared" si="505"/>
        <v>0</v>
      </c>
      <c r="AL518" s="188">
        <f t="shared" si="505"/>
        <v>0</v>
      </c>
      <c r="AM518" s="188">
        <f t="shared" si="505"/>
        <v>0</v>
      </c>
      <c r="AN518" s="188">
        <f t="shared" si="505"/>
        <v>0</v>
      </c>
      <c r="AO518" s="188">
        <f t="shared" si="505"/>
        <v>0</v>
      </c>
      <c r="AP518" s="188">
        <f t="shared" si="505"/>
        <v>0</v>
      </c>
      <c r="AQ518" s="188">
        <f t="shared" si="505"/>
        <v>0</v>
      </c>
      <c r="AR518" s="188">
        <f t="shared" si="505"/>
        <v>0</v>
      </c>
      <c r="AS518" s="188">
        <f t="shared" si="505"/>
        <v>0</v>
      </c>
      <c r="AT518" s="188">
        <f t="shared" si="505"/>
        <v>0</v>
      </c>
      <c r="AU518" s="188">
        <f t="shared" si="505"/>
        <v>0</v>
      </c>
      <c r="AV518" s="188">
        <f t="shared" si="505"/>
        <v>0</v>
      </c>
      <c r="AW518" s="188">
        <f t="shared" si="505"/>
        <v>0</v>
      </c>
      <c r="AX518" s="188">
        <f t="shared" si="505"/>
        <v>0</v>
      </c>
      <c r="AY518" s="188">
        <f t="shared" si="505"/>
        <v>0</v>
      </c>
      <c r="AZ518" s="188">
        <f t="shared" si="505"/>
        <v>0</v>
      </c>
      <c r="BA518" s="188">
        <f t="shared" si="505"/>
        <v>0</v>
      </c>
      <c r="BB518" s="188">
        <f t="shared" si="505"/>
        <v>0</v>
      </c>
      <c r="BC518" s="188">
        <f t="shared" si="505"/>
        <v>0</v>
      </c>
      <c r="BD518" s="188">
        <f t="shared" si="505"/>
        <v>0</v>
      </c>
      <c r="BE518" s="188">
        <f t="shared" si="505"/>
        <v>0</v>
      </c>
      <c r="BF518" s="188">
        <f t="shared" si="505"/>
        <v>0</v>
      </c>
      <c r="BG518" s="188">
        <f t="shared" si="505"/>
        <v>0</v>
      </c>
      <c r="BH518" s="188">
        <f t="shared" si="505"/>
        <v>0</v>
      </c>
      <c r="BI518" s="188">
        <f t="shared" si="505"/>
        <v>0</v>
      </c>
      <c r="BJ518" s="188">
        <f t="shared" si="505"/>
        <v>0</v>
      </c>
      <c r="BK518" s="23"/>
      <c r="BL518" s="188">
        <f t="shared" ref="BL518" si="506">BL517*BL497</f>
        <v>0</v>
      </c>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row>
    <row r="519" spans="1:98" s="45" customFormat="1" x14ac:dyDescent="0.2">
      <c r="A519" s="288"/>
      <c r="B519" s="203" t="s">
        <v>9</v>
      </c>
      <c r="C519" s="190">
        <v>12.73</v>
      </c>
      <c r="D519" s="190"/>
      <c r="E519" s="190"/>
      <c r="F519" s="190">
        <v>9.5</v>
      </c>
      <c r="G519" s="190"/>
      <c r="H519" s="190"/>
      <c r="I519" s="190"/>
      <c r="J519" s="190"/>
      <c r="K519" s="190"/>
      <c r="L519" s="190"/>
      <c r="M519" s="190"/>
      <c r="N519" s="190"/>
      <c r="O519" s="190">
        <v>10.31</v>
      </c>
      <c r="P519" s="190">
        <v>10.31</v>
      </c>
      <c r="Q519" s="190">
        <v>10.31</v>
      </c>
      <c r="R519" s="190">
        <v>12.73</v>
      </c>
      <c r="S519" s="190">
        <v>12.73</v>
      </c>
      <c r="T519" s="190">
        <v>12.73</v>
      </c>
      <c r="U519" s="190">
        <v>12.73</v>
      </c>
      <c r="V519" s="190">
        <v>12.73</v>
      </c>
      <c r="W519" s="190">
        <v>12.73</v>
      </c>
      <c r="X519" s="190">
        <v>12.73</v>
      </c>
      <c r="Y519" s="190">
        <v>12.73</v>
      </c>
      <c r="Z519" s="190">
        <v>12.73</v>
      </c>
      <c r="AA519" s="190"/>
      <c r="AB519" s="190"/>
      <c r="AC519" s="190"/>
      <c r="AD519" s="190"/>
      <c r="AE519" s="190"/>
      <c r="AF519" s="190"/>
      <c r="AG519" s="190"/>
      <c r="AH519" s="190"/>
      <c r="AI519" s="190"/>
      <c r="AJ519" s="190"/>
      <c r="AK519" s="190"/>
      <c r="AL519" s="190"/>
      <c r="AM519" s="190"/>
      <c r="AN519" s="190"/>
      <c r="AO519" s="190"/>
      <c r="AP519" s="190"/>
      <c r="AQ519" s="190"/>
      <c r="AR519" s="190"/>
      <c r="AS519" s="190"/>
      <c r="AT519" s="190"/>
      <c r="AU519" s="190"/>
      <c r="AV519" s="190"/>
      <c r="AW519" s="190"/>
      <c r="AX519" s="190"/>
      <c r="AY519" s="190"/>
      <c r="AZ519" s="190"/>
      <c r="BA519" s="190"/>
      <c r="BB519" s="190"/>
      <c r="BC519" s="190"/>
      <c r="BD519" s="190"/>
      <c r="BE519" s="190"/>
      <c r="BF519" s="190"/>
      <c r="BG519" s="190"/>
      <c r="BH519" s="190"/>
      <c r="BI519" s="190"/>
      <c r="BJ519" s="190"/>
      <c r="BL519" s="190"/>
    </row>
    <row r="520" spans="1:98" s="24" customFormat="1" x14ac:dyDescent="0.2">
      <c r="A520" s="288"/>
      <c r="B520" s="250" t="s">
        <v>61</v>
      </c>
      <c r="C520" s="13">
        <f t="shared" ref="C520:BJ520" si="507">C519*MAX(C503:C504)</f>
        <v>71873.707300000009</v>
      </c>
      <c r="D520" s="13">
        <f t="shared" si="507"/>
        <v>0</v>
      </c>
      <c r="E520" s="13">
        <f t="shared" si="507"/>
        <v>0</v>
      </c>
      <c r="F520" s="13">
        <f t="shared" si="507"/>
        <v>33600.93</v>
      </c>
      <c r="G520" s="13">
        <f t="shared" si="507"/>
        <v>0</v>
      </c>
      <c r="H520" s="13">
        <f t="shared" si="507"/>
        <v>0</v>
      </c>
      <c r="I520" s="13">
        <f t="shared" si="507"/>
        <v>0</v>
      </c>
      <c r="J520" s="13">
        <f t="shared" si="507"/>
        <v>0</v>
      </c>
      <c r="K520" s="13">
        <f t="shared" si="507"/>
        <v>0</v>
      </c>
      <c r="L520" s="13">
        <f t="shared" si="507"/>
        <v>0</v>
      </c>
      <c r="M520" s="13">
        <f t="shared" si="507"/>
        <v>0</v>
      </c>
      <c r="N520" s="13">
        <f t="shared" si="507"/>
        <v>0</v>
      </c>
      <c r="O520" s="13">
        <f t="shared" si="507"/>
        <v>51877.342500000006</v>
      </c>
      <c r="P520" s="13">
        <f t="shared" si="507"/>
        <v>58560.593799999995</v>
      </c>
      <c r="Q520" s="13">
        <f t="shared" si="507"/>
        <v>51977.452600000004</v>
      </c>
      <c r="R520" s="13">
        <f t="shared" si="507"/>
        <v>73408.690700000006</v>
      </c>
      <c r="S520" s="13">
        <f t="shared" si="507"/>
        <v>73938.895199999999</v>
      </c>
      <c r="T520" s="13">
        <f t="shared" si="507"/>
        <v>75553.186500000011</v>
      </c>
      <c r="U520" s="13">
        <f t="shared" si="507"/>
        <v>71913.806800000006</v>
      </c>
      <c r="V520" s="13">
        <f t="shared" si="507"/>
        <v>66987.042200000011</v>
      </c>
      <c r="W520" s="13">
        <f t="shared" si="507"/>
        <v>65847.452600000004</v>
      </c>
      <c r="X520" s="13">
        <f t="shared" si="507"/>
        <v>78106.69720000001</v>
      </c>
      <c r="Y520" s="13">
        <f t="shared" si="507"/>
        <v>65112.167799999996</v>
      </c>
      <c r="Z520" s="13">
        <f t="shared" si="507"/>
        <v>70293.023200000011</v>
      </c>
      <c r="AA520" s="13">
        <f t="shared" si="507"/>
        <v>0</v>
      </c>
      <c r="AB520" s="13">
        <f t="shared" si="507"/>
        <v>0</v>
      </c>
      <c r="AC520" s="13">
        <f t="shared" si="507"/>
        <v>0</v>
      </c>
      <c r="AD520" s="13">
        <f t="shared" si="507"/>
        <v>0</v>
      </c>
      <c r="AE520" s="13">
        <f t="shared" si="507"/>
        <v>0</v>
      </c>
      <c r="AF520" s="13">
        <f t="shared" si="507"/>
        <v>0</v>
      </c>
      <c r="AG520" s="13">
        <f t="shared" si="507"/>
        <v>0</v>
      </c>
      <c r="AH520" s="13">
        <f t="shared" si="507"/>
        <v>0</v>
      </c>
      <c r="AI520" s="13">
        <f t="shared" si="507"/>
        <v>0</v>
      </c>
      <c r="AJ520" s="13">
        <f t="shared" si="507"/>
        <v>0</v>
      </c>
      <c r="AK520" s="13">
        <f t="shared" si="507"/>
        <v>0</v>
      </c>
      <c r="AL520" s="13">
        <f t="shared" si="507"/>
        <v>0</v>
      </c>
      <c r="AM520" s="13">
        <f t="shared" si="507"/>
        <v>0</v>
      </c>
      <c r="AN520" s="13">
        <f t="shared" si="507"/>
        <v>0</v>
      </c>
      <c r="AO520" s="13">
        <f t="shared" si="507"/>
        <v>0</v>
      </c>
      <c r="AP520" s="13">
        <f t="shared" si="507"/>
        <v>0</v>
      </c>
      <c r="AQ520" s="13">
        <f t="shared" si="507"/>
        <v>0</v>
      </c>
      <c r="AR520" s="13">
        <f t="shared" si="507"/>
        <v>0</v>
      </c>
      <c r="AS520" s="13">
        <f t="shared" si="507"/>
        <v>0</v>
      </c>
      <c r="AT520" s="13">
        <f t="shared" si="507"/>
        <v>0</v>
      </c>
      <c r="AU520" s="13">
        <f t="shared" si="507"/>
        <v>0</v>
      </c>
      <c r="AV520" s="13">
        <f t="shared" si="507"/>
        <v>0</v>
      </c>
      <c r="AW520" s="13">
        <f t="shared" si="507"/>
        <v>0</v>
      </c>
      <c r="AX520" s="13">
        <f t="shared" si="507"/>
        <v>0</v>
      </c>
      <c r="AY520" s="13">
        <f t="shared" si="507"/>
        <v>0</v>
      </c>
      <c r="AZ520" s="13">
        <f t="shared" si="507"/>
        <v>0</v>
      </c>
      <c r="BA520" s="13">
        <f t="shared" si="507"/>
        <v>0</v>
      </c>
      <c r="BB520" s="13">
        <f t="shared" si="507"/>
        <v>0</v>
      </c>
      <c r="BC520" s="13">
        <f t="shared" si="507"/>
        <v>0</v>
      </c>
      <c r="BD520" s="13">
        <f t="shared" si="507"/>
        <v>0</v>
      </c>
      <c r="BE520" s="13">
        <f t="shared" si="507"/>
        <v>0</v>
      </c>
      <c r="BF520" s="13">
        <f t="shared" si="507"/>
        <v>0</v>
      </c>
      <c r="BG520" s="13">
        <f t="shared" si="507"/>
        <v>0</v>
      </c>
      <c r="BH520" s="13">
        <f t="shared" si="507"/>
        <v>0</v>
      </c>
      <c r="BI520" s="13">
        <f t="shared" si="507"/>
        <v>0</v>
      </c>
      <c r="BJ520" s="13">
        <f t="shared" si="507"/>
        <v>0</v>
      </c>
      <c r="BK520" s="23"/>
      <c r="BL520" s="13">
        <f t="shared" ref="BL520" si="508">BL519*MAX(BL503:BL504)</f>
        <v>0</v>
      </c>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row>
    <row r="521" spans="1:98" s="194" customFormat="1" x14ac:dyDescent="0.2">
      <c r="A521" s="288"/>
      <c r="B521" s="193" t="s">
        <v>62</v>
      </c>
      <c r="C521" s="194">
        <v>0</v>
      </c>
      <c r="F521" s="194">
        <v>0</v>
      </c>
      <c r="O521" s="194">
        <v>0</v>
      </c>
      <c r="P521" s="194">
        <v>0</v>
      </c>
      <c r="Q521" s="194">
        <v>0</v>
      </c>
      <c r="R521" s="194">
        <v>0</v>
      </c>
      <c r="S521" s="194">
        <v>0</v>
      </c>
      <c r="T521" s="194">
        <v>0</v>
      </c>
      <c r="U521" s="194">
        <v>0</v>
      </c>
      <c r="V521" s="194">
        <v>0</v>
      </c>
      <c r="W521" s="194">
        <v>0</v>
      </c>
      <c r="X521" s="194">
        <v>0</v>
      </c>
      <c r="Y521" s="194">
        <v>0</v>
      </c>
      <c r="Z521" s="194">
        <v>0</v>
      </c>
      <c r="BK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195"/>
    </row>
    <row r="522" spans="1:98" s="194" customFormat="1" x14ac:dyDescent="0.2">
      <c r="A522" s="288"/>
      <c r="B522" s="193" t="s">
        <v>63</v>
      </c>
      <c r="C522" s="194">
        <v>0</v>
      </c>
      <c r="F522" s="194">
        <v>0</v>
      </c>
      <c r="O522" s="194">
        <v>0</v>
      </c>
      <c r="P522" s="194">
        <v>0</v>
      </c>
      <c r="Q522" s="194">
        <v>0</v>
      </c>
      <c r="R522" s="194">
        <v>0</v>
      </c>
      <c r="S522" s="194">
        <v>0</v>
      </c>
      <c r="T522" s="194">
        <v>0</v>
      </c>
      <c r="U522" s="194">
        <v>0</v>
      </c>
      <c r="V522" s="194">
        <v>0</v>
      </c>
      <c r="W522" s="194">
        <v>0</v>
      </c>
      <c r="X522" s="194">
        <v>0</v>
      </c>
      <c r="Y522" s="194">
        <v>0</v>
      </c>
      <c r="Z522" s="194">
        <v>0</v>
      </c>
      <c r="BK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195"/>
    </row>
    <row r="523" spans="1:98" s="194" customFormat="1" x14ac:dyDescent="0.2">
      <c r="A523" s="288"/>
      <c r="B523" s="193" t="s">
        <v>64</v>
      </c>
      <c r="C523" s="194">
        <v>0</v>
      </c>
      <c r="F523" s="194">
        <v>0</v>
      </c>
      <c r="O523" s="194">
        <v>0</v>
      </c>
      <c r="P523" s="194">
        <v>0</v>
      </c>
      <c r="Q523" s="194">
        <v>0</v>
      </c>
      <c r="R523" s="194">
        <v>0</v>
      </c>
      <c r="S523" s="194">
        <v>0</v>
      </c>
      <c r="T523" s="194">
        <v>0</v>
      </c>
      <c r="U523" s="194">
        <v>0</v>
      </c>
      <c r="V523" s="194">
        <v>0</v>
      </c>
      <c r="W523" s="194">
        <v>0</v>
      </c>
      <c r="X523" s="194">
        <v>0</v>
      </c>
      <c r="Y523" s="194">
        <v>0</v>
      </c>
      <c r="Z523" s="194">
        <v>0</v>
      </c>
      <c r="BK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195"/>
    </row>
    <row r="524" spans="1:98" s="198" customFormat="1" ht="13.5" thickBot="1" x14ac:dyDescent="0.25">
      <c r="A524" s="288"/>
      <c r="B524" s="196" t="s">
        <v>65</v>
      </c>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c r="AS524" s="197"/>
      <c r="AT524" s="197"/>
      <c r="AU524" s="197"/>
      <c r="AV524" s="197"/>
      <c r="AW524" s="197"/>
      <c r="AX524" s="197"/>
      <c r="AY524" s="197"/>
      <c r="AZ524" s="197"/>
      <c r="BA524" s="197"/>
      <c r="BB524" s="197"/>
      <c r="BC524" s="197"/>
      <c r="BD524" s="197"/>
      <c r="BE524" s="197"/>
      <c r="BF524" s="197"/>
      <c r="BG524" s="197"/>
      <c r="BH524" s="197"/>
      <c r="BI524" s="197"/>
      <c r="BJ524" s="197"/>
      <c r="BK524" s="23"/>
      <c r="BL524" s="197"/>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row>
    <row r="525" spans="1:98" s="45" customFormat="1" x14ac:dyDescent="0.2">
      <c r="A525" s="288"/>
      <c r="B525" s="199" t="s">
        <v>66</v>
      </c>
      <c r="C525" s="69">
        <v>0.17030000000000001</v>
      </c>
      <c r="D525" s="69"/>
      <c r="E525" s="69"/>
      <c r="F525" s="69">
        <v>9.2600000000000002E-2</v>
      </c>
      <c r="G525" s="69"/>
      <c r="H525" s="69"/>
      <c r="I525" s="69"/>
      <c r="J525" s="69"/>
      <c r="K525" s="69"/>
      <c r="L525" s="69"/>
      <c r="M525" s="69"/>
      <c r="N525" s="69"/>
      <c r="O525" s="69">
        <v>0.13789999999999999</v>
      </c>
      <c r="P525" s="69">
        <v>0.13789999999999999</v>
      </c>
      <c r="Q525" s="69">
        <v>0.13789999999999999</v>
      </c>
      <c r="R525" s="69">
        <v>0.17030000000000001</v>
      </c>
      <c r="S525" s="69">
        <v>0.17030000000000001</v>
      </c>
      <c r="T525" s="69"/>
      <c r="U525" s="69"/>
      <c r="V525" s="69"/>
      <c r="W525" s="69">
        <v>0.17030000000000001</v>
      </c>
      <c r="X525" s="69">
        <v>0.17030000000000001</v>
      </c>
      <c r="Y525" s="69">
        <v>0.17030000000000001</v>
      </c>
      <c r="Z525" s="69">
        <v>0.17030000000000001</v>
      </c>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L525" s="69"/>
    </row>
    <row r="526" spans="1:98" s="53" customFormat="1" x14ac:dyDescent="0.2">
      <c r="A526" s="288"/>
      <c r="B526" s="200" t="s">
        <v>67</v>
      </c>
      <c r="C526" s="201">
        <f t="shared" ref="C526:G526" si="509">C525*C498</f>
        <v>203431.531212</v>
      </c>
      <c r="D526" s="201">
        <f t="shared" si="509"/>
        <v>0</v>
      </c>
      <c r="E526" s="201">
        <f t="shared" si="509"/>
        <v>0</v>
      </c>
      <c r="F526" s="201">
        <f t="shared" si="509"/>
        <v>18767.267928000001</v>
      </c>
      <c r="G526" s="201">
        <f t="shared" si="509"/>
        <v>0</v>
      </c>
      <c r="H526" s="202"/>
      <c r="I526" s="202"/>
      <c r="J526" s="202"/>
      <c r="K526" s="201">
        <f t="shared" ref="K526:S526" si="510">K525*K498</f>
        <v>0</v>
      </c>
      <c r="L526" s="201">
        <f t="shared" si="510"/>
        <v>0</v>
      </c>
      <c r="M526" s="201">
        <f t="shared" si="510"/>
        <v>0</v>
      </c>
      <c r="N526" s="201">
        <f t="shared" si="510"/>
        <v>0</v>
      </c>
      <c r="O526" s="201">
        <f t="shared" si="510"/>
        <v>140642.94132000001</v>
      </c>
      <c r="P526" s="201">
        <f t="shared" si="510"/>
        <v>132497.00629200001</v>
      </c>
      <c r="Q526" s="201">
        <f t="shared" si="510"/>
        <v>135739.802016</v>
      </c>
      <c r="R526" s="201">
        <f t="shared" si="510"/>
        <v>194614.21465200002</v>
      </c>
      <c r="S526" s="201">
        <f t="shared" si="510"/>
        <v>203695.094304</v>
      </c>
      <c r="T526" s="202"/>
      <c r="U526" s="202"/>
      <c r="V526" s="202"/>
      <c r="W526" s="201">
        <f t="shared" ref="W526:AE526" si="511">W525*W498</f>
        <v>169646.409036</v>
      </c>
      <c r="X526" s="201">
        <f t="shared" si="511"/>
        <v>178188.75921600001</v>
      </c>
      <c r="Y526" s="201">
        <f t="shared" si="511"/>
        <v>162833.61884400001</v>
      </c>
      <c r="Z526" s="201">
        <f t="shared" si="511"/>
        <v>173969.91050400003</v>
      </c>
      <c r="AA526" s="201">
        <f t="shared" si="511"/>
        <v>0</v>
      </c>
      <c r="AB526" s="201">
        <f t="shared" si="511"/>
        <v>0</v>
      </c>
      <c r="AC526" s="201">
        <f t="shared" si="511"/>
        <v>0</v>
      </c>
      <c r="AD526" s="201">
        <f t="shared" si="511"/>
        <v>0</v>
      </c>
      <c r="AE526" s="201">
        <f t="shared" si="511"/>
        <v>0</v>
      </c>
      <c r="AF526" s="202"/>
      <c r="AG526" s="202"/>
      <c r="AH526" s="202"/>
      <c r="AI526" s="201">
        <f t="shared" ref="AI526:AQ526" si="512">AI525*AI498</f>
        <v>0</v>
      </c>
      <c r="AJ526" s="201">
        <f t="shared" si="512"/>
        <v>0</v>
      </c>
      <c r="AK526" s="201">
        <f t="shared" si="512"/>
        <v>0</v>
      </c>
      <c r="AL526" s="201">
        <f t="shared" si="512"/>
        <v>0</v>
      </c>
      <c r="AM526" s="201">
        <f t="shared" si="512"/>
        <v>0</v>
      </c>
      <c r="AN526" s="201">
        <f t="shared" si="512"/>
        <v>0</v>
      </c>
      <c r="AO526" s="201">
        <f t="shared" si="512"/>
        <v>0</v>
      </c>
      <c r="AP526" s="201">
        <f t="shared" si="512"/>
        <v>0</v>
      </c>
      <c r="AQ526" s="201">
        <f t="shared" si="512"/>
        <v>0</v>
      </c>
      <c r="AR526" s="202"/>
      <c r="AS526" s="202"/>
      <c r="AT526" s="202"/>
      <c r="AU526" s="201">
        <f t="shared" ref="AU526:BC526" si="513">AU525*AU498</f>
        <v>0</v>
      </c>
      <c r="AV526" s="201">
        <f t="shared" si="513"/>
        <v>0</v>
      </c>
      <c r="AW526" s="201">
        <f t="shared" si="513"/>
        <v>0</v>
      </c>
      <c r="AX526" s="201">
        <f t="shared" si="513"/>
        <v>0</v>
      </c>
      <c r="AY526" s="201">
        <f t="shared" si="513"/>
        <v>0</v>
      </c>
      <c r="AZ526" s="201">
        <f t="shared" si="513"/>
        <v>0</v>
      </c>
      <c r="BA526" s="201">
        <f t="shared" si="513"/>
        <v>0</v>
      </c>
      <c r="BB526" s="201">
        <f t="shared" si="513"/>
        <v>0</v>
      </c>
      <c r="BC526" s="201">
        <f t="shared" si="513"/>
        <v>0</v>
      </c>
      <c r="BD526" s="202"/>
      <c r="BE526" s="202"/>
      <c r="BF526" s="202"/>
      <c r="BG526" s="201">
        <f t="shared" ref="BG526:BJ526" si="514">BG525*BG498</f>
        <v>0</v>
      </c>
      <c r="BH526" s="201">
        <f t="shared" si="514"/>
        <v>0</v>
      </c>
      <c r="BI526" s="201">
        <f t="shared" si="514"/>
        <v>0</v>
      </c>
      <c r="BJ526" s="201">
        <f t="shared" si="514"/>
        <v>0</v>
      </c>
      <c r="BK526" s="45"/>
      <c r="BL526" s="201">
        <f t="shared" ref="BL526" si="515">BL525*BL498</f>
        <v>0</v>
      </c>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row>
    <row r="527" spans="1:98" s="45" customFormat="1" x14ac:dyDescent="0.2">
      <c r="A527" s="288"/>
      <c r="B527" s="203" t="s">
        <v>68</v>
      </c>
      <c r="C527" s="204"/>
      <c r="D527" s="204"/>
      <c r="E527" s="204"/>
      <c r="F527" s="204"/>
      <c r="G527" s="204"/>
      <c r="H527" s="69"/>
      <c r="I527" s="69"/>
      <c r="J527" s="69"/>
      <c r="K527" s="204"/>
      <c r="L527" s="204"/>
      <c r="M527" s="204"/>
      <c r="N527" s="204"/>
      <c r="O527" s="204"/>
      <c r="P527" s="204"/>
      <c r="Q527" s="204"/>
      <c r="R527" s="204"/>
      <c r="S527" s="204"/>
      <c r="T527" s="69">
        <v>0.19769999999999999</v>
      </c>
      <c r="U527" s="69">
        <v>0.19769999999999999</v>
      </c>
      <c r="V527" s="69">
        <v>0.19769999999999999</v>
      </c>
      <c r="W527" s="204"/>
      <c r="X527" s="204"/>
      <c r="Y527" s="204"/>
      <c r="Z527" s="204"/>
      <c r="AA527" s="204"/>
      <c r="AB527" s="204"/>
      <c r="AC527" s="204"/>
      <c r="AD527" s="204"/>
      <c r="AE527" s="204"/>
      <c r="AF527" s="69"/>
      <c r="AG527" s="69"/>
      <c r="AH527" s="69"/>
      <c r="AI527" s="204"/>
      <c r="AJ527" s="204"/>
      <c r="AK527" s="204"/>
      <c r="AL527" s="204"/>
      <c r="AM527" s="204"/>
      <c r="AN527" s="204"/>
      <c r="AO527" s="204"/>
      <c r="AP527" s="204"/>
      <c r="AQ527" s="204"/>
      <c r="AR527" s="69"/>
      <c r="AS527" s="69"/>
      <c r="AT527" s="69"/>
      <c r="AU527" s="204"/>
      <c r="AV527" s="204"/>
      <c r="AW527" s="204"/>
      <c r="AX527" s="204"/>
      <c r="AY527" s="204"/>
      <c r="AZ527" s="204"/>
      <c r="BA527" s="204"/>
      <c r="BB527" s="204"/>
      <c r="BC527" s="204"/>
      <c r="BD527" s="69"/>
      <c r="BE527" s="69"/>
      <c r="BF527" s="69"/>
      <c r="BG527" s="204"/>
      <c r="BH527" s="204"/>
      <c r="BI527" s="204"/>
      <c r="BJ527" s="204"/>
      <c r="BL527" s="204"/>
    </row>
    <row r="528" spans="1:98" s="208" customFormat="1" x14ac:dyDescent="0.2">
      <c r="A528" s="288"/>
      <c r="B528" s="205" t="s">
        <v>69</v>
      </c>
      <c r="C528" s="206"/>
      <c r="D528" s="206"/>
      <c r="E528" s="206"/>
      <c r="F528" s="206"/>
      <c r="G528" s="206"/>
      <c r="H528" s="207">
        <f t="shared" ref="H528:J528" si="516">H527*H498</f>
        <v>0</v>
      </c>
      <c r="I528" s="207">
        <f t="shared" si="516"/>
        <v>0</v>
      </c>
      <c r="J528" s="207">
        <f t="shared" si="516"/>
        <v>0</v>
      </c>
      <c r="K528" s="206"/>
      <c r="L528" s="206"/>
      <c r="M528" s="206"/>
      <c r="N528" s="206"/>
      <c r="O528" s="206"/>
      <c r="P528" s="206"/>
      <c r="Q528" s="206"/>
      <c r="R528" s="206"/>
      <c r="S528" s="206"/>
      <c r="T528" s="207">
        <f t="shared" ref="T528:V528" si="517">T527*T498</f>
        <v>213746.95313999997</v>
      </c>
      <c r="U528" s="207">
        <f t="shared" si="517"/>
        <v>217526.89806000001</v>
      </c>
      <c r="V528" s="207">
        <f t="shared" si="517"/>
        <v>223667.19118799997</v>
      </c>
      <c r="W528" s="206"/>
      <c r="X528" s="206"/>
      <c r="Y528" s="206"/>
      <c r="Z528" s="206"/>
      <c r="AA528" s="206"/>
      <c r="AB528" s="206"/>
      <c r="AC528" s="206"/>
      <c r="AD528" s="206"/>
      <c r="AE528" s="206"/>
      <c r="AF528" s="207">
        <f t="shared" ref="AF528:AH528" si="518">AF527*AF498</f>
        <v>0</v>
      </c>
      <c r="AG528" s="207">
        <f t="shared" si="518"/>
        <v>0</v>
      </c>
      <c r="AH528" s="207">
        <f t="shared" si="518"/>
        <v>0</v>
      </c>
      <c r="AI528" s="206"/>
      <c r="AJ528" s="206"/>
      <c r="AK528" s="206"/>
      <c r="AL528" s="206"/>
      <c r="AM528" s="206"/>
      <c r="AN528" s="206"/>
      <c r="AO528" s="206"/>
      <c r="AP528" s="206"/>
      <c r="AQ528" s="206"/>
      <c r="AR528" s="207">
        <f t="shared" ref="AR528:AT528" si="519">AR527*AR498</f>
        <v>0</v>
      </c>
      <c r="AS528" s="207">
        <f t="shared" si="519"/>
        <v>0</v>
      </c>
      <c r="AT528" s="207">
        <f t="shared" si="519"/>
        <v>0</v>
      </c>
      <c r="AU528" s="206"/>
      <c r="AV528" s="206"/>
      <c r="AW528" s="206"/>
      <c r="AX528" s="206"/>
      <c r="AY528" s="206"/>
      <c r="AZ528" s="206"/>
      <c r="BA528" s="206"/>
      <c r="BB528" s="206"/>
      <c r="BC528" s="206"/>
      <c r="BD528" s="207">
        <f t="shared" ref="BD528:BF528" si="520">BD527*BD498</f>
        <v>0</v>
      </c>
      <c r="BE528" s="207">
        <f t="shared" si="520"/>
        <v>0</v>
      </c>
      <c r="BF528" s="207">
        <f t="shared" si="520"/>
        <v>0</v>
      </c>
      <c r="BG528" s="206"/>
      <c r="BH528" s="206"/>
      <c r="BI528" s="206"/>
      <c r="BJ528" s="206"/>
      <c r="BK528" s="45"/>
      <c r="BL528" s="206"/>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row>
    <row r="529" spans="1:98" s="45" customFormat="1" x14ac:dyDescent="0.2">
      <c r="A529" s="288"/>
      <c r="B529" s="203" t="s">
        <v>70</v>
      </c>
      <c r="C529" s="69">
        <v>0.39750000000000002</v>
      </c>
      <c r="D529" s="69"/>
      <c r="E529" s="69"/>
      <c r="F529" s="69">
        <v>0.21060000000000001</v>
      </c>
      <c r="G529" s="69"/>
      <c r="H529" s="209"/>
      <c r="I529" s="209"/>
      <c r="J529" s="209"/>
      <c r="K529" s="69"/>
      <c r="L529" s="69"/>
      <c r="M529" s="69"/>
      <c r="N529" s="69"/>
      <c r="O529" s="69">
        <v>0.32190000000000002</v>
      </c>
      <c r="P529" s="69">
        <v>0.32190000000000002</v>
      </c>
      <c r="Q529" s="69">
        <v>0.32190000000000002</v>
      </c>
      <c r="R529" s="69">
        <v>0.39750000000000002</v>
      </c>
      <c r="S529" s="69">
        <v>0.39750000000000002</v>
      </c>
      <c r="T529" s="209"/>
      <c r="U529" s="209"/>
      <c r="V529" s="209"/>
      <c r="W529" s="69">
        <v>0.39750000000000002</v>
      </c>
      <c r="X529" s="69">
        <v>0.39750000000000002</v>
      </c>
      <c r="Y529" s="69">
        <v>0.39750000000000002</v>
      </c>
      <c r="Z529" s="69">
        <v>0.39750000000000002</v>
      </c>
      <c r="AA529" s="69"/>
      <c r="AB529" s="69"/>
      <c r="AC529" s="69"/>
      <c r="AD529" s="69"/>
      <c r="AE529" s="69"/>
      <c r="AF529" s="209"/>
      <c r="AG529" s="209"/>
      <c r="AH529" s="209"/>
      <c r="AI529" s="69"/>
      <c r="AJ529" s="69"/>
      <c r="AK529" s="69"/>
      <c r="AL529" s="69"/>
      <c r="AM529" s="69"/>
      <c r="AN529" s="69"/>
      <c r="AO529" s="69"/>
      <c r="AP529" s="69"/>
      <c r="AQ529" s="69"/>
      <c r="AR529" s="209"/>
      <c r="AS529" s="209"/>
      <c r="AT529" s="209"/>
      <c r="AU529" s="69"/>
      <c r="AV529" s="69"/>
      <c r="AW529" s="69"/>
      <c r="AX529" s="69"/>
      <c r="AY529" s="69"/>
      <c r="AZ529" s="69"/>
      <c r="BA529" s="69"/>
      <c r="BB529" s="69"/>
      <c r="BC529" s="69"/>
      <c r="BD529" s="209"/>
      <c r="BE529" s="209"/>
      <c r="BF529" s="209"/>
      <c r="BG529" s="69"/>
      <c r="BH529" s="69"/>
      <c r="BI529" s="69"/>
      <c r="BJ529" s="69"/>
      <c r="BL529" s="69"/>
    </row>
    <row r="530" spans="1:98" s="53" customFormat="1" x14ac:dyDescent="0.2">
      <c r="A530" s="288"/>
      <c r="B530" s="200" t="s">
        <v>71</v>
      </c>
      <c r="C530" s="201">
        <f t="shared" ref="C530:G530" si="521">C529*C500</f>
        <v>134871.1776</v>
      </c>
      <c r="D530" s="201">
        <f t="shared" si="521"/>
        <v>0</v>
      </c>
      <c r="E530" s="201">
        <f t="shared" si="521"/>
        <v>0</v>
      </c>
      <c r="F530" s="201">
        <f t="shared" si="521"/>
        <v>13580.086104</v>
      </c>
      <c r="G530" s="201">
        <f t="shared" si="521"/>
        <v>0</v>
      </c>
      <c r="H530" s="202"/>
      <c r="I530" s="202"/>
      <c r="J530" s="202"/>
      <c r="K530" s="201">
        <f t="shared" ref="K530:S530" si="522">K529*K500</f>
        <v>0</v>
      </c>
      <c r="L530" s="201">
        <f t="shared" si="522"/>
        <v>0</v>
      </c>
      <c r="M530" s="201">
        <f t="shared" si="522"/>
        <v>0</v>
      </c>
      <c r="N530" s="201">
        <f t="shared" si="522"/>
        <v>0</v>
      </c>
      <c r="O530" s="201">
        <f t="shared" si="522"/>
        <v>76439.635848000005</v>
      </c>
      <c r="P530" s="201">
        <f t="shared" si="522"/>
        <v>92473.925508000015</v>
      </c>
      <c r="Q530" s="201">
        <f t="shared" si="522"/>
        <v>88220.403288000016</v>
      </c>
      <c r="R530" s="201">
        <f t="shared" si="522"/>
        <v>116394.678</v>
      </c>
      <c r="S530" s="201">
        <f t="shared" si="522"/>
        <v>129357.6777</v>
      </c>
      <c r="T530" s="202"/>
      <c r="U530" s="202"/>
      <c r="V530" s="202"/>
      <c r="W530" s="201">
        <f t="shared" ref="W530:AE530" si="523">W529*W500</f>
        <v>125512.72380000002</v>
      </c>
      <c r="X530" s="201">
        <f t="shared" si="523"/>
        <v>119693.133</v>
      </c>
      <c r="Y530" s="201">
        <f t="shared" si="523"/>
        <v>126790.03440000002</v>
      </c>
      <c r="Z530" s="201">
        <f t="shared" si="523"/>
        <v>119707.72920000002</v>
      </c>
      <c r="AA530" s="201">
        <f t="shared" si="523"/>
        <v>0</v>
      </c>
      <c r="AB530" s="201">
        <f t="shared" si="523"/>
        <v>0</v>
      </c>
      <c r="AC530" s="201">
        <f t="shared" si="523"/>
        <v>0</v>
      </c>
      <c r="AD530" s="201">
        <f t="shared" si="523"/>
        <v>0</v>
      </c>
      <c r="AE530" s="201">
        <f t="shared" si="523"/>
        <v>0</v>
      </c>
      <c r="AF530" s="202"/>
      <c r="AG530" s="202"/>
      <c r="AH530" s="202"/>
      <c r="AI530" s="201">
        <f t="shared" ref="AI530:AQ530" si="524">AI529*AI500</f>
        <v>0</v>
      </c>
      <c r="AJ530" s="201">
        <f t="shared" si="524"/>
        <v>0</v>
      </c>
      <c r="AK530" s="201">
        <f t="shared" si="524"/>
        <v>0</v>
      </c>
      <c r="AL530" s="201">
        <f t="shared" si="524"/>
        <v>0</v>
      </c>
      <c r="AM530" s="201">
        <f t="shared" si="524"/>
        <v>0</v>
      </c>
      <c r="AN530" s="201">
        <f t="shared" si="524"/>
        <v>0</v>
      </c>
      <c r="AO530" s="201">
        <f t="shared" si="524"/>
        <v>0</v>
      </c>
      <c r="AP530" s="201">
        <f t="shared" si="524"/>
        <v>0</v>
      </c>
      <c r="AQ530" s="201">
        <f t="shared" si="524"/>
        <v>0</v>
      </c>
      <c r="AR530" s="202"/>
      <c r="AS530" s="202"/>
      <c r="AT530" s="202"/>
      <c r="AU530" s="201">
        <f t="shared" ref="AU530:BC530" si="525">AU529*AU500</f>
        <v>0</v>
      </c>
      <c r="AV530" s="201">
        <f t="shared" si="525"/>
        <v>0</v>
      </c>
      <c r="AW530" s="201">
        <f t="shared" si="525"/>
        <v>0</v>
      </c>
      <c r="AX530" s="201">
        <f t="shared" si="525"/>
        <v>0</v>
      </c>
      <c r="AY530" s="201">
        <f t="shared" si="525"/>
        <v>0</v>
      </c>
      <c r="AZ530" s="201">
        <f t="shared" si="525"/>
        <v>0</v>
      </c>
      <c r="BA530" s="201">
        <f t="shared" si="525"/>
        <v>0</v>
      </c>
      <c r="BB530" s="201">
        <f t="shared" si="525"/>
        <v>0</v>
      </c>
      <c r="BC530" s="201">
        <f t="shared" si="525"/>
        <v>0</v>
      </c>
      <c r="BD530" s="202"/>
      <c r="BE530" s="202"/>
      <c r="BF530" s="202"/>
      <c r="BG530" s="201">
        <f t="shared" ref="BG530:BJ530" si="526">BG529*BG500</f>
        <v>0</v>
      </c>
      <c r="BH530" s="201">
        <f t="shared" si="526"/>
        <v>0</v>
      </c>
      <c r="BI530" s="201">
        <f t="shared" si="526"/>
        <v>0</v>
      </c>
      <c r="BJ530" s="201">
        <f t="shared" si="526"/>
        <v>0</v>
      </c>
      <c r="BK530" s="45"/>
      <c r="BL530" s="201">
        <f t="shared" ref="BL530" si="527">BL529*BL500</f>
        <v>0</v>
      </c>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row>
    <row r="531" spans="1:98" s="45" customFormat="1" x14ac:dyDescent="0.2">
      <c r="A531" s="288"/>
      <c r="B531" s="203" t="s">
        <v>72</v>
      </c>
      <c r="C531" s="204"/>
      <c r="D531" s="204"/>
      <c r="E531" s="204"/>
      <c r="F531" s="204"/>
      <c r="G531" s="204"/>
      <c r="H531" s="194"/>
      <c r="I531" s="194"/>
      <c r="J531" s="194"/>
      <c r="K531" s="204"/>
      <c r="L531" s="204"/>
      <c r="M531" s="204"/>
      <c r="N531" s="204"/>
      <c r="O531" s="204"/>
      <c r="P531" s="204"/>
      <c r="Q531" s="204"/>
      <c r="R531" s="204"/>
      <c r="S531" s="204"/>
      <c r="T531" s="194">
        <v>1.4238</v>
      </c>
      <c r="U531" s="194">
        <v>1.4238</v>
      </c>
      <c r="V531" s="194">
        <v>1.4238</v>
      </c>
      <c r="W531" s="204"/>
      <c r="X531" s="204"/>
      <c r="Y531" s="204"/>
      <c r="Z531" s="204"/>
      <c r="AA531" s="204"/>
      <c r="AB531" s="204"/>
      <c r="AC531" s="204"/>
      <c r="AD531" s="204"/>
      <c r="AE531" s="204"/>
      <c r="AF531" s="194"/>
      <c r="AG531" s="194"/>
      <c r="AH531" s="194"/>
      <c r="AI531" s="204"/>
      <c r="AJ531" s="204"/>
      <c r="AK531" s="204"/>
      <c r="AL531" s="204"/>
      <c r="AM531" s="204"/>
      <c r="AN531" s="204"/>
      <c r="AO531" s="204"/>
      <c r="AP531" s="204"/>
      <c r="AQ531" s="204"/>
      <c r="AR531" s="194"/>
      <c r="AS531" s="194"/>
      <c r="AT531" s="194"/>
      <c r="AU531" s="204"/>
      <c r="AV531" s="204"/>
      <c r="AW531" s="204"/>
      <c r="AX531" s="204"/>
      <c r="AY531" s="204"/>
      <c r="AZ531" s="204"/>
      <c r="BA531" s="204"/>
      <c r="BB531" s="204"/>
      <c r="BC531" s="204"/>
      <c r="BD531" s="194"/>
      <c r="BE531" s="194"/>
      <c r="BF531" s="194"/>
      <c r="BG531" s="204"/>
      <c r="BH531" s="204"/>
      <c r="BI531" s="204"/>
      <c r="BJ531" s="204"/>
      <c r="BL531" s="204"/>
    </row>
    <row r="532" spans="1:98" s="208" customFormat="1" x14ac:dyDescent="0.2">
      <c r="A532" s="288"/>
      <c r="B532" s="205" t="s">
        <v>73</v>
      </c>
      <c r="C532" s="206"/>
      <c r="D532" s="206"/>
      <c r="E532" s="206"/>
      <c r="F532" s="206"/>
      <c r="G532" s="206"/>
      <c r="H532" s="210">
        <f t="shared" ref="H532:J532" si="528">H531*H500</f>
        <v>0</v>
      </c>
      <c r="I532" s="210">
        <f t="shared" si="528"/>
        <v>0</v>
      </c>
      <c r="J532" s="210">
        <f t="shared" si="528"/>
        <v>0</v>
      </c>
      <c r="K532" s="206"/>
      <c r="L532" s="206"/>
      <c r="M532" s="206"/>
      <c r="N532" s="206"/>
      <c r="O532" s="206"/>
      <c r="P532" s="206"/>
      <c r="Q532" s="206"/>
      <c r="R532" s="206"/>
      <c r="S532" s="206"/>
      <c r="T532" s="210">
        <f t="shared" ref="T532:V532" si="529">T531*T500</f>
        <v>456792.91307999997</v>
      </c>
      <c r="U532" s="210">
        <f t="shared" si="529"/>
        <v>463221.02836799994</v>
      </c>
      <c r="V532" s="210">
        <f t="shared" si="529"/>
        <v>435200.98607999994</v>
      </c>
      <c r="W532" s="206"/>
      <c r="X532" s="206"/>
      <c r="Y532" s="206"/>
      <c r="Z532" s="206"/>
      <c r="AA532" s="206"/>
      <c r="AB532" s="206"/>
      <c r="AC532" s="206"/>
      <c r="AD532" s="206"/>
      <c r="AE532" s="206"/>
      <c r="AF532" s="210">
        <f t="shared" ref="AF532:AH532" si="530">AF531*AF500</f>
        <v>0</v>
      </c>
      <c r="AG532" s="210">
        <f t="shared" si="530"/>
        <v>0</v>
      </c>
      <c r="AH532" s="210">
        <f t="shared" si="530"/>
        <v>0</v>
      </c>
      <c r="AI532" s="206"/>
      <c r="AJ532" s="206"/>
      <c r="AK532" s="206"/>
      <c r="AL532" s="206"/>
      <c r="AM532" s="206"/>
      <c r="AN532" s="206"/>
      <c r="AO532" s="206"/>
      <c r="AP532" s="206"/>
      <c r="AQ532" s="206"/>
      <c r="AR532" s="210">
        <f t="shared" ref="AR532:AT532" si="531">AR531*AR500</f>
        <v>0</v>
      </c>
      <c r="AS532" s="210">
        <f t="shared" si="531"/>
        <v>0</v>
      </c>
      <c r="AT532" s="210">
        <f t="shared" si="531"/>
        <v>0</v>
      </c>
      <c r="AU532" s="206"/>
      <c r="AV532" s="206"/>
      <c r="AW532" s="206"/>
      <c r="AX532" s="206"/>
      <c r="AY532" s="206"/>
      <c r="AZ532" s="206"/>
      <c r="BA532" s="206"/>
      <c r="BB532" s="206"/>
      <c r="BC532" s="206"/>
      <c r="BD532" s="210">
        <f t="shared" ref="BD532:BF532" si="532">BD531*BD500</f>
        <v>0</v>
      </c>
      <c r="BE532" s="210">
        <f t="shared" si="532"/>
        <v>0</v>
      </c>
      <c r="BF532" s="210">
        <f t="shared" si="532"/>
        <v>0</v>
      </c>
      <c r="BG532" s="206"/>
      <c r="BH532" s="206"/>
      <c r="BI532" s="206"/>
      <c r="BJ532" s="206"/>
      <c r="BK532" s="45"/>
      <c r="BL532" s="206"/>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row>
    <row r="533" spans="1:98" s="45" customFormat="1" x14ac:dyDescent="0.2">
      <c r="A533" s="288"/>
      <c r="B533" s="203" t="s">
        <v>74</v>
      </c>
      <c r="C533" s="194">
        <v>0.24349999999999999</v>
      </c>
      <c r="D533" s="194"/>
      <c r="E533" s="194"/>
      <c r="F533" s="194">
        <v>0.13070000000000001</v>
      </c>
      <c r="G533" s="194"/>
      <c r="H533" s="209"/>
      <c r="I533" s="209"/>
      <c r="J533" s="209"/>
      <c r="K533" s="194"/>
      <c r="L533" s="194"/>
      <c r="M533" s="194"/>
      <c r="N533" s="194"/>
      <c r="O533" s="194">
        <v>0.19719999999999999</v>
      </c>
      <c r="P533" s="194">
        <v>0.19719999999999999</v>
      </c>
      <c r="Q533" s="194">
        <v>0.19719999999999999</v>
      </c>
      <c r="R533" s="194">
        <v>0.24349999999999999</v>
      </c>
      <c r="S533" s="194">
        <v>0.24349999999999999</v>
      </c>
      <c r="T533" s="209"/>
      <c r="U533" s="209"/>
      <c r="V533" s="209"/>
      <c r="W533" s="194">
        <v>0.24349999999999999</v>
      </c>
      <c r="X533" s="194">
        <v>0.24349999999999999</v>
      </c>
      <c r="Y533" s="194">
        <v>0.24349999999999999</v>
      </c>
      <c r="Z533" s="194">
        <v>0.24349999999999999</v>
      </c>
      <c r="AA533" s="194"/>
      <c r="AB533" s="194"/>
      <c r="AC533" s="194"/>
      <c r="AD533" s="194"/>
      <c r="AE533" s="194"/>
      <c r="AF533" s="209"/>
      <c r="AG533" s="209"/>
      <c r="AH533" s="209"/>
      <c r="AI533" s="194"/>
      <c r="AJ533" s="194"/>
      <c r="AK533" s="194"/>
      <c r="AL533" s="194"/>
      <c r="AM533" s="194"/>
      <c r="AN533" s="194"/>
      <c r="AO533" s="194"/>
      <c r="AP533" s="194"/>
      <c r="AQ533" s="194"/>
      <c r="AR533" s="209"/>
      <c r="AS533" s="209"/>
      <c r="AT533" s="209"/>
      <c r="AU533" s="194"/>
      <c r="AV533" s="194"/>
      <c r="AW533" s="194"/>
      <c r="AX533" s="194"/>
      <c r="AY533" s="194"/>
      <c r="AZ533" s="194"/>
      <c r="BA533" s="194"/>
      <c r="BB533" s="194"/>
      <c r="BC533" s="194"/>
      <c r="BD533" s="209"/>
      <c r="BE533" s="209"/>
      <c r="BF533" s="209"/>
      <c r="BG533" s="194"/>
      <c r="BH533" s="194"/>
      <c r="BI533" s="194"/>
      <c r="BJ533" s="194"/>
      <c r="BL533" s="194"/>
    </row>
    <row r="534" spans="1:98" s="53" customFormat="1" x14ac:dyDescent="0.2">
      <c r="A534" s="288"/>
      <c r="B534" s="200" t="s">
        <v>75</v>
      </c>
      <c r="C534" s="201">
        <f t="shared" ref="C534:G534" si="533">C533*C499</f>
        <v>199210.94406000001</v>
      </c>
      <c r="D534" s="201">
        <f t="shared" si="533"/>
        <v>0</v>
      </c>
      <c r="E534" s="201">
        <f t="shared" si="533"/>
        <v>0</v>
      </c>
      <c r="F534" s="201">
        <f t="shared" si="533"/>
        <v>18271.750212000003</v>
      </c>
      <c r="G534" s="201">
        <f t="shared" si="533"/>
        <v>0</v>
      </c>
      <c r="H534" s="211"/>
      <c r="I534" s="211"/>
      <c r="J534" s="211"/>
      <c r="K534" s="201">
        <f t="shared" ref="K534:S534" si="534">K533*K499</f>
        <v>0</v>
      </c>
      <c r="L534" s="201">
        <f t="shared" si="534"/>
        <v>0</v>
      </c>
      <c r="M534" s="201">
        <f t="shared" si="534"/>
        <v>0</v>
      </c>
      <c r="N534" s="201">
        <f t="shared" si="534"/>
        <v>0</v>
      </c>
      <c r="O534" s="201">
        <f t="shared" si="534"/>
        <v>126214.54703999998</v>
      </c>
      <c r="P534" s="201">
        <f t="shared" si="534"/>
        <v>137773.10952</v>
      </c>
      <c r="Q534" s="201">
        <f t="shared" si="534"/>
        <v>140590.498032</v>
      </c>
      <c r="R534" s="201">
        <f t="shared" si="534"/>
        <v>175603.05413999999</v>
      </c>
      <c r="S534" s="201">
        <f t="shared" si="534"/>
        <v>220367.50974000001</v>
      </c>
      <c r="T534" s="211"/>
      <c r="U534" s="211"/>
      <c r="V534" s="211"/>
      <c r="W534" s="201">
        <f t="shared" ref="W534:AE534" si="535">W533*W499</f>
        <v>202665.01103999998</v>
      </c>
      <c r="X534" s="201">
        <f t="shared" si="535"/>
        <v>193705.98371999999</v>
      </c>
      <c r="Y534" s="201">
        <f t="shared" si="535"/>
        <v>202120.02881999998</v>
      </c>
      <c r="Z534" s="201">
        <f t="shared" si="535"/>
        <v>186944.50493999998</v>
      </c>
      <c r="AA534" s="201">
        <f t="shared" si="535"/>
        <v>0</v>
      </c>
      <c r="AB534" s="201">
        <f t="shared" si="535"/>
        <v>0</v>
      </c>
      <c r="AC534" s="201">
        <f t="shared" si="535"/>
        <v>0</v>
      </c>
      <c r="AD534" s="201">
        <f t="shared" si="535"/>
        <v>0</v>
      </c>
      <c r="AE534" s="201">
        <f t="shared" si="535"/>
        <v>0</v>
      </c>
      <c r="AF534" s="211"/>
      <c r="AG534" s="211"/>
      <c r="AH534" s="211"/>
      <c r="AI534" s="201">
        <f t="shared" ref="AI534:AQ534" si="536">AI533*AI499</f>
        <v>0</v>
      </c>
      <c r="AJ534" s="201">
        <f t="shared" si="536"/>
        <v>0</v>
      </c>
      <c r="AK534" s="201">
        <f t="shared" si="536"/>
        <v>0</v>
      </c>
      <c r="AL534" s="201">
        <f t="shared" si="536"/>
        <v>0</v>
      </c>
      <c r="AM534" s="201">
        <f t="shared" si="536"/>
        <v>0</v>
      </c>
      <c r="AN534" s="201">
        <f t="shared" si="536"/>
        <v>0</v>
      </c>
      <c r="AO534" s="201">
        <f t="shared" si="536"/>
        <v>0</v>
      </c>
      <c r="AP534" s="201">
        <f t="shared" si="536"/>
        <v>0</v>
      </c>
      <c r="AQ534" s="201">
        <f t="shared" si="536"/>
        <v>0</v>
      </c>
      <c r="AR534" s="211"/>
      <c r="AS534" s="211"/>
      <c r="AT534" s="211"/>
      <c r="AU534" s="201">
        <f t="shared" ref="AU534:BC534" si="537">AU533*AU499</f>
        <v>0</v>
      </c>
      <c r="AV534" s="201">
        <f t="shared" si="537"/>
        <v>0</v>
      </c>
      <c r="AW534" s="201">
        <f t="shared" si="537"/>
        <v>0</v>
      </c>
      <c r="AX534" s="201">
        <f t="shared" si="537"/>
        <v>0</v>
      </c>
      <c r="AY534" s="201">
        <f t="shared" si="537"/>
        <v>0</v>
      </c>
      <c r="AZ534" s="201">
        <f t="shared" si="537"/>
        <v>0</v>
      </c>
      <c r="BA534" s="201">
        <f t="shared" si="537"/>
        <v>0</v>
      </c>
      <c r="BB534" s="201">
        <f t="shared" si="537"/>
        <v>0</v>
      </c>
      <c r="BC534" s="201">
        <f t="shared" si="537"/>
        <v>0</v>
      </c>
      <c r="BD534" s="211"/>
      <c r="BE534" s="211"/>
      <c r="BF534" s="211"/>
      <c r="BG534" s="201">
        <f t="shared" ref="BG534:BJ534" si="538">BG533*BG499</f>
        <v>0</v>
      </c>
      <c r="BH534" s="201">
        <f t="shared" si="538"/>
        <v>0</v>
      </c>
      <c r="BI534" s="201">
        <f t="shared" si="538"/>
        <v>0</v>
      </c>
      <c r="BJ534" s="201">
        <f t="shared" si="538"/>
        <v>0</v>
      </c>
      <c r="BK534" s="45"/>
      <c r="BL534" s="201">
        <f t="shared" ref="BL534" si="539">BL533*BL499</f>
        <v>0</v>
      </c>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row>
    <row r="535" spans="1:98" s="45" customFormat="1" x14ac:dyDescent="0.2">
      <c r="A535" s="288"/>
      <c r="B535" s="212" t="s">
        <v>76</v>
      </c>
      <c r="C535" s="204"/>
      <c r="D535" s="204"/>
      <c r="E535" s="204"/>
      <c r="F535" s="204"/>
      <c r="G535" s="204"/>
      <c r="H535" s="194"/>
      <c r="I535" s="194"/>
      <c r="J535" s="194"/>
      <c r="K535" s="204"/>
      <c r="L535" s="204"/>
      <c r="M535" s="204"/>
      <c r="N535" s="204"/>
      <c r="O535" s="204"/>
      <c r="P535" s="204"/>
      <c r="Q535" s="204"/>
      <c r="R535" s="204"/>
      <c r="S535" s="204"/>
      <c r="T535" s="194">
        <v>0.37009999999999998</v>
      </c>
      <c r="U535" s="194">
        <v>0.37009999999999998</v>
      </c>
      <c r="V535" s="194">
        <v>0.37009999999999998</v>
      </c>
      <c r="W535" s="204"/>
      <c r="X535" s="204"/>
      <c r="Y535" s="204"/>
      <c r="Z535" s="204"/>
      <c r="AA535" s="204"/>
      <c r="AB535" s="204"/>
      <c r="AC535" s="204"/>
      <c r="AD535" s="204"/>
      <c r="AE535" s="204"/>
      <c r="AF535" s="194"/>
      <c r="AG535" s="194"/>
      <c r="AH535" s="194"/>
      <c r="AI535" s="204"/>
      <c r="AJ535" s="204"/>
      <c r="AK535" s="204"/>
      <c r="AL535" s="204"/>
      <c r="AM535" s="204"/>
      <c r="AN535" s="204"/>
      <c r="AO535" s="204"/>
      <c r="AP535" s="204"/>
      <c r="AQ535" s="204"/>
      <c r="AR535" s="194"/>
      <c r="AS535" s="194"/>
      <c r="AT535" s="194"/>
      <c r="AU535" s="204"/>
      <c r="AV535" s="204"/>
      <c r="AW535" s="204"/>
      <c r="AX535" s="204"/>
      <c r="AY535" s="204"/>
      <c r="AZ535" s="204"/>
      <c r="BA535" s="204"/>
      <c r="BB535" s="204"/>
      <c r="BC535" s="204"/>
      <c r="BD535" s="194"/>
      <c r="BE535" s="194"/>
      <c r="BF535" s="194"/>
      <c r="BG535" s="204"/>
      <c r="BH535" s="204"/>
      <c r="BI535" s="204"/>
      <c r="BJ535" s="204"/>
      <c r="BL535" s="204"/>
    </row>
    <row r="536" spans="1:98" s="217" customFormat="1" ht="13.5" thickBot="1" x14ac:dyDescent="0.25">
      <c r="A536" s="288"/>
      <c r="B536" s="213" t="s">
        <v>77</v>
      </c>
      <c r="C536" s="214"/>
      <c r="D536" s="214"/>
      <c r="E536" s="214"/>
      <c r="F536" s="214"/>
      <c r="G536" s="214"/>
      <c r="H536" s="215">
        <f t="shared" ref="H536:J536" si="540">H535*H499</f>
        <v>0</v>
      </c>
      <c r="I536" s="215">
        <f t="shared" si="540"/>
        <v>0</v>
      </c>
      <c r="J536" s="215">
        <f t="shared" si="540"/>
        <v>0</v>
      </c>
      <c r="K536" s="214"/>
      <c r="L536" s="214"/>
      <c r="M536" s="214"/>
      <c r="N536" s="214"/>
      <c r="O536" s="214"/>
      <c r="P536" s="214"/>
      <c r="Q536" s="214"/>
      <c r="R536" s="214"/>
      <c r="S536" s="214"/>
      <c r="T536" s="215">
        <f t="shared" ref="T536:V536" si="541">T535*T499</f>
        <v>332480.57853599999</v>
      </c>
      <c r="U536" s="215">
        <f t="shared" si="541"/>
        <v>341377.81214399997</v>
      </c>
      <c r="V536" s="215">
        <f t="shared" si="541"/>
        <v>322232.99806800002</v>
      </c>
      <c r="W536" s="214"/>
      <c r="X536" s="214"/>
      <c r="Y536" s="214"/>
      <c r="Z536" s="214"/>
      <c r="AA536" s="214"/>
      <c r="AB536" s="214"/>
      <c r="AC536" s="214"/>
      <c r="AD536" s="214"/>
      <c r="AE536" s="214"/>
      <c r="AF536" s="215">
        <f t="shared" ref="AF536:AH536" si="542">AF535*AF499</f>
        <v>0</v>
      </c>
      <c r="AG536" s="215">
        <f t="shared" si="542"/>
        <v>0</v>
      </c>
      <c r="AH536" s="215">
        <f t="shared" si="542"/>
        <v>0</v>
      </c>
      <c r="AI536" s="214"/>
      <c r="AJ536" s="214"/>
      <c r="AK536" s="214"/>
      <c r="AL536" s="214"/>
      <c r="AM536" s="214"/>
      <c r="AN536" s="214"/>
      <c r="AO536" s="214"/>
      <c r="AP536" s="214"/>
      <c r="AQ536" s="214"/>
      <c r="AR536" s="215">
        <f t="shared" ref="AR536:AT536" si="543">AR535*AR499</f>
        <v>0</v>
      </c>
      <c r="AS536" s="215">
        <f t="shared" si="543"/>
        <v>0</v>
      </c>
      <c r="AT536" s="215">
        <f t="shared" si="543"/>
        <v>0</v>
      </c>
      <c r="AU536" s="214"/>
      <c r="AV536" s="214"/>
      <c r="AW536" s="214"/>
      <c r="AX536" s="214"/>
      <c r="AY536" s="214"/>
      <c r="AZ536" s="214"/>
      <c r="BA536" s="214"/>
      <c r="BB536" s="214"/>
      <c r="BC536" s="214"/>
      <c r="BD536" s="215">
        <f t="shared" ref="BD536:BF536" si="544">BD535*BD499</f>
        <v>0</v>
      </c>
      <c r="BE536" s="215">
        <f t="shared" si="544"/>
        <v>0</v>
      </c>
      <c r="BF536" s="215">
        <f t="shared" si="544"/>
        <v>0</v>
      </c>
      <c r="BG536" s="214"/>
      <c r="BH536" s="214"/>
      <c r="BI536" s="214"/>
      <c r="BJ536" s="214"/>
      <c r="BK536" s="45"/>
      <c r="BL536" s="214"/>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216"/>
    </row>
    <row r="537" spans="1:98" s="142" customFormat="1" x14ac:dyDescent="0.2">
      <c r="A537" s="288"/>
      <c r="B537" s="218" t="s">
        <v>78</v>
      </c>
      <c r="C537" s="133"/>
      <c r="D537" s="133"/>
      <c r="E537" s="133"/>
      <c r="F537" s="133"/>
      <c r="G537" s="133"/>
      <c r="H537" s="165"/>
      <c r="I537" s="165"/>
      <c r="J537" s="165"/>
      <c r="K537" s="133"/>
      <c r="L537" s="133"/>
      <c r="M537" s="133"/>
      <c r="N537" s="133"/>
      <c r="O537" s="133"/>
      <c r="P537" s="133"/>
      <c r="Q537" s="133"/>
      <c r="R537" s="133"/>
      <c r="S537" s="133"/>
      <c r="T537" s="165">
        <v>500774</v>
      </c>
      <c r="U537" s="165">
        <v>516820</v>
      </c>
      <c r="V537" s="165">
        <v>470990</v>
      </c>
      <c r="W537" s="133"/>
      <c r="X537" s="133"/>
      <c r="Y537" s="133"/>
      <c r="Z537" s="133"/>
      <c r="AA537" s="133"/>
      <c r="AB537" s="133"/>
      <c r="AC537" s="133"/>
      <c r="AD537" s="133"/>
      <c r="AE537" s="133"/>
      <c r="AF537" s="165"/>
      <c r="AG537" s="165"/>
      <c r="AH537" s="165"/>
      <c r="AI537" s="133"/>
      <c r="AJ537" s="133"/>
      <c r="AK537" s="133"/>
      <c r="AL537" s="133"/>
      <c r="AM537" s="133"/>
      <c r="AN537" s="133"/>
      <c r="AO537" s="133"/>
      <c r="AP537" s="133"/>
      <c r="AQ537" s="133"/>
      <c r="AR537" s="165"/>
      <c r="AS537" s="165"/>
      <c r="AT537" s="165"/>
      <c r="AU537" s="133"/>
      <c r="AV537" s="133"/>
      <c r="AW537" s="133"/>
      <c r="AX537" s="133"/>
      <c r="AY537" s="133"/>
      <c r="AZ537" s="133"/>
      <c r="BA537" s="133"/>
      <c r="BB537" s="133"/>
      <c r="BC537" s="133"/>
      <c r="BD537" s="165"/>
      <c r="BE537" s="165"/>
      <c r="BF537" s="165"/>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row>
    <row r="538" spans="1:98" s="194" customFormat="1" x14ac:dyDescent="0.2">
      <c r="A538" s="288"/>
      <c r="B538" s="219" t="s">
        <v>79</v>
      </c>
      <c r="C538" s="45"/>
      <c r="D538" s="45"/>
      <c r="E538" s="45"/>
      <c r="F538" s="45"/>
      <c r="G538" s="45"/>
      <c r="H538" s="220"/>
      <c r="I538" s="220"/>
      <c r="J538" s="220"/>
      <c r="K538" s="45"/>
      <c r="L538" s="45"/>
      <c r="M538" s="45"/>
      <c r="N538" s="45"/>
      <c r="O538" s="45"/>
      <c r="P538" s="45"/>
      <c r="Q538" s="45"/>
      <c r="R538" s="45"/>
      <c r="S538" s="45"/>
      <c r="T538" s="220">
        <v>5.8900000000000001E-2</v>
      </c>
      <c r="U538" s="220">
        <v>5.8900000000000001E-2</v>
      </c>
      <c r="V538" s="220">
        <v>5.8900000000000001E-2</v>
      </c>
      <c r="W538" s="45"/>
      <c r="X538" s="45"/>
      <c r="Y538" s="45"/>
      <c r="Z538" s="45"/>
      <c r="AA538" s="45"/>
      <c r="AB538" s="45"/>
      <c r="AC538" s="45"/>
      <c r="AD538" s="45"/>
      <c r="AE538" s="45"/>
      <c r="AF538" s="220"/>
      <c r="AG538" s="220"/>
      <c r="AH538" s="220"/>
      <c r="AI538" s="45"/>
      <c r="AJ538" s="45"/>
      <c r="AK538" s="45"/>
      <c r="AL538" s="45"/>
      <c r="AM538" s="45"/>
      <c r="AN538" s="45"/>
      <c r="AO538" s="45"/>
      <c r="AP538" s="45"/>
      <c r="AQ538" s="45"/>
      <c r="AR538" s="220"/>
      <c r="AS538" s="220"/>
      <c r="AT538" s="220"/>
      <c r="AU538" s="45"/>
      <c r="AV538" s="45"/>
      <c r="AW538" s="45"/>
      <c r="AX538" s="45"/>
      <c r="AY538" s="45"/>
      <c r="AZ538" s="45"/>
      <c r="BA538" s="45"/>
      <c r="BB538" s="45"/>
      <c r="BC538" s="45"/>
      <c r="BD538" s="220"/>
      <c r="BE538" s="220"/>
      <c r="BF538" s="220"/>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195"/>
    </row>
    <row r="539" spans="1:98" s="217" customFormat="1" ht="13.5" thickBot="1" x14ac:dyDescent="0.25">
      <c r="A539" s="288"/>
      <c r="B539" s="221" t="s">
        <v>80</v>
      </c>
      <c r="C539" s="214"/>
      <c r="D539" s="214"/>
      <c r="E539" s="214"/>
      <c r="F539" s="214"/>
      <c r="G539" s="214"/>
      <c r="H539" s="222">
        <f t="shared" ref="H539:J539" si="545">H538*H537</f>
        <v>0</v>
      </c>
      <c r="I539" s="222">
        <f t="shared" si="545"/>
        <v>0</v>
      </c>
      <c r="J539" s="222">
        <f t="shared" si="545"/>
        <v>0</v>
      </c>
      <c r="K539" s="214"/>
      <c r="L539" s="214"/>
      <c r="M539" s="214"/>
      <c r="N539" s="214"/>
      <c r="O539" s="214"/>
      <c r="P539" s="214"/>
      <c r="Q539" s="214"/>
      <c r="R539" s="214"/>
      <c r="S539" s="214"/>
      <c r="T539" s="222">
        <f t="shared" ref="T539:V539" si="546">T538*T537</f>
        <v>29495.588599999999</v>
      </c>
      <c r="U539" s="222">
        <f t="shared" si="546"/>
        <v>30440.698</v>
      </c>
      <c r="V539" s="222">
        <f t="shared" si="546"/>
        <v>27741.311000000002</v>
      </c>
      <c r="W539" s="214"/>
      <c r="X539" s="214"/>
      <c r="Y539" s="214"/>
      <c r="Z539" s="214"/>
      <c r="AA539" s="214"/>
      <c r="AB539" s="214"/>
      <c r="AC539" s="214"/>
      <c r="AD539" s="214"/>
      <c r="AE539" s="214"/>
      <c r="AF539" s="222">
        <f t="shared" ref="AF539:AH539" si="547">AF538*AF537</f>
        <v>0</v>
      </c>
      <c r="AG539" s="222">
        <f t="shared" si="547"/>
        <v>0</v>
      </c>
      <c r="AH539" s="222">
        <f t="shared" si="547"/>
        <v>0</v>
      </c>
      <c r="AI539" s="214"/>
      <c r="AJ539" s="214"/>
      <c r="AK539" s="214"/>
      <c r="AL539" s="214"/>
      <c r="AM539" s="214"/>
      <c r="AN539" s="214"/>
      <c r="AO539" s="214"/>
      <c r="AP539" s="214"/>
      <c r="AQ539" s="214"/>
      <c r="AR539" s="222">
        <f t="shared" ref="AR539:AT539" si="548">AR538*AR537</f>
        <v>0</v>
      </c>
      <c r="AS539" s="222">
        <f t="shared" si="548"/>
        <v>0</v>
      </c>
      <c r="AT539" s="222">
        <f t="shared" si="548"/>
        <v>0</v>
      </c>
      <c r="AU539" s="214"/>
      <c r="AV539" s="214"/>
      <c r="AW539" s="214"/>
      <c r="AX539" s="214"/>
      <c r="AY539" s="214"/>
      <c r="AZ539" s="214"/>
      <c r="BA539" s="214"/>
      <c r="BB539" s="214"/>
      <c r="BC539" s="214"/>
      <c r="BD539" s="222">
        <f t="shared" ref="BD539:BF539" si="549">BD538*BD537</f>
        <v>0</v>
      </c>
      <c r="BE539" s="222">
        <f t="shared" si="549"/>
        <v>0</v>
      </c>
      <c r="BF539" s="222">
        <f t="shared" si="549"/>
        <v>0</v>
      </c>
      <c r="BG539" s="214"/>
      <c r="BH539" s="214"/>
      <c r="BI539" s="214"/>
      <c r="BJ539" s="214"/>
      <c r="BK539" s="45"/>
      <c r="BL539" s="214"/>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216"/>
    </row>
    <row r="540" spans="1:98" s="45" customFormat="1" ht="12" customHeight="1" x14ac:dyDescent="0.2">
      <c r="A540" s="288"/>
      <c r="B540" s="203" t="s">
        <v>81</v>
      </c>
      <c r="C540" s="194">
        <v>3.09E-2</v>
      </c>
      <c r="D540" s="194"/>
      <c r="E540" s="194"/>
      <c r="F540" s="194">
        <v>2.1600000000000001E-2</v>
      </c>
      <c r="G540" s="194"/>
      <c r="H540" s="194"/>
      <c r="I540" s="194"/>
      <c r="J540" s="194"/>
      <c r="K540" s="194"/>
      <c r="L540" s="194"/>
      <c r="M540" s="194"/>
      <c r="N540" s="194"/>
      <c r="O540" s="194">
        <v>2.5000000000000001E-2</v>
      </c>
      <c r="P540" s="194">
        <v>2.5000000000000001E-2</v>
      </c>
      <c r="Q540" s="194">
        <v>2.5000000000000001E-2</v>
      </c>
      <c r="R540" s="194">
        <v>3.09E-2</v>
      </c>
      <c r="S540" s="194">
        <v>3.09E-2</v>
      </c>
      <c r="T540" s="194">
        <v>3.09E-2</v>
      </c>
      <c r="U540" s="194">
        <v>3.09E-2</v>
      </c>
      <c r="V540" s="194">
        <v>3.09E-2</v>
      </c>
      <c r="W540" s="194">
        <v>3.09E-2</v>
      </c>
      <c r="X540" s="194">
        <v>3.09E-2</v>
      </c>
      <c r="Y540" s="194">
        <v>3.09E-2</v>
      </c>
      <c r="Z540" s="194">
        <v>3.09E-2</v>
      </c>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L540" s="194"/>
    </row>
    <row r="541" spans="1:98" s="224" customFormat="1" x14ac:dyDescent="0.2">
      <c r="A541" s="288"/>
      <c r="B541" s="223" t="s">
        <v>82</v>
      </c>
      <c r="C541" s="183">
        <f t="shared" ref="C541:BJ541" si="550">C540*C501</f>
        <v>72675.606023999993</v>
      </c>
      <c r="D541" s="183">
        <f t="shared" si="550"/>
        <v>0</v>
      </c>
      <c r="E541" s="183">
        <f t="shared" si="550"/>
        <v>0</v>
      </c>
      <c r="F541" s="183">
        <f t="shared" si="550"/>
        <v>8790.169248000002</v>
      </c>
      <c r="G541" s="183">
        <f t="shared" si="550"/>
        <v>0</v>
      </c>
      <c r="H541" s="183">
        <f t="shared" si="550"/>
        <v>0</v>
      </c>
      <c r="I541" s="183">
        <f t="shared" si="550"/>
        <v>0</v>
      </c>
      <c r="J541" s="183">
        <f t="shared" si="550"/>
        <v>0</v>
      </c>
      <c r="K541" s="183">
        <f t="shared" si="550"/>
        <v>0</v>
      </c>
      <c r="L541" s="183">
        <f t="shared" si="550"/>
        <v>0</v>
      </c>
      <c r="M541" s="183">
        <f t="shared" si="550"/>
        <v>0</v>
      </c>
      <c r="N541" s="183">
        <f t="shared" si="550"/>
        <v>0</v>
      </c>
      <c r="O541" s="183">
        <f t="shared" si="550"/>
        <v>47434.698000000004</v>
      </c>
      <c r="P541" s="183">
        <f t="shared" si="550"/>
        <v>48668.535000000003</v>
      </c>
      <c r="Q541" s="183">
        <f t="shared" si="550"/>
        <v>49283.253000000004</v>
      </c>
      <c r="R541" s="183">
        <f t="shared" si="550"/>
        <v>66643.639272</v>
      </c>
      <c r="S541" s="183">
        <f t="shared" si="550"/>
        <v>74979.586655999999</v>
      </c>
      <c r="T541" s="183">
        <f t="shared" si="550"/>
        <v>71080.758144000007</v>
      </c>
      <c r="U541" s="183">
        <f t="shared" si="550"/>
        <v>72553.89834</v>
      </c>
      <c r="V541" s="183">
        <f t="shared" si="550"/>
        <v>71307.087048000001</v>
      </c>
      <c r="W541" s="183">
        <f t="shared" si="550"/>
        <v>66256.312716000015</v>
      </c>
      <c r="X541" s="183">
        <f t="shared" si="550"/>
        <v>66216.989375999998</v>
      </c>
      <c r="Y541" s="183">
        <f t="shared" si="550"/>
        <v>65050.304255999996</v>
      </c>
      <c r="Z541" s="183">
        <f t="shared" si="550"/>
        <v>64594.609596000002</v>
      </c>
      <c r="AA541" s="183">
        <f t="shared" si="550"/>
        <v>0</v>
      </c>
      <c r="AB541" s="183">
        <f t="shared" si="550"/>
        <v>0</v>
      </c>
      <c r="AC541" s="183">
        <f t="shared" si="550"/>
        <v>0</v>
      </c>
      <c r="AD541" s="183">
        <f t="shared" si="550"/>
        <v>0</v>
      </c>
      <c r="AE541" s="183">
        <f t="shared" si="550"/>
        <v>0</v>
      </c>
      <c r="AF541" s="183">
        <f t="shared" si="550"/>
        <v>0</v>
      </c>
      <c r="AG541" s="183">
        <f t="shared" si="550"/>
        <v>0</v>
      </c>
      <c r="AH541" s="183">
        <f t="shared" si="550"/>
        <v>0</v>
      </c>
      <c r="AI541" s="183">
        <f t="shared" si="550"/>
        <v>0</v>
      </c>
      <c r="AJ541" s="183">
        <f t="shared" si="550"/>
        <v>0</v>
      </c>
      <c r="AK541" s="183">
        <f t="shared" si="550"/>
        <v>0</v>
      </c>
      <c r="AL541" s="183">
        <f t="shared" si="550"/>
        <v>0</v>
      </c>
      <c r="AM541" s="183">
        <f t="shared" si="550"/>
        <v>0</v>
      </c>
      <c r="AN541" s="183">
        <f t="shared" si="550"/>
        <v>0</v>
      </c>
      <c r="AO541" s="183">
        <f t="shared" si="550"/>
        <v>0</v>
      </c>
      <c r="AP541" s="183">
        <f t="shared" si="550"/>
        <v>0</v>
      </c>
      <c r="AQ541" s="183">
        <f t="shared" si="550"/>
        <v>0</v>
      </c>
      <c r="AR541" s="183">
        <f t="shared" si="550"/>
        <v>0</v>
      </c>
      <c r="AS541" s="183">
        <f t="shared" si="550"/>
        <v>0</v>
      </c>
      <c r="AT541" s="183">
        <f t="shared" si="550"/>
        <v>0</v>
      </c>
      <c r="AU541" s="183">
        <f t="shared" si="550"/>
        <v>0</v>
      </c>
      <c r="AV541" s="183">
        <f t="shared" si="550"/>
        <v>0</v>
      </c>
      <c r="AW541" s="183">
        <f t="shared" si="550"/>
        <v>0</v>
      </c>
      <c r="AX541" s="183">
        <f t="shared" si="550"/>
        <v>0</v>
      </c>
      <c r="AY541" s="183">
        <f t="shared" si="550"/>
        <v>0</v>
      </c>
      <c r="AZ541" s="183">
        <f t="shared" si="550"/>
        <v>0</v>
      </c>
      <c r="BA541" s="183">
        <f t="shared" si="550"/>
        <v>0</v>
      </c>
      <c r="BB541" s="183">
        <f t="shared" si="550"/>
        <v>0</v>
      </c>
      <c r="BC541" s="183">
        <f t="shared" si="550"/>
        <v>0</v>
      </c>
      <c r="BD541" s="183">
        <f t="shared" si="550"/>
        <v>0</v>
      </c>
      <c r="BE541" s="183">
        <f t="shared" si="550"/>
        <v>0</v>
      </c>
      <c r="BF541" s="183">
        <f t="shared" si="550"/>
        <v>0</v>
      </c>
      <c r="BG541" s="183">
        <f t="shared" si="550"/>
        <v>0</v>
      </c>
      <c r="BH541" s="183">
        <f t="shared" si="550"/>
        <v>0</v>
      </c>
      <c r="BI541" s="183">
        <f t="shared" si="550"/>
        <v>0</v>
      </c>
      <c r="BJ541" s="183">
        <f t="shared" si="550"/>
        <v>0</v>
      </c>
      <c r="BK541" s="45"/>
      <c r="BL541" s="183">
        <f t="shared" ref="BL541" si="551">BL540*BL501</f>
        <v>0</v>
      </c>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row>
    <row r="542" spans="1:98" s="45" customFormat="1" x14ac:dyDescent="0.2">
      <c r="A542" s="288"/>
      <c r="B542" s="203" t="s">
        <v>83</v>
      </c>
      <c r="C542" s="73">
        <v>0.02</v>
      </c>
      <c r="D542" s="73"/>
      <c r="E542" s="73"/>
      <c r="F542" s="73">
        <v>0</v>
      </c>
      <c r="G542" s="73"/>
      <c r="H542" s="73"/>
      <c r="I542" s="73"/>
      <c r="J542" s="73"/>
      <c r="K542" s="73"/>
      <c r="L542" s="73"/>
      <c r="M542" s="73"/>
      <c r="N542" s="73"/>
      <c r="O542" s="73">
        <v>1.9699999999999999E-2</v>
      </c>
      <c r="P542" s="73">
        <v>1.9699999999999999E-2</v>
      </c>
      <c r="Q542" s="73">
        <v>1.9699999999999999E-2</v>
      </c>
      <c r="R542" s="73">
        <v>0.02</v>
      </c>
      <c r="S542" s="73">
        <v>0.02</v>
      </c>
      <c r="T542" s="73">
        <v>0.02</v>
      </c>
      <c r="U542" s="73">
        <v>0.02</v>
      </c>
      <c r="V542" s="73">
        <v>0.02</v>
      </c>
      <c r="W542" s="73">
        <v>0.02</v>
      </c>
      <c r="X542" s="73">
        <v>0.02</v>
      </c>
      <c r="Y542" s="73">
        <v>0.02</v>
      </c>
      <c r="Z542" s="73">
        <v>0.02</v>
      </c>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L542" s="73"/>
    </row>
    <row r="543" spans="1:98" s="226" customFormat="1" x14ac:dyDescent="0.2">
      <c r="A543" s="288"/>
      <c r="B543" s="223" t="s">
        <v>84</v>
      </c>
      <c r="C543" s="225">
        <f t="shared" ref="C543:BJ543" si="552">C542*C501</f>
        <v>47039.227200000001</v>
      </c>
      <c r="D543" s="225">
        <f t="shared" si="552"/>
        <v>0</v>
      </c>
      <c r="E543" s="225">
        <f t="shared" si="552"/>
        <v>0</v>
      </c>
      <c r="F543" s="225">
        <f t="shared" si="552"/>
        <v>0</v>
      </c>
      <c r="G543" s="225">
        <f t="shared" si="552"/>
        <v>0</v>
      </c>
      <c r="H543" s="225">
        <f t="shared" si="552"/>
        <v>0</v>
      </c>
      <c r="I543" s="225">
        <f t="shared" si="552"/>
        <v>0</v>
      </c>
      <c r="J543" s="225">
        <f t="shared" si="552"/>
        <v>0</v>
      </c>
      <c r="K543" s="225">
        <f t="shared" si="552"/>
        <v>0</v>
      </c>
      <c r="L543" s="225">
        <f t="shared" si="552"/>
        <v>0</v>
      </c>
      <c r="M543" s="225">
        <f t="shared" si="552"/>
        <v>0</v>
      </c>
      <c r="N543" s="225">
        <f t="shared" si="552"/>
        <v>0</v>
      </c>
      <c r="O543" s="225">
        <f t="shared" si="552"/>
        <v>37378.542023999995</v>
      </c>
      <c r="P543" s="225">
        <f t="shared" si="552"/>
        <v>38350.805579999993</v>
      </c>
      <c r="Q543" s="225">
        <f t="shared" si="552"/>
        <v>38835.203364000001</v>
      </c>
      <c r="R543" s="225">
        <f t="shared" si="552"/>
        <v>43135.041600000004</v>
      </c>
      <c r="S543" s="225">
        <f t="shared" si="552"/>
        <v>48530.476799999997</v>
      </c>
      <c r="T543" s="225">
        <f t="shared" si="552"/>
        <v>46006.963200000006</v>
      </c>
      <c r="U543" s="225">
        <f t="shared" si="552"/>
        <v>46960.452000000005</v>
      </c>
      <c r="V543" s="225">
        <f t="shared" si="552"/>
        <v>46153.454400000002</v>
      </c>
      <c r="W543" s="225">
        <f t="shared" si="552"/>
        <v>42884.344800000006</v>
      </c>
      <c r="X543" s="225">
        <f t="shared" si="552"/>
        <v>42858.892800000001</v>
      </c>
      <c r="Y543" s="225">
        <f t="shared" si="552"/>
        <v>42103.756799999996</v>
      </c>
      <c r="Z543" s="225">
        <f t="shared" si="552"/>
        <v>41808.808799999999</v>
      </c>
      <c r="AA543" s="225">
        <f t="shared" si="552"/>
        <v>0</v>
      </c>
      <c r="AB543" s="225">
        <f t="shared" si="552"/>
        <v>0</v>
      </c>
      <c r="AC543" s="225">
        <f t="shared" si="552"/>
        <v>0</v>
      </c>
      <c r="AD543" s="225">
        <f t="shared" si="552"/>
        <v>0</v>
      </c>
      <c r="AE543" s="225">
        <f t="shared" si="552"/>
        <v>0</v>
      </c>
      <c r="AF543" s="225">
        <f t="shared" si="552"/>
        <v>0</v>
      </c>
      <c r="AG543" s="225">
        <f t="shared" si="552"/>
        <v>0</v>
      </c>
      <c r="AH543" s="225">
        <f t="shared" si="552"/>
        <v>0</v>
      </c>
      <c r="AI543" s="225">
        <f t="shared" si="552"/>
        <v>0</v>
      </c>
      <c r="AJ543" s="225">
        <f t="shared" si="552"/>
        <v>0</v>
      </c>
      <c r="AK543" s="225">
        <f t="shared" si="552"/>
        <v>0</v>
      </c>
      <c r="AL543" s="225">
        <f t="shared" si="552"/>
        <v>0</v>
      </c>
      <c r="AM543" s="225">
        <f t="shared" si="552"/>
        <v>0</v>
      </c>
      <c r="AN543" s="225">
        <f t="shared" si="552"/>
        <v>0</v>
      </c>
      <c r="AO543" s="225">
        <f t="shared" si="552"/>
        <v>0</v>
      </c>
      <c r="AP543" s="225">
        <f t="shared" si="552"/>
        <v>0</v>
      </c>
      <c r="AQ543" s="225">
        <f t="shared" si="552"/>
        <v>0</v>
      </c>
      <c r="AR543" s="225">
        <f t="shared" si="552"/>
        <v>0</v>
      </c>
      <c r="AS543" s="225">
        <f t="shared" si="552"/>
        <v>0</v>
      </c>
      <c r="AT543" s="225">
        <f t="shared" si="552"/>
        <v>0</v>
      </c>
      <c r="AU543" s="225">
        <f t="shared" si="552"/>
        <v>0</v>
      </c>
      <c r="AV543" s="225">
        <f t="shared" si="552"/>
        <v>0</v>
      </c>
      <c r="AW543" s="225">
        <f t="shared" si="552"/>
        <v>0</v>
      </c>
      <c r="AX543" s="225">
        <f t="shared" si="552"/>
        <v>0</v>
      </c>
      <c r="AY543" s="225">
        <f t="shared" si="552"/>
        <v>0</v>
      </c>
      <c r="AZ543" s="225">
        <f t="shared" si="552"/>
        <v>0</v>
      </c>
      <c r="BA543" s="225">
        <f t="shared" si="552"/>
        <v>0</v>
      </c>
      <c r="BB543" s="225">
        <f t="shared" si="552"/>
        <v>0</v>
      </c>
      <c r="BC543" s="225">
        <f t="shared" si="552"/>
        <v>0</v>
      </c>
      <c r="BD543" s="225">
        <f t="shared" si="552"/>
        <v>0</v>
      </c>
      <c r="BE543" s="225">
        <f t="shared" si="552"/>
        <v>0</v>
      </c>
      <c r="BF543" s="225">
        <f t="shared" si="552"/>
        <v>0</v>
      </c>
      <c r="BG543" s="225">
        <f t="shared" si="552"/>
        <v>0</v>
      </c>
      <c r="BH543" s="225">
        <f t="shared" si="552"/>
        <v>0</v>
      </c>
      <c r="BI543" s="225">
        <f t="shared" si="552"/>
        <v>0</v>
      </c>
      <c r="BJ543" s="225">
        <f t="shared" si="552"/>
        <v>0</v>
      </c>
      <c r="BK543" s="23"/>
      <c r="BL543" s="225">
        <f t="shared" ref="BL543" si="553">BL542*BL501</f>
        <v>0</v>
      </c>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row>
    <row r="544" spans="1:98" s="224" customFormat="1" x14ac:dyDescent="0.2">
      <c r="A544" s="288"/>
      <c r="B544" s="223" t="s">
        <v>85</v>
      </c>
      <c r="C544" s="227">
        <v>0</v>
      </c>
      <c r="D544" s="227">
        <v>0</v>
      </c>
      <c r="E544" s="227">
        <v>0</v>
      </c>
      <c r="F544" s="227">
        <v>0</v>
      </c>
      <c r="G544" s="227">
        <v>0</v>
      </c>
      <c r="H544" s="227">
        <v>0</v>
      </c>
      <c r="I544" s="227">
        <v>0</v>
      </c>
      <c r="J544" s="227">
        <v>0</v>
      </c>
      <c r="K544" s="227">
        <v>0</v>
      </c>
      <c r="L544" s="227">
        <v>0</v>
      </c>
      <c r="M544" s="227">
        <v>0</v>
      </c>
      <c r="N544" s="227">
        <v>0</v>
      </c>
      <c r="O544" s="227">
        <v>0</v>
      </c>
      <c r="P544" s="227">
        <v>0</v>
      </c>
      <c r="Q544" s="227">
        <v>0</v>
      </c>
      <c r="R544" s="227">
        <v>0</v>
      </c>
      <c r="S544" s="227">
        <v>0</v>
      </c>
      <c r="T544" s="227">
        <v>0</v>
      </c>
      <c r="U544" s="227">
        <v>0</v>
      </c>
      <c r="V544" s="227">
        <v>0</v>
      </c>
      <c r="W544" s="227">
        <v>0</v>
      </c>
      <c r="X544" s="227">
        <v>0</v>
      </c>
      <c r="Y544" s="227">
        <v>0</v>
      </c>
      <c r="Z544" s="227">
        <v>0</v>
      </c>
      <c r="AA544" s="227">
        <v>0</v>
      </c>
      <c r="AB544" s="227">
        <v>0</v>
      </c>
      <c r="AC544" s="227">
        <v>0</v>
      </c>
      <c r="AD544" s="227">
        <v>0</v>
      </c>
      <c r="AE544" s="227">
        <v>0</v>
      </c>
      <c r="AF544" s="227">
        <v>0</v>
      </c>
      <c r="AG544" s="227">
        <v>0</v>
      </c>
      <c r="AH544" s="227">
        <v>0</v>
      </c>
      <c r="AI544" s="227">
        <v>0</v>
      </c>
      <c r="AJ544" s="227">
        <v>0</v>
      </c>
      <c r="AK544" s="227">
        <v>0</v>
      </c>
      <c r="AL544" s="227">
        <v>0</v>
      </c>
      <c r="AM544" s="227">
        <v>0</v>
      </c>
      <c r="AN544" s="227">
        <v>0</v>
      </c>
      <c r="AO544" s="227">
        <v>0</v>
      </c>
      <c r="AP544" s="227">
        <v>0</v>
      </c>
      <c r="AQ544" s="227">
        <v>0</v>
      </c>
      <c r="AR544" s="227">
        <v>0</v>
      </c>
      <c r="AS544" s="227">
        <v>0</v>
      </c>
      <c r="AT544" s="227">
        <v>0</v>
      </c>
      <c r="AU544" s="227">
        <v>0</v>
      </c>
      <c r="AV544" s="227">
        <v>0</v>
      </c>
      <c r="AW544" s="227">
        <v>0</v>
      </c>
      <c r="AX544" s="227">
        <v>0</v>
      </c>
      <c r="AY544" s="227">
        <v>0</v>
      </c>
      <c r="AZ544" s="227">
        <v>0</v>
      </c>
      <c r="BA544" s="227">
        <v>0</v>
      </c>
      <c r="BB544" s="227">
        <v>0</v>
      </c>
      <c r="BC544" s="227">
        <v>0</v>
      </c>
      <c r="BD544" s="227">
        <v>0</v>
      </c>
      <c r="BE544" s="227">
        <v>0</v>
      </c>
      <c r="BF544" s="227">
        <v>0</v>
      </c>
      <c r="BG544" s="227">
        <v>0</v>
      </c>
      <c r="BH544" s="227">
        <v>0</v>
      </c>
      <c r="BI544" s="227">
        <v>0</v>
      </c>
      <c r="BJ544" s="227">
        <v>0</v>
      </c>
      <c r="BK544" s="45"/>
      <c r="BL544" s="227">
        <v>0</v>
      </c>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row>
    <row r="545" spans="1:98" s="230" customFormat="1" ht="13.5" thickBot="1" x14ac:dyDescent="0.25">
      <c r="A545" s="288"/>
      <c r="B545" s="228" t="s">
        <v>86</v>
      </c>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45"/>
      <c r="BL545" s="229"/>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row>
    <row r="546" spans="1:98" s="83" customFormat="1" ht="13.5" thickBot="1" x14ac:dyDescent="0.25">
      <c r="A546" s="288"/>
      <c r="B546" s="80" t="s">
        <v>28</v>
      </c>
      <c r="C546" s="232">
        <v>831424.74</v>
      </c>
      <c r="D546" s="232"/>
      <c r="E546" s="232"/>
      <c r="F546" s="232">
        <v>135690.56</v>
      </c>
      <c r="G546" s="232"/>
      <c r="H546" s="232"/>
      <c r="I546" s="232"/>
      <c r="J546" s="232"/>
      <c r="K546" s="232"/>
      <c r="L546" s="232"/>
      <c r="M546" s="232"/>
      <c r="N546" s="232"/>
      <c r="O546" s="232">
        <v>562801.18999999994</v>
      </c>
      <c r="P546" s="232">
        <v>591010.34</v>
      </c>
      <c r="Q546" s="232">
        <v>587460.42000000004</v>
      </c>
      <c r="R546" s="232">
        <v>772069.22</v>
      </c>
      <c r="S546" s="232">
        <v>853191.48</v>
      </c>
      <c r="T546" s="232">
        <v>1327427.23</v>
      </c>
      <c r="U546" s="232">
        <v>1346316.34</v>
      </c>
      <c r="V546" s="232">
        <v>1295612.92</v>
      </c>
      <c r="W546" s="232">
        <v>775082.18</v>
      </c>
      <c r="X546" s="232">
        <v>781092.92</v>
      </c>
      <c r="Y546" s="232">
        <v>766280.09</v>
      </c>
      <c r="Z546" s="232">
        <v>759640.99</v>
      </c>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2"/>
      <c r="BE546" s="232"/>
      <c r="BF546" s="232"/>
      <c r="BG546" s="232"/>
      <c r="BH546" s="232"/>
      <c r="BI546" s="232"/>
      <c r="BJ546" s="232"/>
      <c r="BK546" s="82"/>
      <c r="BL546" s="23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row>
    <row r="547" spans="1:98" s="86" customFormat="1" ht="13.5" thickBot="1" x14ac:dyDescent="0.25">
      <c r="A547" s="288"/>
      <c r="B547" s="234" t="s">
        <v>29</v>
      </c>
      <c r="C547" s="235">
        <f>IFERROR(C546/C501*100,0)</f>
        <v>35.350272081000519</v>
      </c>
      <c r="D547" s="235">
        <f t="shared" ref="D547:BJ547" si="554">IFERROR(D546/D501*100,0)</f>
        <v>0</v>
      </c>
      <c r="E547" s="235">
        <f t="shared" si="554"/>
        <v>0</v>
      </c>
      <c r="F547" s="235">
        <f t="shared" si="554"/>
        <v>33.343113349801108</v>
      </c>
      <c r="G547" s="235">
        <f t="shared" si="554"/>
        <v>0</v>
      </c>
      <c r="H547" s="235">
        <f t="shared" si="554"/>
        <v>0</v>
      </c>
      <c r="I547" s="235">
        <f t="shared" si="554"/>
        <v>0</v>
      </c>
      <c r="J547" s="235">
        <f t="shared" si="554"/>
        <v>0</v>
      </c>
      <c r="K547" s="235">
        <f t="shared" si="554"/>
        <v>0</v>
      </c>
      <c r="L547" s="235">
        <f t="shared" si="554"/>
        <v>0</v>
      </c>
      <c r="M547" s="235">
        <f t="shared" si="554"/>
        <v>0</v>
      </c>
      <c r="N547" s="235">
        <f t="shared" si="554"/>
        <v>0</v>
      </c>
      <c r="O547" s="235">
        <f t="shared" si="554"/>
        <v>29.661893810307383</v>
      </c>
      <c r="P547" s="235">
        <f t="shared" si="554"/>
        <v>30.358954712731745</v>
      </c>
      <c r="Q547" s="235">
        <f t="shared" si="554"/>
        <v>29.800205152853852</v>
      </c>
      <c r="R547" s="235">
        <f t="shared" si="554"/>
        <v>35.797773288805637</v>
      </c>
      <c r="S547" s="235">
        <f t="shared" si="554"/>
        <v>35.161059039914484</v>
      </c>
      <c r="T547" s="235">
        <f t="shared" si="554"/>
        <v>57.70549228513304</v>
      </c>
      <c r="U547" s="235">
        <f t="shared" si="554"/>
        <v>57.338304154312659</v>
      </c>
      <c r="V547" s="235">
        <f t="shared" si="554"/>
        <v>56.143703081085071</v>
      </c>
      <c r="W547" s="235">
        <f t="shared" si="554"/>
        <v>36.147558444218085</v>
      </c>
      <c r="X547" s="235">
        <f t="shared" si="554"/>
        <v>36.449514626752091</v>
      </c>
      <c r="Y547" s="235">
        <f t="shared" si="554"/>
        <v>36.39960650732241</v>
      </c>
      <c r="Z547" s="235">
        <f t="shared" si="554"/>
        <v>36.338800927521284</v>
      </c>
      <c r="AA547" s="235">
        <f t="shared" si="554"/>
        <v>0</v>
      </c>
      <c r="AB547" s="235">
        <f t="shared" si="554"/>
        <v>0</v>
      </c>
      <c r="AC547" s="235">
        <f t="shared" si="554"/>
        <v>0</v>
      </c>
      <c r="AD547" s="235">
        <f t="shared" si="554"/>
        <v>0</v>
      </c>
      <c r="AE547" s="235">
        <f t="shared" si="554"/>
        <v>0</v>
      </c>
      <c r="AF547" s="235">
        <f t="shared" si="554"/>
        <v>0</v>
      </c>
      <c r="AG547" s="235">
        <f t="shared" si="554"/>
        <v>0</v>
      </c>
      <c r="AH547" s="235">
        <f t="shared" si="554"/>
        <v>0</v>
      </c>
      <c r="AI547" s="235">
        <f t="shared" si="554"/>
        <v>0</v>
      </c>
      <c r="AJ547" s="235">
        <f t="shared" si="554"/>
        <v>0</v>
      </c>
      <c r="AK547" s="235">
        <f t="shared" si="554"/>
        <v>0</v>
      </c>
      <c r="AL547" s="235">
        <f t="shared" si="554"/>
        <v>0</v>
      </c>
      <c r="AM547" s="235">
        <f t="shared" si="554"/>
        <v>0</v>
      </c>
      <c r="AN547" s="235">
        <f t="shared" si="554"/>
        <v>0</v>
      </c>
      <c r="AO547" s="235">
        <f t="shared" si="554"/>
        <v>0</v>
      </c>
      <c r="AP547" s="235">
        <f t="shared" si="554"/>
        <v>0</v>
      </c>
      <c r="AQ547" s="235">
        <f t="shared" si="554"/>
        <v>0</v>
      </c>
      <c r="AR547" s="235">
        <f t="shared" si="554"/>
        <v>0</v>
      </c>
      <c r="AS547" s="235">
        <f t="shared" si="554"/>
        <v>0</v>
      </c>
      <c r="AT547" s="235">
        <f t="shared" si="554"/>
        <v>0</v>
      </c>
      <c r="AU547" s="235">
        <f t="shared" si="554"/>
        <v>0</v>
      </c>
      <c r="AV547" s="235">
        <f t="shared" si="554"/>
        <v>0</v>
      </c>
      <c r="AW547" s="235">
        <f t="shared" si="554"/>
        <v>0</v>
      </c>
      <c r="AX547" s="235">
        <f t="shared" si="554"/>
        <v>0</v>
      </c>
      <c r="AY547" s="235">
        <f t="shared" si="554"/>
        <v>0</v>
      </c>
      <c r="AZ547" s="235">
        <f t="shared" si="554"/>
        <v>0</v>
      </c>
      <c r="BA547" s="235">
        <f t="shared" si="554"/>
        <v>0</v>
      </c>
      <c r="BB547" s="235">
        <f t="shared" si="554"/>
        <v>0</v>
      </c>
      <c r="BC547" s="235">
        <f t="shared" si="554"/>
        <v>0</v>
      </c>
      <c r="BD547" s="235">
        <f t="shared" si="554"/>
        <v>0</v>
      </c>
      <c r="BE547" s="235">
        <f t="shared" si="554"/>
        <v>0</v>
      </c>
      <c r="BF547" s="235">
        <f t="shared" si="554"/>
        <v>0</v>
      </c>
      <c r="BG547" s="235">
        <f t="shared" si="554"/>
        <v>0</v>
      </c>
      <c r="BH547" s="235">
        <f t="shared" si="554"/>
        <v>0</v>
      </c>
      <c r="BI547" s="235">
        <f t="shared" si="554"/>
        <v>0</v>
      </c>
      <c r="BJ547" s="85">
        <f t="shared" si="554"/>
        <v>0</v>
      </c>
      <c r="BK547" s="45"/>
      <c r="BL547" s="236">
        <f t="shared" ref="BL547" si="555">IFERROR(BL546/BL501*100,0)</f>
        <v>0</v>
      </c>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row>
    <row r="548" spans="1:98" s="240" customFormat="1" ht="13.5" thickBot="1" x14ac:dyDescent="0.25">
      <c r="A548" s="288"/>
      <c r="B548" s="237" t="s">
        <v>87</v>
      </c>
      <c r="C548" s="238">
        <f t="shared" ref="C548:BJ548" si="556">SUM(C514,C516,C520,C518,C526,C528,C530,C532,C534,C536,C539,C541,C543,C544,C545)-C546</f>
        <v>-0.31660400005057454</v>
      </c>
      <c r="D548" s="238">
        <f t="shared" si="556"/>
        <v>0</v>
      </c>
      <c r="E548" s="238">
        <f t="shared" si="556"/>
        <v>0</v>
      </c>
      <c r="F548" s="238">
        <f t="shared" si="556"/>
        <v>-11472.760507999992</v>
      </c>
      <c r="G548" s="238">
        <f t="shared" si="556"/>
        <v>0</v>
      </c>
      <c r="H548" s="238">
        <f t="shared" si="556"/>
        <v>0</v>
      </c>
      <c r="I548" s="238">
        <f t="shared" si="556"/>
        <v>0</v>
      </c>
      <c r="J548" s="238">
        <f t="shared" si="556"/>
        <v>0</v>
      </c>
      <c r="K548" s="238">
        <f t="shared" si="556"/>
        <v>0</v>
      </c>
      <c r="L548" s="238">
        <f t="shared" si="556"/>
        <v>0</v>
      </c>
      <c r="M548" s="238">
        <f t="shared" si="556"/>
        <v>0</v>
      </c>
      <c r="N548" s="238">
        <f t="shared" si="556"/>
        <v>0</v>
      </c>
      <c r="O548" s="238">
        <f t="shared" si="556"/>
        <v>-1.3267999980598688E-2</v>
      </c>
      <c r="P548" s="238">
        <f t="shared" si="556"/>
        <v>-4.299999913200736E-3</v>
      </c>
      <c r="Q548" s="238">
        <f t="shared" si="556"/>
        <v>-0.33770000003278255</v>
      </c>
      <c r="R548" s="238">
        <f t="shared" si="556"/>
        <v>-1.6360000008717179E-3</v>
      </c>
      <c r="S548" s="238">
        <f t="shared" si="556"/>
        <v>-9.5999999903142452E-3</v>
      </c>
      <c r="T548" s="238">
        <f t="shared" si="556"/>
        <v>-0.38879999984055758</v>
      </c>
      <c r="U548" s="238">
        <f t="shared" si="556"/>
        <v>0.48371200007386506</v>
      </c>
      <c r="V548" s="238">
        <f t="shared" si="556"/>
        <v>-0.6200160002335906</v>
      </c>
      <c r="W548" s="238">
        <f t="shared" si="556"/>
        <v>-2.6008000015281141E-2</v>
      </c>
      <c r="X548" s="238">
        <f t="shared" si="556"/>
        <v>-0.23468799993861467</v>
      </c>
      <c r="Y548" s="238">
        <f t="shared" si="556"/>
        <v>-0.27908000000752509</v>
      </c>
      <c r="Z548" s="238">
        <f t="shared" si="556"/>
        <v>-0.1737599999178201</v>
      </c>
      <c r="AA548" s="238">
        <f t="shared" si="556"/>
        <v>0</v>
      </c>
      <c r="AB548" s="238">
        <f t="shared" si="556"/>
        <v>0</v>
      </c>
      <c r="AC548" s="238">
        <f t="shared" si="556"/>
        <v>0</v>
      </c>
      <c r="AD548" s="238">
        <f t="shared" si="556"/>
        <v>0</v>
      </c>
      <c r="AE548" s="238">
        <f t="shared" si="556"/>
        <v>0</v>
      </c>
      <c r="AF548" s="238">
        <f t="shared" si="556"/>
        <v>0</v>
      </c>
      <c r="AG548" s="238">
        <f t="shared" si="556"/>
        <v>0</v>
      </c>
      <c r="AH548" s="238">
        <f t="shared" si="556"/>
        <v>0</v>
      </c>
      <c r="AI548" s="238">
        <f t="shared" si="556"/>
        <v>0</v>
      </c>
      <c r="AJ548" s="238">
        <f t="shared" si="556"/>
        <v>0</v>
      </c>
      <c r="AK548" s="238">
        <f t="shared" si="556"/>
        <v>0</v>
      </c>
      <c r="AL548" s="238">
        <f t="shared" si="556"/>
        <v>0</v>
      </c>
      <c r="AM548" s="238">
        <f t="shared" si="556"/>
        <v>0</v>
      </c>
      <c r="AN548" s="238">
        <f t="shared" si="556"/>
        <v>0</v>
      </c>
      <c r="AO548" s="238">
        <f t="shared" si="556"/>
        <v>0</v>
      </c>
      <c r="AP548" s="238">
        <f t="shared" si="556"/>
        <v>0</v>
      </c>
      <c r="AQ548" s="238">
        <f t="shared" si="556"/>
        <v>0</v>
      </c>
      <c r="AR548" s="238">
        <f t="shared" si="556"/>
        <v>0</v>
      </c>
      <c r="AS548" s="238">
        <f t="shared" si="556"/>
        <v>0</v>
      </c>
      <c r="AT548" s="238">
        <f t="shared" si="556"/>
        <v>0</v>
      </c>
      <c r="AU548" s="238">
        <f t="shared" si="556"/>
        <v>0</v>
      </c>
      <c r="AV548" s="238">
        <f t="shared" si="556"/>
        <v>0</v>
      </c>
      <c r="AW548" s="238">
        <f t="shared" si="556"/>
        <v>0</v>
      </c>
      <c r="AX548" s="238">
        <f t="shared" si="556"/>
        <v>0</v>
      </c>
      <c r="AY548" s="238">
        <f t="shared" si="556"/>
        <v>0</v>
      </c>
      <c r="AZ548" s="238">
        <f t="shared" si="556"/>
        <v>0</v>
      </c>
      <c r="BA548" s="238">
        <f t="shared" si="556"/>
        <v>0</v>
      </c>
      <c r="BB548" s="238">
        <f t="shared" si="556"/>
        <v>0</v>
      </c>
      <c r="BC548" s="238">
        <f t="shared" si="556"/>
        <v>0</v>
      </c>
      <c r="BD548" s="238">
        <f t="shared" si="556"/>
        <v>0</v>
      </c>
      <c r="BE548" s="238">
        <f t="shared" si="556"/>
        <v>0</v>
      </c>
      <c r="BF548" s="238">
        <f t="shared" si="556"/>
        <v>0</v>
      </c>
      <c r="BG548" s="238">
        <f t="shared" si="556"/>
        <v>0</v>
      </c>
      <c r="BH548" s="238">
        <f t="shared" si="556"/>
        <v>0</v>
      </c>
      <c r="BI548" s="238">
        <f t="shared" si="556"/>
        <v>0</v>
      </c>
      <c r="BJ548" s="238">
        <f t="shared" si="556"/>
        <v>0</v>
      </c>
      <c r="BK548" s="45"/>
      <c r="BL548" s="239">
        <f t="shared" ref="BL548" si="557">SUM(BL514,BL516,BL520,BL518,BL526,BL528,BL530,BL532,BL534,BL536,BL539,BL541,BL543,BL544,BL545)-BL546</f>
        <v>0</v>
      </c>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row>
    <row r="549" spans="1:98" s="244" customFormat="1" ht="13.5" thickBot="1" x14ac:dyDescent="0.25">
      <c r="A549" s="289"/>
      <c r="B549" s="241" t="s">
        <v>31</v>
      </c>
      <c r="C549" s="242">
        <f>IFERROR(C548/C546,0)</f>
        <v>-3.8079694387080005E-7</v>
      </c>
      <c r="D549" s="242">
        <f t="shared" ref="D549:BJ549" si="558">IFERROR(D548/D546,0)</f>
        <v>0</v>
      </c>
      <c r="E549" s="242">
        <f t="shared" si="558"/>
        <v>0</v>
      </c>
      <c r="F549" s="242">
        <f t="shared" si="558"/>
        <v>-8.4550911338268434E-2</v>
      </c>
      <c r="G549" s="242">
        <f t="shared" si="558"/>
        <v>0</v>
      </c>
      <c r="H549" s="242">
        <f t="shared" si="558"/>
        <v>0</v>
      </c>
      <c r="I549" s="242">
        <f t="shared" si="558"/>
        <v>0</v>
      </c>
      <c r="J549" s="242">
        <f t="shared" si="558"/>
        <v>0</v>
      </c>
      <c r="K549" s="242">
        <f t="shared" si="558"/>
        <v>0</v>
      </c>
      <c r="L549" s="242">
        <f t="shared" si="558"/>
        <v>0</v>
      </c>
      <c r="M549" s="242">
        <f t="shared" si="558"/>
        <v>0</v>
      </c>
      <c r="N549" s="242">
        <f t="shared" si="558"/>
        <v>0</v>
      </c>
      <c r="O549" s="242">
        <f t="shared" si="558"/>
        <v>-2.3574932349732042E-8</v>
      </c>
      <c r="P549" s="242">
        <f t="shared" si="558"/>
        <v>-7.2756762820777998E-9</v>
      </c>
      <c r="Q549" s="242">
        <f t="shared" si="558"/>
        <v>-5.7484723827484846E-7</v>
      </c>
      <c r="R549" s="242">
        <f t="shared" si="558"/>
        <v>-2.11898099094239E-9</v>
      </c>
      <c r="S549" s="242">
        <f t="shared" si="558"/>
        <v>-1.1251870436299065E-8</v>
      </c>
      <c r="T549" s="242">
        <f t="shared" si="558"/>
        <v>-2.9289741166493745E-7</v>
      </c>
      <c r="U549" s="242">
        <f t="shared" si="558"/>
        <v>3.5928554508509126E-7</v>
      </c>
      <c r="V549" s="242">
        <f t="shared" si="558"/>
        <v>-4.7855033757581746E-7</v>
      </c>
      <c r="W549" s="242">
        <f t="shared" si="558"/>
        <v>-3.3555151552163332E-8</v>
      </c>
      <c r="X549" s="242">
        <f t="shared" si="558"/>
        <v>-3.0046105134151599E-7</v>
      </c>
      <c r="Y549" s="242">
        <f t="shared" si="558"/>
        <v>-3.6420103255915877E-7</v>
      </c>
      <c r="Z549" s="242">
        <f t="shared" si="558"/>
        <v>-2.28739631227404E-7</v>
      </c>
      <c r="AA549" s="242">
        <f t="shared" si="558"/>
        <v>0</v>
      </c>
      <c r="AB549" s="242">
        <f t="shared" si="558"/>
        <v>0</v>
      </c>
      <c r="AC549" s="242">
        <f t="shared" si="558"/>
        <v>0</v>
      </c>
      <c r="AD549" s="242">
        <f t="shared" si="558"/>
        <v>0</v>
      </c>
      <c r="AE549" s="242">
        <f t="shared" si="558"/>
        <v>0</v>
      </c>
      <c r="AF549" s="242">
        <f t="shared" si="558"/>
        <v>0</v>
      </c>
      <c r="AG549" s="242">
        <f t="shared" si="558"/>
        <v>0</v>
      </c>
      <c r="AH549" s="242">
        <f t="shared" si="558"/>
        <v>0</v>
      </c>
      <c r="AI549" s="242">
        <f t="shared" si="558"/>
        <v>0</v>
      </c>
      <c r="AJ549" s="242">
        <f t="shared" si="558"/>
        <v>0</v>
      </c>
      <c r="AK549" s="242">
        <f t="shared" si="558"/>
        <v>0</v>
      </c>
      <c r="AL549" s="242">
        <f t="shared" si="558"/>
        <v>0</v>
      </c>
      <c r="AM549" s="242">
        <f t="shared" si="558"/>
        <v>0</v>
      </c>
      <c r="AN549" s="242">
        <f t="shared" si="558"/>
        <v>0</v>
      </c>
      <c r="AO549" s="242">
        <f t="shared" si="558"/>
        <v>0</v>
      </c>
      <c r="AP549" s="242">
        <f t="shared" si="558"/>
        <v>0</v>
      </c>
      <c r="AQ549" s="242">
        <f t="shared" si="558"/>
        <v>0</v>
      </c>
      <c r="AR549" s="242">
        <f t="shared" si="558"/>
        <v>0</v>
      </c>
      <c r="AS549" s="242">
        <f t="shared" si="558"/>
        <v>0</v>
      </c>
      <c r="AT549" s="242">
        <f t="shared" si="558"/>
        <v>0</v>
      </c>
      <c r="AU549" s="242">
        <f t="shared" si="558"/>
        <v>0</v>
      </c>
      <c r="AV549" s="242">
        <f t="shared" si="558"/>
        <v>0</v>
      </c>
      <c r="AW549" s="242">
        <f t="shared" si="558"/>
        <v>0</v>
      </c>
      <c r="AX549" s="242">
        <f t="shared" si="558"/>
        <v>0</v>
      </c>
      <c r="AY549" s="242">
        <f t="shared" si="558"/>
        <v>0</v>
      </c>
      <c r="AZ549" s="242">
        <f t="shared" si="558"/>
        <v>0</v>
      </c>
      <c r="BA549" s="242">
        <f t="shared" si="558"/>
        <v>0</v>
      </c>
      <c r="BB549" s="242">
        <f t="shared" si="558"/>
        <v>0</v>
      </c>
      <c r="BC549" s="242">
        <f t="shared" si="558"/>
        <v>0</v>
      </c>
      <c r="BD549" s="242">
        <f t="shared" si="558"/>
        <v>0</v>
      </c>
      <c r="BE549" s="242">
        <f t="shared" si="558"/>
        <v>0</v>
      </c>
      <c r="BF549" s="242">
        <f t="shared" si="558"/>
        <v>0</v>
      </c>
      <c r="BG549" s="242">
        <f t="shared" si="558"/>
        <v>0</v>
      </c>
      <c r="BH549" s="242">
        <f t="shared" si="558"/>
        <v>0</v>
      </c>
      <c r="BI549" s="242">
        <f t="shared" si="558"/>
        <v>0</v>
      </c>
      <c r="BJ549" s="242">
        <f t="shared" si="558"/>
        <v>0</v>
      </c>
      <c r="BK549" s="45"/>
      <c r="BL549" s="243">
        <f t="shared" ref="BL549" si="559">IFERROR(BL548/BL546,0)</f>
        <v>0</v>
      </c>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spans="1:98" s="251" customFormat="1" x14ac:dyDescent="0.2">
      <c r="B550" s="252"/>
      <c r="BK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row>
    <row r="551" spans="1:98" s="254" customFormat="1" ht="13.5" thickBot="1" x14ac:dyDescent="0.25">
      <c r="B551" s="253" t="s">
        <v>104</v>
      </c>
      <c r="BK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row>
    <row r="552" spans="1:98" s="132" customFormat="1" ht="13.5" customHeight="1" x14ac:dyDescent="0.2">
      <c r="A552" s="272" t="s">
        <v>105</v>
      </c>
      <c r="B552" s="131" t="s">
        <v>41</v>
      </c>
      <c r="C552" s="132">
        <v>16649</v>
      </c>
      <c r="F552" s="132">
        <v>6700</v>
      </c>
      <c r="O552" s="132">
        <v>16649</v>
      </c>
      <c r="P552" s="132">
        <v>16649</v>
      </c>
      <c r="Q552" s="132">
        <v>16649</v>
      </c>
      <c r="R552" s="132">
        <v>16649</v>
      </c>
      <c r="S552" s="132">
        <v>16649</v>
      </c>
      <c r="T552" s="132">
        <v>16649</v>
      </c>
      <c r="U552" s="132">
        <v>16649</v>
      </c>
      <c r="V552" s="132">
        <v>16649</v>
      </c>
      <c r="W552" s="132">
        <v>16649</v>
      </c>
      <c r="X552" s="132">
        <v>16649</v>
      </c>
      <c r="Y552" s="132">
        <v>16649</v>
      </c>
      <c r="Z552" s="132">
        <v>16649</v>
      </c>
      <c r="BK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4"/>
    </row>
    <row r="553" spans="1:98" s="138" customFormat="1" x14ac:dyDescent="0.2">
      <c r="A553" s="273"/>
      <c r="B553" s="135" t="s">
        <v>42</v>
      </c>
      <c r="C553" s="136">
        <v>16649</v>
      </c>
      <c r="D553" s="136"/>
      <c r="E553" s="136"/>
      <c r="F553" s="136">
        <v>16648.86</v>
      </c>
      <c r="G553" s="136"/>
      <c r="H553" s="136"/>
      <c r="I553" s="136"/>
      <c r="J553" s="136"/>
      <c r="K553" s="136"/>
      <c r="L553" s="136"/>
      <c r="M553" s="136"/>
      <c r="N553" s="136"/>
      <c r="O553" s="136">
        <v>16827.39</v>
      </c>
      <c r="P553" s="136">
        <v>16827.39</v>
      </c>
      <c r="Q553" s="136">
        <v>16827.39</v>
      </c>
      <c r="R553" s="136">
        <v>16827.39</v>
      </c>
      <c r="S553" s="136">
        <v>16827.39</v>
      </c>
      <c r="T553" s="136">
        <v>16827.39</v>
      </c>
      <c r="U553" s="136">
        <v>16649</v>
      </c>
      <c r="V553" s="136">
        <v>16649</v>
      </c>
      <c r="W553" s="136">
        <v>16649</v>
      </c>
      <c r="X553" s="136">
        <v>16649</v>
      </c>
      <c r="Y553" s="136">
        <v>16649</v>
      </c>
      <c r="Z553" s="136">
        <v>16649</v>
      </c>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3"/>
      <c r="BL553" s="136"/>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7"/>
    </row>
    <row r="554" spans="1:98" s="140" customFormat="1" ht="12.75" customHeight="1" x14ac:dyDescent="0.2">
      <c r="A554" s="273"/>
      <c r="B554" s="139" t="s">
        <v>43</v>
      </c>
      <c r="C554" s="49">
        <v>3520441.32</v>
      </c>
      <c r="D554" s="49"/>
      <c r="E554" s="49"/>
      <c r="F554" s="49">
        <v>4136921.4</v>
      </c>
      <c r="G554" s="49"/>
      <c r="H554" s="49"/>
      <c r="I554" s="49"/>
      <c r="J554" s="49"/>
      <c r="K554" s="49"/>
      <c r="L554" s="49"/>
      <c r="M554" s="49"/>
      <c r="N554" s="49"/>
      <c r="O554" s="49">
        <v>4362777.12</v>
      </c>
      <c r="P554" s="49">
        <v>3884195.88</v>
      </c>
      <c r="Q554" s="49">
        <v>3463471.8</v>
      </c>
      <c r="R554" s="49">
        <v>3622877.64</v>
      </c>
      <c r="S554" s="49">
        <v>3246883.08</v>
      </c>
      <c r="T554" s="49">
        <v>3090597.96</v>
      </c>
      <c r="U554" s="49">
        <v>3268956.84</v>
      </c>
      <c r="V554" s="49">
        <v>3781598.76</v>
      </c>
      <c r="W554" s="49">
        <v>3528870.36</v>
      </c>
      <c r="X554" s="49">
        <v>3871820.88</v>
      </c>
      <c r="Y554" s="49">
        <v>3357171.72</v>
      </c>
      <c r="Z554" s="49">
        <v>3419111.64</v>
      </c>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133"/>
      <c r="BL554" s="49"/>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row>
    <row r="555" spans="1:98" s="142" customFormat="1" x14ac:dyDescent="0.2">
      <c r="A555" s="273"/>
      <c r="B555" s="141" t="s">
        <v>44</v>
      </c>
      <c r="C555" s="48">
        <v>1990272.72</v>
      </c>
      <c r="D555" s="48"/>
      <c r="E555" s="48"/>
      <c r="F555" s="48">
        <v>2476525.56</v>
      </c>
      <c r="G555" s="48"/>
      <c r="H555" s="48"/>
      <c r="I555" s="48"/>
      <c r="J555" s="48"/>
      <c r="K555" s="48"/>
      <c r="L555" s="48"/>
      <c r="M555" s="48"/>
      <c r="N555" s="48"/>
      <c r="O555" s="48">
        <v>2907563.52</v>
      </c>
      <c r="P555" s="48">
        <v>2803826.88</v>
      </c>
      <c r="Q555" s="48">
        <v>2381480.64</v>
      </c>
      <c r="R555" s="48">
        <v>2186829.6</v>
      </c>
      <c r="S555" s="48">
        <v>2036498.4</v>
      </c>
      <c r="T555" s="48">
        <v>2088171.24</v>
      </c>
      <c r="U555" s="48">
        <v>2168283.36</v>
      </c>
      <c r="V555" s="48">
        <v>2360148.2400000002</v>
      </c>
      <c r="W555" s="48">
        <v>2370468.6</v>
      </c>
      <c r="X555" s="48">
        <v>2417109.6</v>
      </c>
      <c r="Y555" s="48">
        <v>2352849.6</v>
      </c>
      <c r="Z555" s="48">
        <v>2245440.7200000002</v>
      </c>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133"/>
      <c r="BL555" s="48"/>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row>
    <row r="556" spans="1:98" s="145" customFormat="1" ht="12.75" customHeight="1" x14ac:dyDescent="0.2">
      <c r="A556" s="273"/>
      <c r="B556" s="143" t="s">
        <v>45</v>
      </c>
      <c r="C556" s="144">
        <v>730815.96</v>
      </c>
      <c r="D556" s="144"/>
      <c r="E556" s="144"/>
      <c r="F556" s="144">
        <v>911951.04</v>
      </c>
      <c r="G556" s="144"/>
      <c r="H556" s="144"/>
      <c r="I556" s="144"/>
      <c r="J556" s="144"/>
      <c r="K556" s="144"/>
      <c r="L556" s="144"/>
      <c r="M556" s="144"/>
      <c r="N556" s="144"/>
      <c r="O556" s="144">
        <v>1099789.68</v>
      </c>
      <c r="P556" s="144">
        <v>1156607.8799999999</v>
      </c>
      <c r="Q556" s="144">
        <v>902284.44</v>
      </c>
      <c r="R556" s="144">
        <v>832457.88</v>
      </c>
      <c r="S556" s="144">
        <v>768579.6</v>
      </c>
      <c r="T556" s="144">
        <v>774685.8</v>
      </c>
      <c r="U556" s="144">
        <v>808686.12</v>
      </c>
      <c r="V556" s="144">
        <v>894445.8</v>
      </c>
      <c r="W556" s="144">
        <v>890660.16</v>
      </c>
      <c r="X556" s="144">
        <v>941382.84</v>
      </c>
      <c r="Y556" s="144">
        <v>941844.72</v>
      </c>
      <c r="Z556" s="144">
        <v>906574.92</v>
      </c>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AV556" s="144"/>
      <c r="AW556" s="144"/>
      <c r="AX556" s="144"/>
      <c r="AY556" s="144"/>
      <c r="AZ556" s="144"/>
      <c r="BA556" s="144"/>
      <c r="BB556" s="144"/>
      <c r="BC556" s="144"/>
      <c r="BD556" s="144"/>
      <c r="BE556" s="144"/>
      <c r="BF556" s="144"/>
      <c r="BG556" s="144"/>
      <c r="BH556" s="144"/>
      <c r="BI556" s="144"/>
      <c r="BJ556" s="144"/>
      <c r="BK556" s="133"/>
      <c r="BL556" s="144"/>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row>
    <row r="557" spans="1:98" s="57" customFormat="1" x14ac:dyDescent="0.2">
      <c r="A557" s="273"/>
      <c r="B557" s="146" t="s">
        <v>20</v>
      </c>
      <c r="C557" s="147">
        <v>6241530</v>
      </c>
      <c r="D557" s="147"/>
      <c r="E557" s="147"/>
      <c r="F557" s="147">
        <v>7525398</v>
      </c>
      <c r="G557" s="147"/>
      <c r="H557" s="147"/>
      <c r="I557" s="147"/>
      <c r="J557" s="147"/>
      <c r="K557" s="147"/>
      <c r="L557" s="147"/>
      <c r="M557" s="147"/>
      <c r="N557" s="147"/>
      <c r="O557" s="147">
        <v>8370130.3200000003</v>
      </c>
      <c r="P557" s="147">
        <v>7844630.6399999997</v>
      </c>
      <c r="Q557" s="147">
        <v>6747236.8799999999</v>
      </c>
      <c r="R557" s="147">
        <v>6642165.1200000001</v>
      </c>
      <c r="S557" s="147">
        <v>6051961.0800000001</v>
      </c>
      <c r="T557" s="147">
        <v>5953455</v>
      </c>
      <c r="U557" s="147">
        <v>6245926.3200000003</v>
      </c>
      <c r="V557" s="147">
        <v>7036192.7999999998</v>
      </c>
      <c r="W557" s="147">
        <v>6789999.1200000001</v>
      </c>
      <c r="X557" s="147">
        <v>7230313.3200000003</v>
      </c>
      <c r="Y557" s="147">
        <v>6651866.04</v>
      </c>
      <c r="Z557" s="147">
        <v>6571127.2800000003</v>
      </c>
      <c r="AA557" s="147"/>
      <c r="AB557" s="147"/>
      <c r="AC557" s="147"/>
      <c r="AD557" s="147"/>
      <c r="AE557" s="147"/>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47"/>
      <c r="BF557" s="147"/>
      <c r="BG557" s="147"/>
      <c r="BH557" s="147"/>
      <c r="BI557" s="147"/>
      <c r="BJ557" s="147"/>
      <c r="BK557" s="56"/>
      <c r="BL557" s="147"/>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row>
    <row r="558" spans="1:98" s="150" customFormat="1" x14ac:dyDescent="0.2">
      <c r="A558" s="273"/>
      <c r="B558" s="148" t="s">
        <v>46</v>
      </c>
      <c r="C558" s="149">
        <v>11191.82</v>
      </c>
      <c r="D558" s="149"/>
      <c r="E558" s="149"/>
      <c r="F558" s="149">
        <v>15713.26</v>
      </c>
      <c r="G558" s="149"/>
      <c r="H558" s="149"/>
      <c r="I558" s="149"/>
      <c r="J558" s="149"/>
      <c r="K558" s="149"/>
      <c r="L558" s="149"/>
      <c r="M558" s="149"/>
      <c r="N558" s="149"/>
      <c r="O558" s="149">
        <v>16499.14</v>
      </c>
      <c r="P558" s="149">
        <v>16559.46</v>
      </c>
      <c r="Q558" s="149">
        <v>14965.17</v>
      </c>
      <c r="R558" s="149">
        <v>14941.6</v>
      </c>
      <c r="S558" s="149">
        <v>10580.09</v>
      </c>
      <c r="T558" s="149">
        <v>10507.97</v>
      </c>
      <c r="U558" s="149">
        <v>11419.51</v>
      </c>
      <c r="V558" s="149">
        <v>12163.25</v>
      </c>
      <c r="W558" s="149">
        <v>12016.12</v>
      </c>
      <c r="X558" s="149">
        <v>11975.93</v>
      </c>
      <c r="Y558" s="149">
        <v>12110.91</v>
      </c>
      <c r="Z558" s="149">
        <v>11925.54</v>
      </c>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33"/>
      <c r="BL558" s="149"/>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row>
    <row r="559" spans="1:98" s="153" customFormat="1" x14ac:dyDescent="0.2">
      <c r="A559" s="273"/>
      <c r="B559" s="151" t="s">
        <v>47</v>
      </c>
      <c r="C559" s="152">
        <v>11150.63</v>
      </c>
      <c r="D559" s="152"/>
      <c r="E559" s="152"/>
      <c r="F559" s="152">
        <v>15823.76</v>
      </c>
      <c r="G559" s="152"/>
      <c r="H559" s="152"/>
      <c r="I559" s="152"/>
      <c r="J559" s="152"/>
      <c r="K559" s="152"/>
      <c r="L559" s="152"/>
      <c r="M559" s="152"/>
      <c r="N559" s="152"/>
      <c r="O559" s="152">
        <v>16743.18</v>
      </c>
      <c r="P559" s="152">
        <v>16537.46</v>
      </c>
      <c r="Q559" s="152">
        <v>15022.77</v>
      </c>
      <c r="R559" s="152">
        <v>14926.25</v>
      </c>
      <c r="S559" s="152">
        <v>10580.39</v>
      </c>
      <c r="T559" s="152">
        <v>10538.08</v>
      </c>
      <c r="U559" s="152">
        <v>11415.14</v>
      </c>
      <c r="V559" s="152">
        <v>12128.98</v>
      </c>
      <c r="W559" s="152">
        <v>11779.76</v>
      </c>
      <c r="X559" s="152">
        <v>11917.54</v>
      </c>
      <c r="Y559" s="152">
        <v>12222.94</v>
      </c>
      <c r="Z559" s="152">
        <v>12049.61</v>
      </c>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33"/>
      <c r="BL559" s="152"/>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row>
    <row r="560" spans="1:98" s="153" customFormat="1" x14ac:dyDescent="0.2">
      <c r="A560" s="273"/>
      <c r="B560" s="154" t="s">
        <v>48</v>
      </c>
      <c r="C560" s="152">
        <v>10976.96</v>
      </c>
      <c r="D560" s="152"/>
      <c r="E560" s="152"/>
      <c r="F560" s="152">
        <v>15573.55</v>
      </c>
      <c r="G560" s="152"/>
      <c r="H560" s="152"/>
      <c r="I560" s="152"/>
      <c r="J560" s="152"/>
      <c r="K560" s="152"/>
      <c r="L560" s="152"/>
      <c r="M560" s="152"/>
      <c r="N560" s="152"/>
      <c r="O560" s="152">
        <v>16616.240000000002</v>
      </c>
      <c r="P560" s="152">
        <v>16539.77</v>
      </c>
      <c r="Q560" s="152">
        <v>14162.42</v>
      </c>
      <c r="R560" s="152">
        <v>14803.5</v>
      </c>
      <c r="S560" s="152">
        <v>10660.05</v>
      </c>
      <c r="T560" s="152">
        <v>10531.56</v>
      </c>
      <c r="U560" s="152">
        <v>11327.33</v>
      </c>
      <c r="V560" s="152">
        <v>12251.5</v>
      </c>
      <c r="W560" s="152">
        <v>11539.87</v>
      </c>
      <c r="X560" s="152">
        <v>12052.97</v>
      </c>
      <c r="Y560" s="152">
        <v>12158.9</v>
      </c>
      <c r="Z560" s="152">
        <v>11779.67</v>
      </c>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33"/>
      <c r="BL560" s="152"/>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row>
    <row r="561" spans="1:97" s="157" customFormat="1" ht="13.5" thickBot="1" x14ac:dyDescent="0.25">
      <c r="A561" s="273"/>
      <c r="B561" s="155" t="s">
        <v>49</v>
      </c>
      <c r="C561" s="156">
        <v>11191.82</v>
      </c>
      <c r="D561" s="156"/>
      <c r="E561" s="156"/>
      <c r="F561" s="156">
        <v>15823.76</v>
      </c>
      <c r="G561" s="156"/>
      <c r="H561" s="156"/>
      <c r="I561" s="156"/>
      <c r="J561" s="156"/>
      <c r="K561" s="156"/>
      <c r="L561" s="156"/>
      <c r="M561" s="156"/>
      <c r="N561" s="156"/>
      <c r="O561" s="156">
        <v>16743.18</v>
      </c>
      <c r="P561" s="156">
        <v>16559.46</v>
      </c>
      <c r="Q561" s="156">
        <v>15022.77</v>
      </c>
      <c r="R561" s="156">
        <v>14941.6</v>
      </c>
      <c r="S561" s="156">
        <v>10660.05</v>
      </c>
      <c r="T561" s="156">
        <v>10538.08</v>
      </c>
      <c r="U561" s="156">
        <v>11419.51</v>
      </c>
      <c r="V561" s="156">
        <v>12251.5</v>
      </c>
      <c r="W561" s="156">
        <v>12016.12</v>
      </c>
      <c r="X561" s="156">
        <v>12052.97</v>
      </c>
      <c r="Y561" s="156">
        <v>12222.94</v>
      </c>
      <c r="Z561" s="156">
        <v>12049.61</v>
      </c>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45"/>
      <c r="BL561" s="156"/>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row>
    <row r="562" spans="1:97" s="160" customFormat="1" x14ac:dyDescent="0.2">
      <c r="A562" s="273"/>
      <c r="B562" s="158" t="s">
        <v>50</v>
      </c>
      <c r="C562" s="159">
        <v>469898.88</v>
      </c>
      <c r="D562" s="159"/>
      <c r="E562" s="159"/>
      <c r="F562" s="159">
        <v>726283.92</v>
      </c>
      <c r="G562" s="159"/>
      <c r="H562" s="159"/>
      <c r="I562" s="159"/>
      <c r="J562" s="159"/>
      <c r="K562" s="159"/>
      <c r="L562" s="159"/>
      <c r="M562" s="159"/>
      <c r="N562" s="159"/>
      <c r="O562" s="159">
        <v>1223008.08</v>
      </c>
      <c r="P562" s="159">
        <v>871576.08</v>
      </c>
      <c r="Q562" s="159">
        <v>711064.44</v>
      </c>
      <c r="R562" s="159">
        <v>738294.24</v>
      </c>
      <c r="S562" s="159">
        <v>676417.68</v>
      </c>
      <c r="T562" s="159">
        <v>611823.24</v>
      </c>
      <c r="U562" s="159">
        <v>642614.76</v>
      </c>
      <c r="V562" s="159">
        <v>756595.32</v>
      </c>
      <c r="W562" s="159">
        <v>695177.16</v>
      </c>
      <c r="X562" s="159">
        <v>770404.92</v>
      </c>
      <c r="Y562" s="159">
        <v>635775.36</v>
      </c>
      <c r="Z562" s="159">
        <v>616974.84</v>
      </c>
      <c r="AA562" s="159"/>
      <c r="AB562" s="159"/>
      <c r="AC562" s="159"/>
      <c r="AD562" s="159"/>
      <c r="AE562" s="159"/>
      <c r="AF562" s="159"/>
      <c r="AG562" s="159"/>
      <c r="AH562" s="159"/>
      <c r="AI562" s="159"/>
      <c r="AJ562" s="159"/>
      <c r="AK562" s="159"/>
      <c r="AL562" s="159"/>
      <c r="AM562" s="159"/>
      <c r="AN562" s="159"/>
      <c r="AO562" s="159"/>
      <c r="AP562" s="159"/>
      <c r="AQ562" s="159"/>
      <c r="AR562" s="159"/>
      <c r="AS562" s="159"/>
      <c r="AT562" s="159"/>
      <c r="AU562" s="159"/>
      <c r="AV562" s="159"/>
      <c r="AW562" s="159"/>
      <c r="AX562" s="159"/>
      <c r="AY562" s="159"/>
      <c r="AZ562" s="159"/>
      <c r="BA562" s="159"/>
      <c r="BB562" s="159"/>
      <c r="BC562" s="159"/>
      <c r="BD562" s="159"/>
      <c r="BE562" s="159"/>
      <c r="BF562" s="159"/>
      <c r="BG562" s="159"/>
      <c r="BH562" s="159"/>
      <c r="BI562" s="159"/>
      <c r="BJ562" s="159"/>
      <c r="BK562" s="133"/>
      <c r="BL562" s="159"/>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row>
    <row r="563" spans="1:97" s="163" customFormat="1" x14ac:dyDescent="0.2">
      <c r="A563" s="273"/>
      <c r="B563" s="161" t="s">
        <v>51</v>
      </c>
      <c r="C563" s="162">
        <v>304365.12</v>
      </c>
      <c r="D563" s="162"/>
      <c r="E563" s="162"/>
      <c r="F563" s="162">
        <v>458451.84</v>
      </c>
      <c r="G563" s="162"/>
      <c r="H563" s="162"/>
      <c r="I563" s="162"/>
      <c r="J563" s="162"/>
      <c r="K563" s="162"/>
      <c r="L563" s="162"/>
      <c r="M563" s="162"/>
      <c r="N563" s="162"/>
      <c r="O563" s="162">
        <v>766874.52</v>
      </c>
      <c r="P563" s="162">
        <v>641030.40000000002</v>
      </c>
      <c r="Q563" s="162">
        <v>512650.44</v>
      </c>
      <c r="R563" s="162">
        <v>455623.67999999999</v>
      </c>
      <c r="S563" s="162">
        <v>440982.12</v>
      </c>
      <c r="T563" s="162">
        <v>437007.96</v>
      </c>
      <c r="U563" s="162">
        <v>460758.24</v>
      </c>
      <c r="V563" s="162">
        <v>483744.72</v>
      </c>
      <c r="W563" s="162">
        <v>491037.36</v>
      </c>
      <c r="X563" s="162">
        <v>516534.6</v>
      </c>
      <c r="Y563" s="162">
        <v>474588.84</v>
      </c>
      <c r="Z563" s="162">
        <v>438163.56</v>
      </c>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33"/>
      <c r="BL563" s="162"/>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row>
    <row r="564" spans="1:97" s="163" customFormat="1" x14ac:dyDescent="0.2">
      <c r="A564" s="273"/>
      <c r="B564" s="164" t="s">
        <v>52</v>
      </c>
      <c r="C564" s="165">
        <v>125066.52</v>
      </c>
      <c r="D564" s="165"/>
      <c r="E564" s="165"/>
      <c r="F564" s="165">
        <v>184771.44</v>
      </c>
      <c r="G564" s="165"/>
      <c r="H564" s="165"/>
      <c r="I564" s="165"/>
      <c r="J564" s="165"/>
      <c r="K564" s="165"/>
      <c r="L564" s="165"/>
      <c r="M564" s="165"/>
      <c r="N564" s="165"/>
      <c r="O564" s="165">
        <v>293046.59999999998</v>
      </c>
      <c r="P564" s="165">
        <v>264208.32</v>
      </c>
      <c r="Q564" s="165">
        <v>204833.28</v>
      </c>
      <c r="R564" s="165">
        <v>180426.72</v>
      </c>
      <c r="S564" s="165">
        <v>174909.24</v>
      </c>
      <c r="T564" s="165">
        <v>171798.48</v>
      </c>
      <c r="U564" s="165">
        <v>180975.84</v>
      </c>
      <c r="V564" s="165">
        <v>186507.96</v>
      </c>
      <c r="W564" s="165">
        <v>189830.28</v>
      </c>
      <c r="X564" s="165">
        <v>207962.88</v>
      </c>
      <c r="Y564" s="165">
        <v>194296.8</v>
      </c>
      <c r="Z564" s="165">
        <v>179484.72</v>
      </c>
      <c r="AA564" s="165"/>
      <c r="AB564" s="165"/>
      <c r="AC564" s="165"/>
      <c r="AD564" s="165"/>
      <c r="AE564" s="165"/>
      <c r="AF564" s="165"/>
      <c r="AG564" s="165"/>
      <c r="AH564" s="165"/>
      <c r="AI564" s="165"/>
      <c r="AJ564" s="165"/>
      <c r="AK564" s="165"/>
      <c r="AL564" s="165"/>
      <c r="AM564" s="165"/>
      <c r="AN564" s="165"/>
      <c r="AO564" s="165"/>
      <c r="AP564" s="165"/>
      <c r="AQ564" s="165"/>
      <c r="AR564" s="165"/>
      <c r="AS564" s="165"/>
      <c r="AT564" s="165"/>
      <c r="AU564" s="165"/>
      <c r="AV564" s="165"/>
      <c r="AW564" s="165"/>
      <c r="AX564" s="165"/>
      <c r="AY564" s="165"/>
      <c r="AZ564" s="165"/>
      <c r="BA564" s="165"/>
      <c r="BB564" s="165"/>
      <c r="BC564" s="165"/>
      <c r="BD564" s="165"/>
      <c r="BE564" s="165"/>
      <c r="BF564" s="165"/>
      <c r="BG564" s="165"/>
      <c r="BH564" s="165"/>
      <c r="BI564" s="165"/>
      <c r="BJ564" s="165"/>
      <c r="BK564" s="133"/>
      <c r="BL564" s="165"/>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row>
    <row r="565" spans="1:97" s="168" customFormat="1" ht="13.5" thickBot="1" x14ac:dyDescent="0.25">
      <c r="A565" s="273"/>
      <c r="B565" s="166" t="s">
        <v>53</v>
      </c>
      <c r="C565" s="167">
        <v>0</v>
      </c>
      <c r="D565" s="167"/>
      <c r="E565" s="167"/>
      <c r="F565" s="167">
        <v>0</v>
      </c>
      <c r="G565" s="167"/>
      <c r="H565" s="167"/>
      <c r="I565" s="167"/>
      <c r="J565" s="167"/>
      <c r="K565" s="167"/>
      <c r="L565" s="167"/>
      <c r="M565" s="167"/>
      <c r="N565" s="167"/>
      <c r="O565" s="167">
        <v>0</v>
      </c>
      <c r="P565" s="167">
        <v>0</v>
      </c>
      <c r="Q565" s="167">
        <v>0</v>
      </c>
      <c r="R565" s="167">
        <v>0</v>
      </c>
      <c r="S565" s="167">
        <v>0</v>
      </c>
      <c r="T565" s="167">
        <v>11192.4</v>
      </c>
      <c r="U565" s="167">
        <v>16790.77</v>
      </c>
      <c r="V565" s="167">
        <v>8689.6299999999992</v>
      </c>
      <c r="W565" s="167">
        <v>0</v>
      </c>
      <c r="X565" s="167">
        <v>0</v>
      </c>
      <c r="Y565" s="167">
        <v>0</v>
      </c>
      <c r="Z565" s="167">
        <v>0</v>
      </c>
      <c r="AA565" s="167"/>
      <c r="AB565" s="167"/>
      <c r="AC565" s="167"/>
      <c r="AD565" s="167"/>
      <c r="AE565" s="167"/>
      <c r="AF565" s="167"/>
      <c r="AG565" s="167"/>
      <c r="AH565" s="167"/>
      <c r="AI565" s="167"/>
      <c r="AJ565" s="167"/>
      <c r="AK565" s="167"/>
      <c r="AL565" s="167"/>
      <c r="AM565" s="167"/>
      <c r="AN565" s="167"/>
      <c r="AO565" s="167"/>
      <c r="AP565" s="167"/>
      <c r="AQ565" s="167"/>
      <c r="AR565" s="167"/>
      <c r="AS565" s="167"/>
      <c r="AT565" s="167"/>
      <c r="AU565" s="167"/>
      <c r="AV565" s="167"/>
      <c r="AW565" s="167"/>
      <c r="AX565" s="167"/>
      <c r="AY565" s="167"/>
      <c r="AZ565" s="167"/>
      <c r="BA565" s="167"/>
      <c r="BB565" s="167"/>
      <c r="BC565" s="167"/>
      <c r="BD565" s="167"/>
      <c r="BE565" s="167"/>
      <c r="BF565" s="167"/>
      <c r="BG565" s="167"/>
      <c r="BH565" s="167"/>
      <c r="BI565" s="167"/>
      <c r="BJ565" s="167"/>
      <c r="BK565" s="56"/>
      <c r="BL565" s="167"/>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row>
    <row r="566" spans="1:97" s="171" customFormat="1" x14ac:dyDescent="0.2">
      <c r="A566" s="273"/>
      <c r="B566" s="245" t="s">
        <v>54</v>
      </c>
      <c r="C566" s="170">
        <v>75</v>
      </c>
      <c r="D566" s="170"/>
      <c r="E566" s="170"/>
      <c r="F566" s="170">
        <v>66</v>
      </c>
      <c r="G566" s="170"/>
      <c r="H566" s="170"/>
      <c r="I566" s="170"/>
      <c r="J566" s="170"/>
      <c r="K566" s="170"/>
      <c r="L566" s="170"/>
      <c r="M566" s="170"/>
      <c r="N566" s="170"/>
      <c r="O566" s="170">
        <v>69</v>
      </c>
      <c r="P566" s="170">
        <v>71</v>
      </c>
      <c r="Q566" s="170">
        <v>60</v>
      </c>
      <c r="R566" s="170">
        <v>62</v>
      </c>
      <c r="S566" s="170">
        <v>77</v>
      </c>
      <c r="T566" s="170">
        <v>79</v>
      </c>
      <c r="U566" s="170">
        <v>75</v>
      </c>
      <c r="V566" s="170">
        <v>78</v>
      </c>
      <c r="W566" s="170">
        <v>79</v>
      </c>
      <c r="X566" s="170">
        <v>82</v>
      </c>
      <c r="Y566" s="170">
        <v>77</v>
      </c>
      <c r="Z566" s="170">
        <v>74</v>
      </c>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0"/>
      <c r="BF566" s="170"/>
      <c r="BG566" s="170"/>
      <c r="BH566" s="170"/>
      <c r="BI566" s="170"/>
      <c r="BJ566" s="170"/>
      <c r="BK566" s="133"/>
      <c r="BL566" s="170"/>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row>
    <row r="567" spans="1:97" s="174" customFormat="1" x14ac:dyDescent="0.2">
      <c r="A567" s="273"/>
      <c r="B567" s="246" t="s">
        <v>55</v>
      </c>
      <c r="C567" s="173">
        <v>31</v>
      </c>
      <c r="D567" s="173"/>
      <c r="E567" s="173"/>
      <c r="F567" s="173">
        <v>30</v>
      </c>
      <c r="G567" s="173"/>
      <c r="H567" s="173"/>
      <c r="I567" s="173"/>
      <c r="J567" s="173"/>
      <c r="K567" s="173"/>
      <c r="L567" s="173"/>
      <c r="M567" s="173"/>
      <c r="N567" s="173"/>
      <c r="O567" s="173">
        <v>31</v>
      </c>
      <c r="P567" s="173">
        <v>28</v>
      </c>
      <c r="Q567" s="173">
        <v>31</v>
      </c>
      <c r="R567" s="173">
        <v>30</v>
      </c>
      <c r="S567" s="173">
        <v>31</v>
      </c>
      <c r="T567" s="173">
        <v>30</v>
      </c>
      <c r="U567" s="173">
        <v>31</v>
      </c>
      <c r="V567" s="173">
        <v>31</v>
      </c>
      <c r="W567" s="173">
        <v>30</v>
      </c>
      <c r="X567" s="173">
        <v>31</v>
      </c>
      <c r="Y567" s="173">
        <v>30</v>
      </c>
      <c r="Z567" s="173">
        <v>31</v>
      </c>
      <c r="AA567" s="173"/>
      <c r="AB567" s="173"/>
      <c r="AC567" s="173"/>
      <c r="AD567" s="173"/>
      <c r="AE567" s="173"/>
      <c r="AF567" s="173"/>
      <c r="AG567" s="173"/>
      <c r="AH567" s="173"/>
      <c r="AI567" s="173"/>
      <c r="AJ567" s="173"/>
      <c r="AK567" s="173"/>
      <c r="AL567" s="173"/>
      <c r="AM567" s="173"/>
      <c r="AN567" s="173"/>
      <c r="AO567" s="173"/>
      <c r="AP567" s="173"/>
      <c r="AQ567" s="173"/>
      <c r="AR567" s="173"/>
      <c r="AS567" s="173"/>
      <c r="AT567" s="173"/>
      <c r="AU567" s="173"/>
      <c r="AV567" s="173"/>
      <c r="AW567" s="173"/>
      <c r="AX567" s="173"/>
      <c r="AY567" s="173"/>
      <c r="AZ567" s="173"/>
      <c r="BA567" s="173"/>
      <c r="BB567" s="173"/>
      <c r="BC567" s="173"/>
      <c r="BD567" s="173"/>
      <c r="BE567" s="173"/>
      <c r="BF567" s="173"/>
      <c r="BG567" s="173"/>
      <c r="BH567" s="173"/>
      <c r="BI567" s="173"/>
      <c r="BJ567" s="173"/>
      <c r="BK567" s="45"/>
      <c r="BL567" s="173"/>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row>
    <row r="568" spans="1:97" s="177" customFormat="1" ht="4.5" customHeight="1" x14ac:dyDescent="0.2">
      <c r="A568" s="273"/>
      <c r="B568" s="247"/>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45"/>
      <c r="BL568" s="176"/>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row>
    <row r="569" spans="1:97" s="181" customFormat="1" x14ac:dyDescent="0.2">
      <c r="A569" s="273"/>
      <c r="B569" s="248" t="s">
        <v>56</v>
      </c>
      <c r="C569" s="179">
        <v>52.33</v>
      </c>
      <c r="D569" s="179"/>
      <c r="E569" s="179"/>
      <c r="F569" s="179">
        <v>49.91</v>
      </c>
      <c r="G569" s="179"/>
      <c r="H569" s="179"/>
      <c r="I569" s="179"/>
      <c r="J569" s="179"/>
      <c r="K569" s="179"/>
      <c r="L569" s="179"/>
      <c r="M569" s="179"/>
      <c r="N569" s="179"/>
      <c r="O569" s="179">
        <v>42.37</v>
      </c>
      <c r="P569" s="179">
        <v>42.37</v>
      </c>
      <c r="Q569" s="179">
        <v>42.37</v>
      </c>
      <c r="R569" s="179">
        <v>52.33</v>
      </c>
      <c r="S569" s="179">
        <v>52.33</v>
      </c>
      <c r="T569" s="179">
        <v>52.33</v>
      </c>
      <c r="U569" s="179">
        <v>52.33</v>
      </c>
      <c r="V569" s="179">
        <v>52.33</v>
      </c>
      <c r="W569" s="179">
        <v>52.33</v>
      </c>
      <c r="X569" s="179">
        <v>52.33</v>
      </c>
      <c r="Y569" s="179">
        <v>52.33</v>
      </c>
      <c r="Z569" s="179">
        <v>52.33</v>
      </c>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80"/>
      <c r="BL569" s="179"/>
      <c r="BM569" s="180"/>
      <c r="BN569" s="180"/>
      <c r="BO569" s="180"/>
      <c r="BP569" s="180"/>
      <c r="BQ569" s="180"/>
      <c r="BR569" s="180"/>
      <c r="BS569" s="180"/>
      <c r="BT569" s="180"/>
      <c r="BU569" s="180"/>
      <c r="BV569" s="180"/>
      <c r="BW569" s="180"/>
      <c r="BX569" s="180"/>
      <c r="BY569" s="180"/>
      <c r="BZ569" s="180"/>
      <c r="CA569" s="180"/>
      <c r="CB569" s="180"/>
      <c r="CC569" s="180"/>
      <c r="CD569" s="180"/>
      <c r="CE569" s="180"/>
      <c r="CF569" s="180"/>
      <c r="CG569" s="180"/>
      <c r="CH569" s="180"/>
      <c r="CI569" s="180"/>
      <c r="CJ569" s="180"/>
      <c r="CK569" s="180"/>
      <c r="CL569" s="180"/>
      <c r="CM569" s="180"/>
      <c r="CN569" s="180"/>
      <c r="CO569" s="180"/>
      <c r="CP569" s="180"/>
      <c r="CQ569" s="180"/>
      <c r="CR569" s="180"/>
      <c r="CS569" s="180"/>
    </row>
    <row r="570" spans="1:97" s="184" customFormat="1" x14ac:dyDescent="0.2">
      <c r="A570" s="273"/>
      <c r="B570" s="249" t="s">
        <v>57</v>
      </c>
      <c r="C570" s="183">
        <f t="shared" ref="C570:BJ570" si="560">C567*C569</f>
        <v>1622.23</v>
      </c>
      <c r="D570" s="183">
        <f t="shared" si="560"/>
        <v>0</v>
      </c>
      <c r="E570" s="183">
        <f t="shared" si="560"/>
        <v>0</v>
      </c>
      <c r="F570" s="183">
        <f t="shared" si="560"/>
        <v>1497.3</v>
      </c>
      <c r="G570" s="183">
        <f t="shared" si="560"/>
        <v>0</v>
      </c>
      <c r="H570" s="183">
        <f t="shared" si="560"/>
        <v>0</v>
      </c>
      <c r="I570" s="183">
        <f t="shared" si="560"/>
        <v>0</v>
      </c>
      <c r="J570" s="183">
        <f t="shared" si="560"/>
        <v>0</v>
      </c>
      <c r="K570" s="183">
        <f t="shared" si="560"/>
        <v>0</v>
      </c>
      <c r="L570" s="183">
        <f t="shared" si="560"/>
        <v>0</v>
      </c>
      <c r="M570" s="183">
        <f t="shared" si="560"/>
        <v>0</v>
      </c>
      <c r="N570" s="183">
        <f t="shared" si="560"/>
        <v>0</v>
      </c>
      <c r="O570" s="183">
        <f t="shared" si="560"/>
        <v>1313.47</v>
      </c>
      <c r="P570" s="183">
        <f t="shared" si="560"/>
        <v>1186.3599999999999</v>
      </c>
      <c r="Q570" s="183">
        <f t="shared" si="560"/>
        <v>1313.47</v>
      </c>
      <c r="R570" s="183">
        <f t="shared" si="560"/>
        <v>1569.8999999999999</v>
      </c>
      <c r="S570" s="183">
        <f t="shared" si="560"/>
        <v>1622.23</v>
      </c>
      <c r="T570" s="183">
        <f t="shared" si="560"/>
        <v>1569.8999999999999</v>
      </c>
      <c r="U570" s="183">
        <f t="shared" si="560"/>
        <v>1622.23</v>
      </c>
      <c r="V570" s="183">
        <f t="shared" si="560"/>
        <v>1622.23</v>
      </c>
      <c r="W570" s="183">
        <f t="shared" si="560"/>
        <v>1569.8999999999999</v>
      </c>
      <c r="X570" s="183">
        <f t="shared" si="560"/>
        <v>1622.23</v>
      </c>
      <c r="Y570" s="183">
        <f t="shared" si="560"/>
        <v>1569.8999999999999</v>
      </c>
      <c r="Z570" s="183">
        <f t="shared" si="560"/>
        <v>1622.23</v>
      </c>
      <c r="AA570" s="183">
        <f t="shared" si="560"/>
        <v>0</v>
      </c>
      <c r="AB570" s="183">
        <f t="shared" si="560"/>
        <v>0</v>
      </c>
      <c r="AC570" s="183">
        <f t="shared" si="560"/>
        <v>0</v>
      </c>
      <c r="AD570" s="183">
        <f t="shared" si="560"/>
        <v>0</v>
      </c>
      <c r="AE570" s="183">
        <f t="shared" si="560"/>
        <v>0</v>
      </c>
      <c r="AF570" s="183">
        <f t="shared" si="560"/>
        <v>0</v>
      </c>
      <c r="AG570" s="183">
        <f t="shared" si="560"/>
        <v>0</v>
      </c>
      <c r="AH570" s="183">
        <f t="shared" si="560"/>
        <v>0</v>
      </c>
      <c r="AI570" s="183">
        <f t="shared" si="560"/>
        <v>0</v>
      </c>
      <c r="AJ570" s="183">
        <f t="shared" si="560"/>
        <v>0</v>
      </c>
      <c r="AK570" s="183">
        <f t="shared" si="560"/>
        <v>0</v>
      </c>
      <c r="AL570" s="183">
        <f t="shared" si="560"/>
        <v>0</v>
      </c>
      <c r="AM570" s="183">
        <f t="shared" si="560"/>
        <v>0</v>
      </c>
      <c r="AN570" s="183">
        <f t="shared" si="560"/>
        <v>0</v>
      </c>
      <c r="AO570" s="183">
        <f t="shared" si="560"/>
        <v>0</v>
      </c>
      <c r="AP570" s="183">
        <f t="shared" si="560"/>
        <v>0</v>
      </c>
      <c r="AQ570" s="183">
        <f t="shared" si="560"/>
        <v>0</v>
      </c>
      <c r="AR570" s="183">
        <f t="shared" si="560"/>
        <v>0</v>
      </c>
      <c r="AS570" s="183">
        <f t="shared" si="560"/>
        <v>0</v>
      </c>
      <c r="AT570" s="183">
        <f t="shared" si="560"/>
        <v>0</v>
      </c>
      <c r="AU570" s="183">
        <f t="shared" si="560"/>
        <v>0</v>
      </c>
      <c r="AV570" s="183">
        <f t="shared" si="560"/>
        <v>0</v>
      </c>
      <c r="AW570" s="183">
        <f t="shared" si="560"/>
        <v>0</v>
      </c>
      <c r="AX570" s="183">
        <f t="shared" si="560"/>
        <v>0</v>
      </c>
      <c r="AY570" s="183">
        <f t="shared" si="560"/>
        <v>0</v>
      </c>
      <c r="AZ570" s="183">
        <f t="shared" si="560"/>
        <v>0</v>
      </c>
      <c r="BA570" s="183">
        <f t="shared" si="560"/>
        <v>0</v>
      </c>
      <c r="BB570" s="183">
        <f t="shared" si="560"/>
        <v>0</v>
      </c>
      <c r="BC570" s="183">
        <f t="shared" si="560"/>
        <v>0</v>
      </c>
      <c r="BD570" s="183">
        <f t="shared" si="560"/>
        <v>0</v>
      </c>
      <c r="BE570" s="183">
        <f t="shared" si="560"/>
        <v>0</v>
      </c>
      <c r="BF570" s="183">
        <f t="shared" si="560"/>
        <v>0</v>
      </c>
      <c r="BG570" s="183">
        <f t="shared" si="560"/>
        <v>0</v>
      </c>
      <c r="BH570" s="183">
        <f t="shared" si="560"/>
        <v>0</v>
      </c>
      <c r="BI570" s="183">
        <f t="shared" si="560"/>
        <v>0</v>
      </c>
      <c r="BJ570" s="183">
        <f t="shared" si="560"/>
        <v>0</v>
      </c>
      <c r="BK570" s="45"/>
      <c r="BL570" s="183">
        <f t="shared" ref="BL570" si="561">BL567*BL569</f>
        <v>0</v>
      </c>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row>
    <row r="571" spans="1:97" s="45" customFormat="1" x14ac:dyDescent="0.2">
      <c r="A571" s="273"/>
      <c r="B571" s="199" t="s">
        <v>6</v>
      </c>
      <c r="C571" s="186">
        <v>3.35</v>
      </c>
      <c r="D571" s="186"/>
      <c r="E571" s="186"/>
      <c r="F571" s="186">
        <v>0</v>
      </c>
      <c r="G571" s="186"/>
      <c r="H571" s="186"/>
      <c r="I571" s="186"/>
      <c r="J571" s="186"/>
      <c r="K571" s="186"/>
      <c r="L571" s="186"/>
      <c r="M571" s="186"/>
      <c r="N571" s="186"/>
      <c r="O571" s="186">
        <v>2.71</v>
      </c>
      <c r="P571" s="186">
        <v>2.71</v>
      </c>
      <c r="Q571" s="186">
        <v>2.71</v>
      </c>
      <c r="R571" s="186">
        <v>3.35</v>
      </c>
      <c r="S571" s="186">
        <v>3.35</v>
      </c>
      <c r="T571" s="186">
        <v>3.35</v>
      </c>
      <c r="U571" s="186">
        <v>3.35</v>
      </c>
      <c r="V571" s="186">
        <v>3.35</v>
      </c>
      <c r="W571" s="186">
        <v>3.35</v>
      </c>
      <c r="X571" s="186">
        <v>3.35</v>
      </c>
      <c r="Y571" s="186">
        <v>3.35</v>
      </c>
      <c r="Z571" s="186">
        <v>3.35</v>
      </c>
      <c r="AA571" s="186"/>
      <c r="AB571" s="186"/>
      <c r="AC571" s="186"/>
      <c r="AD571" s="186"/>
      <c r="AE571" s="186"/>
      <c r="AF571" s="186"/>
      <c r="AG571" s="186"/>
      <c r="AH571" s="186"/>
      <c r="AI571" s="186"/>
      <c r="AJ571" s="186"/>
      <c r="AK571" s="186"/>
      <c r="AL571" s="186"/>
      <c r="AM571" s="186"/>
      <c r="AN571" s="186"/>
      <c r="AO571" s="186"/>
      <c r="AP571" s="186"/>
      <c r="AQ571" s="186"/>
      <c r="AR571" s="186"/>
      <c r="AS571" s="186"/>
      <c r="AT571" s="186"/>
      <c r="AU571" s="186"/>
      <c r="AV571" s="186"/>
      <c r="AW571" s="186"/>
      <c r="AX571" s="186"/>
      <c r="AY571" s="186"/>
      <c r="AZ571" s="186"/>
      <c r="BA571" s="186"/>
      <c r="BB571" s="186"/>
      <c r="BC571" s="186"/>
      <c r="BD571" s="186"/>
      <c r="BE571" s="186"/>
      <c r="BF571" s="186"/>
      <c r="BG571" s="186"/>
      <c r="BH571" s="186"/>
      <c r="BI571" s="186"/>
      <c r="BJ571" s="186"/>
      <c r="BL571" s="186"/>
    </row>
    <row r="572" spans="1:97" s="24" customFormat="1" x14ac:dyDescent="0.2">
      <c r="A572" s="273"/>
      <c r="B572" s="250" t="s">
        <v>58</v>
      </c>
      <c r="C572" s="188">
        <f t="shared" ref="C572:BJ572" si="562">C571*C553</f>
        <v>55774.15</v>
      </c>
      <c r="D572" s="188">
        <f t="shared" si="562"/>
        <v>0</v>
      </c>
      <c r="E572" s="188">
        <f t="shared" si="562"/>
        <v>0</v>
      </c>
      <c r="F572" s="188">
        <f t="shared" si="562"/>
        <v>0</v>
      </c>
      <c r="G572" s="188">
        <f t="shared" si="562"/>
        <v>0</v>
      </c>
      <c r="H572" s="188">
        <f t="shared" si="562"/>
        <v>0</v>
      </c>
      <c r="I572" s="188">
        <f t="shared" si="562"/>
        <v>0</v>
      </c>
      <c r="J572" s="188">
        <f t="shared" si="562"/>
        <v>0</v>
      </c>
      <c r="K572" s="188">
        <f t="shared" si="562"/>
        <v>0</v>
      </c>
      <c r="L572" s="188">
        <f t="shared" si="562"/>
        <v>0</v>
      </c>
      <c r="M572" s="188">
        <f t="shared" si="562"/>
        <v>0</v>
      </c>
      <c r="N572" s="188">
        <f t="shared" si="562"/>
        <v>0</v>
      </c>
      <c r="O572" s="188">
        <f t="shared" si="562"/>
        <v>45602.226899999994</v>
      </c>
      <c r="P572" s="188">
        <f t="shared" si="562"/>
        <v>45602.226899999994</v>
      </c>
      <c r="Q572" s="188">
        <f t="shared" si="562"/>
        <v>45602.226899999994</v>
      </c>
      <c r="R572" s="188">
        <f t="shared" si="562"/>
        <v>56371.756500000003</v>
      </c>
      <c r="S572" s="188">
        <f t="shared" si="562"/>
        <v>56371.756500000003</v>
      </c>
      <c r="T572" s="188">
        <f t="shared" si="562"/>
        <v>56371.756500000003</v>
      </c>
      <c r="U572" s="188">
        <f t="shared" si="562"/>
        <v>55774.15</v>
      </c>
      <c r="V572" s="188">
        <f t="shared" si="562"/>
        <v>55774.15</v>
      </c>
      <c r="W572" s="188">
        <f t="shared" si="562"/>
        <v>55774.15</v>
      </c>
      <c r="X572" s="188">
        <f t="shared" si="562"/>
        <v>55774.15</v>
      </c>
      <c r="Y572" s="188">
        <f t="shared" si="562"/>
        <v>55774.15</v>
      </c>
      <c r="Z572" s="188">
        <f t="shared" si="562"/>
        <v>55774.15</v>
      </c>
      <c r="AA572" s="188">
        <f t="shared" si="562"/>
        <v>0</v>
      </c>
      <c r="AB572" s="188">
        <f t="shared" si="562"/>
        <v>0</v>
      </c>
      <c r="AC572" s="188">
        <f t="shared" si="562"/>
        <v>0</v>
      </c>
      <c r="AD572" s="188">
        <f t="shared" si="562"/>
        <v>0</v>
      </c>
      <c r="AE572" s="188">
        <f t="shared" si="562"/>
        <v>0</v>
      </c>
      <c r="AF572" s="188">
        <f t="shared" si="562"/>
        <v>0</v>
      </c>
      <c r="AG572" s="188">
        <f t="shared" si="562"/>
        <v>0</v>
      </c>
      <c r="AH572" s="188">
        <f t="shared" si="562"/>
        <v>0</v>
      </c>
      <c r="AI572" s="188">
        <f t="shared" si="562"/>
        <v>0</v>
      </c>
      <c r="AJ572" s="188">
        <f t="shared" si="562"/>
        <v>0</v>
      </c>
      <c r="AK572" s="188">
        <f t="shared" si="562"/>
        <v>0</v>
      </c>
      <c r="AL572" s="188">
        <f t="shared" si="562"/>
        <v>0</v>
      </c>
      <c r="AM572" s="188">
        <f t="shared" si="562"/>
        <v>0</v>
      </c>
      <c r="AN572" s="188">
        <f t="shared" si="562"/>
        <v>0</v>
      </c>
      <c r="AO572" s="188">
        <f t="shared" si="562"/>
        <v>0</v>
      </c>
      <c r="AP572" s="188">
        <f t="shared" si="562"/>
        <v>0</v>
      </c>
      <c r="AQ572" s="188">
        <f t="shared" si="562"/>
        <v>0</v>
      </c>
      <c r="AR572" s="188">
        <f t="shared" si="562"/>
        <v>0</v>
      </c>
      <c r="AS572" s="188">
        <f t="shared" si="562"/>
        <v>0</v>
      </c>
      <c r="AT572" s="188">
        <f t="shared" si="562"/>
        <v>0</v>
      </c>
      <c r="AU572" s="188">
        <f t="shared" si="562"/>
        <v>0</v>
      </c>
      <c r="AV572" s="188">
        <f t="shared" si="562"/>
        <v>0</v>
      </c>
      <c r="AW572" s="188">
        <f t="shared" si="562"/>
        <v>0</v>
      </c>
      <c r="AX572" s="188">
        <f t="shared" si="562"/>
        <v>0</v>
      </c>
      <c r="AY572" s="188">
        <f t="shared" si="562"/>
        <v>0</v>
      </c>
      <c r="AZ572" s="188">
        <f t="shared" si="562"/>
        <v>0</v>
      </c>
      <c r="BA572" s="188">
        <f t="shared" si="562"/>
        <v>0</v>
      </c>
      <c r="BB572" s="188">
        <f t="shared" si="562"/>
        <v>0</v>
      </c>
      <c r="BC572" s="188">
        <f t="shared" si="562"/>
        <v>0</v>
      </c>
      <c r="BD572" s="188">
        <f t="shared" si="562"/>
        <v>0</v>
      </c>
      <c r="BE572" s="188">
        <f t="shared" si="562"/>
        <v>0</v>
      </c>
      <c r="BF572" s="188">
        <f t="shared" si="562"/>
        <v>0</v>
      </c>
      <c r="BG572" s="188">
        <f t="shared" si="562"/>
        <v>0</v>
      </c>
      <c r="BH572" s="188">
        <f t="shared" si="562"/>
        <v>0</v>
      </c>
      <c r="BI572" s="188">
        <f t="shared" si="562"/>
        <v>0</v>
      </c>
      <c r="BJ572" s="188">
        <f t="shared" si="562"/>
        <v>0</v>
      </c>
      <c r="BK572" s="23"/>
      <c r="BL572" s="188">
        <f t="shared" ref="BL572" si="563">BL571*BL553</f>
        <v>0</v>
      </c>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row>
    <row r="573" spans="1:97" s="45" customFormat="1" x14ac:dyDescent="0.2">
      <c r="A573" s="273"/>
      <c r="B573" s="203" t="s">
        <v>59</v>
      </c>
      <c r="C573" s="190">
        <v>6.72</v>
      </c>
      <c r="D573" s="190"/>
      <c r="E573" s="190"/>
      <c r="F573" s="190">
        <v>8.4</v>
      </c>
      <c r="G573" s="190"/>
      <c r="H573" s="190"/>
      <c r="I573" s="190"/>
      <c r="J573" s="190"/>
      <c r="K573" s="190"/>
      <c r="L573" s="190"/>
      <c r="M573" s="190"/>
      <c r="N573" s="190"/>
      <c r="O573" s="190">
        <v>5.44</v>
      </c>
      <c r="P573" s="190">
        <v>5.44</v>
      </c>
      <c r="Q573" s="190">
        <v>5.44</v>
      </c>
      <c r="R573" s="190">
        <v>6.72</v>
      </c>
      <c r="S573" s="190">
        <v>6.72</v>
      </c>
      <c r="T573" s="190">
        <v>6.72</v>
      </c>
      <c r="U573" s="190">
        <v>6.72</v>
      </c>
      <c r="V573" s="190">
        <v>6.72</v>
      </c>
      <c r="W573" s="190">
        <v>6.72</v>
      </c>
      <c r="X573" s="190">
        <v>6.72</v>
      </c>
      <c r="Y573" s="190">
        <v>6.72</v>
      </c>
      <c r="Z573" s="190">
        <v>6.72</v>
      </c>
      <c r="AA573" s="190"/>
      <c r="AB573" s="190"/>
      <c r="AC573" s="190"/>
      <c r="AD573" s="190"/>
      <c r="AE573" s="190"/>
      <c r="AF573" s="190"/>
      <c r="AG573" s="190"/>
      <c r="AH573" s="190"/>
      <c r="AI573" s="190"/>
      <c r="AJ573" s="190"/>
      <c r="AK573" s="190"/>
      <c r="AL573" s="190"/>
      <c r="AM573" s="190"/>
      <c r="AN573" s="190"/>
      <c r="AO573" s="190"/>
      <c r="AP573" s="190"/>
      <c r="AQ573" s="190"/>
      <c r="AR573" s="190"/>
      <c r="AS573" s="190"/>
      <c r="AT573" s="190"/>
      <c r="AU573" s="190"/>
      <c r="AV573" s="190"/>
      <c r="AW573" s="190"/>
      <c r="AX573" s="190"/>
      <c r="AY573" s="190"/>
      <c r="AZ573" s="190"/>
      <c r="BA573" s="190"/>
      <c r="BB573" s="190"/>
      <c r="BC573" s="190"/>
      <c r="BD573" s="190"/>
      <c r="BE573" s="190"/>
      <c r="BF573" s="190"/>
      <c r="BG573" s="190"/>
      <c r="BH573" s="190"/>
      <c r="BI573" s="190"/>
      <c r="BJ573" s="190"/>
      <c r="BL573" s="190"/>
    </row>
    <row r="574" spans="1:97" s="24" customFormat="1" x14ac:dyDescent="0.2">
      <c r="A574" s="273"/>
      <c r="B574" s="250" t="s">
        <v>60</v>
      </c>
      <c r="C574" s="188">
        <f t="shared" ref="C574:BJ574" si="564">C573*C553</f>
        <v>111881.28</v>
      </c>
      <c r="D574" s="188">
        <f t="shared" si="564"/>
        <v>0</v>
      </c>
      <c r="E574" s="188">
        <f t="shared" si="564"/>
        <v>0</v>
      </c>
      <c r="F574" s="188">
        <f t="shared" si="564"/>
        <v>139850.424</v>
      </c>
      <c r="G574" s="188">
        <f t="shared" si="564"/>
        <v>0</v>
      </c>
      <c r="H574" s="188">
        <f t="shared" si="564"/>
        <v>0</v>
      </c>
      <c r="I574" s="188">
        <f t="shared" si="564"/>
        <v>0</v>
      </c>
      <c r="J574" s="188">
        <f t="shared" si="564"/>
        <v>0</v>
      </c>
      <c r="K574" s="188">
        <f t="shared" si="564"/>
        <v>0</v>
      </c>
      <c r="L574" s="188">
        <f t="shared" si="564"/>
        <v>0</v>
      </c>
      <c r="M574" s="188">
        <f t="shared" si="564"/>
        <v>0</v>
      </c>
      <c r="N574" s="188">
        <f t="shared" si="564"/>
        <v>0</v>
      </c>
      <c r="O574" s="188">
        <f t="shared" si="564"/>
        <v>91541.001600000003</v>
      </c>
      <c r="P574" s="188">
        <f t="shared" si="564"/>
        <v>91541.001600000003</v>
      </c>
      <c r="Q574" s="188">
        <f t="shared" si="564"/>
        <v>91541.001600000003</v>
      </c>
      <c r="R574" s="188">
        <f t="shared" si="564"/>
        <v>113080.06079999999</v>
      </c>
      <c r="S574" s="188">
        <f t="shared" si="564"/>
        <v>113080.06079999999</v>
      </c>
      <c r="T574" s="188">
        <f t="shared" si="564"/>
        <v>113080.06079999999</v>
      </c>
      <c r="U574" s="188">
        <f t="shared" si="564"/>
        <v>111881.28</v>
      </c>
      <c r="V574" s="188">
        <f t="shared" si="564"/>
        <v>111881.28</v>
      </c>
      <c r="W574" s="188">
        <f t="shared" si="564"/>
        <v>111881.28</v>
      </c>
      <c r="X574" s="188">
        <f t="shared" si="564"/>
        <v>111881.28</v>
      </c>
      <c r="Y574" s="188">
        <f t="shared" si="564"/>
        <v>111881.28</v>
      </c>
      <c r="Z574" s="188">
        <f t="shared" si="564"/>
        <v>111881.28</v>
      </c>
      <c r="AA574" s="188">
        <f t="shared" si="564"/>
        <v>0</v>
      </c>
      <c r="AB574" s="188">
        <f t="shared" si="564"/>
        <v>0</v>
      </c>
      <c r="AC574" s="188">
        <f t="shared" si="564"/>
        <v>0</v>
      </c>
      <c r="AD574" s="188">
        <f t="shared" si="564"/>
        <v>0</v>
      </c>
      <c r="AE574" s="188">
        <f t="shared" si="564"/>
        <v>0</v>
      </c>
      <c r="AF574" s="188">
        <f t="shared" si="564"/>
        <v>0</v>
      </c>
      <c r="AG574" s="188">
        <f t="shared" si="564"/>
        <v>0</v>
      </c>
      <c r="AH574" s="188">
        <f t="shared" si="564"/>
        <v>0</v>
      </c>
      <c r="AI574" s="188">
        <f t="shared" si="564"/>
        <v>0</v>
      </c>
      <c r="AJ574" s="188">
        <f t="shared" si="564"/>
        <v>0</v>
      </c>
      <c r="AK574" s="188">
        <f t="shared" si="564"/>
        <v>0</v>
      </c>
      <c r="AL574" s="188">
        <f t="shared" si="564"/>
        <v>0</v>
      </c>
      <c r="AM574" s="188">
        <f t="shared" si="564"/>
        <v>0</v>
      </c>
      <c r="AN574" s="188">
        <f t="shared" si="564"/>
        <v>0</v>
      </c>
      <c r="AO574" s="188">
        <f t="shared" si="564"/>
        <v>0</v>
      </c>
      <c r="AP574" s="188">
        <f t="shared" si="564"/>
        <v>0</v>
      </c>
      <c r="AQ574" s="188">
        <f t="shared" si="564"/>
        <v>0</v>
      </c>
      <c r="AR574" s="188">
        <f t="shared" si="564"/>
        <v>0</v>
      </c>
      <c r="AS574" s="188">
        <f t="shared" si="564"/>
        <v>0</v>
      </c>
      <c r="AT574" s="188">
        <f t="shared" si="564"/>
        <v>0</v>
      </c>
      <c r="AU574" s="188">
        <f t="shared" si="564"/>
        <v>0</v>
      </c>
      <c r="AV574" s="188">
        <f t="shared" si="564"/>
        <v>0</v>
      </c>
      <c r="AW574" s="188">
        <f t="shared" si="564"/>
        <v>0</v>
      </c>
      <c r="AX574" s="188">
        <f t="shared" si="564"/>
        <v>0</v>
      </c>
      <c r="AY574" s="188">
        <f t="shared" si="564"/>
        <v>0</v>
      </c>
      <c r="AZ574" s="188">
        <f t="shared" si="564"/>
        <v>0</v>
      </c>
      <c r="BA574" s="188">
        <f t="shared" si="564"/>
        <v>0</v>
      </c>
      <c r="BB574" s="188">
        <f t="shared" si="564"/>
        <v>0</v>
      </c>
      <c r="BC574" s="188">
        <f t="shared" si="564"/>
        <v>0</v>
      </c>
      <c r="BD574" s="188">
        <f t="shared" si="564"/>
        <v>0</v>
      </c>
      <c r="BE574" s="188">
        <f t="shared" si="564"/>
        <v>0</v>
      </c>
      <c r="BF574" s="188">
        <f t="shared" si="564"/>
        <v>0</v>
      </c>
      <c r="BG574" s="188">
        <f t="shared" si="564"/>
        <v>0</v>
      </c>
      <c r="BH574" s="188">
        <f t="shared" si="564"/>
        <v>0</v>
      </c>
      <c r="BI574" s="188">
        <f t="shared" si="564"/>
        <v>0</v>
      </c>
      <c r="BJ574" s="188">
        <f t="shared" si="564"/>
        <v>0</v>
      </c>
      <c r="BK574" s="23"/>
      <c r="BL574" s="188">
        <f t="shared" ref="BL574" si="565">BL573*BL553</f>
        <v>0</v>
      </c>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row>
    <row r="575" spans="1:97" s="45" customFormat="1" x14ac:dyDescent="0.2">
      <c r="A575" s="273"/>
      <c r="B575" s="203" t="s">
        <v>9</v>
      </c>
      <c r="C575" s="190">
        <v>12.73</v>
      </c>
      <c r="D575" s="190"/>
      <c r="E575" s="190"/>
      <c r="F575" s="190">
        <v>9.5</v>
      </c>
      <c r="G575" s="190"/>
      <c r="H575" s="190"/>
      <c r="I575" s="190"/>
      <c r="J575" s="190"/>
      <c r="K575" s="190"/>
      <c r="L575" s="190"/>
      <c r="M575" s="190"/>
      <c r="N575" s="190"/>
      <c r="O575" s="190">
        <v>10.31</v>
      </c>
      <c r="P575" s="190">
        <v>10.31</v>
      </c>
      <c r="Q575" s="190">
        <v>10.31</v>
      </c>
      <c r="R575" s="190">
        <v>12.73</v>
      </c>
      <c r="S575" s="190">
        <v>12.73</v>
      </c>
      <c r="T575" s="190">
        <v>12.73</v>
      </c>
      <c r="U575" s="190">
        <v>12.73</v>
      </c>
      <c r="V575" s="190">
        <v>12.73</v>
      </c>
      <c r="W575" s="190">
        <v>12.73</v>
      </c>
      <c r="X575" s="190">
        <v>12.73</v>
      </c>
      <c r="Y575" s="190">
        <v>12.73</v>
      </c>
      <c r="Z575" s="190">
        <v>12.73</v>
      </c>
      <c r="AA575" s="190"/>
      <c r="AB575" s="190"/>
      <c r="AC575" s="190"/>
      <c r="AD575" s="190"/>
      <c r="AE575" s="190"/>
      <c r="AF575" s="190"/>
      <c r="AG575" s="190"/>
      <c r="AH575" s="190"/>
      <c r="AI575" s="190"/>
      <c r="AJ575" s="190"/>
      <c r="AK575" s="190"/>
      <c r="AL575" s="190"/>
      <c r="AM575" s="190"/>
      <c r="AN575" s="190"/>
      <c r="AO575" s="190"/>
      <c r="AP575" s="190"/>
      <c r="AQ575" s="190"/>
      <c r="AR575" s="190"/>
      <c r="AS575" s="190"/>
      <c r="AT575" s="190"/>
      <c r="AU575" s="190"/>
      <c r="AV575" s="190"/>
      <c r="AW575" s="190"/>
      <c r="AX575" s="190"/>
      <c r="AY575" s="190"/>
      <c r="AZ575" s="190"/>
      <c r="BA575" s="190"/>
      <c r="BB575" s="190"/>
      <c r="BC575" s="190"/>
      <c r="BD575" s="190"/>
      <c r="BE575" s="190"/>
      <c r="BF575" s="190"/>
      <c r="BG575" s="190"/>
      <c r="BH575" s="190"/>
      <c r="BI575" s="190"/>
      <c r="BJ575" s="190"/>
      <c r="BL575" s="190"/>
    </row>
    <row r="576" spans="1:97" s="24" customFormat="1" x14ac:dyDescent="0.2">
      <c r="A576" s="273"/>
      <c r="B576" s="250" t="s">
        <v>61</v>
      </c>
      <c r="C576" s="13">
        <f t="shared" ref="C576:BJ576" si="566">C575*MAX(C559:C560)</f>
        <v>141947.51989999998</v>
      </c>
      <c r="D576" s="13">
        <f t="shared" si="566"/>
        <v>0</v>
      </c>
      <c r="E576" s="13">
        <f t="shared" si="566"/>
        <v>0</v>
      </c>
      <c r="F576" s="13">
        <f t="shared" si="566"/>
        <v>150325.72</v>
      </c>
      <c r="G576" s="13">
        <f t="shared" si="566"/>
        <v>0</v>
      </c>
      <c r="H576" s="13">
        <f t="shared" si="566"/>
        <v>0</v>
      </c>
      <c r="I576" s="13">
        <f t="shared" si="566"/>
        <v>0</v>
      </c>
      <c r="J576" s="13">
        <f t="shared" si="566"/>
        <v>0</v>
      </c>
      <c r="K576" s="13">
        <f t="shared" si="566"/>
        <v>0</v>
      </c>
      <c r="L576" s="13">
        <f t="shared" si="566"/>
        <v>0</v>
      </c>
      <c r="M576" s="13">
        <f t="shared" si="566"/>
        <v>0</v>
      </c>
      <c r="N576" s="13">
        <f t="shared" si="566"/>
        <v>0</v>
      </c>
      <c r="O576" s="13">
        <f t="shared" si="566"/>
        <v>172622.18580000001</v>
      </c>
      <c r="P576" s="13">
        <f t="shared" si="566"/>
        <v>170525.02870000002</v>
      </c>
      <c r="Q576" s="13">
        <f t="shared" si="566"/>
        <v>154884.75870000001</v>
      </c>
      <c r="R576" s="13">
        <f t="shared" si="566"/>
        <v>190011.16250000001</v>
      </c>
      <c r="S576" s="13">
        <f t="shared" si="566"/>
        <v>135702.43649999998</v>
      </c>
      <c r="T576" s="13">
        <f t="shared" si="566"/>
        <v>134149.75839999999</v>
      </c>
      <c r="U576" s="13">
        <f t="shared" si="566"/>
        <v>145314.7322</v>
      </c>
      <c r="V576" s="13">
        <f t="shared" si="566"/>
        <v>155961.595</v>
      </c>
      <c r="W576" s="13">
        <f t="shared" si="566"/>
        <v>149956.34480000002</v>
      </c>
      <c r="X576" s="13">
        <f t="shared" si="566"/>
        <v>153434.30809999999</v>
      </c>
      <c r="Y576" s="13">
        <f t="shared" si="566"/>
        <v>155598.02620000002</v>
      </c>
      <c r="Z576" s="13">
        <f t="shared" si="566"/>
        <v>153391.53530000002</v>
      </c>
      <c r="AA576" s="13">
        <f t="shared" si="566"/>
        <v>0</v>
      </c>
      <c r="AB576" s="13">
        <f t="shared" si="566"/>
        <v>0</v>
      </c>
      <c r="AC576" s="13">
        <f t="shared" si="566"/>
        <v>0</v>
      </c>
      <c r="AD576" s="13">
        <f t="shared" si="566"/>
        <v>0</v>
      </c>
      <c r="AE576" s="13">
        <f t="shared" si="566"/>
        <v>0</v>
      </c>
      <c r="AF576" s="13">
        <f t="shared" si="566"/>
        <v>0</v>
      </c>
      <c r="AG576" s="13">
        <f t="shared" si="566"/>
        <v>0</v>
      </c>
      <c r="AH576" s="13">
        <f t="shared" si="566"/>
        <v>0</v>
      </c>
      <c r="AI576" s="13">
        <f t="shared" si="566"/>
        <v>0</v>
      </c>
      <c r="AJ576" s="13">
        <f t="shared" si="566"/>
        <v>0</v>
      </c>
      <c r="AK576" s="13">
        <f t="shared" si="566"/>
        <v>0</v>
      </c>
      <c r="AL576" s="13">
        <f t="shared" si="566"/>
        <v>0</v>
      </c>
      <c r="AM576" s="13">
        <f t="shared" si="566"/>
        <v>0</v>
      </c>
      <c r="AN576" s="13">
        <f t="shared" si="566"/>
        <v>0</v>
      </c>
      <c r="AO576" s="13">
        <f t="shared" si="566"/>
        <v>0</v>
      </c>
      <c r="AP576" s="13">
        <f t="shared" si="566"/>
        <v>0</v>
      </c>
      <c r="AQ576" s="13">
        <f t="shared" si="566"/>
        <v>0</v>
      </c>
      <c r="AR576" s="13">
        <f t="shared" si="566"/>
        <v>0</v>
      </c>
      <c r="AS576" s="13">
        <f t="shared" si="566"/>
        <v>0</v>
      </c>
      <c r="AT576" s="13">
        <f t="shared" si="566"/>
        <v>0</v>
      </c>
      <c r="AU576" s="13">
        <f t="shared" si="566"/>
        <v>0</v>
      </c>
      <c r="AV576" s="13">
        <f t="shared" si="566"/>
        <v>0</v>
      </c>
      <c r="AW576" s="13">
        <f t="shared" si="566"/>
        <v>0</v>
      </c>
      <c r="AX576" s="13">
        <f t="shared" si="566"/>
        <v>0</v>
      </c>
      <c r="AY576" s="13">
        <f t="shared" si="566"/>
        <v>0</v>
      </c>
      <c r="AZ576" s="13">
        <f t="shared" si="566"/>
        <v>0</v>
      </c>
      <c r="BA576" s="13">
        <f t="shared" si="566"/>
        <v>0</v>
      </c>
      <c r="BB576" s="13">
        <f t="shared" si="566"/>
        <v>0</v>
      </c>
      <c r="BC576" s="13">
        <f t="shared" si="566"/>
        <v>0</v>
      </c>
      <c r="BD576" s="13">
        <f t="shared" si="566"/>
        <v>0</v>
      </c>
      <c r="BE576" s="13">
        <f t="shared" si="566"/>
        <v>0</v>
      </c>
      <c r="BF576" s="13">
        <f t="shared" si="566"/>
        <v>0</v>
      </c>
      <c r="BG576" s="13">
        <f t="shared" si="566"/>
        <v>0</v>
      </c>
      <c r="BH576" s="13">
        <f t="shared" si="566"/>
        <v>0</v>
      </c>
      <c r="BI576" s="13">
        <f t="shared" si="566"/>
        <v>0</v>
      </c>
      <c r="BJ576" s="13">
        <f t="shared" si="566"/>
        <v>0</v>
      </c>
      <c r="BK576" s="23"/>
      <c r="BL576" s="13">
        <f t="shared" ref="BL576" si="567">BL575*MAX(BL559:BL560)</f>
        <v>0</v>
      </c>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row>
    <row r="577" spans="1:98" s="194" customFormat="1" x14ac:dyDescent="0.2">
      <c r="A577" s="273"/>
      <c r="B577" s="193" t="s">
        <v>62</v>
      </c>
      <c r="C577" s="194">
        <v>0</v>
      </c>
      <c r="F577" s="194">
        <v>0</v>
      </c>
      <c r="O577" s="194">
        <v>0</v>
      </c>
      <c r="P577" s="194">
        <v>0</v>
      </c>
      <c r="Q577" s="194">
        <v>0</v>
      </c>
      <c r="R577" s="194">
        <v>0</v>
      </c>
      <c r="S577" s="194">
        <v>0</v>
      </c>
      <c r="T577" s="194">
        <v>0</v>
      </c>
      <c r="U577" s="194">
        <v>0</v>
      </c>
      <c r="V577" s="194">
        <v>0</v>
      </c>
      <c r="W577" s="194">
        <v>0</v>
      </c>
      <c r="X577" s="194">
        <v>0</v>
      </c>
      <c r="Y577" s="194">
        <v>0</v>
      </c>
      <c r="Z577" s="194">
        <v>0</v>
      </c>
      <c r="BK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195"/>
    </row>
    <row r="578" spans="1:98" s="194" customFormat="1" x14ac:dyDescent="0.2">
      <c r="A578" s="273"/>
      <c r="B578" s="193" t="s">
        <v>63</v>
      </c>
      <c r="C578" s="194">
        <v>0</v>
      </c>
      <c r="F578" s="194">
        <v>0</v>
      </c>
      <c r="O578" s="194">
        <v>0</v>
      </c>
      <c r="P578" s="194">
        <v>0</v>
      </c>
      <c r="Q578" s="194">
        <v>0</v>
      </c>
      <c r="R578" s="194">
        <v>0</v>
      </c>
      <c r="S578" s="194">
        <v>0</v>
      </c>
      <c r="T578" s="194">
        <v>0</v>
      </c>
      <c r="U578" s="194">
        <v>0</v>
      </c>
      <c r="V578" s="194">
        <v>0</v>
      </c>
      <c r="W578" s="194">
        <v>0</v>
      </c>
      <c r="X578" s="194">
        <v>0</v>
      </c>
      <c r="Y578" s="194">
        <v>0</v>
      </c>
      <c r="Z578" s="194">
        <v>0</v>
      </c>
      <c r="BK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195"/>
    </row>
    <row r="579" spans="1:98" s="194" customFormat="1" x14ac:dyDescent="0.2">
      <c r="A579" s="273"/>
      <c r="B579" s="193" t="s">
        <v>64</v>
      </c>
      <c r="C579" s="194">
        <v>0</v>
      </c>
      <c r="F579" s="194">
        <v>0</v>
      </c>
      <c r="O579" s="194">
        <v>0</v>
      </c>
      <c r="P579" s="194">
        <v>0</v>
      </c>
      <c r="Q579" s="194">
        <v>0</v>
      </c>
      <c r="R579" s="194">
        <v>0</v>
      </c>
      <c r="S579" s="194">
        <v>0</v>
      </c>
      <c r="T579" s="194">
        <v>0</v>
      </c>
      <c r="U579" s="194">
        <v>0</v>
      </c>
      <c r="V579" s="194">
        <v>0</v>
      </c>
      <c r="W579" s="194">
        <v>0</v>
      </c>
      <c r="X579" s="194">
        <v>0</v>
      </c>
      <c r="Y579" s="194">
        <v>0</v>
      </c>
      <c r="Z579" s="194">
        <v>0</v>
      </c>
      <c r="BK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195"/>
    </row>
    <row r="580" spans="1:98" s="198" customFormat="1" ht="13.5" thickBot="1" x14ac:dyDescent="0.25">
      <c r="A580" s="273"/>
      <c r="B580" s="196" t="s">
        <v>65</v>
      </c>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c r="AS580" s="197"/>
      <c r="AT580" s="197"/>
      <c r="AU580" s="197"/>
      <c r="AV580" s="197"/>
      <c r="AW580" s="197"/>
      <c r="AX580" s="197"/>
      <c r="AY580" s="197"/>
      <c r="AZ580" s="197"/>
      <c r="BA580" s="197"/>
      <c r="BB580" s="197"/>
      <c r="BC580" s="197"/>
      <c r="BD580" s="197"/>
      <c r="BE580" s="197"/>
      <c r="BF580" s="197"/>
      <c r="BG580" s="197"/>
      <c r="BH580" s="197"/>
      <c r="BI580" s="197"/>
      <c r="BJ580" s="197"/>
      <c r="BK580" s="23"/>
      <c r="BL580" s="197"/>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row>
    <row r="581" spans="1:98" s="45" customFormat="1" x14ac:dyDescent="0.2">
      <c r="A581" s="273"/>
      <c r="B581" s="199" t="s">
        <v>66</v>
      </c>
      <c r="C581" s="69">
        <v>0.17030000000000001</v>
      </c>
      <c r="D581" s="69"/>
      <c r="E581" s="69"/>
      <c r="F581" s="69">
        <v>9.2600000000000002E-2</v>
      </c>
      <c r="G581" s="69"/>
      <c r="H581" s="69"/>
      <c r="I581" s="69"/>
      <c r="J581" s="69"/>
      <c r="K581" s="69"/>
      <c r="L581" s="69"/>
      <c r="M581" s="69"/>
      <c r="N581" s="69"/>
      <c r="O581" s="69">
        <v>0.13789999999999999</v>
      </c>
      <c r="P581" s="69">
        <v>0.13789999999999999</v>
      </c>
      <c r="Q581" s="69">
        <v>0.13789999999999999</v>
      </c>
      <c r="R581" s="69">
        <v>0.17030000000000001</v>
      </c>
      <c r="S581" s="69">
        <v>0.17030000000000001</v>
      </c>
      <c r="T581" s="69"/>
      <c r="U581" s="69"/>
      <c r="V581" s="69"/>
      <c r="W581" s="69">
        <v>0.17030000000000001</v>
      </c>
      <c r="X581" s="69">
        <v>0.17030000000000001</v>
      </c>
      <c r="Y581" s="69">
        <v>0.17030000000000001</v>
      </c>
      <c r="Z581" s="69">
        <v>0.17030000000000001</v>
      </c>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L581" s="69"/>
    </row>
    <row r="582" spans="1:98" s="53" customFormat="1" x14ac:dyDescent="0.2">
      <c r="A582" s="273"/>
      <c r="B582" s="200" t="s">
        <v>67</v>
      </c>
      <c r="C582" s="201">
        <f t="shared" ref="C582:G582" si="568">C581*C554</f>
        <v>599531.15679599997</v>
      </c>
      <c r="D582" s="201">
        <f t="shared" si="568"/>
        <v>0</v>
      </c>
      <c r="E582" s="201">
        <f t="shared" si="568"/>
        <v>0</v>
      </c>
      <c r="F582" s="201">
        <f t="shared" si="568"/>
        <v>383078.92164000002</v>
      </c>
      <c r="G582" s="201">
        <f t="shared" si="568"/>
        <v>0</v>
      </c>
      <c r="H582" s="202"/>
      <c r="I582" s="202"/>
      <c r="J582" s="202"/>
      <c r="K582" s="201">
        <f t="shared" ref="K582:S582" si="569">K581*K554</f>
        <v>0</v>
      </c>
      <c r="L582" s="201">
        <f t="shared" si="569"/>
        <v>0</v>
      </c>
      <c r="M582" s="201">
        <f t="shared" si="569"/>
        <v>0</v>
      </c>
      <c r="N582" s="201">
        <f t="shared" si="569"/>
        <v>0</v>
      </c>
      <c r="O582" s="201">
        <f t="shared" si="569"/>
        <v>601626.96484799997</v>
      </c>
      <c r="P582" s="201">
        <f t="shared" si="569"/>
        <v>535630.611852</v>
      </c>
      <c r="Q582" s="201">
        <f t="shared" si="569"/>
        <v>477612.76121999993</v>
      </c>
      <c r="R582" s="201">
        <f t="shared" si="569"/>
        <v>616976.06209200004</v>
      </c>
      <c r="S582" s="201">
        <f t="shared" si="569"/>
        <v>552944.188524</v>
      </c>
      <c r="T582" s="202"/>
      <c r="U582" s="202"/>
      <c r="V582" s="202"/>
      <c r="W582" s="201">
        <f t="shared" ref="W582:AE582" si="570">W581*W554</f>
        <v>600966.62230799999</v>
      </c>
      <c r="X582" s="201">
        <f t="shared" si="570"/>
        <v>659371.09586400003</v>
      </c>
      <c r="Y582" s="201">
        <f t="shared" si="570"/>
        <v>571726.3439160001</v>
      </c>
      <c r="Z582" s="201">
        <f t="shared" si="570"/>
        <v>582274.71229200007</v>
      </c>
      <c r="AA582" s="201">
        <f t="shared" si="570"/>
        <v>0</v>
      </c>
      <c r="AB582" s="201">
        <f t="shared" si="570"/>
        <v>0</v>
      </c>
      <c r="AC582" s="201">
        <f t="shared" si="570"/>
        <v>0</v>
      </c>
      <c r="AD582" s="201">
        <f t="shared" si="570"/>
        <v>0</v>
      </c>
      <c r="AE582" s="201">
        <f t="shared" si="570"/>
        <v>0</v>
      </c>
      <c r="AF582" s="202"/>
      <c r="AG582" s="202"/>
      <c r="AH582" s="202"/>
      <c r="AI582" s="201">
        <f t="shared" ref="AI582:AQ582" si="571">AI581*AI554</f>
        <v>0</v>
      </c>
      <c r="AJ582" s="201">
        <f t="shared" si="571"/>
        <v>0</v>
      </c>
      <c r="AK582" s="201">
        <f t="shared" si="571"/>
        <v>0</v>
      </c>
      <c r="AL582" s="201">
        <f t="shared" si="571"/>
        <v>0</v>
      </c>
      <c r="AM582" s="201">
        <f t="shared" si="571"/>
        <v>0</v>
      </c>
      <c r="AN582" s="201">
        <f t="shared" si="571"/>
        <v>0</v>
      </c>
      <c r="AO582" s="201">
        <f t="shared" si="571"/>
        <v>0</v>
      </c>
      <c r="AP582" s="201">
        <f t="shared" si="571"/>
        <v>0</v>
      </c>
      <c r="AQ582" s="201">
        <f t="shared" si="571"/>
        <v>0</v>
      </c>
      <c r="AR582" s="202"/>
      <c r="AS582" s="202"/>
      <c r="AT582" s="202"/>
      <c r="AU582" s="201">
        <f t="shared" ref="AU582:BC582" si="572">AU581*AU554</f>
        <v>0</v>
      </c>
      <c r="AV582" s="201">
        <f t="shared" si="572"/>
        <v>0</v>
      </c>
      <c r="AW582" s="201">
        <f t="shared" si="572"/>
        <v>0</v>
      </c>
      <c r="AX582" s="201">
        <f t="shared" si="572"/>
        <v>0</v>
      </c>
      <c r="AY582" s="201">
        <f t="shared" si="572"/>
        <v>0</v>
      </c>
      <c r="AZ582" s="201">
        <f t="shared" si="572"/>
        <v>0</v>
      </c>
      <c r="BA582" s="201">
        <f t="shared" si="572"/>
        <v>0</v>
      </c>
      <c r="BB582" s="201">
        <f t="shared" si="572"/>
        <v>0</v>
      </c>
      <c r="BC582" s="201">
        <f t="shared" si="572"/>
        <v>0</v>
      </c>
      <c r="BD582" s="202"/>
      <c r="BE582" s="202"/>
      <c r="BF582" s="202"/>
      <c r="BG582" s="201">
        <f t="shared" ref="BG582:BJ582" si="573">BG581*BG554</f>
        <v>0</v>
      </c>
      <c r="BH582" s="201">
        <f t="shared" si="573"/>
        <v>0</v>
      </c>
      <c r="BI582" s="201">
        <f t="shared" si="573"/>
        <v>0</v>
      </c>
      <c r="BJ582" s="201">
        <f t="shared" si="573"/>
        <v>0</v>
      </c>
      <c r="BK582" s="45"/>
      <c r="BL582" s="201">
        <f t="shared" ref="BL582" si="574">BL581*BL554</f>
        <v>0</v>
      </c>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row>
    <row r="583" spans="1:98" s="45" customFormat="1" x14ac:dyDescent="0.2">
      <c r="A583" s="273"/>
      <c r="B583" s="203" t="s">
        <v>68</v>
      </c>
      <c r="C583" s="204"/>
      <c r="D583" s="204"/>
      <c r="E583" s="204"/>
      <c r="F583" s="204"/>
      <c r="G583" s="204"/>
      <c r="H583" s="69"/>
      <c r="I583" s="69"/>
      <c r="J583" s="69"/>
      <c r="K583" s="204"/>
      <c r="L583" s="204"/>
      <c r="M583" s="204"/>
      <c r="N583" s="204"/>
      <c r="O583" s="204"/>
      <c r="P583" s="204"/>
      <c r="Q583" s="204"/>
      <c r="R583" s="204"/>
      <c r="S583" s="204"/>
      <c r="T583" s="69">
        <v>0.19769999999999999</v>
      </c>
      <c r="U583" s="69">
        <v>0.19769999999999999</v>
      </c>
      <c r="V583" s="69">
        <v>0.19769999999999999</v>
      </c>
      <c r="W583" s="204"/>
      <c r="X583" s="204"/>
      <c r="Y583" s="204"/>
      <c r="Z583" s="204"/>
      <c r="AA583" s="204"/>
      <c r="AB583" s="204"/>
      <c r="AC583" s="204"/>
      <c r="AD583" s="204"/>
      <c r="AE583" s="204"/>
      <c r="AF583" s="69"/>
      <c r="AG583" s="69"/>
      <c r="AH583" s="69"/>
      <c r="AI583" s="204"/>
      <c r="AJ583" s="204"/>
      <c r="AK583" s="204"/>
      <c r="AL583" s="204"/>
      <c r="AM583" s="204"/>
      <c r="AN583" s="204"/>
      <c r="AO583" s="204"/>
      <c r="AP583" s="204"/>
      <c r="AQ583" s="204"/>
      <c r="AR583" s="69"/>
      <c r="AS583" s="69"/>
      <c r="AT583" s="69"/>
      <c r="AU583" s="204"/>
      <c r="AV583" s="204"/>
      <c r="AW583" s="204"/>
      <c r="AX583" s="204"/>
      <c r="AY583" s="204"/>
      <c r="AZ583" s="204"/>
      <c r="BA583" s="204"/>
      <c r="BB583" s="204"/>
      <c r="BC583" s="204"/>
      <c r="BD583" s="69"/>
      <c r="BE583" s="69"/>
      <c r="BF583" s="69"/>
      <c r="BG583" s="204"/>
      <c r="BH583" s="204"/>
      <c r="BI583" s="204"/>
      <c r="BJ583" s="204"/>
      <c r="BL583" s="204"/>
    </row>
    <row r="584" spans="1:98" s="208" customFormat="1" x14ac:dyDescent="0.2">
      <c r="A584" s="273"/>
      <c r="B584" s="205" t="s">
        <v>69</v>
      </c>
      <c r="C584" s="206"/>
      <c r="D584" s="206"/>
      <c r="E584" s="206"/>
      <c r="F584" s="206"/>
      <c r="G584" s="206"/>
      <c r="H584" s="207">
        <f t="shared" ref="H584:J584" si="575">H583*H554</f>
        <v>0</v>
      </c>
      <c r="I584" s="207">
        <f t="shared" si="575"/>
        <v>0</v>
      </c>
      <c r="J584" s="207">
        <f t="shared" si="575"/>
        <v>0</v>
      </c>
      <c r="K584" s="206"/>
      <c r="L584" s="206"/>
      <c r="M584" s="206"/>
      <c r="N584" s="206"/>
      <c r="O584" s="206"/>
      <c r="P584" s="206"/>
      <c r="Q584" s="206"/>
      <c r="R584" s="206"/>
      <c r="S584" s="206"/>
      <c r="T584" s="207">
        <f t="shared" ref="T584:V584" si="576">T583*T554</f>
        <v>611011.21669199993</v>
      </c>
      <c r="U584" s="207">
        <f t="shared" si="576"/>
        <v>646272.76726799994</v>
      </c>
      <c r="V584" s="207">
        <f t="shared" si="576"/>
        <v>747622.07485199987</v>
      </c>
      <c r="W584" s="206"/>
      <c r="X584" s="206"/>
      <c r="Y584" s="206"/>
      <c r="Z584" s="206"/>
      <c r="AA584" s="206"/>
      <c r="AB584" s="206"/>
      <c r="AC584" s="206"/>
      <c r="AD584" s="206"/>
      <c r="AE584" s="206"/>
      <c r="AF584" s="207">
        <f t="shared" ref="AF584:AH584" si="577">AF583*AF554</f>
        <v>0</v>
      </c>
      <c r="AG584" s="207">
        <f t="shared" si="577"/>
        <v>0</v>
      </c>
      <c r="AH584" s="207">
        <f t="shared" si="577"/>
        <v>0</v>
      </c>
      <c r="AI584" s="206"/>
      <c r="AJ584" s="206"/>
      <c r="AK584" s="206"/>
      <c r="AL584" s="206"/>
      <c r="AM584" s="206"/>
      <c r="AN584" s="206"/>
      <c r="AO584" s="206"/>
      <c r="AP584" s="206"/>
      <c r="AQ584" s="206"/>
      <c r="AR584" s="207">
        <f t="shared" ref="AR584:AT584" si="578">AR583*AR554</f>
        <v>0</v>
      </c>
      <c r="AS584" s="207">
        <f t="shared" si="578"/>
        <v>0</v>
      </c>
      <c r="AT584" s="207">
        <f t="shared" si="578"/>
        <v>0</v>
      </c>
      <c r="AU584" s="206"/>
      <c r="AV584" s="206"/>
      <c r="AW584" s="206"/>
      <c r="AX584" s="206"/>
      <c r="AY584" s="206"/>
      <c r="AZ584" s="206"/>
      <c r="BA584" s="206"/>
      <c r="BB584" s="206"/>
      <c r="BC584" s="206"/>
      <c r="BD584" s="207">
        <f t="shared" ref="BD584:BF584" si="579">BD583*BD554</f>
        <v>0</v>
      </c>
      <c r="BE584" s="207">
        <f t="shared" si="579"/>
        <v>0</v>
      </c>
      <c r="BF584" s="207">
        <f t="shared" si="579"/>
        <v>0</v>
      </c>
      <c r="BG584" s="206"/>
      <c r="BH584" s="206"/>
      <c r="BI584" s="206"/>
      <c r="BJ584" s="206"/>
      <c r="BK584" s="45"/>
      <c r="BL584" s="206"/>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row>
    <row r="585" spans="1:98" s="45" customFormat="1" x14ac:dyDescent="0.2">
      <c r="A585" s="273"/>
      <c r="B585" s="203" t="s">
        <v>70</v>
      </c>
      <c r="C585" s="69">
        <v>0.39750000000000002</v>
      </c>
      <c r="D585" s="69"/>
      <c r="E585" s="69"/>
      <c r="F585" s="69">
        <v>0.21060000000000001</v>
      </c>
      <c r="G585" s="69"/>
      <c r="H585" s="209"/>
      <c r="I585" s="209"/>
      <c r="J585" s="209"/>
      <c r="K585" s="69"/>
      <c r="L585" s="69"/>
      <c r="M585" s="69"/>
      <c r="N585" s="69"/>
      <c r="O585" s="69">
        <v>0.32190000000000002</v>
      </c>
      <c r="P585" s="69">
        <v>0.32190000000000002</v>
      </c>
      <c r="Q585" s="69">
        <v>0.32190000000000002</v>
      </c>
      <c r="R585" s="69">
        <v>0.39750000000000002</v>
      </c>
      <c r="S585" s="69">
        <v>0.39750000000000002</v>
      </c>
      <c r="T585" s="209"/>
      <c r="U585" s="209"/>
      <c r="V585" s="209"/>
      <c r="W585" s="69">
        <v>0.39750000000000002</v>
      </c>
      <c r="X585" s="69">
        <v>0.39750000000000002</v>
      </c>
      <c r="Y585" s="69">
        <v>0.39750000000000002</v>
      </c>
      <c r="Z585" s="69">
        <v>0.39750000000000002</v>
      </c>
      <c r="AA585" s="69"/>
      <c r="AB585" s="69"/>
      <c r="AC585" s="69"/>
      <c r="AD585" s="69"/>
      <c r="AE585" s="69"/>
      <c r="AF585" s="209"/>
      <c r="AG585" s="209"/>
      <c r="AH585" s="209"/>
      <c r="AI585" s="69"/>
      <c r="AJ585" s="69"/>
      <c r="AK585" s="69"/>
      <c r="AL585" s="69"/>
      <c r="AM585" s="69"/>
      <c r="AN585" s="69"/>
      <c r="AO585" s="69"/>
      <c r="AP585" s="69"/>
      <c r="AQ585" s="69"/>
      <c r="AR585" s="209"/>
      <c r="AS585" s="209"/>
      <c r="AT585" s="209"/>
      <c r="AU585" s="69"/>
      <c r="AV585" s="69"/>
      <c r="AW585" s="69"/>
      <c r="AX585" s="69"/>
      <c r="AY585" s="69"/>
      <c r="AZ585" s="69"/>
      <c r="BA585" s="69"/>
      <c r="BB585" s="69"/>
      <c r="BC585" s="69"/>
      <c r="BD585" s="209"/>
      <c r="BE585" s="209"/>
      <c r="BF585" s="209"/>
      <c r="BG585" s="69"/>
      <c r="BH585" s="69"/>
      <c r="BI585" s="69"/>
      <c r="BJ585" s="69"/>
      <c r="BL585" s="69"/>
    </row>
    <row r="586" spans="1:98" s="53" customFormat="1" x14ac:dyDescent="0.2">
      <c r="A586" s="273"/>
      <c r="B586" s="200" t="s">
        <v>71</v>
      </c>
      <c r="C586" s="201">
        <f t="shared" ref="C586:G586" si="580">C585*C556</f>
        <v>290499.34409999999</v>
      </c>
      <c r="D586" s="201">
        <f t="shared" si="580"/>
        <v>0</v>
      </c>
      <c r="E586" s="201">
        <f t="shared" si="580"/>
        <v>0</v>
      </c>
      <c r="F586" s="201">
        <f t="shared" si="580"/>
        <v>192056.889024</v>
      </c>
      <c r="G586" s="201">
        <f t="shared" si="580"/>
        <v>0</v>
      </c>
      <c r="H586" s="202"/>
      <c r="I586" s="202"/>
      <c r="J586" s="202"/>
      <c r="K586" s="201">
        <f t="shared" ref="K586:S586" si="581">K585*K556</f>
        <v>0</v>
      </c>
      <c r="L586" s="201">
        <f t="shared" si="581"/>
        <v>0</v>
      </c>
      <c r="M586" s="201">
        <f t="shared" si="581"/>
        <v>0</v>
      </c>
      <c r="N586" s="201">
        <f t="shared" si="581"/>
        <v>0</v>
      </c>
      <c r="O586" s="201">
        <f t="shared" si="581"/>
        <v>354022.29799200001</v>
      </c>
      <c r="P586" s="201">
        <f t="shared" si="581"/>
        <v>372312.07657199999</v>
      </c>
      <c r="Q586" s="201">
        <f t="shared" si="581"/>
        <v>290445.36123600003</v>
      </c>
      <c r="R586" s="201">
        <f t="shared" si="581"/>
        <v>330902.0073</v>
      </c>
      <c r="S586" s="201">
        <f t="shared" si="581"/>
        <v>305510.391</v>
      </c>
      <c r="T586" s="202"/>
      <c r="U586" s="202"/>
      <c r="V586" s="202"/>
      <c r="W586" s="201">
        <f t="shared" ref="W586:AE586" si="582">W585*W556</f>
        <v>354037.41360000003</v>
      </c>
      <c r="X586" s="201">
        <f t="shared" si="582"/>
        <v>374199.6789</v>
      </c>
      <c r="Y586" s="201">
        <f t="shared" si="582"/>
        <v>374383.27620000002</v>
      </c>
      <c r="Z586" s="201">
        <f t="shared" si="582"/>
        <v>360363.53070000006</v>
      </c>
      <c r="AA586" s="201">
        <f t="shared" si="582"/>
        <v>0</v>
      </c>
      <c r="AB586" s="201">
        <f t="shared" si="582"/>
        <v>0</v>
      </c>
      <c r="AC586" s="201">
        <f t="shared" si="582"/>
        <v>0</v>
      </c>
      <c r="AD586" s="201">
        <f t="shared" si="582"/>
        <v>0</v>
      </c>
      <c r="AE586" s="201">
        <f t="shared" si="582"/>
        <v>0</v>
      </c>
      <c r="AF586" s="202"/>
      <c r="AG586" s="202"/>
      <c r="AH586" s="202"/>
      <c r="AI586" s="201">
        <f t="shared" ref="AI586:AQ586" si="583">AI585*AI556</f>
        <v>0</v>
      </c>
      <c r="AJ586" s="201">
        <f t="shared" si="583"/>
        <v>0</v>
      </c>
      <c r="AK586" s="201">
        <f t="shared" si="583"/>
        <v>0</v>
      </c>
      <c r="AL586" s="201">
        <f t="shared" si="583"/>
        <v>0</v>
      </c>
      <c r="AM586" s="201">
        <f t="shared" si="583"/>
        <v>0</v>
      </c>
      <c r="AN586" s="201">
        <f t="shared" si="583"/>
        <v>0</v>
      </c>
      <c r="AO586" s="201">
        <f t="shared" si="583"/>
        <v>0</v>
      </c>
      <c r="AP586" s="201">
        <f t="shared" si="583"/>
        <v>0</v>
      </c>
      <c r="AQ586" s="201">
        <f t="shared" si="583"/>
        <v>0</v>
      </c>
      <c r="AR586" s="202"/>
      <c r="AS586" s="202"/>
      <c r="AT586" s="202"/>
      <c r="AU586" s="201">
        <f t="shared" ref="AU586:BC586" si="584">AU585*AU556</f>
        <v>0</v>
      </c>
      <c r="AV586" s="201">
        <f t="shared" si="584"/>
        <v>0</v>
      </c>
      <c r="AW586" s="201">
        <f t="shared" si="584"/>
        <v>0</v>
      </c>
      <c r="AX586" s="201">
        <f t="shared" si="584"/>
        <v>0</v>
      </c>
      <c r="AY586" s="201">
        <f t="shared" si="584"/>
        <v>0</v>
      </c>
      <c r="AZ586" s="201">
        <f t="shared" si="584"/>
        <v>0</v>
      </c>
      <c r="BA586" s="201">
        <f t="shared" si="584"/>
        <v>0</v>
      </c>
      <c r="BB586" s="201">
        <f t="shared" si="584"/>
        <v>0</v>
      </c>
      <c r="BC586" s="201">
        <f t="shared" si="584"/>
        <v>0</v>
      </c>
      <c r="BD586" s="202"/>
      <c r="BE586" s="202"/>
      <c r="BF586" s="202"/>
      <c r="BG586" s="201">
        <f t="shared" ref="BG586:BJ586" si="585">BG585*BG556</f>
        <v>0</v>
      </c>
      <c r="BH586" s="201">
        <f t="shared" si="585"/>
        <v>0</v>
      </c>
      <c r="BI586" s="201">
        <f t="shared" si="585"/>
        <v>0</v>
      </c>
      <c r="BJ586" s="201">
        <f t="shared" si="585"/>
        <v>0</v>
      </c>
      <c r="BK586" s="45"/>
      <c r="BL586" s="201">
        <f t="shared" ref="BL586" si="586">BL585*BL556</f>
        <v>0</v>
      </c>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row>
    <row r="587" spans="1:98" s="45" customFormat="1" x14ac:dyDescent="0.2">
      <c r="A587" s="273"/>
      <c r="B587" s="203" t="s">
        <v>72</v>
      </c>
      <c r="C587" s="204"/>
      <c r="D587" s="204"/>
      <c r="E587" s="204"/>
      <c r="F587" s="204"/>
      <c r="G587" s="204"/>
      <c r="H587" s="194"/>
      <c r="I587" s="194"/>
      <c r="J587" s="194"/>
      <c r="K587" s="204"/>
      <c r="L587" s="204"/>
      <c r="M587" s="204"/>
      <c r="N587" s="204"/>
      <c r="O587" s="204"/>
      <c r="P587" s="204"/>
      <c r="Q587" s="204"/>
      <c r="R587" s="204"/>
      <c r="S587" s="204"/>
      <c r="T587" s="194">
        <v>1.4238</v>
      </c>
      <c r="U587" s="194">
        <v>1.4238</v>
      </c>
      <c r="V587" s="194">
        <v>1.4238</v>
      </c>
      <c r="W587" s="204"/>
      <c r="X587" s="204"/>
      <c r="Y587" s="204"/>
      <c r="Z587" s="204"/>
      <c r="AA587" s="204"/>
      <c r="AB587" s="204"/>
      <c r="AC587" s="204"/>
      <c r="AD587" s="204"/>
      <c r="AE587" s="204"/>
      <c r="AF587" s="194"/>
      <c r="AG587" s="194"/>
      <c r="AH587" s="194"/>
      <c r="AI587" s="204"/>
      <c r="AJ587" s="204"/>
      <c r="AK587" s="204"/>
      <c r="AL587" s="204"/>
      <c r="AM587" s="204"/>
      <c r="AN587" s="204"/>
      <c r="AO587" s="204"/>
      <c r="AP587" s="204"/>
      <c r="AQ587" s="204"/>
      <c r="AR587" s="194"/>
      <c r="AS587" s="194"/>
      <c r="AT587" s="194"/>
      <c r="AU587" s="204"/>
      <c r="AV587" s="204"/>
      <c r="AW587" s="204"/>
      <c r="AX587" s="204"/>
      <c r="AY587" s="204"/>
      <c r="AZ587" s="204"/>
      <c r="BA587" s="204"/>
      <c r="BB587" s="204"/>
      <c r="BC587" s="204"/>
      <c r="BD587" s="194"/>
      <c r="BE587" s="194"/>
      <c r="BF587" s="194"/>
      <c r="BG587" s="204"/>
      <c r="BH587" s="204"/>
      <c r="BI587" s="204"/>
      <c r="BJ587" s="204"/>
      <c r="BL587" s="204"/>
    </row>
    <row r="588" spans="1:98" s="208" customFormat="1" x14ac:dyDescent="0.2">
      <c r="A588" s="273"/>
      <c r="B588" s="205" t="s">
        <v>73</v>
      </c>
      <c r="C588" s="206"/>
      <c r="D588" s="206"/>
      <c r="E588" s="206"/>
      <c r="F588" s="206"/>
      <c r="G588" s="206"/>
      <c r="H588" s="210">
        <f t="shared" ref="H588:J588" si="587">H587*H556</f>
        <v>0</v>
      </c>
      <c r="I588" s="210">
        <f t="shared" si="587"/>
        <v>0</v>
      </c>
      <c r="J588" s="210">
        <f t="shared" si="587"/>
        <v>0</v>
      </c>
      <c r="K588" s="206"/>
      <c r="L588" s="206"/>
      <c r="M588" s="206"/>
      <c r="N588" s="206"/>
      <c r="O588" s="206"/>
      <c r="P588" s="206"/>
      <c r="Q588" s="206"/>
      <c r="R588" s="206"/>
      <c r="S588" s="206"/>
      <c r="T588" s="210">
        <f t="shared" ref="T588:V588" si="588">T587*T556</f>
        <v>1102997.6420400001</v>
      </c>
      <c r="U588" s="210">
        <f t="shared" si="588"/>
        <v>1151407.2976559999</v>
      </c>
      <c r="V588" s="210">
        <f t="shared" si="588"/>
        <v>1273511.93004</v>
      </c>
      <c r="W588" s="206"/>
      <c r="X588" s="206"/>
      <c r="Y588" s="206"/>
      <c r="Z588" s="206"/>
      <c r="AA588" s="206"/>
      <c r="AB588" s="206"/>
      <c r="AC588" s="206"/>
      <c r="AD588" s="206"/>
      <c r="AE588" s="206"/>
      <c r="AF588" s="210">
        <f t="shared" ref="AF588:AH588" si="589">AF587*AF556</f>
        <v>0</v>
      </c>
      <c r="AG588" s="210">
        <f t="shared" si="589"/>
        <v>0</v>
      </c>
      <c r="AH588" s="210">
        <f t="shared" si="589"/>
        <v>0</v>
      </c>
      <c r="AI588" s="206"/>
      <c r="AJ588" s="206"/>
      <c r="AK588" s="206"/>
      <c r="AL588" s="206"/>
      <c r="AM588" s="206"/>
      <c r="AN588" s="206"/>
      <c r="AO588" s="206"/>
      <c r="AP588" s="206"/>
      <c r="AQ588" s="206"/>
      <c r="AR588" s="210">
        <f t="shared" ref="AR588:AT588" si="590">AR587*AR556</f>
        <v>0</v>
      </c>
      <c r="AS588" s="210">
        <f t="shared" si="590"/>
        <v>0</v>
      </c>
      <c r="AT588" s="210">
        <f t="shared" si="590"/>
        <v>0</v>
      </c>
      <c r="AU588" s="206"/>
      <c r="AV588" s="206"/>
      <c r="AW588" s="206"/>
      <c r="AX588" s="206"/>
      <c r="AY588" s="206"/>
      <c r="AZ588" s="206"/>
      <c r="BA588" s="206"/>
      <c r="BB588" s="206"/>
      <c r="BC588" s="206"/>
      <c r="BD588" s="210">
        <f t="shared" ref="BD588:BF588" si="591">BD587*BD556</f>
        <v>0</v>
      </c>
      <c r="BE588" s="210">
        <f t="shared" si="591"/>
        <v>0</v>
      </c>
      <c r="BF588" s="210">
        <f t="shared" si="591"/>
        <v>0</v>
      </c>
      <c r="BG588" s="206"/>
      <c r="BH588" s="206"/>
      <c r="BI588" s="206"/>
      <c r="BJ588" s="206"/>
      <c r="BK588" s="45"/>
      <c r="BL588" s="206"/>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row>
    <row r="589" spans="1:98" s="45" customFormat="1" x14ac:dyDescent="0.2">
      <c r="A589" s="273"/>
      <c r="B589" s="203" t="s">
        <v>74</v>
      </c>
      <c r="C589" s="194">
        <v>0.24349999999999999</v>
      </c>
      <c r="D589" s="194"/>
      <c r="E589" s="194"/>
      <c r="F589" s="194">
        <v>0.13070000000000001</v>
      </c>
      <c r="G589" s="194"/>
      <c r="H589" s="209"/>
      <c r="I589" s="209"/>
      <c r="J589" s="209"/>
      <c r="K589" s="194"/>
      <c r="L589" s="194"/>
      <c r="M589" s="194"/>
      <c r="N589" s="194"/>
      <c r="O589" s="194">
        <v>0.19719999999999999</v>
      </c>
      <c r="P589" s="194">
        <v>0.19719999999999999</v>
      </c>
      <c r="Q589" s="194">
        <v>0.19719999999999999</v>
      </c>
      <c r="R589" s="194">
        <v>0.24349999999999999</v>
      </c>
      <c r="S589" s="194">
        <v>0.24349999999999999</v>
      </c>
      <c r="T589" s="209"/>
      <c r="U589" s="209"/>
      <c r="V589" s="209"/>
      <c r="W589" s="194">
        <v>0.24349999999999999</v>
      </c>
      <c r="X589" s="194">
        <v>0.24349999999999999</v>
      </c>
      <c r="Y589" s="194">
        <v>0.24349999999999999</v>
      </c>
      <c r="Z589" s="194">
        <v>0.24349999999999999</v>
      </c>
      <c r="AA589" s="194"/>
      <c r="AB589" s="194"/>
      <c r="AC589" s="194"/>
      <c r="AD589" s="194"/>
      <c r="AE589" s="194"/>
      <c r="AF589" s="209"/>
      <c r="AG589" s="209"/>
      <c r="AH589" s="209"/>
      <c r="AI589" s="194"/>
      <c r="AJ589" s="194"/>
      <c r="AK589" s="194"/>
      <c r="AL589" s="194"/>
      <c r="AM589" s="194"/>
      <c r="AN589" s="194"/>
      <c r="AO589" s="194"/>
      <c r="AP589" s="194"/>
      <c r="AQ589" s="194"/>
      <c r="AR589" s="209"/>
      <c r="AS589" s="209"/>
      <c r="AT589" s="209"/>
      <c r="AU589" s="194"/>
      <c r="AV589" s="194"/>
      <c r="AW589" s="194"/>
      <c r="AX589" s="194"/>
      <c r="AY589" s="194"/>
      <c r="AZ589" s="194"/>
      <c r="BA589" s="194"/>
      <c r="BB589" s="194"/>
      <c r="BC589" s="194"/>
      <c r="BD589" s="209"/>
      <c r="BE589" s="209"/>
      <c r="BF589" s="209"/>
      <c r="BG589" s="194"/>
      <c r="BH589" s="194"/>
      <c r="BI589" s="194"/>
      <c r="BJ589" s="194"/>
      <c r="BL589" s="194"/>
    </row>
    <row r="590" spans="1:98" s="53" customFormat="1" x14ac:dyDescent="0.2">
      <c r="A590" s="273"/>
      <c r="B590" s="200" t="s">
        <v>75</v>
      </c>
      <c r="C590" s="201">
        <f t="shared" ref="C590:G590" si="592">C589*C555</f>
        <v>484631.40732</v>
      </c>
      <c r="D590" s="201">
        <f t="shared" si="592"/>
        <v>0</v>
      </c>
      <c r="E590" s="201">
        <f t="shared" si="592"/>
        <v>0</v>
      </c>
      <c r="F590" s="201">
        <f t="shared" si="592"/>
        <v>323681.89069200004</v>
      </c>
      <c r="G590" s="201">
        <f t="shared" si="592"/>
        <v>0</v>
      </c>
      <c r="H590" s="211"/>
      <c r="I590" s="211"/>
      <c r="J590" s="211"/>
      <c r="K590" s="201">
        <f t="shared" ref="K590:S590" si="593">K589*K555</f>
        <v>0</v>
      </c>
      <c r="L590" s="201">
        <f t="shared" si="593"/>
        <v>0</v>
      </c>
      <c r="M590" s="201">
        <f t="shared" si="593"/>
        <v>0</v>
      </c>
      <c r="N590" s="201">
        <f t="shared" si="593"/>
        <v>0</v>
      </c>
      <c r="O590" s="201">
        <f t="shared" si="593"/>
        <v>573371.526144</v>
      </c>
      <c r="P590" s="201">
        <f t="shared" si="593"/>
        <v>552914.66073599993</v>
      </c>
      <c r="Q590" s="201">
        <f t="shared" si="593"/>
        <v>469627.98220799997</v>
      </c>
      <c r="R590" s="201">
        <f t="shared" si="593"/>
        <v>532493.00760000001</v>
      </c>
      <c r="S590" s="201">
        <f t="shared" si="593"/>
        <v>495887.36039999995</v>
      </c>
      <c r="T590" s="211"/>
      <c r="U590" s="211"/>
      <c r="V590" s="211"/>
      <c r="W590" s="201">
        <f t="shared" ref="W590:AE590" si="594">W589*W555</f>
        <v>577209.1041</v>
      </c>
      <c r="X590" s="201">
        <f t="shared" si="594"/>
        <v>588566.18760000006</v>
      </c>
      <c r="Y590" s="201">
        <f t="shared" si="594"/>
        <v>572918.87760000001</v>
      </c>
      <c r="Z590" s="201">
        <f t="shared" si="594"/>
        <v>546764.81532000005</v>
      </c>
      <c r="AA590" s="201">
        <f t="shared" si="594"/>
        <v>0</v>
      </c>
      <c r="AB590" s="201">
        <f t="shared" si="594"/>
        <v>0</v>
      </c>
      <c r="AC590" s="201">
        <f t="shared" si="594"/>
        <v>0</v>
      </c>
      <c r="AD590" s="201">
        <f t="shared" si="594"/>
        <v>0</v>
      </c>
      <c r="AE590" s="201">
        <f t="shared" si="594"/>
        <v>0</v>
      </c>
      <c r="AF590" s="211"/>
      <c r="AG590" s="211"/>
      <c r="AH590" s="211"/>
      <c r="AI590" s="201">
        <f t="shared" ref="AI590:AQ590" si="595">AI589*AI555</f>
        <v>0</v>
      </c>
      <c r="AJ590" s="201">
        <f t="shared" si="595"/>
        <v>0</v>
      </c>
      <c r="AK590" s="201">
        <f t="shared" si="595"/>
        <v>0</v>
      </c>
      <c r="AL590" s="201">
        <f t="shared" si="595"/>
        <v>0</v>
      </c>
      <c r="AM590" s="201">
        <f t="shared" si="595"/>
        <v>0</v>
      </c>
      <c r="AN590" s="201">
        <f t="shared" si="595"/>
        <v>0</v>
      </c>
      <c r="AO590" s="201">
        <f t="shared" si="595"/>
        <v>0</v>
      </c>
      <c r="AP590" s="201">
        <f t="shared" si="595"/>
        <v>0</v>
      </c>
      <c r="AQ590" s="201">
        <f t="shared" si="595"/>
        <v>0</v>
      </c>
      <c r="AR590" s="211"/>
      <c r="AS590" s="211"/>
      <c r="AT590" s="211"/>
      <c r="AU590" s="201">
        <f t="shared" ref="AU590:BC590" si="596">AU589*AU555</f>
        <v>0</v>
      </c>
      <c r="AV590" s="201">
        <f t="shared" si="596"/>
        <v>0</v>
      </c>
      <c r="AW590" s="201">
        <f t="shared" si="596"/>
        <v>0</v>
      </c>
      <c r="AX590" s="201">
        <f t="shared" si="596"/>
        <v>0</v>
      </c>
      <c r="AY590" s="201">
        <f t="shared" si="596"/>
        <v>0</v>
      </c>
      <c r="AZ590" s="201">
        <f t="shared" si="596"/>
        <v>0</v>
      </c>
      <c r="BA590" s="201">
        <f t="shared" si="596"/>
        <v>0</v>
      </c>
      <c r="BB590" s="201">
        <f t="shared" si="596"/>
        <v>0</v>
      </c>
      <c r="BC590" s="201">
        <f t="shared" si="596"/>
        <v>0</v>
      </c>
      <c r="BD590" s="211"/>
      <c r="BE590" s="211"/>
      <c r="BF590" s="211"/>
      <c r="BG590" s="201">
        <f t="shared" ref="BG590:BJ590" si="597">BG589*BG555</f>
        <v>0</v>
      </c>
      <c r="BH590" s="201">
        <f t="shared" si="597"/>
        <v>0</v>
      </c>
      <c r="BI590" s="201">
        <f t="shared" si="597"/>
        <v>0</v>
      </c>
      <c r="BJ590" s="201">
        <f t="shared" si="597"/>
        <v>0</v>
      </c>
      <c r="BK590" s="45"/>
      <c r="BL590" s="201">
        <f t="shared" ref="BL590" si="598">BL589*BL555</f>
        <v>0</v>
      </c>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row>
    <row r="591" spans="1:98" s="45" customFormat="1" x14ac:dyDescent="0.2">
      <c r="A591" s="273"/>
      <c r="B591" s="212" t="s">
        <v>76</v>
      </c>
      <c r="C591" s="204"/>
      <c r="D591" s="204"/>
      <c r="E591" s="204"/>
      <c r="F591" s="204"/>
      <c r="G591" s="204"/>
      <c r="H591" s="194"/>
      <c r="I591" s="194"/>
      <c r="J591" s="194"/>
      <c r="K591" s="204"/>
      <c r="L591" s="204"/>
      <c r="M591" s="204"/>
      <c r="N591" s="204"/>
      <c r="O591" s="204"/>
      <c r="P591" s="204"/>
      <c r="Q591" s="204"/>
      <c r="R591" s="204"/>
      <c r="S591" s="204"/>
      <c r="T591" s="194">
        <v>0.37009999999999998</v>
      </c>
      <c r="U591" s="194">
        <v>0.37009999999999998</v>
      </c>
      <c r="V591" s="194">
        <v>0.37009999999999998</v>
      </c>
      <c r="W591" s="204"/>
      <c r="X591" s="204"/>
      <c r="Y591" s="204"/>
      <c r="Z591" s="204"/>
      <c r="AA591" s="204"/>
      <c r="AB591" s="204"/>
      <c r="AC591" s="204"/>
      <c r="AD591" s="204"/>
      <c r="AE591" s="204"/>
      <c r="AF591" s="194"/>
      <c r="AG591" s="194"/>
      <c r="AH591" s="194"/>
      <c r="AI591" s="204"/>
      <c r="AJ591" s="204"/>
      <c r="AK591" s="204"/>
      <c r="AL591" s="204"/>
      <c r="AM591" s="204"/>
      <c r="AN591" s="204"/>
      <c r="AO591" s="204"/>
      <c r="AP591" s="204"/>
      <c r="AQ591" s="204"/>
      <c r="AR591" s="194"/>
      <c r="AS591" s="194"/>
      <c r="AT591" s="194"/>
      <c r="AU591" s="204"/>
      <c r="AV591" s="204"/>
      <c r="AW591" s="204"/>
      <c r="AX591" s="204"/>
      <c r="AY591" s="204"/>
      <c r="AZ591" s="204"/>
      <c r="BA591" s="204"/>
      <c r="BB591" s="204"/>
      <c r="BC591" s="204"/>
      <c r="BD591" s="194"/>
      <c r="BE591" s="194"/>
      <c r="BF591" s="194"/>
      <c r="BG591" s="204"/>
      <c r="BH591" s="204"/>
      <c r="BI591" s="204"/>
      <c r="BJ591" s="204"/>
      <c r="BL591" s="204"/>
    </row>
    <row r="592" spans="1:98" s="217" customFormat="1" ht="13.5" thickBot="1" x14ac:dyDescent="0.25">
      <c r="A592" s="273"/>
      <c r="B592" s="213" t="s">
        <v>77</v>
      </c>
      <c r="C592" s="214"/>
      <c r="D592" s="214"/>
      <c r="E592" s="214"/>
      <c r="F592" s="214"/>
      <c r="G592" s="214"/>
      <c r="H592" s="215">
        <f t="shared" ref="H592:J592" si="599">H591*H555</f>
        <v>0</v>
      </c>
      <c r="I592" s="215">
        <f t="shared" si="599"/>
        <v>0</v>
      </c>
      <c r="J592" s="215">
        <f t="shared" si="599"/>
        <v>0</v>
      </c>
      <c r="K592" s="214"/>
      <c r="L592" s="214"/>
      <c r="M592" s="214"/>
      <c r="N592" s="214"/>
      <c r="O592" s="214"/>
      <c r="P592" s="214"/>
      <c r="Q592" s="214"/>
      <c r="R592" s="214"/>
      <c r="S592" s="214"/>
      <c r="T592" s="215">
        <f t="shared" ref="T592:V592" si="600">T591*T555</f>
        <v>772832.17592399998</v>
      </c>
      <c r="U592" s="215">
        <f t="shared" si="600"/>
        <v>802481.67153599986</v>
      </c>
      <c r="V592" s="215">
        <f t="shared" si="600"/>
        <v>873490.86362399999</v>
      </c>
      <c r="W592" s="214"/>
      <c r="X592" s="214"/>
      <c r="Y592" s="214"/>
      <c r="Z592" s="214"/>
      <c r="AA592" s="214"/>
      <c r="AB592" s="214"/>
      <c r="AC592" s="214"/>
      <c r="AD592" s="214"/>
      <c r="AE592" s="214"/>
      <c r="AF592" s="215">
        <f t="shared" ref="AF592:AH592" si="601">AF591*AF555</f>
        <v>0</v>
      </c>
      <c r="AG592" s="215">
        <f t="shared" si="601"/>
        <v>0</v>
      </c>
      <c r="AH592" s="215">
        <f t="shared" si="601"/>
        <v>0</v>
      </c>
      <c r="AI592" s="214"/>
      <c r="AJ592" s="214"/>
      <c r="AK592" s="214"/>
      <c r="AL592" s="214"/>
      <c r="AM592" s="214"/>
      <c r="AN592" s="214"/>
      <c r="AO592" s="214"/>
      <c r="AP592" s="214"/>
      <c r="AQ592" s="214"/>
      <c r="AR592" s="215">
        <f t="shared" ref="AR592:AT592" si="602">AR591*AR555</f>
        <v>0</v>
      </c>
      <c r="AS592" s="215">
        <f t="shared" si="602"/>
        <v>0</v>
      </c>
      <c r="AT592" s="215">
        <f t="shared" si="602"/>
        <v>0</v>
      </c>
      <c r="AU592" s="214"/>
      <c r="AV592" s="214"/>
      <c r="AW592" s="214"/>
      <c r="AX592" s="214"/>
      <c r="AY592" s="214"/>
      <c r="AZ592" s="214"/>
      <c r="BA592" s="214"/>
      <c r="BB592" s="214"/>
      <c r="BC592" s="214"/>
      <c r="BD592" s="215">
        <f t="shared" ref="BD592:BF592" si="603">BD591*BD555</f>
        <v>0</v>
      </c>
      <c r="BE592" s="215">
        <f t="shared" si="603"/>
        <v>0</v>
      </c>
      <c r="BF592" s="215">
        <f t="shared" si="603"/>
        <v>0</v>
      </c>
      <c r="BG592" s="214"/>
      <c r="BH592" s="214"/>
      <c r="BI592" s="214"/>
      <c r="BJ592" s="214"/>
      <c r="BK592" s="45"/>
      <c r="BL592" s="214"/>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216"/>
    </row>
    <row r="593" spans="1:98" s="142" customFormat="1" x14ac:dyDescent="0.2">
      <c r="A593" s="273"/>
      <c r="B593" s="218" t="s">
        <v>78</v>
      </c>
      <c r="C593" s="133"/>
      <c r="D593" s="133"/>
      <c r="E593" s="133"/>
      <c r="F593" s="133"/>
      <c r="G593" s="133"/>
      <c r="H593" s="165"/>
      <c r="I593" s="165"/>
      <c r="J593" s="165"/>
      <c r="K593" s="133"/>
      <c r="L593" s="133"/>
      <c r="M593" s="133"/>
      <c r="N593" s="133"/>
      <c r="O593" s="133"/>
      <c r="P593" s="133"/>
      <c r="Q593" s="133"/>
      <c r="R593" s="133"/>
      <c r="S593" s="133"/>
      <c r="T593" s="165">
        <v>10831</v>
      </c>
      <c r="U593" s="165">
        <v>16266</v>
      </c>
      <c r="V593" s="165">
        <v>8418</v>
      </c>
      <c r="W593" s="133"/>
      <c r="X593" s="133"/>
      <c r="Y593" s="133"/>
      <c r="Z593" s="133"/>
      <c r="AA593" s="133"/>
      <c r="AB593" s="133"/>
      <c r="AC593" s="133"/>
      <c r="AD593" s="133"/>
      <c r="AE593" s="133"/>
      <c r="AF593" s="165"/>
      <c r="AG593" s="165"/>
      <c r="AH593" s="165"/>
      <c r="AI593" s="133"/>
      <c r="AJ593" s="133"/>
      <c r="AK593" s="133"/>
      <c r="AL593" s="133"/>
      <c r="AM593" s="133"/>
      <c r="AN593" s="133"/>
      <c r="AO593" s="133"/>
      <c r="AP593" s="133"/>
      <c r="AQ593" s="133"/>
      <c r="AR593" s="165"/>
      <c r="AS593" s="165"/>
      <c r="AT593" s="165"/>
      <c r="AU593" s="133"/>
      <c r="AV593" s="133"/>
      <c r="AW593" s="133"/>
      <c r="AX593" s="133"/>
      <c r="AY593" s="133"/>
      <c r="AZ593" s="133"/>
      <c r="BA593" s="133"/>
      <c r="BB593" s="133"/>
      <c r="BC593" s="133"/>
      <c r="BD593" s="165"/>
      <c r="BE593" s="165"/>
      <c r="BF593" s="165"/>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row>
    <row r="594" spans="1:98" s="194" customFormat="1" x14ac:dyDescent="0.2">
      <c r="A594" s="273"/>
      <c r="B594" s="219" t="s">
        <v>79</v>
      </c>
      <c r="C594" s="45"/>
      <c r="D594" s="45"/>
      <c r="E594" s="45"/>
      <c r="F594" s="45"/>
      <c r="G594" s="45"/>
      <c r="H594" s="220"/>
      <c r="I594" s="220"/>
      <c r="J594" s="220"/>
      <c r="K594" s="45"/>
      <c r="L594" s="45"/>
      <c r="M594" s="45"/>
      <c r="N594" s="45"/>
      <c r="O594" s="45"/>
      <c r="P594" s="45"/>
      <c r="Q594" s="45"/>
      <c r="R594" s="45"/>
      <c r="S594" s="45"/>
      <c r="T594" s="220">
        <v>5.8900000000000001E-2</v>
      </c>
      <c r="U594" s="220">
        <v>5.8900000000000001E-2</v>
      </c>
      <c r="V594" s="220">
        <v>5.8900000000000001E-2</v>
      </c>
      <c r="W594" s="45"/>
      <c r="X594" s="45"/>
      <c r="Y594" s="45"/>
      <c r="Z594" s="45"/>
      <c r="AA594" s="45"/>
      <c r="AB594" s="45"/>
      <c r="AC594" s="45"/>
      <c r="AD594" s="45"/>
      <c r="AE594" s="45"/>
      <c r="AF594" s="220"/>
      <c r="AG594" s="220"/>
      <c r="AH594" s="220"/>
      <c r="AI594" s="45"/>
      <c r="AJ594" s="45"/>
      <c r="AK594" s="45"/>
      <c r="AL594" s="45"/>
      <c r="AM594" s="45"/>
      <c r="AN594" s="45"/>
      <c r="AO594" s="45"/>
      <c r="AP594" s="45"/>
      <c r="AQ594" s="45"/>
      <c r="AR594" s="220"/>
      <c r="AS594" s="220"/>
      <c r="AT594" s="220"/>
      <c r="AU594" s="45"/>
      <c r="AV594" s="45"/>
      <c r="AW594" s="45"/>
      <c r="AX594" s="45"/>
      <c r="AY594" s="45"/>
      <c r="AZ594" s="45"/>
      <c r="BA594" s="45"/>
      <c r="BB594" s="45"/>
      <c r="BC594" s="45"/>
      <c r="BD594" s="220"/>
      <c r="BE594" s="220"/>
      <c r="BF594" s="220"/>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195"/>
    </row>
    <row r="595" spans="1:98" s="217" customFormat="1" ht="13.5" thickBot="1" x14ac:dyDescent="0.25">
      <c r="A595" s="273"/>
      <c r="B595" s="221" t="s">
        <v>80</v>
      </c>
      <c r="C595" s="214"/>
      <c r="D595" s="214"/>
      <c r="E595" s="214"/>
      <c r="F595" s="214"/>
      <c r="G595" s="214"/>
      <c r="H595" s="222">
        <f t="shared" ref="H595:J595" si="604">H594*H593</f>
        <v>0</v>
      </c>
      <c r="I595" s="222">
        <f t="shared" si="604"/>
        <v>0</v>
      </c>
      <c r="J595" s="222">
        <f t="shared" si="604"/>
        <v>0</v>
      </c>
      <c r="K595" s="214"/>
      <c r="L595" s="214"/>
      <c r="M595" s="214"/>
      <c r="N595" s="214"/>
      <c r="O595" s="214"/>
      <c r="P595" s="214"/>
      <c r="Q595" s="214"/>
      <c r="R595" s="214"/>
      <c r="S595" s="214"/>
      <c r="T595" s="222">
        <f t="shared" ref="T595:V595" si="605">T594*T593</f>
        <v>637.94590000000005</v>
      </c>
      <c r="U595" s="222">
        <f t="shared" si="605"/>
        <v>958.06740000000002</v>
      </c>
      <c r="V595" s="222">
        <f t="shared" si="605"/>
        <v>495.8202</v>
      </c>
      <c r="W595" s="214"/>
      <c r="X595" s="214"/>
      <c r="Y595" s="214"/>
      <c r="Z595" s="214"/>
      <c r="AA595" s="214"/>
      <c r="AB595" s="214"/>
      <c r="AC595" s="214"/>
      <c r="AD595" s="214"/>
      <c r="AE595" s="214"/>
      <c r="AF595" s="222">
        <f t="shared" ref="AF595:AH595" si="606">AF594*AF593</f>
        <v>0</v>
      </c>
      <c r="AG595" s="222">
        <f t="shared" si="606"/>
        <v>0</v>
      </c>
      <c r="AH595" s="222">
        <f t="shared" si="606"/>
        <v>0</v>
      </c>
      <c r="AI595" s="214"/>
      <c r="AJ595" s="214"/>
      <c r="AK595" s="214"/>
      <c r="AL595" s="214"/>
      <c r="AM595" s="214"/>
      <c r="AN595" s="214"/>
      <c r="AO595" s="214"/>
      <c r="AP595" s="214"/>
      <c r="AQ595" s="214"/>
      <c r="AR595" s="222">
        <f t="shared" ref="AR595:AT595" si="607">AR594*AR593</f>
        <v>0</v>
      </c>
      <c r="AS595" s="222">
        <f t="shared" si="607"/>
        <v>0</v>
      </c>
      <c r="AT595" s="222">
        <f t="shared" si="607"/>
        <v>0</v>
      </c>
      <c r="AU595" s="214"/>
      <c r="AV595" s="214"/>
      <c r="AW595" s="214"/>
      <c r="AX595" s="214"/>
      <c r="AY595" s="214"/>
      <c r="AZ595" s="214"/>
      <c r="BA595" s="214"/>
      <c r="BB595" s="214"/>
      <c r="BC595" s="214"/>
      <c r="BD595" s="222">
        <f t="shared" ref="BD595:BF595" si="608">BD594*BD593</f>
        <v>0</v>
      </c>
      <c r="BE595" s="222">
        <f t="shared" si="608"/>
        <v>0</v>
      </c>
      <c r="BF595" s="222">
        <f t="shared" si="608"/>
        <v>0</v>
      </c>
      <c r="BG595" s="214"/>
      <c r="BH595" s="214"/>
      <c r="BI595" s="214"/>
      <c r="BJ595" s="214"/>
      <c r="BK595" s="45"/>
      <c r="BL595" s="214"/>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216"/>
    </row>
    <row r="596" spans="1:98" s="45" customFormat="1" ht="12" customHeight="1" x14ac:dyDescent="0.2">
      <c r="A596" s="273"/>
      <c r="B596" s="203" t="s">
        <v>81</v>
      </c>
      <c r="C596" s="194">
        <v>3.09E-2</v>
      </c>
      <c r="D596" s="194"/>
      <c r="E596" s="194"/>
      <c r="F596" s="194">
        <v>2.1600000000000001E-2</v>
      </c>
      <c r="G596" s="194"/>
      <c r="H596" s="194"/>
      <c r="I596" s="194"/>
      <c r="J596" s="194"/>
      <c r="K596" s="194"/>
      <c r="L596" s="194"/>
      <c r="M596" s="194"/>
      <c r="N596" s="194"/>
      <c r="O596" s="194">
        <v>2.5000000000000001E-2</v>
      </c>
      <c r="P596" s="194">
        <v>2.5000000000000001E-2</v>
      </c>
      <c r="Q596" s="194">
        <v>2.5000000000000001E-2</v>
      </c>
      <c r="R596" s="194">
        <v>3.09E-2</v>
      </c>
      <c r="S596" s="194">
        <v>3.09E-2</v>
      </c>
      <c r="T596" s="194">
        <v>3.09E-2</v>
      </c>
      <c r="U596" s="194">
        <v>3.09E-2</v>
      </c>
      <c r="V596" s="194">
        <v>3.09E-2</v>
      </c>
      <c r="W596" s="194">
        <v>3.09E-2</v>
      </c>
      <c r="X596" s="194">
        <v>3.09E-2</v>
      </c>
      <c r="Y596" s="194">
        <v>3.09E-2</v>
      </c>
      <c r="Z596" s="194">
        <v>3.09E-2</v>
      </c>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L596" s="194"/>
    </row>
    <row r="597" spans="1:98" s="224" customFormat="1" x14ac:dyDescent="0.2">
      <c r="A597" s="273"/>
      <c r="B597" s="223" t="s">
        <v>82</v>
      </c>
      <c r="C597" s="183">
        <f t="shared" ref="C597:BJ597" si="609">C596*C557</f>
        <v>192863.277</v>
      </c>
      <c r="D597" s="183">
        <f t="shared" si="609"/>
        <v>0</v>
      </c>
      <c r="E597" s="183">
        <f t="shared" si="609"/>
        <v>0</v>
      </c>
      <c r="F597" s="183">
        <f t="shared" si="609"/>
        <v>162548.5968</v>
      </c>
      <c r="G597" s="183">
        <f t="shared" si="609"/>
        <v>0</v>
      </c>
      <c r="H597" s="183">
        <f t="shared" si="609"/>
        <v>0</v>
      </c>
      <c r="I597" s="183">
        <f t="shared" si="609"/>
        <v>0</v>
      </c>
      <c r="J597" s="183">
        <f t="shared" si="609"/>
        <v>0</v>
      </c>
      <c r="K597" s="183">
        <f t="shared" si="609"/>
        <v>0</v>
      </c>
      <c r="L597" s="183">
        <f t="shared" si="609"/>
        <v>0</v>
      </c>
      <c r="M597" s="183">
        <f t="shared" si="609"/>
        <v>0</v>
      </c>
      <c r="N597" s="183">
        <f t="shared" si="609"/>
        <v>0</v>
      </c>
      <c r="O597" s="183">
        <f t="shared" si="609"/>
        <v>209253.25800000003</v>
      </c>
      <c r="P597" s="183">
        <f t="shared" si="609"/>
        <v>196115.766</v>
      </c>
      <c r="Q597" s="183">
        <f t="shared" si="609"/>
        <v>168680.92200000002</v>
      </c>
      <c r="R597" s="183">
        <f t="shared" si="609"/>
        <v>205242.90220800001</v>
      </c>
      <c r="S597" s="183">
        <f t="shared" si="609"/>
        <v>187005.59737200002</v>
      </c>
      <c r="T597" s="183">
        <f t="shared" si="609"/>
        <v>183961.75950000001</v>
      </c>
      <c r="U597" s="183">
        <f t="shared" si="609"/>
        <v>192999.123288</v>
      </c>
      <c r="V597" s="183">
        <f t="shared" si="609"/>
        <v>217418.35751999999</v>
      </c>
      <c r="W597" s="183">
        <f t="shared" si="609"/>
        <v>209810.97280800002</v>
      </c>
      <c r="X597" s="183">
        <f t="shared" si="609"/>
        <v>223416.68158800001</v>
      </c>
      <c r="Y597" s="183">
        <f t="shared" si="609"/>
        <v>205542.66063600002</v>
      </c>
      <c r="Z597" s="183">
        <f t="shared" si="609"/>
        <v>203047.832952</v>
      </c>
      <c r="AA597" s="183">
        <f t="shared" si="609"/>
        <v>0</v>
      </c>
      <c r="AB597" s="183">
        <f t="shared" si="609"/>
        <v>0</v>
      </c>
      <c r="AC597" s="183">
        <f t="shared" si="609"/>
        <v>0</v>
      </c>
      <c r="AD597" s="183">
        <f t="shared" si="609"/>
        <v>0</v>
      </c>
      <c r="AE597" s="183">
        <f t="shared" si="609"/>
        <v>0</v>
      </c>
      <c r="AF597" s="183">
        <f t="shared" si="609"/>
        <v>0</v>
      </c>
      <c r="AG597" s="183">
        <f t="shared" si="609"/>
        <v>0</v>
      </c>
      <c r="AH597" s="183">
        <f t="shared" si="609"/>
        <v>0</v>
      </c>
      <c r="AI597" s="183">
        <f t="shared" si="609"/>
        <v>0</v>
      </c>
      <c r="AJ597" s="183">
        <f t="shared" si="609"/>
        <v>0</v>
      </c>
      <c r="AK597" s="183">
        <f t="shared" si="609"/>
        <v>0</v>
      </c>
      <c r="AL597" s="183">
        <f t="shared" si="609"/>
        <v>0</v>
      </c>
      <c r="AM597" s="183">
        <f t="shared" si="609"/>
        <v>0</v>
      </c>
      <c r="AN597" s="183">
        <f t="shared" si="609"/>
        <v>0</v>
      </c>
      <c r="AO597" s="183">
        <f t="shared" si="609"/>
        <v>0</v>
      </c>
      <c r="AP597" s="183">
        <f t="shared" si="609"/>
        <v>0</v>
      </c>
      <c r="AQ597" s="183">
        <f t="shared" si="609"/>
        <v>0</v>
      </c>
      <c r="AR597" s="183">
        <f t="shared" si="609"/>
        <v>0</v>
      </c>
      <c r="AS597" s="183">
        <f t="shared" si="609"/>
        <v>0</v>
      </c>
      <c r="AT597" s="183">
        <f t="shared" si="609"/>
        <v>0</v>
      </c>
      <c r="AU597" s="183">
        <f t="shared" si="609"/>
        <v>0</v>
      </c>
      <c r="AV597" s="183">
        <f t="shared" si="609"/>
        <v>0</v>
      </c>
      <c r="AW597" s="183">
        <f t="shared" si="609"/>
        <v>0</v>
      </c>
      <c r="AX597" s="183">
        <f t="shared" si="609"/>
        <v>0</v>
      </c>
      <c r="AY597" s="183">
        <f t="shared" si="609"/>
        <v>0</v>
      </c>
      <c r="AZ597" s="183">
        <f t="shared" si="609"/>
        <v>0</v>
      </c>
      <c r="BA597" s="183">
        <f t="shared" si="609"/>
        <v>0</v>
      </c>
      <c r="BB597" s="183">
        <f t="shared" si="609"/>
        <v>0</v>
      </c>
      <c r="BC597" s="183">
        <f t="shared" si="609"/>
        <v>0</v>
      </c>
      <c r="BD597" s="183">
        <f t="shared" si="609"/>
        <v>0</v>
      </c>
      <c r="BE597" s="183">
        <f t="shared" si="609"/>
        <v>0</v>
      </c>
      <c r="BF597" s="183">
        <f t="shared" si="609"/>
        <v>0</v>
      </c>
      <c r="BG597" s="183">
        <f t="shared" si="609"/>
        <v>0</v>
      </c>
      <c r="BH597" s="183">
        <f t="shared" si="609"/>
        <v>0</v>
      </c>
      <c r="BI597" s="183">
        <f t="shared" si="609"/>
        <v>0</v>
      </c>
      <c r="BJ597" s="183">
        <f t="shared" si="609"/>
        <v>0</v>
      </c>
      <c r="BK597" s="45"/>
      <c r="BL597" s="183">
        <f t="shared" ref="BL597" si="610">BL596*BL557</f>
        <v>0</v>
      </c>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row>
    <row r="598" spans="1:98" s="45" customFormat="1" x14ac:dyDescent="0.2">
      <c r="A598" s="273"/>
      <c r="B598" s="203" t="s">
        <v>83</v>
      </c>
      <c r="C598" s="73">
        <v>0.02</v>
      </c>
      <c r="D598" s="73"/>
      <c r="E598" s="73"/>
      <c r="F598" s="73">
        <v>0</v>
      </c>
      <c r="G598" s="73"/>
      <c r="H598" s="73"/>
      <c r="I598" s="73"/>
      <c r="J598" s="73"/>
      <c r="K598" s="73"/>
      <c r="L598" s="73"/>
      <c r="M598" s="73"/>
      <c r="N598" s="73"/>
      <c r="O598" s="73">
        <v>1.9699999999999999E-2</v>
      </c>
      <c r="P598" s="73">
        <v>1.9699999999999999E-2</v>
      </c>
      <c r="Q598" s="73">
        <v>1.9699999999999999E-2</v>
      </c>
      <c r="R598" s="73">
        <v>0.02</v>
      </c>
      <c r="S598" s="73">
        <v>0.02</v>
      </c>
      <c r="T598" s="73">
        <v>0.02</v>
      </c>
      <c r="U598" s="73">
        <v>0.02</v>
      </c>
      <c r="V598" s="73">
        <v>0.02</v>
      </c>
      <c r="W598" s="73">
        <v>0.02</v>
      </c>
      <c r="X598" s="73">
        <v>0.02</v>
      </c>
      <c r="Y598" s="73">
        <v>0.02</v>
      </c>
      <c r="Z598" s="73">
        <v>0.02</v>
      </c>
      <c r="AA598" s="73"/>
      <c r="AB598" s="73"/>
      <c r="AC598" s="73"/>
      <c r="AD598" s="73"/>
      <c r="AE598" s="73"/>
      <c r="AF598" s="73"/>
      <c r="AG598" s="73"/>
      <c r="AH598" s="73"/>
      <c r="AI598" s="73"/>
      <c r="AJ598" s="73"/>
      <c r="AK598" s="73"/>
      <c r="AL598" s="73"/>
      <c r="AM598" s="73"/>
      <c r="AN598" s="73"/>
      <c r="AO598" s="73"/>
      <c r="AP598" s="73"/>
      <c r="AQ598" s="73"/>
      <c r="AR598" s="73"/>
      <c r="AS598" s="73"/>
      <c r="AT598" s="73"/>
      <c r="AU598" s="73"/>
      <c r="AV598" s="73"/>
      <c r="AW598" s="73"/>
      <c r="AX598" s="73"/>
      <c r="AY598" s="73"/>
      <c r="AZ598" s="73"/>
      <c r="BA598" s="73"/>
      <c r="BB598" s="73"/>
      <c r="BC598" s="73"/>
      <c r="BD598" s="73"/>
      <c r="BE598" s="73"/>
      <c r="BF598" s="73"/>
      <c r="BG598" s="73"/>
      <c r="BH598" s="73"/>
      <c r="BI598" s="73"/>
      <c r="BJ598" s="73"/>
      <c r="BL598" s="73"/>
    </row>
    <row r="599" spans="1:98" s="226" customFormat="1" x14ac:dyDescent="0.2">
      <c r="A599" s="273"/>
      <c r="B599" s="223" t="s">
        <v>84</v>
      </c>
      <c r="C599" s="225">
        <f t="shared" ref="C599:BJ599" si="611">C598*C557</f>
        <v>124830.6</v>
      </c>
      <c r="D599" s="225">
        <f t="shared" si="611"/>
        <v>0</v>
      </c>
      <c r="E599" s="225">
        <f t="shared" si="611"/>
        <v>0</v>
      </c>
      <c r="F599" s="225">
        <f t="shared" si="611"/>
        <v>0</v>
      </c>
      <c r="G599" s="225">
        <f t="shared" si="611"/>
        <v>0</v>
      </c>
      <c r="H599" s="225">
        <f t="shared" si="611"/>
        <v>0</v>
      </c>
      <c r="I599" s="225">
        <f t="shared" si="611"/>
        <v>0</v>
      </c>
      <c r="J599" s="225">
        <f t="shared" si="611"/>
        <v>0</v>
      </c>
      <c r="K599" s="225">
        <f t="shared" si="611"/>
        <v>0</v>
      </c>
      <c r="L599" s="225">
        <f t="shared" si="611"/>
        <v>0</v>
      </c>
      <c r="M599" s="225">
        <f t="shared" si="611"/>
        <v>0</v>
      </c>
      <c r="N599" s="225">
        <f t="shared" si="611"/>
        <v>0</v>
      </c>
      <c r="O599" s="225">
        <f t="shared" si="611"/>
        <v>164891.567304</v>
      </c>
      <c r="P599" s="225">
        <f t="shared" si="611"/>
        <v>154539.22360799997</v>
      </c>
      <c r="Q599" s="225">
        <f t="shared" si="611"/>
        <v>132920.566536</v>
      </c>
      <c r="R599" s="225">
        <f t="shared" si="611"/>
        <v>132843.30240000002</v>
      </c>
      <c r="S599" s="225">
        <f t="shared" si="611"/>
        <v>121039.2216</v>
      </c>
      <c r="T599" s="225">
        <f t="shared" si="611"/>
        <v>119069.1</v>
      </c>
      <c r="U599" s="225">
        <f t="shared" si="611"/>
        <v>124918.5264</v>
      </c>
      <c r="V599" s="225">
        <f t="shared" si="611"/>
        <v>140723.856</v>
      </c>
      <c r="W599" s="225">
        <f t="shared" si="611"/>
        <v>135799.98240000001</v>
      </c>
      <c r="X599" s="225">
        <f t="shared" si="611"/>
        <v>144606.26640000002</v>
      </c>
      <c r="Y599" s="225">
        <f t="shared" si="611"/>
        <v>133037.32080000002</v>
      </c>
      <c r="Z599" s="225">
        <f t="shared" si="611"/>
        <v>131422.54560000001</v>
      </c>
      <c r="AA599" s="225">
        <f t="shared" si="611"/>
        <v>0</v>
      </c>
      <c r="AB599" s="225">
        <f t="shared" si="611"/>
        <v>0</v>
      </c>
      <c r="AC599" s="225">
        <f t="shared" si="611"/>
        <v>0</v>
      </c>
      <c r="AD599" s="225">
        <f t="shared" si="611"/>
        <v>0</v>
      </c>
      <c r="AE599" s="225">
        <f t="shared" si="611"/>
        <v>0</v>
      </c>
      <c r="AF599" s="225">
        <f t="shared" si="611"/>
        <v>0</v>
      </c>
      <c r="AG599" s="225">
        <f t="shared" si="611"/>
        <v>0</v>
      </c>
      <c r="AH599" s="225">
        <f t="shared" si="611"/>
        <v>0</v>
      </c>
      <c r="AI599" s="225">
        <f t="shared" si="611"/>
        <v>0</v>
      </c>
      <c r="AJ599" s="225">
        <f t="shared" si="611"/>
        <v>0</v>
      </c>
      <c r="AK599" s="225">
        <f t="shared" si="611"/>
        <v>0</v>
      </c>
      <c r="AL599" s="225">
        <f t="shared" si="611"/>
        <v>0</v>
      </c>
      <c r="AM599" s="225">
        <f t="shared" si="611"/>
        <v>0</v>
      </c>
      <c r="AN599" s="225">
        <f t="shared" si="611"/>
        <v>0</v>
      </c>
      <c r="AO599" s="225">
        <f t="shared" si="611"/>
        <v>0</v>
      </c>
      <c r="AP599" s="225">
        <f t="shared" si="611"/>
        <v>0</v>
      </c>
      <c r="AQ599" s="225">
        <f t="shared" si="611"/>
        <v>0</v>
      </c>
      <c r="AR599" s="225">
        <f t="shared" si="611"/>
        <v>0</v>
      </c>
      <c r="AS599" s="225">
        <f t="shared" si="611"/>
        <v>0</v>
      </c>
      <c r="AT599" s="225">
        <f t="shared" si="611"/>
        <v>0</v>
      </c>
      <c r="AU599" s="225">
        <f t="shared" si="611"/>
        <v>0</v>
      </c>
      <c r="AV599" s="225">
        <f t="shared" si="611"/>
        <v>0</v>
      </c>
      <c r="AW599" s="225">
        <f t="shared" si="611"/>
        <v>0</v>
      </c>
      <c r="AX599" s="225">
        <f t="shared" si="611"/>
        <v>0</v>
      </c>
      <c r="AY599" s="225">
        <f t="shared" si="611"/>
        <v>0</v>
      </c>
      <c r="AZ599" s="225">
        <f t="shared" si="611"/>
        <v>0</v>
      </c>
      <c r="BA599" s="225">
        <f t="shared" si="611"/>
        <v>0</v>
      </c>
      <c r="BB599" s="225">
        <f t="shared" si="611"/>
        <v>0</v>
      </c>
      <c r="BC599" s="225">
        <f t="shared" si="611"/>
        <v>0</v>
      </c>
      <c r="BD599" s="225">
        <f t="shared" si="611"/>
        <v>0</v>
      </c>
      <c r="BE599" s="225">
        <f t="shared" si="611"/>
        <v>0</v>
      </c>
      <c r="BF599" s="225">
        <f t="shared" si="611"/>
        <v>0</v>
      </c>
      <c r="BG599" s="225">
        <f t="shared" si="611"/>
        <v>0</v>
      </c>
      <c r="BH599" s="225">
        <f t="shared" si="611"/>
        <v>0</v>
      </c>
      <c r="BI599" s="225">
        <f t="shared" si="611"/>
        <v>0</v>
      </c>
      <c r="BJ599" s="225">
        <f t="shared" si="611"/>
        <v>0</v>
      </c>
      <c r="BK599" s="23"/>
      <c r="BL599" s="225">
        <f t="shared" ref="BL599" si="612">BL598*BL557</f>
        <v>0</v>
      </c>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row>
    <row r="600" spans="1:98" s="224" customFormat="1" x14ac:dyDescent="0.2">
      <c r="A600" s="273"/>
      <c r="B600" s="223" t="s">
        <v>85</v>
      </c>
      <c r="C600" s="227">
        <v>0</v>
      </c>
      <c r="D600" s="227">
        <v>0</v>
      </c>
      <c r="E600" s="227">
        <v>0</v>
      </c>
      <c r="F600" s="227">
        <v>0</v>
      </c>
      <c r="G600" s="227">
        <v>0</v>
      </c>
      <c r="H600" s="227">
        <v>0</v>
      </c>
      <c r="I600" s="227">
        <v>0</v>
      </c>
      <c r="J600" s="227">
        <v>0</v>
      </c>
      <c r="K600" s="227">
        <v>0</v>
      </c>
      <c r="L600" s="227">
        <v>0</v>
      </c>
      <c r="M600" s="227">
        <v>0</v>
      </c>
      <c r="N600" s="227">
        <v>0</v>
      </c>
      <c r="O600" s="227">
        <v>0</v>
      </c>
      <c r="P600" s="227">
        <v>0</v>
      </c>
      <c r="Q600" s="227">
        <v>0</v>
      </c>
      <c r="R600" s="227">
        <v>0</v>
      </c>
      <c r="S600" s="227">
        <v>0</v>
      </c>
      <c r="T600" s="227">
        <v>0</v>
      </c>
      <c r="U600" s="227">
        <v>0</v>
      </c>
      <c r="V600" s="227">
        <v>0</v>
      </c>
      <c r="W600" s="227">
        <v>0</v>
      </c>
      <c r="X600" s="227">
        <v>0</v>
      </c>
      <c r="Y600" s="227">
        <v>0</v>
      </c>
      <c r="Z600" s="227">
        <v>0</v>
      </c>
      <c r="AA600" s="227">
        <v>0</v>
      </c>
      <c r="AB600" s="227">
        <v>0</v>
      </c>
      <c r="AC600" s="227">
        <v>0</v>
      </c>
      <c r="AD600" s="227">
        <v>0</v>
      </c>
      <c r="AE600" s="227">
        <v>0</v>
      </c>
      <c r="AF600" s="227">
        <v>0</v>
      </c>
      <c r="AG600" s="227">
        <v>0</v>
      </c>
      <c r="AH600" s="227">
        <v>0</v>
      </c>
      <c r="AI600" s="227">
        <v>0</v>
      </c>
      <c r="AJ600" s="227">
        <v>0</v>
      </c>
      <c r="AK600" s="227">
        <v>0</v>
      </c>
      <c r="AL600" s="227">
        <v>0</v>
      </c>
      <c r="AM600" s="227">
        <v>0</v>
      </c>
      <c r="AN600" s="227">
        <v>0</v>
      </c>
      <c r="AO600" s="227">
        <v>0</v>
      </c>
      <c r="AP600" s="227">
        <v>0</v>
      </c>
      <c r="AQ600" s="227">
        <v>0</v>
      </c>
      <c r="AR600" s="227">
        <v>0</v>
      </c>
      <c r="AS600" s="227">
        <v>0</v>
      </c>
      <c r="AT600" s="227">
        <v>0</v>
      </c>
      <c r="AU600" s="227">
        <v>0</v>
      </c>
      <c r="AV600" s="227">
        <v>0</v>
      </c>
      <c r="AW600" s="227">
        <v>0</v>
      </c>
      <c r="AX600" s="227">
        <v>0</v>
      </c>
      <c r="AY600" s="227">
        <v>0</v>
      </c>
      <c r="AZ600" s="227">
        <v>0</v>
      </c>
      <c r="BA600" s="227">
        <v>0</v>
      </c>
      <c r="BB600" s="227">
        <v>0</v>
      </c>
      <c r="BC600" s="227">
        <v>0</v>
      </c>
      <c r="BD600" s="227">
        <v>0</v>
      </c>
      <c r="BE600" s="227">
        <v>0</v>
      </c>
      <c r="BF600" s="227">
        <v>0</v>
      </c>
      <c r="BG600" s="227">
        <v>0</v>
      </c>
      <c r="BH600" s="227">
        <v>0</v>
      </c>
      <c r="BI600" s="227">
        <v>0</v>
      </c>
      <c r="BJ600" s="227">
        <v>0</v>
      </c>
      <c r="BK600" s="45"/>
      <c r="BL600" s="227">
        <v>0</v>
      </c>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row>
    <row r="601" spans="1:98" s="230" customFormat="1" ht="13.5" thickBot="1" x14ac:dyDescent="0.25">
      <c r="A601" s="273"/>
      <c r="B601" s="228" t="s">
        <v>86</v>
      </c>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45"/>
      <c r="BL601" s="229"/>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row>
    <row r="602" spans="1:98" s="83" customFormat="1" ht="13.5" thickBot="1" x14ac:dyDescent="0.25">
      <c r="A602" s="273"/>
      <c r="B602" s="80" t="s">
        <v>28</v>
      </c>
      <c r="C602" s="232">
        <v>2003581.13</v>
      </c>
      <c r="D602" s="232"/>
      <c r="E602" s="232"/>
      <c r="F602" s="232">
        <v>1472771.53</v>
      </c>
      <c r="G602" s="232"/>
      <c r="H602" s="232"/>
      <c r="I602" s="232"/>
      <c r="J602" s="232"/>
      <c r="K602" s="232"/>
      <c r="L602" s="232"/>
      <c r="M602" s="232"/>
      <c r="N602" s="232"/>
      <c r="O602" s="232">
        <v>2214244.67</v>
      </c>
      <c r="P602" s="232">
        <v>2120367.16</v>
      </c>
      <c r="Q602" s="232">
        <v>1832629.02</v>
      </c>
      <c r="R602" s="232">
        <v>2179490.5</v>
      </c>
      <c r="S602" s="232">
        <v>1969163.4</v>
      </c>
      <c r="T602" s="232">
        <v>3095681.53</v>
      </c>
      <c r="U602" s="232">
        <v>3233629.69</v>
      </c>
      <c r="V602" s="232">
        <v>3578502.52</v>
      </c>
      <c r="W602" s="232">
        <v>2197005.73</v>
      </c>
      <c r="X602" s="232">
        <v>2312872.0499999998</v>
      </c>
      <c r="Y602" s="232">
        <v>2182432.2200000002</v>
      </c>
      <c r="Z602" s="232">
        <v>2146542.77</v>
      </c>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2"/>
      <c r="BE602" s="232"/>
      <c r="BF602" s="232"/>
      <c r="BG602" s="232"/>
      <c r="BH602" s="232"/>
      <c r="BI602" s="232"/>
      <c r="BJ602" s="232"/>
      <c r="BK602" s="82"/>
      <c r="BL602" s="23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row>
    <row r="603" spans="1:98" s="86" customFormat="1" ht="13.5" thickBot="1" x14ac:dyDescent="0.25">
      <c r="A603" s="273"/>
      <c r="B603" s="234" t="s">
        <v>29</v>
      </c>
      <c r="C603" s="235">
        <f>IFERROR(C602/C557*100,0)</f>
        <v>32.100801085631247</v>
      </c>
      <c r="D603" s="235">
        <f t="shared" ref="D603:BJ603" si="613">IFERROR(D602/D557*100,0)</f>
        <v>0</v>
      </c>
      <c r="E603" s="235">
        <f t="shared" si="613"/>
        <v>0</v>
      </c>
      <c r="F603" s="235">
        <f t="shared" si="613"/>
        <v>19.57067958399011</v>
      </c>
      <c r="G603" s="235">
        <f t="shared" si="613"/>
        <v>0</v>
      </c>
      <c r="H603" s="235">
        <f t="shared" si="613"/>
        <v>0</v>
      </c>
      <c r="I603" s="235">
        <f t="shared" si="613"/>
        <v>0</v>
      </c>
      <c r="J603" s="235">
        <f t="shared" si="613"/>
        <v>0</v>
      </c>
      <c r="K603" s="235">
        <f t="shared" si="613"/>
        <v>0</v>
      </c>
      <c r="L603" s="235">
        <f t="shared" si="613"/>
        <v>0</v>
      </c>
      <c r="M603" s="235">
        <f t="shared" si="613"/>
        <v>0</v>
      </c>
      <c r="N603" s="235">
        <f t="shared" si="613"/>
        <v>0</v>
      </c>
      <c r="O603" s="235">
        <f t="shared" si="613"/>
        <v>26.454124193373367</v>
      </c>
      <c r="P603" s="235">
        <f t="shared" si="613"/>
        <v>27.029534688200442</v>
      </c>
      <c r="Q603" s="235">
        <f t="shared" si="613"/>
        <v>27.161178013954657</v>
      </c>
      <c r="R603" s="235">
        <f t="shared" si="613"/>
        <v>32.812952713828345</v>
      </c>
      <c r="S603" s="235">
        <f t="shared" si="613"/>
        <v>32.537608454018674</v>
      </c>
      <c r="T603" s="235">
        <f t="shared" si="613"/>
        <v>51.998067172759342</v>
      </c>
      <c r="U603" s="235">
        <f t="shared" si="613"/>
        <v>51.771819331996213</v>
      </c>
      <c r="V603" s="235">
        <f t="shared" si="613"/>
        <v>50.858505753281804</v>
      </c>
      <c r="W603" s="235">
        <f t="shared" si="613"/>
        <v>32.356495062402892</v>
      </c>
      <c r="X603" s="235">
        <f t="shared" si="613"/>
        <v>31.988545276486025</v>
      </c>
      <c r="Y603" s="235">
        <f t="shared" si="613"/>
        <v>32.80932308131689</v>
      </c>
      <c r="Z603" s="235">
        <f t="shared" si="613"/>
        <v>32.666278988892145</v>
      </c>
      <c r="AA603" s="235">
        <f t="shared" si="613"/>
        <v>0</v>
      </c>
      <c r="AB603" s="235">
        <f t="shared" si="613"/>
        <v>0</v>
      </c>
      <c r="AC603" s="235">
        <f t="shared" si="613"/>
        <v>0</v>
      </c>
      <c r="AD603" s="235">
        <f t="shared" si="613"/>
        <v>0</v>
      </c>
      <c r="AE603" s="235">
        <f t="shared" si="613"/>
        <v>0</v>
      </c>
      <c r="AF603" s="235">
        <f t="shared" si="613"/>
        <v>0</v>
      </c>
      <c r="AG603" s="235">
        <f t="shared" si="613"/>
        <v>0</v>
      </c>
      <c r="AH603" s="235">
        <f t="shared" si="613"/>
        <v>0</v>
      </c>
      <c r="AI603" s="235">
        <f t="shared" si="613"/>
        <v>0</v>
      </c>
      <c r="AJ603" s="235">
        <f t="shared" si="613"/>
        <v>0</v>
      </c>
      <c r="AK603" s="235">
        <f t="shared" si="613"/>
        <v>0</v>
      </c>
      <c r="AL603" s="235">
        <f t="shared" si="613"/>
        <v>0</v>
      </c>
      <c r="AM603" s="235">
        <f t="shared" si="613"/>
        <v>0</v>
      </c>
      <c r="AN603" s="235">
        <f t="shared" si="613"/>
        <v>0</v>
      </c>
      <c r="AO603" s="235">
        <f t="shared" si="613"/>
        <v>0</v>
      </c>
      <c r="AP603" s="235">
        <f t="shared" si="613"/>
        <v>0</v>
      </c>
      <c r="AQ603" s="235">
        <f t="shared" si="613"/>
        <v>0</v>
      </c>
      <c r="AR603" s="235">
        <f t="shared" si="613"/>
        <v>0</v>
      </c>
      <c r="AS603" s="235">
        <f t="shared" si="613"/>
        <v>0</v>
      </c>
      <c r="AT603" s="235">
        <f t="shared" si="613"/>
        <v>0</v>
      </c>
      <c r="AU603" s="235">
        <f t="shared" si="613"/>
        <v>0</v>
      </c>
      <c r="AV603" s="235">
        <f t="shared" si="613"/>
        <v>0</v>
      </c>
      <c r="AW603" s="235">
        <f t="shared" si="613"/>
        <v>0</v>
      </c>
      <c r="AX603" s="235">
        <f t="shared" si="613"/>
        <v>0</v>
      </c>
      <c r="AY603" s="235">
        <f t="shared" si="613"/>
        <v>0</v>
      </c>
      <c r="AZ603" s="235">
        <f t="shared" si="613"/>
        <v>0</v>
      </c>
      <c r="BA603" s="235">
        <f t="shared" si="613"/>
        <v>0</v>
      </c>
      <c r="BB603" s="235">
        <f t="shared" si="613"/>
        <v>0</v>
      </c>
      <c r="BC603" s="235">
        <f t="shared" si="613"/>
        <v>0</v>
      </c>
      <c r="BD603" s="235">
        <f t="shared" si="613"/>
        <v>0</v>
      </c>
      <c r="BE603" s="235">
        <f t="shared" si="613"/>
        <v>0</v>
      </c>
      <c r="BF603" s="235">
        <f t="shared" si="613"/>
        <v>0</v>
      </c>
      <c r="BG603" s="235">
        <f t="shared" si="613"/>
        <v>0</v>
      </c>
      <c r="BH603" s="235">
        <f t="shared" si="613"/>
        <v>0</v>
      </c>
      <c r="BI603" s="235">
        <f t="shared" si="613"/>
        <v>0</v>
      </c>
      <c r="BJ603" s="85">
        <f t="shared" si="613"/>
        <v>0</v>
      </c>
      <c r="BK603" s="45"/>
      <c r="BL603" s="236">
        <f t="shared" ref="BL603" si="614">IFERROR(BL602/BL557*100,0)</f>
        <v>0</v>
      </c>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row>
    <row r="604" spans="1:98" s="240" customFormat="1" ht="13.5" thickBot="1" x14ac:dyDescent="0.25">
      <c r="A604" s="273"/>
      <c r="B604" s="237" t="s">
        <v>87</v>
      </c>
      <c r="C604" s="238">
        <f t="shared" ref="C604:BJ604" si="615">SUM(C570,C572,C576,C574,C582,C584,C586,C588,C590,C592,C595,C597,C599,C600,C601)-C602</f>
        <v>-0.1648839998524636</v>
      </c>
      <c r="D604" s="238">
        <f t="shared" si="615"/>
        <v>0</v>
      </c>
      <c r="E604" s="238">
        <f t="shared" si="615"/>
        <v>0</v>
      </c>
      <c r="F604" s="238">
        <f t="shared" si="615"/>
        <v>-119731.78784400015</v>
      </c>
      <c r="G604" s="238">
        <f t="shared" si="615"/>
        <v>0</v>
      </c>
      <c r="H604" s="238">
        <f t="shared" si="615"/>
        <v>0</v>
      </c>
      <c r="I604" s="238">
        <f t="shared" si="615"/>
        <v>0</v>
      </c>
      <c r="J604" s="238">
        <f t="shared" si="615"/>
        <v>0</v>
      </c>
      <c r="K604" s="238">
        <f t="shared" si="615"/>
        <v>0</v>
      </c>
      <c r="L604" s="238">
        <f t="shared" si="615"/>
        <v>0</v>
      </c>
      <c r="M604" s="238">
        <f t="shared" si="615"/>
        <v>0</v>
      </c>
      <c r="N604" s="238">
        <f t="shared" si="615"/>
        <v>0</v>
      </c>
      <c r="O604" s="238">
        <f t="shared" si="615"/>
        <v>-0.17141199996694922</v>
      </c>
      <c r="P604" s="238">
        <f t="shared" si="615"/>
        <v>-0.20403200015425682</v>
      </c>
      <c r="Q604" s="238">
        <f t="shared" si="615"/>
        <v>3.0400000046938658E-2</v>
      </c>
      <c r="R604" s="238">
        <f t="shared" si="615"/>
        <v>-0.33859999990090728</v>
      </c>
      <c r="S604" s="238">
        <f t="shared" si="615"/>
        <v>-0.15730399987660348</v>
      </c>
      <c r="T604" s="238">
        <f t="shared" si="615"/>
        <v>-0.21424399921670556</v>
      </c>
      <c r="U604" s="238">
        <f t="shared" si="615"/>
        <v>0.15574799990281463</v>
      </c>
      <c r="V604" s="238">
        <f t="shared" si="615"/>
        <v>-0.36276399996131659</v>
      </c>
      <c r="W604" s="238">
        <f t="shared" si="615"/>
        <v>4.001599969342351E-2</v>
      </c>
      <c r="X604" s="238">
        <f t="shared" si="615"/>
        <v>-0.17154799960553646</v>
      </c>
      <c r="Y604" s="238">
        <f t="shared" si="615"/>
        <v>-0.38464799989014864</v>
      </c>
      <c r="Z604" s="238">
        <f t="shared" si="615"/>
        <v>-0.13783599995076656</v>
      </c>
      <c r="AA604" s="238">
        <f t="shared" si="615"/>
        <v>0</v>
      </c>
      <c r="AB604" s="238">
        <f t="shared" si="615"/>
        <v>0</v>
      </c>
      <c r="AC604" s="238">
        <f t="shared" si="615"/>
        <v>0</v>
      </c>
      <c r="AD604" s="238">
        <f t="shared" si="615"/>
        <v>0</v>
      </c>
      <c r="AE604" s="238">
        <f t="shared" si="615"/>
        <v>0</v>
      </c>
      <c r="AF604" s="238">
        <f t="shared" si="615"/>
        <v>0</v>
      </c>
      <c r="AG604" s="238">
        <f t="shared" si="615"/>
        <v>0</v>
      </c>
      <c r="AH604" s="238">
        <f t="shared" si="615"/>
        <v>0</v>
      </c>
      <c r="AI604" s="238">
        <f t="shared" si="615"/>
        <v>0</v>
      </c>
      <c r="AJ604" s="238">
        <f t="shared" si="615"/>
        <v>0</v>
      </c>
      <c r="AK604" s="238">
        <f t="shared" si="615"/>
        <v>0</v>
      </c>
      <c r="AL604" s="238">
        <f t="shared" si="615"/>
        <v>0</v>
      </c>
      <c r="AM604" s="238">
        <f t="shared" si="615"/>
        <v>0</v>
      </c>
      <c r="AN604" s="238">
        <f t="shared" si="615"/>
        <v>0</v>
      </c>
      <c r="AO604" s="238">
        <f t="shared" si="615"/>
        <v>0</v>
      </c>
      <c r="AP604" s="238">
        <f t="shared" si="615"/>
        <v>0</v>
      </c>
      <c r="AQ604" s="238">
        <f t="shared" si="615"/>
        <v>0</v>
      </c>
      <c r="AR604" s="238">
        <f t="shared" si="615"/>
        <v>0</v>
      </c>
      <c r="AS604" s="238">
        <f t="shared" si="615"/>
        <v>0</v>
      </c>
      <c r="AT604" s="238">
        <f t="shared" si="615"/>
        <v>0</v>
      </c>
      <c r="AU604" s="238">
        <f t="shared" si="615"/>
        <v>0</v>
      </c>
      <c r="AV604" s="238">
        <f t="shared" si="615"/>
        <v>0</v>
      </c>
      <c r="AW604" s="238">
        <f t="shared" si="615"/>
        <v>0</v>
      </c>
      <c r="AX604" s="238">
        <f t="shared" si="615"/>
        <v>0</v>
      </c>
      <c r="AY604" s="238">
        <f t="shared" si="615"/>
        <v>0</v>
      </c>
      <c r="AZ604" s="238">
        <f t="shared" si="615"/>
        <v>0</v>
      </c>
      <c r="BA604" s="238">
        <f t="shared" si="615"/>
        <v>0</v>
      </c>
      <c r="BB604" s="238">
        <f t="shared" si="615"/>
        <v>0</v>
      </c>
      <c r="BC604" s="238">
        <f t="shared" si="615"/>
        <v>0</v>
      </c>
      <c r="BD604" s="238">
        <f t="shared" si="615"/>
        <v>0</v>
      </c>
      <c r="BE604" s="238">
        <f t="shared" si="615"/>
        <v>0</v>
      </c>
      <c r="BF604" s="238">
        <f t="shared" si="615"/>
        <v>0</v>
      </c>
      <c r="BG604" s="238">
        <f t="shared" si="615"/>
        <v>0</v>
      </c>
      <c r="BH604" s="238">
        <f t="shared" si="615"/>
        <v>0</v>
      </c>
      <c r="BI604" s="238">
        <f t="shared" si="615"/>
        <v>0</v>
      </c>
      <c r="BJ604" s="238">
        <f t="shared" si="615"/>
        <v>0</v>
      </c>
      <c r="BK604" s="45"/>
      <c r="BL604" s="239">
        <f t="shared" ref="BL604" si="616">SUM(BL570,BL572,BL576,BL574,BL582,BL584,BL586,BL588,BL590,BL592,BL595,BL597,BL599,BL600,BL601)-BL602</f>
        <v>0</v>
      </c>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row>
    <row r="605" spans="1:98" s="244" customFormat="1" ht="13.5" thickBot="1" x14ac:dyDescent="0.25">
      <c r="A605" s="274"/>
      <c r="B605" s="241" t="s">
        <v>31</v>
      </c>
      <c r="C605" s="242">
        <f>IFERROR(C604/C602,0)</f>
        <v>-8.2294646013392831E-8</v>
      </c>
      <c r="D605" s="242">
        <f t="shared" ref="D605:BJ605" si="617">IFERROR(D604/D602,0)</f>
        <v>0</v>
      </c>
      <c r="E605" s="242">
        <f t="shared" si="617"/>
        <v>0</v>
      </c>
      <c r="F605" s="242">
        <f t="shared" si="617"/>
        <v>-8.1296919043512578E-2</v>
      </c>
      <c r="G605" s="242">
        <f t="shared" si="617"/>
        <v>0</v>
      </c>
      <c r="H605" s="242">
        <f t="shared" si="617"/>
        <v>0</v>
      </c>
      <c r="I605" s="242">
        <f t="shared" si="617"/>
        <v>0</v>
      </c>
      <c r="J605" s="242">
        <f t="shared" si="617"/>
        <v>0</v>
      </c>
      <c r="K605" s="242">
        <f t="shared" si="617"/>
        <v>0</v>
      </c>
      <c r="L605" s="242">
        <f t="shared" si="617"/>
        <v>0</v>
      </c>
      <c r="M605" s="242">
        <f t="shared" si="617"/>
        <v>0</v>
      </c>
      <c r="N605" s="242">
        <f t="shared" si="617"/>
        <v>0</v>
      </c>
      <c r="O605" s="242">
        <f t="shared" si="617"/>
        <v>-7.7413305895842679E-8</v>
      </c>
      <c r="P605" s="242">
        <f t="shared" si="617"/>
        <v>-9.622484445300351E-8</v>
      </c>
      <c r="Q605" s="242">
        <f t="shared" si="617"/>
        <v>1.6588190907802311E-8</v>
      </c>
      <c r="R605" s="242">
        <f t="shared" si="617"/>
        <v>-1.5535741032177351E-7</v>
      </c>
      <c r="S605" s="242">
        <f t="shared" si="617"/>
        <v>-7.9883670332590726E-8</v>
      </c>
      <c r="T605" s="242">
        <f t="shared" si="617"/>
        <v>-6.920737716088824E-8</v>
      </c>
      <c r="U605" s="242">
        <f t="shared" si="617"/>
        <v>4.8165069854617347E-8</v>
      </c>
      <c r="V605" s="242">
        <f t="shared" si="617"/>
        <v>-1.0137312966355452E-7</v>
      </c>
      <c r="W605" s="242">
        <f t="shared" si="617"/>
        <v>1.8213880440550106E-8</v>
      </c>
      <c r="X605" s="242">
        <f t="shared" si="617"/>
        <v>-7.4170985639061392E-8</v>
      </c>
      <c r="Y605" s="242">
        <f t="shared" si="617"/>
        <v>-1.7624739791009345E-7</v>
      </c>
      <c r="Z605" s="242">
        <f t="shared" si="617"/>
        <v>-6.4213022855708835E-8</v>
      </c>
      <c r="AA605" s="242">
        <f t="shared" si="617"/>
        <v>0</v>
      </c>
      <c r="AB605" s="242">
        <f t="shared" si="617"/>
        <v>0</v>
      </c>
      <c r="AC605" s="242">
        <f t="shared" si="617"/>
        <v>0</v>
      </c>
      <c r="AD605" s="242">
        <f t="shared" si="617"/>
        <v>0</v>
      </c>
      <c r="AE605" s="242">
        <f t="shared" si="617"/>
        <v>0</v>
      </c>
      <c r="AF605" s="242">
        <f t="shared" si="617"/>
        <v>0</v>
      </c>
      <c r="AG605" s="242">
        <f t="shared" si="617"/>
        <v>0</v>
      </c>
      <c r="AH605" s="242">
        <f t="shared" si="617"/>
        <v>0</v>
      </c>
      <c r="AI605" s="242">
        <f t="shared" si="617"/>
        <v>0</v>
      </c>
      <c r="AJ605" s="242">
        <f t="shared" si="617"/>
        <v>0</v>
      </c>
      <c r="AK605" s="242">
        <f t="shared" si="617"/>
        <v>0</v>
      </c>
      <c r="AL605" s="242">
        <f t="shared" si="617"/>
        <v>0</v>
      </c>
      <c r="AM605" s="242">
        <f t="shared" si="617"/>
        <v>0</v>
      </c>
      <c r="AN605" s="242">
        <f t="shared" si="617"/>
        <v>0</v>
      </c>
      <c r="AO605" s="242">
        <f t="shared" si="617"/>
        <v>0</v>
      </c>
      <c r="AP605" s="242">
        <f t="shared" si="617"/>
        <v>0</v>
      </c>
      <c r="AQ605" s="242">
        <f t="shared" si="617"/>
        <v>0</v>
      </c>
      <c r="AR605" s="242">
        <f t="shared" si="617"/>
        <v>0</v>
      </c>
      <c r="AS605" s="242">
        <f t="shared" si="617"/>
        <v>0</v>
      </c>
      <c r="AT605" s="242">
        <f t="shared" si="617"/>
        <v>0</v>
      </c>
      <c r="AU605" s="242">
        <f t="shared" si="617"/>
        <v>0</v>
      </c>
      <c r="AV605" s="242">
        <f t="shared" si="617"/>
        <v>0</v>
      </c>
      <c r="AW605" s="242">
        <f t="shared" si="617"/>
        <v>0</v>
      </c>
      <c r="AX605" s="242">
        <f t="shared" si="617"/>
        <v>0</v>
      </c>
      <c r="AY605" s="242">
        <f t="shared" si="617"/>
        <v>0</v>
      </c>
      <c r="AZ605" s="242">
        <f t="shared" si="617"/>
        <v>0</v>
      </c>
      <c r="BA605" s="242">
        <f t="shared" si="617"/>
        <v>0</v>
      </c>
      <c r="BB605" s="242">
        <f t="shared" si="617"/>
        <v>0</v>
      </c>
      <c r="BC605" s="242">
        <f t="shared" si="617"/>
        <v>0</v>
      </c>
      <c r="BD605" s="242">
        <f t="shared" si="617"/>
        <v>0</v>
      </c>
      <c r="BE605" s="242">
        <f t="shared" si="617"/>
        <v>0</v>
      </c>
      <c r="BF605" s="242">
        <f t="shared" si="617"/>
        <v>0</v>
      </c>
      <c r="BG605" s="242">
        <f t="shared" si="617"/>
        <v>0</v>
      </c>
      <c r="BH605" s="242">
        <f t="shared" si="617"/>
        <v>0</v>
      </c>
      <c r="BI605" s="242">
        <f t="shared" si="617"/>
        <v>0</v>
      </c>
      <c r="BJ605" s="242">
        <f t="shared" si="617"/>
        <v>0</v>
      </c>
      <c r="BK605" s="45"/>
      <c r="BL605" s="243">
        <f t="shared" ref="BL605" si="618">IFERROR(BL604/BL602,0)</f>
        <v>0</v>
      </c>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spans="1:98" s="251" customFormat="1" x14ac:dyDescent="0.2">
      <c r="B606" s="252"/>
      <c r="BK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row>
    <row r="607" spans="1:98" s="254" customFormat="1" ht="13.5" thickBot="1" x14ac:dyDescent="0.25">
      <c r="B607" s="253" t="s">
        <v>106</v>
      </c>
      <c r="BK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row>
    <row r="608" spans="1:98" s="132" customFormat="1" ht="13.5" customHeight="1" x14ac:dyDescent="0.2">
      <c r="A608" s="275" t="s">
        <v>107</v>
      </c>
      <c r="B608" s="131" t="s">
        <v>41</v>
      </c>
      <c r="C608" s="132">
        <v>9825</v>
      </c>
      <c r="F608" s="132">
        <v>5000</v>
      </c>
      <c r="O608" s="132">
        <v>9825</v>
      </c>
      <c r="P608" s="132">
        <v>9825</v>
      </c>
      <c r="Q608" s="132">
        <v>9825</v>
      </c>
      <c r="R608" s="132">
        <v>9825</v>
      </c>
      <c r="S608" s="132">
        <v>9825</v>
      </c>
      <c r="T608" s="132">
        <v>9825</v>
      </c>
      <c r="U608" s="132">
        <v>9825</v>
      </c>
      <c r="V608" s="132">
        <v>9825</v>
      </c>
      <c r="W608" s="132">
        <v>9825</v>
      </c>
      <c r="X608" s="132">
        <v>9825</v>
      </c>
      <c r="Y608" s="132">
        <v>9825</v>
      </c>
      <c r="Z608" s="132">
        <v>9825</v>
      </c>
      <c r="BK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4"/>
    </row>
    <row r="609" spans="1:98" s="138" customFormat="1" x14ac:dyDescent="0.2">
      <c r="A609" s="276"/>
      <c r="B609" s="135" t="s">
        <v>42</v>
      </c>
      <c r="C609" s="136">
        <v>11892.63</v>
      </c>
      <c r="D609" s="136"/>
      <c r="E609" s="136"/>
      <c r="F609" s="136">
        <v>9824.6299999999992</v>
      </c>
      <c r="G609" s="136"/>
      <c r="H609" s="136"/>
      <c r="I609" s="136"/>
      <c r="J609" s="136"/>
      <c r="K609" s="136"/>
      <c r="L609" s="136"/>
      <c r="M609" s="136"/>
      <c r="N609" s="136"/>
      <c r="O609" s="136">
        <v>12888.59</v>
      </c>
      <c r="P609" s="136">
        <v>12888.59</v>
      </c>
      <c r="Q609" s="136">
        <v>12888.59</v>
      </c>
      <c r="R609" s="136">
        <v>12888.59</v>
      </c>
      <c r="S609" s="136">
        <v>12888.59</v>
      </c>
      <c r="T609" s="136">
        <v>12888.59</v>
      </c>
      <c r="U609" s="136">
        <v>12888.59</v>
      </c>
      <c r="V609" s="136">
        <v>12888.59</v>
      </c>
      <c r="W609" s="136">
        <v>12888.59</v>
      </c>
      <c r="X609" s="136">
        <v>11439.89</v>
      </c>
      <c r="Y609" s="136">
        <v>10958.86</v>
      </c>
      <c r="Z609" s="136">
        <v>11892.63</v>
      </c>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3"/>
      <c r="BL609" s="136"/>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7"/>
    </row>
    <row r="610" spans="1:98" s="140" customFormat="1" ht="12.75" customHeight="1" x14ac:dyDescent="0.2">
      <c r="A610" s="276"/>
      <c r="B610" s="139" t="s">
        <v>43</v>
      </c>
      <c r="C610" s="49">
        <v>2916587.53</v>
      </c>
      <c r="D610" s="49"/>
      <c r="E610" s="49"/>
      <c r="F610" s="49">
        <v>1565260.31</v>
      </c>
      <c r="G610" s="49"/>
      <c r="H610" s="49"/>
      <c r="I610" s="49"/>
      <c r="J610" s="49"/>
      <c r="K610" s="49"/>
      <c r="L610" s="49"/>
      <c r="M610" s="49"/>
      <c r="N610" s="49"/>
      <c r="O610" s="49">
        <v>2814254.82</v>
      </c>
      <c r="P610" s="49">
        <v>2311118.33</v>
      </c>
      <c r="Q610" s="49">
        <v>2534520.0299999998</v>
      </c>
      <c r="R610" s="49">
        <v>2837803.82</v>
      </c>
      <c r="S610" s="49">
        <v>2698165.53</v>
      </c>
      <c r="T610" s="49">
        <v>2546994.38</v>
      </c>
      <c r="U610" s="49">
        <v>2627616.92</v>
      </c>
      <c r="V610" s="49">
        <v>2694658</v>
      </c>
      <c r="W610" s="49">
        <v>2583467.4500000002</v>
      </c>
      <c r="X610" s="49">
        <v>2853024.61</v>
      </c>
      <c r="Y610" s="49">
        <v>2623053.98</v>
      </c>
      <c r="Z610" s="49">
        <v>2888434.29</v>
      </c>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133"/>
      <c r="BL610" s="49"/>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row>
    <row r="611" spans="1:98" s="142" customFormat="1" x14ac:dyDescent="0.2">
      <c r="A611" s="276"/>
      <c r="B611" s="141" t="s">
        <v>44</v>
      </c>
      <c r="C611" s="48">
        <v>1723730.08</v>
      </c>
      <c r="D611" s="48"/>
      <c r="E611" s="48"/>
      <c r="F611" s="48">
        <v>1076414.3600000001</v>
      </c>
      <c r="G611" s="48"/>
      <c r="H611" s="48"/>
      <c r="I611" s="48"/>
      <c r="J611" s="48"/>
      <c r="K611" s="48"/>
      <c r="L611" s="48"/>
      <c r="M611" s="48"/>
      <c r="N611" s="48"/>
      <c r="O611" s="48">
        <v>1691058.43</v>
      </c>
      <c r="P611" s="48">
        <v>1745053.9</v>
      </c>
      <c r="Q611" s="48">
        <v>1846002</v>
      </c>
      <c r="R611" s="48">
        <v>1728462.02</v>
      </c>
      <c r="S611" s="48">
        <v>1812532.42</v>
      </c>
      <c r="T611" s="48">
        <v>1950432.35</v>
      </c>
      <c r="U611" s="48">
        <v>1911842.44</v>
      </c>
      <c r="V611" s="48">
        <v>1647954.97</v>
      </c>
      <c r="W611" s="48">
        <v>1523254.68</v>
      </c>
      <c r="X611" s="48">
        <v>1592685.37</v>
      </c>
      <c r="Y611" s="48">
        <v>1567535.25</v>
      </c>
      <c r="Z611" s="48">
        <v>1654681.39</v>
      </c>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133"/>
      <c r="BL611" s="48"/>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row>
    <row r="612" spans="1:98" s="145" customFormat="1" ht="12.75" customHeight="1" x14ac:dyDescent="0.2">
      <c r="A612" s="276"/>
      <c r="B612" s="143" t="s">
        <v>45</v>
      </c>
      <c r="C612" s="144">
        <v>736672.73</v>
      </c>
      <c r="D612" s="144"/>
      <c r="E612" s="144"/>
      <c r="F612" s="144">
        <v>455159.98</v>
      </c>
      <c r="G612" s="144"/>
      <c r="H612" s="144"/>
      <c r="I612" s="144"/>
      <c r="J612" s="144"/>
      <c r="K612" s="144"/>
      <c r="L612" s="144"/>
      <c r="M612" s="144"/>
      <c r="N612" s="144"/>
      <c r="O612" s="144">
        <v>644459.13</v>
      </c>
      <c r="P612" s="144">
        <v>700286.97</v>
      </c>
      <c r="Q612" s="144">
        <v>737098.76</v>
      </c>
      <c r="R612" s="144">
        <v>665792.23</v>
      </c>
      <c r="S612" s="144">
        <v>724478.2</v>
      </c>
      <c r="T612" s="144">
        <v>716945.56</v>
      </c>
      <c r="U612" s="144">
        <v>681472.01</v>
      </c>
      <c r="V612" s="144">
        <v>641517.37</v>
      </c>
      <c r="W612" s="144">
        <v>613435.79</v>
      </c>
      <c r="X612" s="144">
        <v>650707.82999999996</v>
      </c>
      <c r="Y612" s="144">
        <v>645244.78</v>
      </c>
      <c r="Z612" s="144">
        <v>691685.78</v>
      </c>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AV612" s="144"/>
      <c r="AW612" s="144"/>
      <c r="AX612" s="144"/>
      <c r="AY612" s="144"/>
      <c r="AZ612" s="144"/>
      <c r="BA612" s="144"/>
      <c r="BB612" s="144"/>
      <c r="BC612" s="144"/>
      <c r="BD612" s="144"/>
      <c r="BE612" s="144"/>
      <c r="BF612" s="144"/>
      <c r="BG612" s="144"/>
      <c r="BH612" s="144"/>
      <c r="BI612" s="144"/>
      <c r="BJ612" s="144"/>
      <c r="BK612" s="133"/>
      <c r="BL612" s="144"/>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row>
    <row r="613" spans="1:98" s="57" customFormat="1" x14ac:dyDescent="0.2">
      <c r="A613" s="276"/>
      <c r="B613" s="146" t="s">
        <v>20</v>
      </c>
      <c r="C613" s="147">
        <v>5376990.3399999999</v>
      </c>
      <c r="D613" s="147"/>
      <c r="E613" s="147"/>
      <c r="F613" s="147">
        <v>3096834.65</v>
      </c>
      <c r="G613" s="147"/>
      <c r="H613" s="147"/>
      <c r="I613" s="147"/>
      <c r="J613" s="147"/>
      <c r="K613" s="147"/>
      <c r="L613" s="147"/>
      <c r="M613" s="147"/>
      <c r="N613" s="147"/>
      <c r="O613" s="147">
        <v>5149772.38</v>
      </c>
      <c r="P613" s="147">
        <v>4756459.2</v>
      </c>
      <c r="Q613" s="147">
        <v>5117620.79</v>
      </c>
      <c r="R613" s="147">
        <v>5232058.07</v>
      </c>
      <c r="S613" s="147">
        <v>5235176.1500000004</v>
      </c>
      <c r="T613" s="147">
        <v>5214372.29</v>
      </c>
      <c r="U613" s="147">
        <v>5220931.37</v>
      </c>
      <c r="V613" s="147">
        <v>4984130.34</v>
      </c>
      <c r="W613" s="147">
        <v>4720157.92</v>
      </c>
      <c r="X613" s="147">
        <v>5096417.8099999996</v>
      </c>
      <c r="Y613" s="147">
        <v>4835834.01</v>
      </c>
      <c r="Z613" s="147">
        <v>5234801.46</v>
      </c>
      <c r="AA613" s="147"/>
      <c r="AB613" s="147"/>
      <c r="AC613" s="147"/>
      <c r="AD613" s="147"/>
      <c r="AE613" s="147"/>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47"/>
      <c r="BF613" s="147"/>
      <c r="BG613" s="147"/>
      <c r="BH613" s="147"/>
      <c r="BI613" s="147"/>
      <c r="BJ613" s="147"/>
      <c r="BK613" s="56"/>
      <c r="BL613" s="147"/>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row>
    <row r="614" spans="1:98" s="150" customFormat="1" x14ac:dyDescent="0.2">
      <c r="A614" s="276"/>
      <c r="B614" s="148" t="s">
        <v>46</v>
      </c>
      <c r="C614" s="149">
        <v>10675.62</v>
      </c>
      <c r="D614" s="149"/>
      <c r="E614" s="149"/>
      <c r="F614" s="149">
        <v>7119.55</v>
      </c>
      <c r="G614" s="149"/>
      <c r="H614" s="149"/>
      <c r="I614" s="149"/>
      <c r="J614" s="149"/>
      <c r="K614" s="149"/>
      <c r="L614" s="149"/>
      <c r="M614" s="149"/>
      <c r="N614" s="149"/>
      <c r="O614" s="149">
        <v>10174.66</v>
      </c>
      <c r="P614" s="149">
        <v>9924.1</v>
      </c>
      <c r="Q614" s="149">
        <v>10022.25</v>
      </c>
      <c r="R614" s="149">
        <v>10125.14</v>
      </c>
      <c r="S614" s="149">
        <v>10136.14</v>
      </c>
      <c r="T614" s="149">
        <v>9956.16</v>
      </c>
      <c r="U614" s="149">
        <v>10083.68</v>
      </c>
      <c r="V614" s="149">
        <v>8834.3799999999992</v>
      </c>
      <c r="W614" s="149">
        <v>10958.86</v>
      </c>
      <c r="X614" s="149">
        <v>10867.81</v>
      </c>
      <c r="Y614" s="149">
        <v>10281.5</v>
      </c>
      <c r="Z614" s="149">
        <v>11892.63</v>
      </c>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33"/>
      <c r="BL614" s="149"/>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row>
    <row r="615" spans="1:98" s="153" customFormat="1" x14ac:dyDescent="0.2">
      <c r="A615" s="276"/>
      <c r="B615" s="151" t="s">
        <v>47</v>
      </c>
      <c r="C615" s="152">
        <v>10680.07</v>
      </c>
      <c r="D615" s="152"/>
      <c r="E615" s="152"/>
      <c r="F615" s="152">
        <v>8091.78</v>
      </c>
      <c r="G615" s="152"/>
      <c r="H615" s="152"/>
      <c r="I615" s="152"/>
      <c r="J615" s="152"/>
      <c r="K615" s="152"/>
      <c r="L615" s="152"/>
      <c r="M615" s="152"/>
      <c r="N615" s="152"/>
      <c r="O615" s="152">
        <v>10053.77</v>
      </c>
      <c r="P615" s="152">
        <v>9813.92</v>
      </c>
      <c r="Q615" s="152">
        <v>10311.42</v>
      </c>
      <c r="R615" s="152">
        <v>10022.14</v>
      </c>
      <c r="S615" s="152">
        <v>9891.93</v>
      </c>
      <c r="T615" s="152">
        <v>9999.02</v>
      </c>
      <c r="U615" s="152">
        <v>9200.94</v>
      </c>
      <c r="V615" s="152">
        <v>8970.7999999999993</v>
      </c>
      <c r="W615" s="152">
        <v>10758.55</v>
      </c>
      <c r="X615" s="152">
        <v>10843.5</v>
      </c>
      <c r="Y615" s="152">
        <v>9561.18</v>
      </c>
      <c r="Z615" s="152">
        <v>9645.73</v>
      </c>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33"/>
      <c r="BL615" s="152"/>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row>
    <row r="616" spans="1:98" s="153" customFormat="1" x14ac:dyDescent="0.2">
      <c r="A616" s="276"/>
      <c r="B616" s="154" t="s">
        <v>48</v>
      </c>
      <c r="C616" s="152">
        <v>10790.62</v>
      </c>
      <c r="D616" s="152"/>
      <c r="E616" s="152"/>
      <c r="F616" s="152">
        <v>8097.13</v>
      </c>
      <c r="G616" s="152"/>
      <c r="H616" s="152"/>
      <c r="I616" s="152"/>
      <c r="J616" s="152"/>
      <c r="K616" s="152"/>
      <c r="L616" s="152"/>
      <c r="M616" s="152"/>
      <c r="N616" s="152"/>
      <c r="O616" s="152">
        <v>8569.9699999999993</v>
      </c>
      <c r="P616" s="152">
        <v>9800.7099999999991</v>
      </c>
      <c r="Q616" s="152">
        <v>10051.709999999999</v>
      </c>
      <c r="R616" s="152">
        <v>9952.2000000000007</v>
      </c>
      <c r="S616" s="152">
        <v>9967.7900000000009</v>
      </c>
      <c r="T616" s="152">
        <v>9524.84</v>
      </c>
      <c r="U616" s="152">
        <v>8821.06</v>
      </c>
      <c r="V616" s="152">
        <v>8487.06</v>
      </c>
      <c r="W616" s="152">
        <v>9286.86</v>
      </c>
      <c r="X616" s="152">
        <v>10552.53</v>
      </c>
      <c r="Y616" s="152">
        <v>8459.0300000000007</v>
      </c>
      <c r="Z616" s="152">
        <v>9898.8700000000008</v>
      </c>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33"/>
      <c r="BL616" s="152"/>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row>
    <row r="617" spans="1:98" s="157" customFormat="1" ht="13.5" thickBot="1" x14ac:dyDescent="0.25">
      <c r="A617" s="276"/>
      <c r="B617" s="155" t="s">
        <v>49</v>
      </c>
      <c r="C617" s="156">
        <v>10790.62</v>
      </c>
      <c r="D617" s="156"/>
      <c r="E617" s="156"/>
      <c r="F617" s="156">
        <v>8097.13</v>
      </c>
      <c r="G617" s="156"/>
      <c r="H617" s="156"/>
      <c r="I617" s="156"/>
      <c r="J617" s="156"/>
      <c r="K617" s="156"/>
      <c r="L617" s="156"/>
      <c r="M617" s="156"/>
      <c r="N617" s="156"/>
      <c r="O617" s="156">
        <v>10174.66</v>
      </c>
      <c r="P617" s="156">
        <v>9924.1</v>
      </c>
      <c r="Q617" s="156">
        <v>10311.42</v>
      </c>
      <c r="R617" s="156">
        <v>10125.14</v>
      </c>
      <c r="S617" s="156">
        <v>10136.14</v>
      </c>
      <c r="T617" s="156">
        <v>9999.02</v>
      </c>
      <c r="U617" s="156">
        <v>10083.68</v>
      </c>
      <c r="V617" s="156">
        <v>8970.7999999999993</v>
      </c>
      <c r="W617" s="156">
        <v>10958.86</v>
      </c>
      <c r="X617" s="156">
        <v>10867.81</v>
      </c>
      <c r="Y617" s="156">
        <v>10281.5</v>
      </c>
      <c r="Z617" s="156">
        <v>11892.63</v>
      </c>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45"/>
      <c r="BL617" s="156"/>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row>
    <row r="618" spans="1:98" s="160" customFormat="1" x14ac:dyDescent="0.2">
      <c r="A618" s="276"/>
      <c r="B618" s="158" t="s">
        <v>50</v>
      </c>
      <c r="C618" s="159">
        <v>1245239</v>
      </c>
      <c r="D618" s="159"/>
      <c r="E618" s="159"/>
      <c r="F618" s="159">
        <v>1215775.02</v>
      </c>
      <c r="G618" s="159"/>
      <c r="H618" s="159"/>
      <c r="I618" s="159"/>
      <c r="J618" s="159"/>
      <c r="K618" s="159"/>
      <c r="L618" s="159"/>
      <c r="M618" s="159"/>
      <c r="N618" s="159"/>
      <c r="O618" s="159">
        <v>216446</v>
      </c>
      <c r="P618" s="159">
        <v>188579.23</v>
      </c>
      <c r="Q618" s="159">
        <v>210257.79</v>
      </c>
      <c r="R618" s="159">
        <v>242028.01</v>
      </c>
      <c r="S618" s="159">
        <v>216806.89</v>
      </c>
      <c r="T618" s="159">
        <v>213558.5</v>
      </c>
      <c r="U618" s="159">
        <v>210995.33</v>
      </c>
      <c r="V618" s="159">
        <v>214327.87</v>
      </c>
      <c r="W618" s="159">
        <v>1623996.24</v>
      </c>
      <c r="X618" s="159">
        <v>1792236.93</v>
      </c>
      <c r="Y618" s="159">
        <v>1230842.44</v>
      </c>
      <c r="Z618" s="159">
        <v>1255190.5</v>
      </c>
      <c r="AA618" s="159"/>
      <c r="AB618" s="159"/>
      <c r="AC618" s="159"/>
      <c r="AD618" s="159"/>
      <c r="AE618" s="159"/>
      <c r="AF618" s="159"/>
      <c r="AG618" s="159"/>
      <c r="AH618" s="159"/>
      <c r="AI618" s="159"/>
      <c r="AJ618" s="159"/>
      <c r="AK618" s="159"/>
      <c r="AL618" s="159"/>
      <c r="AM618" s="159"/>
      <c r="AN618" s="159"/>
      <c r="AO618" s="159"/>
      <c r="AP618" s="159"/>
      <c r="AQ618" s="159"/>
      <c r="AR618" s="159"/>
      <c r="AS618" s="159"/>
      <c r="AT618" s="159"/>
      <c r="AU618" s="159"/>
      <c r="AV618" s="159"/>
      <c r="AW618" s="159"/>
      <c r="AX618" s="159"/>
      <c r="AY618" s="159"/>
      <c r="AZ618" s="159"/>
      <c r="BA618" s="159"/>
      <c r="BB618" s="159"/>
      <c r="BC618" s="159"/>
      <c r="BD618" s="159"/>
      <c r="BE618" s="159"/>
      <c r="BF618" s="159"/>
      <c r="BG618" s="159"/>
      <c r="BH618" s="159"/>
      <c r="BI618" s="159"/>
      <c r="BJ618" s="159"/>
      <c r="BK618" s="133"/>
      <c r="BL618" s="159"/>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row>
    <row r="619" spans="1:98" s="163" customFormat="1" x14ac:dyDescent="0.2">
      <c r="A619" s="276"/>
      <c r="B619" s="161" t="s">
        <v>51</v>
      </c>
      <c r="C619" s="162">
        <v>788182.8</v>
      </c>
      <c r="D619" s="162"/>
      <c r="E619" s="162"/>
      <c r="F619" s="162">
        <v>816570.88</v>
      </c>
      <c r="G619" s="162"/>
      <c r="H619" s="162"/>
      <c r="I619" s="162"/>
      <c r="J619" s="162"/>
      <c r="K619" s="162"/>
      <c r="L619" s="162"/>
      <c r="M619" s="162"/>
      <c r="N619" s="162"/>
      <c r="O619" s="162">
        <v>133588.76</v>
      </c>
      <c r="P619" s="162">
        <v>139370.76999999999</v>
      </c>
      <c r="Q619" s="162">
        <v>149254.26999999999</v>
      </c>
      <c r="R619" s="162">
        <v>152504.06</v>
      </c>
      <c r="S619" s="162">
        <v>150222.54999999999</v>
      </c>
      <c r="T619" s="162">
        <v>160969.16</v>
      </c>
      <c r="U619" s="162">
        <v>160312.54</v>
      </c>
      <c r="V619" s="162">
        <v>139298.66</v>
      </c>
      <c r="W619" s="162">
        <v>1058860.43</v>
      </c>
      <c r="X619" s="162">
        <v>1078342.44</v>
      </c>
      <c r="Y619" s="162">
        <v>752768.05</v>
      </c>
      <c r="Z619" s="162">
        <v>699494.73</v>
      </c>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33"/>
      <c r="BL619" s="162"/>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row>
    <row r="620" spans="1:98" s="163" customFormat="1" x14ac:dyDescent="0.2">
      <c r="A620" s="276"/>
      <c r="B620" s="164" t="s">
        <v>52</v>
      </c>
      <c r="C620" s="165">
        <v>344793.84</v>
      </c>
      <c r="D620" s="165"/>
      <c r="E620" s="165"/>
      <c r="F620" s="165">
        <v>320691.74</v>
      </c>
      <c r="G620" s="165"/>
      <c r="H620" s="165"/>
      <c r="I620" s="165"/>
      <c r="J620" s="165"/>
      <c r="K620" s="165"/>
      <c r="L620" s="165"/>
      <c r="M620" s="165"/>
      <c r="N620" s="165"/>
      <c r="O620" s="165">
        <v>50750.9</v>
      </c>
      <c r="P620" s="165">
        <v>54143.37</v>
      </c>
      <c r="Q620" s="165">
        <v>59899.02</v>
      </c>
      <c r="R620" s="165">
        <v>58036.47</v>
      </c>
      <c r="S620" s="165">
        <v>58225.56</v>
      </c>
      <c r="T620" s="165">
        <v>61737.66</v>
      </c>
      <c r="U620" s="165">
        <v>60821.62</v>
      </c>
      <c r="V620" s="165">
        <v>55481.79</v>
      </c>
      <c r="W620" s="165">
        <v>439297.1</v>
      </c>
      <c r="X620" s="165">
        <v>434509.98</v>
      </c>
      <c r="Y620" s="165">
        <v>319365.26</v>
      </c>
      <c r="Z620" s="165">
        <v>296908.59999999998</v>
      </c>
      <c r="AA620" s="165"/>
      <c r="AB620" s="165"/>
      <c r="AC620" s="165"/>
      <c r="AD620" s="165"/>
      <c r="AE620" s="165"/>
      <c r="AF620" s="165"/>
      <c r="AG620" s="165"/>
      <c r="AH620" s="165"/>
      <c r="AI620" s="165"/>
      <c r="AJ620" s="165"/>
      <c r="AK620" s="165"/>
      <c r="AL620" s="165"/>
      <c r="AM620" s="165"/>
      <c r="AN620" s="165"/>
      <c r="AO620" s="165"/>
      <c r="AP620" s="165"/>
      <c r="AQ620" s="165"/>
      <c r="AR620" s="165"/>
      <c r="AS620" s="165"/>
      <c r="AT620" s="165"/>
      <c r="AU620" s="165"/>
      <c r="AV620" s="165"/>
      <c r="AW620" s="165"/>
      <c r="AX620" s="165"/>
      <c r="AY620" s="165"/>
      <c r="AZ620" s="165"/>
      <c r="BA620" s="165"/>
      <c r="BB620" s="165"/>
      <c r="BC620" s="165"/>
      <c r="BD620" s="165"/>
      <c r="BE620" s="165"/>
      <c r="BF620" s="165"/>
      <c r="BG620" s="165"/>
      <c r="BH620" s="165"/>
      <c r="BI620" s="165"/>
      <c r="BJ620" s="165"/>
      <c r="BK620" s="133"/>
      <c r="BL620" s="165"/>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row>
    <row r="621" spans="1:98" s="168" customFormat="1" ht="13.5" thickBot="1" x14ac:dyDescent="0.25">
      <c r="A621" s="276"/>
      <c r="B621" s="166" t="s">
        <v>53</v>
      </c>
      <c r="C621" s="167">
        <v>0</v>
      </c>
      <c r="D621" s="167"/>
      <c r="E621" s="167"/>
      <c r="F621" s="167">
        <v>0</v>
      </c>
      <c r="G621" s="167"/>
      <c r="H621" s="167"/>
      <c r="I621" s="167"/>
      <c r="J621" s="167"/>
      <c r="K621" s="167"/>
      <c r="L621" s="167"/>
      <c r="M621" s="167"/>
      <c r="N621" s="167"/>
      <c r="O621" s="167">
        <v>0</v>
      </c>
      <c r="P621" s="167">
        <v>0</v>
      </c>
      <c r="Q621" s="167">
        <v>0</v>
      </c>
      <c r="R621" s="167">
        <v>0</v>
      </c>
      <c r="S621" s="167">
        <v>0</v>
      </c>
      <c r="T621" s="167">
        <v>0</v>
      </c>
      <c r="U621" s="167">
        <v>0</v>
      </c>
      <c r="V621" s="167">
        <v>0</v>
      </c>
      <c r="W621" s="167">
        <v>0</v>
      </c>
      <c r="X621" s="167">
        <v>0</v>
      </c>
      <c r="Y621" s="167">
        <v>0</v>
      </c>
      <c r="Z621" s="167">
        <v>0</v>
      </c>
      <c r="AA621" s="167"/>
      <c r="AB621" s="167"/>
      <c r="AC621" s="167"/>
      <c r="AD621" s="167"/>
      <c r="AE621" s="167"/>
      <c r="AF621" s="167"/>
      <c r="AG621" s="167"/>
      <c r="AH621" s="167"/>
      <c r="AI621" s="167"/>
      <c r="AJ621" s="167"/>
      <c r="AK621" s="167"/>
      <c r="AL621" s="167"/>
      <c r="AM621" s="167"/>
      <c r="AN621" s="167"/>
      <c r="AO621" s="167"/>
      <c r="AP621" s="167"/>
      <c r="AQ621" s="167"/>
      <c r="AR621" s="167"/>
      <c r="AS621" s="167"/>
      <c r="AT621" s="167"/>
      <c r="AU621" s="167"/>
      <c r="AV621" s="167"/>
      <c r="AW621" s="167"/>
      <c r="AX621" s="167"/>
      <c r="AY621" s="167"/>
      <c r="AZ621" s="167"/>
      <c r="BA621" s="167"/>
      <c r="BB621" s="167"/>
      <c r="BC621" s="167"/>
      <c r="BD621" s="167"/>
      <c r="BE621" s="167"/>
      <c r="BF621" s="167"/>
      <c r="BG621" s="167"/>
      <c r="BH621" s="167"/>
      <c r="BI621" s="167"/>
      <c r="BJ621" s="167"/>
      <c r="BK621" s="56"/>
      <c r="BL621" s="167"/>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row>
    <row r="622" spans="1:98" s="171" customFormat="1" x14ac:dyDescent="0.2">
      <c r="A622" s="276"/>
      <c r="B622" s="245" t="s">
        <v>54</v>
      </c>
      <c r="C622" s="170">
        <v>70</v>
      </c>
      <c r="D622" s="170"/>
      <c r="E622" s="170"/>
      <c r="F622" s="170">
        <v>61</v>
      </c>
      <c r="G622" s="170"/>
      <c r="H622" s="170"/>
      <c r="I622" s="170"/>
      <c r="J622" s="170"/>
      <c r="K622" s="170"/>
      <c r="L622" s="170"/>
      <c r="M622" s="170"/>
      <c r="N622" s="170"/>
      <c r="O622" s="170">
        <v>68</v>
      </c>
      <c r="P622" s="170">
        <v>71</v>
      </c>
      <c r="Q622" s="170">
        <v>66</v>
      </c>
      <c r="R622" s="170">
        <v>71</v>
      </c>
      <c r="S622" s="170">
        <v>69</v>
      </c>
      <c r="T622" s="170">
        <v>72</v>
      </c>
      <c r="U622" s="170">
        <v>69</v>
      </c>
      <c r="V622" s="170">
        <v>74</v>
      </c>
      <c r="W622" s="170">
        <v>73</v>
      </c>
      <c r="X622" s="170">
        <v>74</v>
      </c>
      <c r="Y622" s="170">
        <v>77</v>
      </c>
      <c r="Z622" s="170">
        <v>76</v>
      </c>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0"/>
      <c r="BF622" s="170"/>
      <c r="BG622" s="170"/>
      <c r="BH622" s="170"/>
      <c r="BI622" s="170"/>
      <c r="BJ622" s="170"/>
      <c r="BK622" s="133"/>
      <c r="BL622" s="170"/>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row>
    <row r="623" spans="1:98" s="174" customFormat="1" x14ac:dyDescent="0.2">
      <c r="A623" s="276"/>
      <c r="B623" s="246" t="s">
        <v>55</v>
      </c>
      <c r="C623" s="173">
        <v>31</v>
      </c>
      <c r="D623" s="173"/>
      <c r="E623" s="173"/>
      <c r="F623" s="173">
        <v>30</v>
      </c>
      <c r="G623" s="173"/>
      <c r="H623" s="173"/>
      <c r="I623" s="173"/>
      <c r="J623" s="173"/>
      <c r="K623" s="173"/>
      <c r="L623" s="173"/>
      <c r="M623" s="173"/>
      <c r="N623" s="173"/>
      <c r="O623" s="173">
        <v>31</v>
      </c>
      <c r="P623" s="173">
        <v>28</v>
      </c>
      <c r="Q623" s="173">
        <v>31</v>
      </c>
      <c r="R623" s="173">
        <v>30</v>
      </c>
      <c r="S623" s="173">
        <v>31</v>
      </c>
      <c r="T623" s="173">
        <v>30</v>
      </c>
      <c r="U623" s="173">
        <v>31</v>
      </c>
      <c r="V623" s="173">
        <v>31</v>
      </c>
      <c r="W623" s="173">
        <v>30</v>
      </c>
      <c r="X623" s="173">
        <v>31</v>
      </c>
      <c r="Y623" s="173">
        <v>30</v>
      </c>
      <c r="Z623" s="173">
        <v>31</v>
      </c>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45"/>
      <c r="BL623" s="173"/>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row>
    <row r="624" spans="1:98" s="177" customFormat="1" ht="4.5" customHeight="1" x14ac:dyDescent="0.2">
      <c r="A624" s="276"/>
      <c r="B624" s="24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45"/>
      <c r="BL624" s="176"/>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row>
    <row r="625" spans="1:98" s="181" customFormat="1" x14ac:dyDescent="0.2">
      <c r="A625" s="276"/>
      <c r="B625" s="248" t="s">
        <v>56</v>
      </c>
      <c r="C625" s="179">
        <v>52.33</v>
      </c>
      <c r="D625" s="179"/>
      <c r="E625" s="179"/>
      <c r="F625" s="179">
        <v>49.91</v>
      </c>
      <c r="G625" s="179"/>
      <c r="H625" s="179"/>
      <c r="I625" s="179"/>
      <c r="J625" s="179"/>
      <c r="K625" s="179"/>
      <c r="L625" s="179"/>
      <c r="M625" s="179"/>
      <c r="N625" s="179"/>
      <c r="O625" s="179">
        <v>42.37</v>
      </c>
      <c r="P625" s="179">
        <v>42.37</v>
      </c>
      <c r="Q625" s="179">
        <v>42.37</v>
      </c>
      <c r="R625" s="179">
        <v>52.33</v>
      </c>
      <c r="S625" s="179">
        <v>52.33</v>
      </c>
      <c r="T625" s="179">
        <v>52.33</v>
      </c>
      <c r="U625" s="179">
        <v>52.33</v>
      </c>
      <c r="V625" s="179">
        <v>52.33</v>
      </c>
      <c r="W625" s="179">
        <v>52.33</v>
      </c>
      <c r="X625" s="179">
        <v>52.33</v>
      </c>
      <c r="Y625" s="179">
        <v>52.33</v>
      </c>
      <c r="Z625" s="179">
        <v>52.33</v>
      </c>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80"/>
      <c r="BL625" s="179"/>
      <c r="BM625" s="180"/>
      <c r="BN625" s="180"/>
      <c r="BO625" s="180"/>
      <c r="BP625" s="180"/>
      <c r="BQ625" s="180"/>
      <c r="BR625" s="180"/>
      <c r="BS625" s="180"/>
      <c r="BT625" s="180"/>
      <c r="BU625" s="180"/>
      <c r="BV625" s="180"/>
      <c r="BW625" s="180"/>
      <c r="BX625" s="180"/>
      <c r="BY625" s="180"/>
      <c r="BZ625" s="180"/>
      <c r="CA625" s="180"/>
      <c r="CB625" s="180"/>
      <c r="CC625" s="180"/>
      <c r="CD625" s="180"/>
      <c r="CE625" s="180"/>
      <c r="CF625" s="180"/>
      <c r="CG625" s="180"/>
      <c r="CH625" s="180"/>
      <c r="CI625" s="180"/>
      <c r="CJ625" s="180"/>
      <c r="CK625" s="180"/>
      <c r="CL625" s="180"/>
      <c r="CM625" s="180"/>
      <c r="CN625" s="180"/>
      <c r="CO625" s="180"/>
      <c r="CP625" s="180"/>
      <c r="CQ625" s="180"/>
      <c r="CR625" s="180"/>
      <c r="CS625" s="180"/>
    </row>
    <row r="626" spans="1:98" s="184" customFormat="1" x14ac:dyDescent="0.2">
      <c r="A626" s="276"/>
      <c r="B626" s="249" t="s">
        <v>57</v>
      </c>
      <c r="C626" s="183">
        <f t="shared" ref="C626:BJ626" si="619">C623*C625</f>
        <v>1622.23</v>
      </c>
      <c r="D626" s="183">
        <f t="shared" si="619"/>
        <v>0</v>
      </c>
      <c r="E626" s="183">
        <f t="shared" si="619"/>
        <v>0</v>
      </c>
      <c r="F626" s="183">
        <f t="shared" si="619"/>
        <v>1497.3</v>
      </c>
      <c r="G626" s="183">
        <f t="shared" si="619"/>
        <v>0</v>
      </c>
      <c r="H626" s="183">
        <f t="shared" si="619"/>
        <v>0</v>
      </c>
      <c r="I626" s="183">
        <f t="shared" si="619"/>
        <v>0</v>
      </c>
      <c r="J626" s="183">
        <f t="shared" si="619"/>
        <v>0</v>
      </c>
      <c r="K626" s="183">
        <f t="shared" si="619"/>
        <v>0</v>
      </c>
      <c r="L626" s="183">
        <f t="shared" si="619"/>
        <v>0</v>
      </c>
      <c r="M626" s="183">
        <f t="shared" si="619"/>
        <v>0</v>
      </c>
      <c r="N626" s="183">
        <f t="shared" si="619"/>
        <v>0</v>
      </c>
      <c r="O626" s="183">
        <f t="shared" si="619"/>
        <v>1313.47</v>
      </c>
      <c r="P626" s="183">
        <f t="shared" si="619"/>
        <v>1186.3599999999999</v>
      </c>
      <c r="Q626" s="183">
        <f t="shared" si="619"/>
        <v>1313.47</v>
      </c>
      <c r="R626" s="183">
        <f t="shared" si="619"/>
        <v>1569.8999999999999</v>
      </c>
      <c r="S626" s="183">
        <f t="shared" si="619"/>
        <v>1622.23</v>
      </c>
      <c r="T626" s="183">
        <f t="shared" si="619"/>
        <v>1569.8999999999999</v>
      </c>
      <c r="U626" s="183">
        <f t="shared" si="619"/>
        <v>1622.23</v>
      </c>
      <c r="V626" s="183">
        <f t="shared" si="619"/>
        <v>1622.23</v>
      </c>
      <c r="W626" s="183">
        <f t="shared" si="619"/>
        <v>1569.8999999999999</v>
      </c>
      <c r="X626" s="183">
        <f t="shared" si="619"/>
        <v>1622.23</v>
      </c>
      <c r="Y626" s="183">
        <f t="shared" si="619"/>
        <v>1569.8999999999999</v>
      </c>
      <c r="Z626" s="183">
        <f t="shared" si="619"/>
        <v>1622.23</v>
      </c>
      <c r="AA626" s="183">
        <f t="shared" si="619"/>
        <v>0</v>
      </c>
      <c r="AB626" s="183">
        <f t="shared" si="619"/>
        <v>0</v>
      </c>
      <c r="AC626" s="183">
        <f t="shared" si="619"/>
        <v>0</v>
      </c>
      <c r="AD626" s="183">
        <f t="shared" si="619"/>
        <v>0</v>
      </c>
      <c r="AE626" s="183">
        <f t="shared" si="619"/>
        <v>0</v>
      </c>
      <c r="AF626" s="183">
        <f t="shared" si="619"/>
        <v>0</v>
      </c>
      <c r="AG626" s="183">
        <f t="shared" si="619"/>
        <v>0</v>
      </c>
      <c r="AH626" s="183">
        <f t="shared" si="619"/>
        <v>0</v>
      </c>
      <c r="AI626" s="183">
        <f t="shared" si="619"/>
        <v>0</v>
      </c>
      <c r="AJ626" s="183">
        <f t="shared" si="619"/>
        <v>0</v>
      </c>
      <c r="AK626" s="183">
        <f t="shared" si="619"/>
        <v>0</v>
      </c>
      <c r="AL626" s="183">
        <f t="shared" si="619"/>
        <v>0</v>
      </c>
      <c r="AM626" s="183">
        <f t="shared" si="619"/>
        <v>0</v>
      </c>
      <c r="AN626" s="183">
        <f t="shared" si="619"/>
        <v>0</v>
      </c>
      <c r="AO626" s="183">
        <f t="shared" si="619"/>
        <v>0</v>
      </c>
      <c r="AP626" s="183">
        <f t="shared" si="619"/>
        <v>0</v>
      </c>
      <c r="AQ626" s="183">
        <f t="shared" si="619"/>
        <v>0</v>
      </c>
      <c r="AR626" s="183">
        <f t="shared" si="619"/>
        <v>0</v>
      </c>
      <c r="AS626" s="183">
        <f t="shared" si="619"/>
        <v>0</v>
      </c>
      <c r="AT626" s="183">
        <f t="shared" si="619"/>
        <v>0</v>
      </c>
      <c r="AU626" s="183">
        <f t="shared" si="619"/>
        <v>0</v>
      </c>
      <c r="AV626" s="183">
        <f t="shared" si="619"/>
        <v>0</v>
      </c>
      <c r="AW626" s="183">
        <f t="shared" si="619"/>
        <v>0</v>
      </c>
      <c r="AX626" s="183">
        <f t="shared" si="619"/>
        <v>0</v>
      </c>
      <c r="AY626" s="183">
        <f t="shared" si="619"/>
        <v>0</v>
      </c>
      <c r="AZ626" s="183">
        <f t="shared" si="619"/>
        <v>0</v>
      </c>
      <c r="BA626" s="183">
        <f t="shared" si="619"/>
        <v>0</v>
      </c>
      <c r="BB626" s="183">
        <f t="shared" si="619"/>
        <v>0</v>
      </c>
      <c r="BC626" s="183">
        <f t="shared" si="619"/>
        <v>0</v>
      </c>
      <c r="BD626" s="183">
        <f t="shared" si="619"/>
        <v>0</v>
      </c>
      <c r="BE626" s="183">
        <f t="shared" si="619"/>
        <v>0</v>
      </c>
      <c r="BF626" s="183">
        <f t="shared" si="619"/>
        <v>0</v>
      </c>
      <c r="BG626" s="183">
        <f t="shared" si="619"/>
        <v>0</v>
      </c>
      <c r="BH626" s="183">
        <f t="shared" si="619"/>
        <v>0</v>
      </c>
      <c r="BI626" s="183">
        <f t="shared" si="619"/>
        <v>0</v>
      </c>
      <c r="BJ626" s="183">
        <f t="shared" si="619"/>
        <v>0</v>
      </c>
      <c r="BK626" s="45"/>
      <c r="BL626" s="183">
        <f t="shared" ref="BL626" si="620">BL623*BL625</f>
        <v>0</v>
      </c>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row>
    <row r="627" spans="1:98" s="45" customFormat="1" x14ac:dyDescent="0.2">
      <c r="A627" s="276"/>
      <c r="B627" s="199" t="s">
        <v>6</v>
      </c>
      <c r="C627" s="186">
        <v>3.35</v>
      </c>
      <c r="D627" s="186"/>
      <c r="E627" s="186"/>
      <c r="F627" s="186">
        <v>0</v>
      </c>
      <c r="G627" s="186"/>
      <c r="H627" s="186"/>
      <c r="I627" s="186"/>
      <c r="J627" s="186"/>
      <c r="K627" s="186"/>
      <c r="L627" s="186"/>
      <c r="M627" s="186"/>
      <c r="N627" s="186"/>
      <c r="O627" s="186">
        <v>2.71</v>
      </c>
      <c r="P627" s="186">
        <v>2.71</v>
      </c>
      <c r="Q627" s="186">
        <v>2.71</v>
      </c>
      <c r="R627" s="186">
        <v>3.35</v>
      </c>
      <c r="S627" s="186">
        <v>3.35</v>
      </c>
      <c r="T627" s="186">
        <v>3.35</v>
      </c>
      <c r="U627" s="186">
        <v>3.35</v>
      </c>
      <c r="V627" s="186">
        <v>3.35</v>
      </c>
      <c r="W627" s="186">
        <v>3.35</v>
      </c>
      <c r="X627" s="186">
        <v>3.35</v>
      </c>
      <c r="Y627" s="186">
        <v>3.35</v>
      </c>
      <c r="Z627" s="186">
        <v>3.35</v>
      </c>
      <c r="AA627" s="186"/>
      <c r="AB627" s="186"/>
      <c r="AC627" s="186"/>
      <c r="AD627" s="186"/>
      <c r="AE627" s="186"/>
      <c r="AF627" s="186"/>
      <c r="AG627" s="186"/>
      <c r="AH627" s="186"/>
      <c r="AI627" s="186"/>
      <c r="AJ627" s="186"/>
      <c r="AK627" s="186"/>
      <c r="AL627" s="186"/>
      <c r="AM627" s="186"/>
      <c r="AN627" s="186"/>
      <c r="AO627" s="186"/>
      <c r="AP627" s="186"/>
      <c r="AQ627" s="186"/>
      <c r="AR627" s="186"/>
      <c r="AS627" s="186"/>
      <c r="AT627" s="186"/>
      <c r="AU627" s="186"/>
      <c r="AV627" s="186"/>
      <c r="AW627" s="186"/>
      <c r="AX627" s="186"/>
      <c r="AY627" s="186"/>
      <c r="AZ627" s="186"/>
      <c r="BA627" s="186"/>
      <c r="BB627" s="186"/>
      <c r="BC627" s="186"/>
      <c r="BD627" s="186"/>
      <c r="BE627" s="186"/>
      <c r="BF627" s="186"/>
      <c r="BG627" s="186"/>
      <c r="BH627" s="186"/>
      <c r="BI627" s="186"/>
      <c r="BJ627" s="186"/>
      <c r="BL627" s="186"/>
    </row>
    <row r="628" spans="1:98" s="24" customFormat="1" x14ac:dyDescent="0.2">
      <c r="A628" s="276"/>
      <c r="B628" s="250" t="s">
        <v>58</v>
      </c>
      <c r="C628" s="188">
        <f t="shared" ref="C628:BJ628" si="621">C627*C609</f>
        <v>39840.3105</v>
      </c>
      <c r="D628" s="188">
        <f t="shared" si="621"/>
        <v>0</v>
      </c>
      <c r="E628" s="188">
        <f t="shared" si="621"/>
        <v>0</v>
      </c>
      <c r="F628" s="188">
        <f t="shared" si="621"/>
        <v>0</v>
      </c>
      <c r="G628" s="188">
        <f t="shared" si="621"/>
        <v>0</v>
      </c>
      <c r="H628" s="188">
        <f t="shared" si="621"/>
        <v>0</v>
      </c>
      <c r="I628" s="188">
        <f t="shared" si="621"/>
        <v>0</v>
      </c>
      <c r="J628" s="188">
        <f t="shared" si="621"/>
        <v>0</v>
      </c>
      <c r="K628" s="188">
        <f t="shared" si="621"/>
        <v>0</v>
      </c>
      <c r="L628" s="188">
        <f t="shared" si="621"/>
        <v>0</v>
      </c>
      <c r="M628" s="188">
        <f t="shared" si="621"/>
        <v>0</v>
      </c>
      <c r="N628" s="188">
        <f t="shared" si="621"/>
        <v>0</v>
      </c>
      <c r="O628" s="188">
        <f t="shared" si="621"/>
        <v>34928.0789</v>
      </c>
      <c r="P628" s="188">
        <f t="shared" si="621"/>
        <v>34928.0789</v>
      </c>
      <c r="Q628" s="188">
        <f t="shared" si="621"/>
        <v>34928.0789</v>
      </c>
      <c r="R628" s="188">
        <f t="shared" si="621"/>
        <v>43176.7765</v>
      </c>
      <c r="S628" s="188">
        <f t="shared" si="621"/>
        <v>43176.7765</v>
      </c>
      <c r="T628" s="188">
        <f t="shared" si="621"/>
        <v>43176.7765</v>
      </c>
      <c r="U628" s="188">
        <f t="shared" si="621"/>
        <v>43176.7765</v>
      </c>
      <c r="V628" s="188">
        <f t="shared" si="621"/>
        <v>43176.7765</v>
      </c>
      <c r="W628" s="188">
        <f t="shared" si="621"/>
        <v>43176.7765</v>
      </c>
      <c r="X628" s="188">
        <f t="shared" si="621"/>
        <v>38323.631499999996</v>
      </c>
      <c r="Y628" s="188">
        <f t="shared" si="621"/>
        <v>36712.181000000004</v>
      </c>
      <c r="Z628" s="188">
        <f t="shared" si="621"/>
        <v>39840.3105</v>
      </c>
      <c r="AA628" s="188">
        <f t="shared" si="621"/>
        <v>0</v>
      </c>
      <c r="AB628" s="188">
        <f t="shared" si="621"/>
        <v>0</v>
      </c>
      <c r="AC628" s="188">
        <f t="shared" si="621"/>
        <v>0</v>
      </c>
      <c r="AD628" s="188">
        <f t="shared" si="621"/>
        <v>0</v>
      </c>
      <c r="AE628" s="188">
        <f t="shared" si="621"/>
        <v>0</v>
      </c>
      <c r="AF628" s="188">
        <f t="shared" si="621"/>
        <v>0</v>
      </c>
      <c r="AG628" s="188">
        <f t="shared" si="621"/>
        <v>0</v>
      </c>
      <c r="AH628" s="188">
        <f t="shared" si="621"/>
        <v>0</v>
      </c>
      <c r="AI628" s="188">
        <f t="shared" si="621"/>
        <v>0</v>
      </c>
      <c r="AJ628" s="188">
        <f t="shared" si="621"/>
        <v>0</v>
      </c>
      <c r="AK628" s="188">
        <f t="shared" si="621"/>
        <v>0</v>
      </c>
      <c r="AL628" s="188">
        <f t="shared" si="621"/>
        <v>0</v>
      </c>
      <c r="AM628" s="188">
        <f t="shared" si="621"/>
        <v>0</v>
      </c>
      <c r="AN628" s="188">
        <f t="shared" si="621"/>
        <v>0</v>
      </c>
      <c r="AO628" s="188">
        <f t="shared" si="621"/>
        <v>0</v>
      </c>
      <c r="AP628" s="188">
        <f t="shared" si="621"/>
        <v>0</v>
      </c>
      <c r="AQ628" s="188">
        <f t="shared" si="621"/>
        <v>0</v>
      </c>
      <c r="AR628" s="188">
        <f t="shared" si="621"/>
        <v>0</v>
      </c>
      <c r="AS628" s="188">
        <f t="shared" si="621"/>
        <v>0</v>
      </c>
      <c r="AT628" s="188">
        <f t="shared" si="621"/>
        <v>0</v>
      </c>
      <c r="AU628" s="188">
        <f t="shared" si="621"/>
        <v>0</v>
      </c>
      <c r="AV628" s="188">
        <f t="shared" si="621"/>
        <v>0</v>
      </c>
      <c r="AW628" s="188">
        <f t="shared" si="621"/>
        <v>0</v>
      </c>
      <c r="AX628" s="188">
        <f t="shared" si="621"/>
        <v>0</v>
      </c>
      <c r="AY628" s="188">
        <f t="shared" si="621"/>
        <v>0</v>
      </c>
      <c r="AZ628" s="188">
        <f t="shared" si="621"/>
        <v>0</v>
      </c>
      <c r="BA628" s="188">
        <f t="shared" si="621"/>
        <v>0</v>
      </c>
      <c r="BB628" s="188">
        <f t="shared" si="621"/>
        <v>0</v>
      </c>
      <c r="BC628" s="188">
        <f t="shared" si="621"/>
        <v>0</v>
      </c>
      <c r="BD628" s="188">
        <f t="shared" si="621"/>
        <v>0</v>
      </c>
      <c r="BE628" s="188">
        <f t="shared" si="621"/>
        <v>0</v>
      </c>
      <c r="BF628" s="188">
        <f t="shared" si="621"/>
        <v>0</v>
      </c>
      <c r="BG628" s="188">
        <f t="shared" si="621"/>
        <v>0</v>
      </c>
      <c r="BH628" s="188">
        <f t="shared" si="621"/>
        <v>0</v>
      </c>
      <c r="BI628" s="188">
        <f t="shared" si="621"/>
        <v>0</v>
      </c>
      <c r="BJ628" s="188">
        <f t="shared" si="621"/>
        <v>0</v>
      </c>
      <c r="BK628" s="23"/>
      <c r="BL628" s="188">
        <f t="shared" ref="BL628" si="622">BL627*BL609</f>
        <v>0</v>
      </c>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row>
    <row r="629" spans="1:98" s="45" customFormat="1" x14ac:dyDescent="0.2">
      <c r="A629" s="276"/>
      <c r="B629" s="203" t="s">
        <v>59</v>
      </c>
      <c r="C629" s="190">
        <v>6.72</v>
      </c>
      <c r="D629" s="190"/>
      <c r="E629" s="190"/>
      <c r="F629" s="190">
        <v>8.4</v>
      </c>
      <c r="G629" s="190"/>
      <c r="H629" s="190"/>
      <c r="I629" s="190"/>
      <c r="J629" s="190"/>
      <c r="K629" s="190"/>
      <c r="L629" s="190"/>
      <c r="M629" s="190"/>
      <c r="N629" s="190"/>
      <c r="O629" s="190">
        <v>5.44</v>
      </c>
      <c r="P629" s="190">
        <v>5.44</v>
      </c>
      <c r="Q629" s="190">
        <v>5.44</v>
      </c>
      <c r="R629" s="190">
        <v>6.72</v>
      </c>
      <c r="S629" s="190">
        <v>6.72</v>
      </c>
      <c r="T629" s="190">
        <v>6.72</v>
      </c>
      <c r="U629" s="190">
        <v>6.72</v>
      </c>
      <c r="V629" s="190">
        <v>6.72</v>
      </c>
      <c r="W629" s="190">
        <v>6.72</v>
      </c>
      <c r="X629" s="190">
        <v>6.72</v>
      </c>
      <c r="Y629" s="190">
        <v>6.72</v>
      </c>
      <c r="Z629" s="190">
        <v>6.72</v>
      </c>
      <c r="AA629" s="190"/>
      <c r="AB629" s="190"/>
      <c r="AC629" s="190"/>
      <c r="AD629" s="190"/>
      <c r="AE629" s="190"/>
      <c r="AF629" s="190"/>
      <c r="AG629" s="190"/>
      <c r="AH629" s="190"/>
      <c r="AI629" s="190"/>
      <c r="AJ629" s="190"/>
      <c r="AK629" s="190"/>
      <c r="AL629" s="190"/>
      <c r="AM629" s="190"/>
      <c r="AN629" s="190"/>
      <c r="AO629" s="190"/>
      <c r="AP629" s="190"/>
      <c r="AQ629" s="190"/>
      <c r="AR629" s="190"/>
      <c r="AS629" s="190"/>
      <c r="AT629" s="190"/>
      <c r="AU629" s="190"/>
      <c r="AV629" s="190"/>
      <c r="AW629" s="190"/>
      <c r="AX629" s="190"/>
      <c r="AY629" s="190"/>
      <c r="AZ629" s="190"/>
      <c r="BA629" s="190"/>
      <c r="BB629" s="190"/>
      <c r="BC629" s="190"/>
      <c r="BD629" s="190"/>
      <c r="BE629" s="190"/>
      <c r="BF629" s="190"/>
      <c r="BG629" s="190"/>
      <c r="BH629" s="190"/>
      <c r="BI629" s="190"/>
      <c r="BJ629" s="190"/>
      <c r="BL629" s="190"/>
    </row>
    <row r="630" spans="1:98" s="24" customFormat="1" x14ac:dyDescent="0.2">
      <c r="A630" s="276"/>
      <c r="B630" s="250" t="s">
        <v>60</v>
      </c>
      <c r="C630" s="188">
        <f t="shared" ref="C630:BJ630" si="623">C629*C609</f>
        <v>79918.473599999998</v>
      </c>
      <c r="D630" s="188">
        <f t="shared" si="623"/>
        <v>0</v>
      </c>
      <c r="E630" s="188">
        <f t="shared" si="623"/>
        <v>0</v>
      </c>
      <c r="F630" s="188">
        <f t="shared" si="623"/>
        <v>82526.891999999993</v>
      </c>
      <c r="G630" s="188">
        <f t="shared" si="623"/>
        <v>0</v>
      </c>
      <c r="H630" s="188">
        <f t="shared" si="623"/>
        <v>0</v>
      </c>
      <c r="I630" s="188">
        <f t="shared" si="623"/>
        <v>0</v>
      </c>
      <c r="J630" s="188">
        <f t="shared" si="623"/>
        <v>0</v>
      </c>
      <c r="K630" s="188">
        <f t="shared" si="623"/>
        <v>0</v>
      </c>
      <c r="L630" s="188">
        <f t="shared" si="623"/>
        <v>0</v>
      </c>
      <c r="M630" s="188">
        <f t="shared" si="623"/>
        <v>0</v>
      </c>
      <c r="N630" s="188">
        <f t="shared" si="623"/>
        <v>0</v>
      </c>
      <c r="O630" s="188">
        <f t="shared" si="623"/>
        <v>70113.929600000003</v>
      </c>
      <c r="P630" s="188">
        <f t="shared" si="623"/>
        <v>70113.929600000003</v>
      </c>
      <c r="Q630" s="188">
        <f t="shared" si="623"/>
        <v>70113.929600000003</v>
      </c>
      <c r="R630" s="188">
        <f t="shared" si="623"/>
        <v>86611.324800000002</v>
      </c>
      <c r="S630" s="188">
        <f t="shared" si="623"/>
        <v>86611.324800000002</v>
      </c>
      <c r="T630" s="188">
        <f t="shared" si="623"/>
        <v>86611.324800000002</v>
      </c>
      <c r="U630" s="188">
        <f t="shared" si="623"/>
        <v>86611.324800000002</v>
      </c>
      <c r="V630" s="188">
        <f t="shared" si="623"/>
        <v>86611.324800000002</v>
      </c>
      <c r="W630" s="188">
        <f t="shared" si="623"/>
        <v>86611.324800000002</v>
      </c>
      <c r="X630" s="188">
        <f t="shared" si="623"/>
        <v>76876.060799999992</v>
      </c>
      <c r="Y630" s="188">
        <f t="shared" si="623"/>
        <v>73643.539199999999</v>
      </c>
      <c r="Z630" s="188">
        <f t="shared" si="623"/>
        <v>79918.473599999998</v>
      </c>
      <c r="AA630" s="188">
        <f t="shared" si="623"/>
        <v>0</v>
      </c>
      <c r="AB630" s="188">
        <f t="shared" si="623"/>
        <v>0</v>
      </c>
      <c r="AC630" s="188">
        <f t="shared" si="623"/>
        <v>0</v>
      </c>
      <c r="AD630" s="188">
        <f t="shared" si="623"/>
        <v>0</v>
      </c>
      <c r="AE630" s="188">
        <f t="shared" si="623"/>
        <v>0</v>
      </c>
      <c r="AF630" s="188">
        <f t="shared" si="623"/>
        <v>0</v>
      </c>
      <c r="AG630" s="188">
        <f t="shared" si="623"/>
        <v>0</v>
      </c>
      <c r="AH630" s="188">
        <f t="shared" si="623"/>
        <v>0</v>
      </c>
      <c r="AI630" s="188">
        <f t="shared" si="623"/>
        <v>0</v>
      </c>
      <c r="AJ630" s="188">
        <f t="shared" si="623"/>
        <v>0</v>
      </c>
      <c r="AK630" s="188">
        <f t="shared" si="623"/>
        <v>0</v>
      </c>
      <c r="AL630" s="188">
        <f t="shared" si="623"/>
        <v>0</v>
      </c>
      <c r="AM630" s="188">
        <f t="shared" si="623"/>
        <v>0</v>
      </c>
      <c r="AN630" s="188">
        <f t="shared" si="623"/>
        <v>0</v>
      </c>
      <c r="AO630" s="188">
        <f t="shared" si="623"/>
        <v>0</v>
      </c>
      <c r="AP630" s="188">
        <f t="shared" si="623"/>
        <v>0</v>
      </c>
      <c r="AQ630" s="188">
        <f t="shared" si="623"/>
        <v>0</v>
      </c>
      <c r="AR630" s="188">
        <f t="shared" si="623"/>
        <v>0</v>
      </c>
      <c r="AS630" s="188">
        <f t="shared" si="623"/>
        <v>0</v>
      </c>
      <c r="AT630" s="188">
        <f t="shared" si="623"/>
        <v>0</v>
      </c>
      <c r="AU630" s="188">
        <f t="shared" si="623"/>
        <v>0</v>
      </c>
      <c r="AV630" s="188">
        <f t="shared" si="623"/>
        <v>0</v>
      </c>
      <c r="AW630" s="188">
        <f t="shared" si="623"/>
        <v>0</v>
      </c>
      <c r="AX630" s="188">
        <f t="shared" si="623"/>
        <v>0</v>
      </c>
      <c r="AY630" s="188">
        <f t="shared" si="623"/>
        <v>0</v>
      </c>
      <c r="AZ630" s="188">
        <f t="shared" si="623"/>
        <v>0</v>
      </c>
      <c r="BA630" s="188">
        <f t="shared" si="623"/>
        <v>0</v>
      </c>
      <c r="BB630" s="188">
        <f t="shared" si="623"/>
        <v>0</v>
      </c>
      <c r="BC630" s="188">
        <f t="shared" si="623"/>
        <v>0</v>
      </c>
      <c r="BD630" s="188">
        <f t="shared" si="623"/>
        <v>0</v>
      </c>
      <c r="BE630" s="188">
        <f t="shared" si="623"/>
        <v>0</v>
      </c>
      <c r="BF630" s="188">
        <f t="shared" si="623"/>
        <v>0</v>
      </c>
      <c r="BG630" s="188">
        <f t="shared" si="623"/>
        <v>0</v>
      </c>
      <c r="BH630" s="188">
        <f t="shared" si="623"/>
        <v>0</v>
      </c>
      <c r="BI630" s="188">
        <f t="shared" si="623"/>
        <v>0</v>
      </c>
      <c r="BJ630" s="188">
        <f t="shared" si="623"/>
        <v>0</v>
      </c>
      <c r="BK630" s="23"/>
      <c r="BL630" s="188">
        <f t="shared" ref="BL630" si="624">BL629*BL609</f>
        <v>0</v>
      </c>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row>
    <row r="631" spans="1:98" s="45" customFormat="1" x14ac:dyDescent="0.2">
      <c r="A631" s="276"/>
      <c r="B631" s="203" t="s">
        <v>9</v>
      </c>
      <c r="C631" s="190">
        <v>12.73</v>
      </c>
      <c r="D631" s="190"/>
      <c r="E631" s="190"/>
      <c r="F631" s="190">
        <v>9.5</v>
      </c>
      <c r="G631" s="190"/>
      <c r="H631" s="190"/>
      <c r="I631" s="190"/>
      <c r="J631" s="190"/>
      <c r="K631" s="190"/>
      <c r="L631" s="190"/>
      <c r="M631" s="190"/>
      <c r="N631" s="190"/>
      <c r="O631" s="190">
        <v>10.31</v>
      </c>
      <c r="P631" s="190">
        <v>10.31</v>
      </c>
      <c r="Q631" s="190">
        <v>10.31</v>
      </c>
      <c r="R631" s="190">
        <v>12.73</v>
      </c>
      <c r="S631" s="190">
        <v>12.73</v>
      </c>
      <c r="T631" s="190">
        <v>12.73</v>
      </c>
      <c r="U631" s="190">
        <v>12.73</v>
      </c>
      <c r="V631" s="190">
        <v>12.73</v>
      </c>
      <c r="W631" s="190">
        <v>12.73</v>
      </c>
      <c r="X631" s="190">
        <v>12.73</v>
      </c>
      <c r="Y631" s="190">
        <v>12.73</v>
      </c>
      <c r="Z631" s="190">
        <v>12.73</v>
      </c>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c r="AV631" s="190"/>
      <c r="AW631" s="190"/>
      <c r="AX631" s="190"/>
      <c r="AY631" s="190"/>
      <c r="AZ631" s="190"/>
      <c r="BA631" s="190"/>
      <c r="BB631" s="190"/>
      <c r="BC631" s="190"/>
      <c r="BD631" s="190"/>
      <c r="BE631" s="190"/>
      <c r="BF631" s="190"/>
      <c r="BG631" s="190"/>
      <c r="BH631" s="190"/>
      <c r="BI631" s="190"/>
      <c r="BJ631" s="190"/>
      <c r="BL631" s="190"/>
    </row>
    <row r="632" spans="1:98" s="24" customFormat="1" x14ac:dyDescent="0.2">
      <c r="A632" s="276"/>
      <c r="B632" s="250" t="s">
        <v>61</v>
      </c>
      <c r="C632" s="13">
        <f t="shared" ref="C632:BJ632" si="625">C631*MAX(C615:C616)</f>
        <v>137364.5926</v>
      </c>
      <c r="D632" s="13">
        <f t="shared" si="625"/>
        <v>0</v>
      </c>
      <c r="E632" s="13">
        <f t="shared" si="625"/>
        <v>0</v>
      </c>
      <c r="F632" s="13">
        <f t="shared" si="625"/>
        <v>76922.735000000001</v>
      </c>
      <c r="G632" s="13">
        <f t="shared" si="625"/>
        <v>0</v>
      </c>
      <c r="H632" s="13">
        <f t="shared" si="625"/>
        <v>0</v>
      </c>
      <c r="I632" s="13">
        <f t="shared" si="625"/>
        <v>0</v>
      </c>
      <c r="J632" s="13">
        <f t="shared" si="625"/>
        <v>0</v>
      </c>
      <c r="K632" s="13">
        <f t="shared" si="625"/>
        <v>0</v>
      </c>
      <c r="L632" s="13">
        <f t="shared" si="625"/>
        <v>0</v>
      </c>
      <c r="M632" s="13">
        <f t="shared" si="625"/>
        <v>0</v>
      </c>
      <c r="N632" s="13">
        <f t="shared" si="625"/>
        <v>0</v>
      </c>
      <c r="O632" s="13">
        <f t="shared" si="625"/>
        <v>103654.36870000001</v>
      </c>
      <c r="P632" s="13">
        <f t="shared" si="625"/>
        <v>101181.51520000001</v>
      </c>
      <c r="Q632" s="13">
        <f t="shared" si="625"/>
        <v>106310.7402</v>
      </c>
      <c r="R632" s="13">
        <f t="shared" si="625"/>
        <v>127581.8422</v>
      </c>
      <c r="S632" s="13">
        <f t="shared" si="625"/>
        <v>126889.96670000002</v>
      </c>
      <c r="T632" s="13">
        <f t="shared" si="625"/>
        <v>127287.5246</v>
      </c>
      <c r="U632" s="13">
        <f t="shared" si="625"/>
        <v>117127.96620000001</v>
      </c>
      <c r="V632" s="13">
        <f t="shared" si="625"/>
        <v>114198.284</v>
      </c>
      <c r="W632" s="13">
        <f t="shared" si="625"/>
        <v>136956.34150000001</v>
      </c>
      <c r="X632" s="13">
        <f t="shared" si="625"/>
        <v>138037.755</v>
      </c>
      <c r="Y632" s="13">
        <f t="shared" si="625"/>
        <v>121713.8214</v>
      </c>
      <c r="Z632" s="13">
        <f t="shared" si="625"/>
        <v>126012.61510000001</v>
      </c>
      <c r="AA632" s="13">
        <f t="shared" si="625"/>
        <v>0</v>
      </c>
      <c r="AB632" s="13">
        <f t="shared" si="625"/>
        <v>0</v>
      </c>
      <c r="AC632" s="13">
        <f t="shared" si="625"/>
        <v>0</v>
      </c>
      <c r="AD632" s="13">
        <f t="shared" si="625"/>
        <v>0</v>
      </c>
      <c r="AE632" s="13">
        <f t="shared" si="625"/>
        <v>0</v>
      </c>
      <c r="AF632" s="13">
        <f t="shared" si="625"/>
        <v>0</v>
      </c>
      <c r="AG632" s="13">
        <f t="shared" si="625"/>
        <v>0</v>
      </c>
      <c r="AH632" s="13">
        <f t="shared" si="625"/>
        <v>0</v>
      </c>
      <c r="AI632" s="13">
        <f t="shared" si="625"/>
        <v>0</v>
      </c>
      <c r="AJ632" s="13">
        <f t="shared" si="625"/>
        <v>0</v>
      </c>
      <c r="AK632" s="13">
        <f t="shared" si="625"/>
        <v>0</v>
      </c>
      <c r="AL632" s="13">
        <f t="shared" si="625"/>
        <v>0</v>
      </c>
      <c r="AM632" s="13">
        <f t="shared" si="625"/>
        <v>0</v>
      </c>
      <c r="AN632" s="13">
        <f t="shared" si="625"/>
        <v>0</v>
      </c>
      <c r="AO632" s="13">
        <f t="shared" si="625"/>
        <v>0</v>
      </c>
      <c r="AP632" s="13">
        <f t="shared" si="625"/>
        <v>0</v>
      </c>
      <c r="AQ632" s="13">
        <f t="shared" si="625"/>
        <v>0</v>
      </c>
      <c r="AR632" s="13">
        <f t="shared" si="625"/>
        <v>0</v>
      </c>
      <c r="AS632" s="13">
        <f t="shared" si="625"/>
        <v>0</v>
      </c>
      <c r="AT632" s="13">
        <f t="shared" si="625"/>
        <v>0</v>
      </c>
      <c r="AU632" s="13">
        <f t="shared" si="625"/>
        <v>0</v>
      </c>
      <c r="AV632" s="13">
        <f t="shared" si="625"/>
        <v>0</v>
      </c>
      <c r="AW632" s="13">
        <f t="shared" si="625"/>
        <v>0</v>
      </c>
      <c r="AX632" s="13">
        <f t="shared" si="625"/>
        <v>0</v>
      </c>
      <c r="AY632" s="13">
        <f t="shared" si="625"/>
        <v>0</v>
      </c>
      <c r="AZ632" s="13">
        <f t="shared" si="625"/>
        <v>0</v>
      </c>
      <c r="BA632" s="13">
        <f t="shared" si="625"/>
        <v>0</v>
      </c>
      <c r="BB632" s="13">
        <f t="shared" si="625"/>
        <v>0</v>
      </c>
      <c r="BC632" s="13">
        <f t="shared" si="625"/>
        <v>0</v>
      </c>
      <c r="BD632" s="13">
        <f t="shared" si="625"/>
        <v>0</v>
      </c>
      <c r="BE632" s="13">
        <f t="shared" si="625"/>
        <v>0</v>
      </c>
      <c r="BF632" s="13">
        <f t="shared" si="625"/>
        <v>0</v>
      </c>
      <c r="BG632" s="13">
        <f t="shared" si="625"/>
        <v>0</v>
      </c>
      <c r="BH632" s="13">
        <f t="shared" si="625"/>
        <v>0</v>
      </c>
      <c r="BI632" s="13">
        <f t="shared" si="625"/>
        <v>0</v>
      </c>
      <c r="BJ632" s="13">
        <f t="shared" si="625"/>
        <v>0</v>
      </c>
      <c r="BK632" s="23"/>
      <c r="BL632" s="13">
        <f t="shared" ref="BL632" si="626">BL631*MAX(BL615:BL616)</f>
        <v>0</v>
      </c>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row>
    <row r="633" spans="1:98" s="194" customFormat="1" x14ac:dyDescent="0.2">
      <c r="A633" s="276"/>
      <c r="B633" s="193" t="s">
        <v>62</v>
      </c>
      <c r="C633" s="194">
        <v>11</v>
      </c>
      <c r="F633" s="194">
        <v>0</v>
      </c>
      <c r="O633" s="194">
        <v>0</v>
      </c>
      <c r="P633" s="194">
        <v>0</v>
      </c>
      <c r="Q633" s="194">
        <v>0</v>
      </c>
      <c r="R633" s="194">
        <v>0</v>
      </c>
      <c r="S633" s="194">
        <v>0</v>
      </c>
      <c r="T633" s="194">
        <v>11</v>
      </c>
      <c r="U633" s="194">
        <v>12</v>
      </c>
      <c r="V633" s="194">
        <v>0</v>
      </c>
      <c r="W633" s="194">
        <v>11</v>
      </c>
      <c r="X633" s="194">
        <v>11</v>
      </c>
      <c r="Y633" s="194">
        <v>11</v>
      </c>
      <c r="Z633" s="194">
        <v>11</v>
      </c>
      <c r="BK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195"/>
    </row>
    <row r="634" spans="1:98" s="194" customFormat="1" x14ac:dyDescent="0.2">
      <c r="A634" s="276"/>
      <c r="B634" s="193" t="s">
        <v>63</v>
      </c>
      <c r="C634" s="194">
        <v>965.63</v>
      </c>
      <c r="F634" s="194">
        <v>0</v>
      </c>
      <c r="O634" s="194">
        <v>0</v>
      </c>
      <c r="P634" s="194">
        <v>0</v>
      </c>
      <c r="Q634" s="194">
        <v>0</v>
      </c>
      <c r="R634" s="194">
        <v>0</v>
      </c>
      <c r="S634" s="194">
        <v>0</v>
      </c>
      <c r="T634" s="194">
        <v>174.02</v>
      </c>
      <c r="U634" s="194">
        <v>258.69</v>
      </c>
      <c r="V634" s="194">
        <v>0</v>
      </c>
      <c r="W634" s="194">
        <v>1133.8699999999999</v>
      </c>
      <c r="X634" s="194">
        <v>1042.82</v>
      </c>
      <c r="Y634" s="194">
        <v>456.5</v>
      </c>
      <c r="Z634" s="194">
        <v>2067.64</v>
      </c>
      <c r="BK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195"/>
    </row>
    <row r="635" spans="1:98" s="194" customFormat="1" x14ac:dyDescent="0.2">
      <c r="A635" s="276"/>
      <c r="B635" s="193" t="s">
        <v>64</v>
      </c>
      <c r="C635" s="194">
        <v>10.07</v>
      </c>
      <c r="F635" s="194">
        <v>0</v>
      </c>
      <c r="O635" s="194">
        <v>0</v>
      </c>
      <c r="P635" s="194">
        <v>8.15</v>
      </c>
      <c r="Q635" s="194">
        <v>8.15</v>
      </c>
      <c r="R635" s="194">
        <v>10.07</v>
      </c>
      <c r="S635" s="194">
        <v>10.07</v>
      </c>
      <c r="T635" s="194">
        <v>10.07</v>
      </c>
      <c r="U635" s="194">
        <v>10.07</v>
      </c>
      <c r="V635" s="194">
        <v>0</v>
      </c>
      <c r="W635" s="194">
        <v>10.07</v>
      </c>
      <c r="X635" s="194">
        <v>10.07</v>
      </c>
      <c r="Y635" s="194">
        <v>10.07</v>
      </c>
      <c r="Z635" s="194">
        <v>10.07</v>
      </c>
      <c r="BK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195"/>
    </row>
    <row r="636" spans="1:98" s="198" customFormat="1" ht="13.5" thickBot="1" x14ac:dyDescent="0.25">
      <c r="A636" s="276"/>
      <c r="B636" s="267" t="s">
        <v>65</v>
      </c>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268">
        <f>Z635*Z634*Z633</f>
        <v>229032.4828</v>
      </c>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23"/>
      <c r="BL636" s="197"/>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row>
    <row r="637" spans="1:98" s="45" customFormat="1" x14ac:dyDescent="0.2">
      <c r="A637" s="276"/>
      <c r="B637" s="199" t="s">
        <v>66</v>
      </c>
      <c r="C637" s="69">
        <v>0.17030000000000001</v>
      </c>
      <c r="D637" s="69"/>
      <c r="E637" s="69"/>
      <c r="F637" s="69">
        <v>9.2600000000000002E-2</v>
      </c>
      <c r="G637" s="69"/>
      <c r="H637" s="69"/>
      <c r="I637" s="69"/>
      <c r="J637" s="69"/>
      <c r="K637" s="69"/>
      <c r="L637" s="69"/>
      <c r="M637" s="69"/>
      <c r="N637" s="69"/>
      <c r="O637" s="69">
        <v>0.13789999999999999</v>
      </c>
      <c r="P637" s="69">
        <v>0.13789999999999999</v>
      </c>
      <c r="Q637" s="69">
        <v>0.13789999999999999</v>
      </c>
      <c r="R637" s="69">
        <v>0.17030000000000001</v>
      </c>
      <c r="S637" s="69">
        <v>0.17030000000000001</v>
      </c>
      <c r="T637" s="69"/>
      <c r="U637" s="69"/>
      <c r="V637" s="69"/>
      <c r="W637" s="69">
        <v>0.17030000000000001</v>
      </c>
      <c r="X637" s="69">
        <v>0.17030000000000001</v>
      </c>
      <c r="Y637" s="69">
        <v>0.17030000000000001</v>
      </c>
      <c r="Z637" s="69">
        <v>0.17030000000000001</v>
      </c>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L637" s="69"/>
    </row>
    <row r="638" spans="1:98" s="53" customFormat="1" x14ac:dyDescent="0.2">
      <c r="A638" s="276"/>
      <c r="B638" s="200" t="s">
        <v>67</v>
      </c>
      <c r="C638" s="201">
        <f t="shared" ref="C638:G638" si="627">C637*C610</f>
        <v>496694.85635899997</v>
      </c>
      <c r="D638" s="201">
        <f t="shared" si="627"/>
        <v>0</v>
      </c>
      <c r="E638" s="201">
        <f t="shared" si="627"/>
        <v>0</v>
      </c>
      <c r="F638" s="201">
        <f t="shared" si="627"/>
        <v>144943.10470600001</v>
      </c>
      <c r="G638" s="201">
        <f t="shared" si="627"/>
        <v>0</v>
      </c>
      <c r="H638" s="202"/>
      <c r="I638" s="202"/>
      <c r="J638" s="202"/>
      <c r="K638" s="201">
        <f t="shared" ref="K638:S638" si="628">K637*K610</f>
        <v>0</v>
      </c>
      <c r="L638" s="201">
        <f t="shared" si="628"/>
        <v>0</v>
      </c>
      <c r="M638" s="201">
        <f t="shared" si="628"/>
        <v>0</v>
      </c>
      <c r="N638" s="201">
        <f t="shared" si="628"/>
        <v>0</v>
      </c>
      <c r="O638" s="201">
        <f t="shared" si="628"/>
        <v>388085.73967799998</v>
      </c>
      <c r="P638" s="201">
        <f t="shared" si="628"/>
        <v>318703.21770699997</v>
      </c>
      <c r="Q638" s="201">
        <f t="shared" si="628"/>
        <v>349510.31213699997</v>
      </c>
      <c r="R638" s="201">
        <f t="shared" si="628"/>
        <v>483277.99054600002</v>
      </c>
      <c r="S638" s="201">
        <f t="shared" si="628"/>
        <v>459497.58975899999</v>
      </c>
      <c r="T638" s="202"/>
      <c r="U638" s="202"/>
      <c r="V638" s="202"/>
      <c r="W638" s="201">
        <f t="shared" ref="W638:AE638" si="629">W637*W610</f>
        <v>439964.50673500006</v>
      </c>
      <c r="X638" s="201">
        <f t="shared" si="629"/>
        <v>485870.09108300001</v>
      </c>
      <c r="Y638" s="201">
        <f t="shared" si="629"/>
        <v>446706.092794</v>
      </c>
      <c r="Z638" s="201">
        <f t="shared" si="629"/>
        <v>491900.35958700004</v>
      </c>
      <c r="AA638" s="201">
        <f t="shared" si="629"/>
        <v>0</v>
      </c>
      <c r="AB638" s="201">
        <f t="shared" si="629"/>
        <v>0</v>
      </c>
      <c r="AC638" s="201">
        <f t="shared" si="629"/>
        <v>0</v>
      </c>
      <c r="AD638" s="201">
        <f t="shared" si="629"/>
        <v>0</v>
      </c>
      <c r="AE638" s="201">
        <f t="shared" si="629"/>
        <v>0</v>
      </c>
      <c r="AF638" s="202"/>
      <c r="AG638" s="202"/>
      <c r="AH638" s="202"/>
      <c r="AI638" s="201">
        <f t="shared" ref="AI638:AQ638" si="630">AI637*AI610</f>
        <v>0</v>
      </c>
      <c r="AJ638" s="201">
        <f t="shared" si="630"/>
        <v>0</v>
      </c>
      <c r="AK638" s="201">
        <f t="shared" si="630"/>
        <v>0</v>
      </c>
      <c r="AL638" s="201">
        <f t="shared" si="630"/>
        <v>0</v>
      </c>
      <c r="AM638" s="201">
        <f t="shared" si="630"/>
        <v>0</v>
      </c>
      <c r="AN638" s="201">
        <f t="shared" si="630"/>
        <v>0</v>
      </c>
      <c r="AO638" s="201">
        <f t="shared" si="630"/>
        <v>0</v>
      </c>
      <c r="AP638" s="201">
        <f t="shared" si="630"/>
        <v>0</v>
      </c>
      <c r="AQ638" s="201">
        <f t="shared" si="630"/>
        <v>0</v>
      </c>
      <c r="AR638" s="202"/>
      <c r="AS638" s="202"/>
      <c r="AT638" s="202"/>
      <c r="AU638" s="201">
        <f t="shared" ref="AU638:BC638" si="631">AU637*AU610</f>
        <v>0</v>
      </c>
      <c r="AV638" s="201">
        <f t="shared" si="631"/>
        <v>0</v>
      </c>
      <c r="AW638" s="201">
        <f t="shared" si="631"/>
        <v>0</v>
      </c>
      <c r="AX638" s="201">
        <f t="shared" si="631"/>
        <v>0</v>
      </c>
      <c r="AY638" s="201">
        <f t="shared" si="631"/>
        <v>0</v>
      </c>
      <c r="AZ638" s="201">
        <f t="shared" si="631"/>
        <v>0</v>
      </c>
      <c r="BA638" s="201">
        <f t="shared" si="631"/>
        <v>0</v>
      </c>
      <c r="BB638" s="201">
        <f t="shared" si="631"/>
        <v>0</v>
      </c>
      <c r="BC638" s="201">
        <f t="shared" si="631"/>
        <v>0</v>
      </c>
      <c r="BD638" s="202"/>
      <c r="BE638" s="202"/>
      <c r="BF638" s="202"/>
      <c r="BG638" s="201">
        <f t="shared" ref="BG638:BJ638" si="632">BG637*BG610</f>
        <v>0</v>
      </c>
      <c r="BH638" s="201">
        <f t="shared" si="632"/>
        <v>0</v>
      </c>
      <c r="BI638" s="201">
        <f t="shared" si="632"/>
        <v>0</v>
      </c>
      <c r="BJ638" s="201">
        <f t="shared" si="632"/>
        <v>0</v>
      </c>
      <c r="BK638" s="45"/>
      <c r="BL638" s="201">
        <f t="shared" ref="BL638" si="633">BL637*BL610</f>
        <v>0</v>
      </c>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row>
    <row r="639" spans="1:98" s="45" customFormat="1" x14ac:dyDescent="0.2">
      <c r="A639" s="276"/>
      <c r="B639" s="203" t="s">
        <v>68</v>
      </c>
      <c r="C639" s="204"/>
      <c r="D639" s="204"/>
      <c r="E639" s="204"/>
      <c r="F639" s="204"/>
      <c r="G639" s="204"/>
      <c r="H639" s="69"/>
      <c r="I639" s="69"/>
      <c r="J639" s="69"/>
      <c r="K639" s="204"/>
      <c r="L639" s="204"/>
      <c r="M639" s="204"/>
      <c r="N639" s="204"/>
      <c r="O639" s="204"/>
      <c r="P639" s="204"/>
      <c r="Q639" s="204"/>
      <c r="R639" s="204"/>
      <c r="S639" s="204"/>
      <c r="T639" s="69">
        <v>0.19769999999999999</v>
      </c>
      <c r="U639" s="69">
        <v>0.19769999999999999</v>
      </c>
      <c r="V639" s="69">
        <v>0.19769999999999999</v>
      </c>
      <c r="W639" s="204"/>
      <c r="X639" s="204"/>
      <c r="Y639" s="204"/>
      <c r="Z639" s="204"/>
      <c r="AA639" s="204"/>
      <c r="AB639" s="204"/>
      <c r="AC639" s="204"/>
      <c r="AD639" s="204"/>
      <c r="AE639" s="204"/>
      <c r="AF639" s="69"/>
      <c r="AG639" s="69"/>
      <c r="AH639" s="69"/>
      <c r="AI639" s="204"/>
      <c r="AJ639" s="204"/>
      <c r="AK639" s="204"/>
      <c r="AL639" s="204"/>
      <c r="AM639" s="204"/>
      <c r="AN639" s="204"/>
      <c r="AO639" s="204"/>
      <c r="AP639" s="204"/>
      <c r="AQ639" s="204"/>
      <c r="AR639" s="69"/>
      <c r="AS639" s="69"/>
      <c r="AT639" s="69"/>
      <c r="AU639" s="204"/>
      <c r="AV639" s="204"/>
      <c r="AW639" s="204"/>
      <c r="AX639" s="204"/>
      <c r="AY639" s="204"/>
      <c r="AZ639" s="204"/>
      <c r="BA639" s="204"/>
      <c r="BB639" s="204"/>
      <c r="BC639" s="204"/>
      <c r="BD639" s="69"/>
      <c r="BE639" s="69"/>
      <c r="BF639" s="69"/>
      <c r="BG639" s="204"/>
      <c r="BH639" s="204"/>
      <c r="BI639" s="204"/>
      <c r="BJ639" s="204"/>
      <c r="BL639" s="204"/>
    </row>
    <row r="640" spans="1:98" s="208" customFormat="1" x14ac:dyDescent="0.2">
      <c r="A640" s="276"/>
      <c r="B640" s="205" t="s">
        <v>69</v>
      </c>
      <c r="C640" s="206"/>
      <c r="D640" s="206"/>
      <c r="E640" s="206"/>
      <c r="F640" s="206"/>
      <c r="G640" s="206"/>
      <c r="H640" s="207">
        <f t="shared" ref="H640:J640" si="634">H639*H610</f>
        <v>0</v>
      </c>
      <c r="I640" s="207">
        <f t="shared" si="634"/>
        <v>0</v>
      </c>
      <c r="J640" s="207">
        <f t="shared" si="634"/>
        <v>0</v>
      </c>
      <c r="K640" s="206"/>
      <c r="L640" s="206"/>
      <c r="M640" s="206"/>
      <c r="N640" s="206"/>
      <c r="O640" s="206"/>
      <c r="P640" s="206"/>
      <c r="Q640" s="206"/>
      <c r="R640" s="206"/>
      <c r="S640" s="206"/>
      <c r="T640" s="207">
        <f t="shared" ref="T640:V640" si="635">T639*T610</f>
        <v>503540.78892599995</v>
      </c>
      <c r="U640" s="207">
        <f t="shared" si="635"/>
        <v>519479.86508399993</v>
      </c>
      <c r="V640" s="207">
        <f t="shared" si="635"/>
        <v>532733.88659999997</v>
      </c>
      <c r="W640" s="206"/>
      <c r="X640" s="206"/>
      <c r="Y640" s="206"/>
      <c r="Z640" s="206"/>
      <c r="AA640" s="206"/>
      <c r="AB640" s="206"/>
      <c r="AC640" s="206"/>
      <c r="AD640" s="206"/>
      <c r="AE640" s="206"/>
      <c r="AF640" s="207">
        <f t="shared" ref="AF640:AH640" si="636">AF639*AF610</f>
        <v>0</v>
      </c>
      <c r="AG640" s="207">
        <f t="shared" si="636"/>
        <v>0</v>
      </c>
      <c r="AH640" s="207">
        <f t="shared" si="636"/>
        <v>0</v>
      </c>
      <c r="AI640" s="206"/>
      <c r="AJ640" s="206"/>
      <c r="AK640" s="206"/>
      <c r="AL640" s="206"/>
      <c r="AM640" s="206"/>
      <c r="AN640" s="206"/>
      <c r="AO640" s="206"/>
      <c r="AP640" s="206"/>
      <c r="AQ640" s="206"/>
      <c r="AR640" s="207">
        <f t="shared" ref="AR640:AT640" si="637">AR639*AR610</f>
        <v>0</v>
      </c>
      <c r="AS640" s="207">
        <f t="shared" si="637"/>
        <v>0</v>
      </c>
      <c r="AT640" s="207">
        <f t="shared" si="637"/>
        <v>0</v>
      </c>
      <c r="AU640" s="206"/>
      <c r="AV640" s="206"/>
      <c r="AW640" s="206"/>
      <c r="AX640" s="206"/>
      <c r="AY640" s="206"/>
      <c r="AZ640" s="206"/>
      <c r="BA640" s="206"/>
      <c r="BB640" s="206"/>
      <c r="BC640" s="206"/>
      <c r="BD640" s="207">
        <f t="shared" ref="BD640:BF640" si="638">BD639*BD610</f>
        <v>0</v>
      </c>
      <c r="BE640" s="207">
        <f t="shared" si="638"/>
        <v>0</v>
      </c>
      <c r="BF640" s="207">
        <f t="shared" si="638"/>
        <v>0</v>
      </c>
      <c r="BG640" s="206"/>
      <c r="BH640" s="206"/>
      <c r="BI640" s="206"/>
      <c r="BJ640" s="206"/>
      <c r="BK640" s="45"/>
      <c r="BL640" s="206"/>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row>
    <row r="641" spans="1:98" s="45" customFormat="1" x14ac:dyDescent="0.2">
      <c r="A641" s="276"/>
      <c r="B641" s="203" t="s">
        <v>70</v>
      </c>
      <c r="C641" s="69">
        <v>0.39750000000000002</v>
      </c>
      <c r="D641" s="69"/>
      <c r="E641" s="69"/>
      <c r="F641" s="69">
        <v>0.21060000000000001</v>
      </c>
      <c r="G641" s="69"/>
      <c r="H641" s="209"/>
      <c r="I641" s="209"/>
      <c r="J641" s="209"/>
      <c r="K641" s="69"/>
      <c r="L641" s="69"/>
      <c r="M641" s="69"/>
      <c r="N641" s="69"/>
      <c r="O641" s="69">
        <v>0.32190000000000002</v>
      </c>
      <c r="P641" s="69">
        <v>0.32190000000000002</v>
      </c>
      <c r="Q641" s="69">
        <v>0.32190000000000002</v>
      </c>
      <c r="R641" s="69">
        <v>0.39750000000000002</v>
      </c>
      <c r="S641" s="69">
        <v>0.39750000000000002</v>
      </c>
      <c r="T641" s="209"/>
      <c r="U641" s="209"/>
      <c r="V641" s="209"/>
      <c r="W641" s="69">
        <v>0.39750000000000002</v>
      </c>
      <c r="X641" s="69">
        <v>0.39750000000000002</v>
      </c>
      <c r="Y641" s="69">
        <v>0.39750000000000002</v>
      </c>
      <c r="Z641" s="69">
        <v>0.39750000000000002</v>
      </c>
      <c r="AA641" s="69"/>
      <c r="AB641" s="69"/>
      <c r="AC641" s="69"/>
      <c r="AD641" s="69"/>
      <c r="AE641" s="69"/>
      <c r="AF641" s="209"/>
      <c r="AG641" s="209"/>
      <c r="AH641" s="209"/>
      <c r="AI641" s="69"/>
      <c r="AJ641" s="69"/>
      <c r="AK641" s="69"/>
      <c r="AL641" s="69"/>
      <c r="AM641" s="69"/>
      <c r="AN641" s="69"/>
      <c r="AO641" s="69"/>
      <c r="AP641" s="69"/>
      <c r="AQ641" s="69"/>
      <c r="AR641" s="209"/>
      <c r="AS641" s="209"/>
      <c r="AT641" s="209"/>
      <c r="AU641" s="69"/>
      <c r="AV641" s="69"/>
      <c r="AW641" s="69"/>
      <c r="AX641" s="69"/>
      <c r="AY641" s="69"/>
      <c r="AZ641" s="69"/>
      <c r="BA641" s="69"/>
      <c r="BB641" s="69"/>
      <c r="BC641" s="69"/>
      <c r="BD641" s="209"/>
      <c r="BE641" s="209"/>
      <c r="BF641" s="209"/>
      <c r="BG641" s="69"/>
      <c r="BH641" s="69"/>
      <c r="BI641" s="69"/>
      <c r="BJ641" s="69"/>
      <c r="BL641" s="69"/>
    </row>
    <row r="642" spans="1:98" s="53" customFormat="1" x14ac:dyDescent="0.2">
      <c r="A642" s="276"/>
      <c r="B642" s="200" t="s">
        <v>71</v>
      </c>
      <c r="C642" s="201">
        <f t="shared" ref="C642:G642" si="639">C641*C612</f>
        <v>292827.41017500003</v>
      </c>
      <c r="D642" s="201">
        <f t="shared" si="639"/>
        <v>0</v>
      </c>
      <c r="E642" s="201">
        <f t="shared" si="639"/>
        <v>0</v>
      </c>
      <c r="F642" s="201">
        <f t="shared" si="639"/>
        <v>95856.691787999996</v>
      </c>
      <c r="G642" s="201">
        <f t="shared" si="639"/>
        <v>0</v>
      </c>
      <c r="H642" s="202"/>
      <c r="I642" s="202"/>
      <c r="J642" s="202"/>
      <c r="K642" s="201">
        <f t="shared" ref="K642:S642" si="640">K641*K612</f>
        <v>0</v>
      </c>
      <c r="L642" s="201">
        <f t="shared" si="640"/>
        <v>0</v>
      </c>
      <c r="M642" s="201">
        <f t="shared" si="640"/>
        <v>0</v>
      </c>
      <c r="N642" s="201">
        <f t="shared" si="640"/>
        <v>0</v>
      </c>
      <c r="O642" s="201">
        <f t="shared" si="640"/>
        <v>207451.393947</v>
      </c>
      <c r="P642" s="201">
        <f t="shared" si="640"/>
        <v>225422.37564300001</v>
      </c>
      <c r="Q642" s="201">
        <f t="shared" si="640"/>
        <v>237272.09084400002</v>
      </c>
      <c r="R642" s="201">
        <f t="shared" si="640"/>
        <v>264652.411425</v>
      </c>
      <c r="S642" s="201">
        <f t="shared" si="640"/>
        <v>287980.0845</v>
      </c>
      <c r="T642" s="202"/>
      <c r="U642" s="202"/>
      <c r="V642" s="202"/>
      <c r="W642" s="201">
        <f t="shared" ref="W642:AE642" si="641">W641*W612</f>
        <v>243840.72652500003</v>
      </c>
      <c r="X642" s="201">
        <f t="shared" si="641"/>
        <v>258656.362425</v>
      </c>
      <c r="Y642" s="201">
        <f t="shared" si="641"/>
        <v>256484.80005000002</v>
      </c>
      <c r="Z642" s="201">
        <f t="shared" si="641"/>
        <v>274945.09755000001</v>
      </c>
      <c r="AA642" s="201">
        <f t="shared" si="641"/>
        <v>0</v>
      </c>
      <c r="AB642" s="201">
        <f t="shared" si="641"/>
        <v>0</v>
      </c>
      <c r="AC642" s="201">
        <f t="shared" si="641"/>
        <v>0</v>
      </c>
      <c r="AD642" s="201">
        <f t="shared" si="641"/>
        <v>0</v>
      </c>
      <c r="AE642" s="201">
        <f t="shared" si="641"/>
        <v>0</v>
      </c>
      <c r="AF642" s="202"/>
      <c r="AG642" s="202"/>
      <c r="AH642" s="202"/>
      <c r="AI642" s="201">
        <f t="shared" ref="AI642:AQ642" si="642">AI641*AI612</f>
        <v>0</v>
      </c>
      <c r="AJ642" s="201">
        <f t="shared" si="642"/>
        <v>0</v>
      </c>
      <c r="AK642" s="201">
        <f t="shared" si="642"/>
        <v>0</v>
      </c>
      <c r="AL642" s="201">
        <f t="shared" si="642"/>
        <v>0</v>
      </c>
      <c r="AM642" s="201">
        <f t="shared" si="642"/>
        <v>0</v>
      </c>
      <c r="AN642" s="201">
        <f t="shared" si="642"/>
        <v>0</v>
      </c>
      <c r="AO642" s="201">
        <f t="shared" si="642"/>
        <v>0</v>
      </c>
      <c r="AP642" s="201">
        <f t="shared" si="642"/>
        <v>0</v>
      </c>
      <c r="AQ642" s="201">
        <f t="shared" si="642"/>
        <v>0</v>
      </c>
      <c r="AR642" s="202"/>
      <c r="AS642" s="202"/>
      <c r="AT642" s="202"/>
      <c r="AU642" s="201">
        <f t="shared" ref="AU642:BC642" si="643">AU641*AU612</f>
        <v>0</v>
      </c>
      <c r="AV642" s="201">
        <f t="shared" si="643"/>
        <v>0</v>
      </c>
      <c r="AW642" s="201">
        <f t="shared" si="643"/>
        <v>0</v>
      </c>
      <c r="AX642" s="201">
        <f t="shared" si="643"/>
        <v>0</v>
      </c>
      <c r="AY642" s="201">
        <f t="shared" si="643"/>
        <v>0</v>
      </c>
      <c r="AZ642" s="201">
        <f t="shared" si="643"/>
        <v>0</v>
      </c>
      <c r="BA642" s="201">
        <f t="shared" si="643"/>
        <v>0</v>
      </c>
      <c r="BB642" s="201">
        <f t="shared" si="643"/>
        <v>0</v>
      </c>
      <c r="BC642" s="201">
        <f t="shared" si="643"/>
        <v>0</v>
      </c>
      <c r="BD642" s="202"/>
      <c r="BE642" s="202"/>
      <c r="BF642" s="202"/>
      <c r="BG642" s="201">
        <f t="shared" ref="BG642:BJ642" si="644">BG641*BG612</f>
        <v>0</v>
      </c>
      <c r="BH642" s="201">
        <f t="shared" si="644"/>
        <v>0</v>
      </c>
      <c r="BI642" s="201">
        <f t="shared" si="644"/>
        <v>0</v>
      </c>
      <c r="BJ642" s="201">
        <f t="shared" si="644"/>
        <v>0</v>
      </c>
      <c r="BK642" s="45"/>
      <c r="BL642" s="201">
        <f t="shared" ref="BL642" si="645">BL641*BL612</f>
        <v>0</v>
      </c>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row>
    <row r="643" spans="1:98" s="45" customFormat="1" x14ac:dyDescent="0.2">
      <c r="A643" s="276"/>
      <c r="B643" s="203" t="s">
        <v>72</v>
      </c>
      <c r="C643" s="204"/>
      <c r="D643" s="204"/>
      <c r="E643" s="204"/>
      <c r="F643" s="204"/>
      <c r="G643" s="204"/>
      <c r="H643" s="194"/>
      <c r="I643" s="194"/>
      <c r="J643" s="194"/>
      <c r="K643" s="204"/>
      <c r="L643" s="204"/>
      <c r="M643" s="204"/>
      <c r="N643" s="204"/>
      <c r="O643" s="204"/>
      <c r="P643" s="204"/>
      <c r="Q643" s="204"/>
      <c r="R643" s="204"/>
      <c r="S643" s="204"/>
      <c r="T643" s="194">
        <v>1.4238</v>
      </c>
      <c r="U643" s="194">
        <v>1.4238</v>
      </c>
      <c r="V643" s="194">
        <v>1.4238</v>
      </c>
      <c r="W643" s="204"/>
      <c r="X643" s="204"/>
      <c r="Y643" s="204"/>
      <c r="Z643" s="204"/>
      <c r="AA643" s="204"/>
      <c r="AB643" s="204"/>
      <c r="AC643" s="204"/>
      <c r="AD643" s="204"/>
      <c r="AE643" s="204"/>
      <c r="AF643" s="194"/>
      <c r="AG643" s="194"/>
      <c r="AH643" s="194"/>
      <c r="AI643" s="204"/>
      <c r="AJ643" s="204"/>
      <c r="AK643" s="204"/>
      <c r="AL643" s="204"/>
      <c r="AM643" s="204"/>
      <c r="AN643" s="204"/>
      <c r="AO643" s="204"/>
      <c r="AP643" s="204"/>
      <c r="AQ643" s="204"/>
      <c r="AR643" s="194"/>
      <c r="AS643" s="194"/>
      <c r="AT643" s="194"/>
      <c r="AU643" s="204"/>
      <c r="AV643" s="204"/>
      <c r="AW643" s="204"/>
      <c r="AX643" s="204"/>
      <c r="AY643" s="204"/>
      <c r="AZ643" s="204"/>
      <c r="BA643" s="204"/>
      <c r="BB643" s="204"/>
      <c r="BC643" s="204"/>
      <c r="BD643" s="194"/>
      <c r="BE643" s="194"/>
      <c r="BF643" s="194"/>
      <c r="BG643" s="204"/>
      <c r="BH643" s="204"/>
      <c r="BI643" s="204"/>
      <c r="BJ643" s="204"/>
      <c r="BL643" s="204"/>
    </row>
    <row r="644" spans="1:98" s="208" customFormat="1" x14ac:dyDescent="0.2">
      <c r="A644" s="276"/>
      <c r="B644" s="205" t="s">
        <v>73</v>
      </c>
      <c r="C644" s="206"/>
      <c r="D644" s="206"/>
      <c r="E644" s="206"/>
      <c r="F644" s="206"/>
      <c r="G644" s="206"/>
      <c r="H644" s="210">
        <f t="shared" ref="H644:J644" si="646">H643*H612</f>
        <v>0</v>
      </c>
      <c r="I644" s="210">
        <f t="shared" si="646"/>
        <v>0</v>
      </c>
      <c r="J644" s="210">
        <f t="shared" si="646"/>
        <v>0</v>
      </c>
      <c r="K644" s="206"/>
      <c r="L644" s="206"/>
      <c r="M644" s="206"/>
      <c r="N644" s="206"/>
      <c r="O644" s="206"/>
      <c r="P644" s="206"/>
      <c r="Q644" s="206"/>
      <c r="R644" s="206"/>
      <c r="S644" s="206"/>
      <c r="T644" s="210">
        <f t="shared" ref="T644:V644" si="647">T643*T612</f>
        <v>1020787.088328</v>
      </c>
      <c r="U644" s="210">
        <f t="shared" si="647"/>
        <v>970279.84783799993</v>
      </c>
      <c r="V644" s="210">
        <f t="shared" si="647"/>
        <v>913392.43140599993</v>
      </c>
      <c r="W644" s="206"/>
      <c r="X644" s="206"/>
      <c r="Y644" s="206"/>
      <c r="Z644" s="206"/>
      <c r="AA644" s="206"/>
      <c r="AB644" s="206"/>
      <c r="AC644" s="206"/>
      <c r="AD644" s="206"/>
      <c r="AE644" s="206"/>
      <c r="AF644" s="210">
        <f t="shared" ref="AF644:AH644" si="648">AF643*AF612</f>
        <v>0</v>
      </c>
      <c r="AG644" s="210">
        <f t="shared" si="648"/>
        <v>0</v>
      </c>
      <c r="AH644" s="210">
        <f t="shared" si="648"/>
        <v>0</v>
      </c>
      <c r="AI644" s="206"/>
      <c r="AJ644" s="206"/>
      <c r="AK644" s="206"/>
      <c r="AL644" s="206"/>
      <c r="AM644" s="206"/>
      <c r="AN644" s="206"/>
      <c r="AO644" s="206"/>
      <c r="AP644" s="206"/>
      <c r="AQ644" s="206"/>
      <c r="AR644" s="210">
        <f t="shared" ref="AR644:AT644" si="649">AR643*AR612</f>
        <v>0</v>
      </c>
      <c r="AS644" s="210">
        <f t="shared" si="649"/>
        <v>0</v>
      </c>
      <c r="AT644" s="210">
        <f t="shared" si="649"/>
        <v>0</v>
      </c>
      <c r="AU644" s="206"/>
      <c r="AV644" s="206"/>
      <c r="AW644" s="206"/>
      <c r="AX644" s="206"/>
      <c r="AY644" s="206"/>
      <c r="AZ644" s="206"/>
      <c r="BA644" s="206"/>
      <c r="BB644" s="206"/>
      <c r="BC644" s="206"/>
      <c r="BD644" s="210">
        <f t="shared" ref="BD644:BF644" si="650">BD643*BD612</f>
        <v>0</v>
      </c>
      <c r="BE644" s="210">
        <f t="shared" si="650"/>
        <v>0</v>
      </c>
      <c r="BF644" s="210">
        <f t="shared" si="650"/>
        <v>0</v>
      </c>
      <c r="BG644" s="206"/>
      <c r="BH644" s="206"/>
      <c r="BI644" s="206"/>
      <c r="BJ644" s="206"/>
      <c r="BK644" s="45"/>
      <c r="BL644" s="206"/>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row>
    <row r="645" spans="1:98" s="45" customFormat="1" x14ac:dyDescent="0.2">
      <c r="A645" s="276"/>
      <c r="B645" s="203" t="s">
        <v>74</v>
      </c>
      <c r="C645" s="194">
        <v>0.24349999999999999</v>
      </c>
      <c r="D645" s="194"/>
      <c r="E645" s="194"/>
      <c r="F645" s="194">
        <v>0.13070000000000001</v>
      </c>
      <c r="G645" s="194"/>
      <c r="H645" s="209"/>
      <c r="I645" s="209"/>
      <c r="J645" s="209"/>
      <c r="K645" s="194"/>
      <c r="L645" s="194"/>
      <c r="M645" s="194"/>
      <c r="N645" s="194"/>
      <c r="O645" s="194">
        <v>0.19719999999999999</v>
      </c>
      <c r="P645" s="194">
        <v>0.19719999999999999</v>
      </c>
      <c r="Q645" s="194">
        <v>0.19719999999999999</v>
      </c>
      <c r="R645" s="194">
        <v>0.24349999999999999</v>
      </c>
      <c r="S645" s="194">
        <v>0.24349999999999999</v>
      </c>
      <c r="T645" s="209"/>
      <c r="U645" s="209"/>
      <c r="V645" s="209"/>
      <c r="W645" s="194">
        <v>0.24349999999999999</v>
      </c>
      <c r="X645" s="194">
        <v>0.24349999999999999</v>
      </c>
      <c r="Y645" s="194">
        <v>0.24349999999999999</v>
      </c>
      <c r="Z645" s="194">
        <v>0.24349999999999999</v>
      </c>
      <c r="AA645" s="194"/>
      <c r="AB645" s="194"/>
      <c r="AC645" s="194"/>
      <c r="AD645" s="194"/>
      <c r="AE645" s="194"/>
      <c r="AF645" s="209"/>
      <c r="AG645" s="209"/>
      <c r="AH645" s="209"/>
      <c r="AI645" s="194"/>
      <c r="AJ645" s="194"/>
      <c r="AK645" s="194"/>
      <c r="AL645" s="194"/>
      <c r="AM645" s="194"/>
      <c r="AN645" s="194"/>
      <c r="AO645" s="194"/>
      <c r="AP645" s="194"/>
      <c r="AQ645" s="194"/>
      <c r="AR645" s="209"/>
      <c r="AS645" s="209"/>
      <c r="AT645" s="209"/>
      <c r="AU645" s="194"/>
      <c r="AV645" s="194"/>
      <c r="AW645" s="194"/>
      <c r="AX645" s="194"/>
      <c r="AY645" s="194"/>
      <c r="AZ645" s="194"/>
      <c r="BA645" s="194"/>
      <c r="BB645" s="194"/>
      <c r="BC645" s="194"/>
      <c r="BD645" s="209"/>
      <c r="BE645" s="209"/>
      <c r="BF645" s="209"/>
      <c r="BG645" s="194"/>
      <c r="BH645" s="194"/>
      <c r="BI645" s="194"/>
      <c r="BJ645" s="194"/>
      <c r="BL645" s="194"/>
    </row>
    <row r="646" spans="1:98" s="53" customFormat="1" x14ac:dyDescent="0.2">
      <c r="A646" s="276"/>
      <c r="B646" s="200" t="s">
        <v>75</v>
      </c>
      <c r="C646" s="201">
        <f t="shared" ref="C646:G646" si="651">C645*C611</f>
        <v>419728.27448000002</v>
      </c>
      <c r="D646" s="201">
        <f t="shared" si="651"/>
        <v>0</v>
      </c>
      <c r="E646" s="201">
        <f t="shared" si="651"/>
        <v>0</v>
      </c>
      <c r="F646" s="201">
        <f t="shared" si="651"/>
        <v>140687.35685200003</v>
      </c>
      <c r="G646" s="201">
        <f t="shared" si="651"/>
        <v>0</v>
      </c>
      <c r="H646" s="211"/>
      <c r="I646" s="211"/>
      <c r="J646" s="211"/>
      <c r="K646" s="201">
        <f t="shared" ref="K646:S646" si="652">K645*K611</f>
        <v>0</v>
      </c>
      <c r="L646" s="201">
        <f t="shared" si="652"/>
        <v>0</v>
      </c>
      <c r="M646" s="201">
        <f t="shared" si="652"/>
        <v>0</v>
      </c>
      <c r="N646" s="201">
        <f t="shared" si="652"/>
        <v>0</v>
      </c>
      <c r="O646" s="201">
        <f t="shared" si="652"/>
        <v>333476.72239599994</v>
      </c>
      <c r="P646" s="201">
        <f t="shared" si="652"/>
        <v>344124.62907999998</v>
      </c>
      <c r="Q646" s="201">
        <f t="shared" si="652"/>
        <v>364031.5944</v>
      </c>
      <c r="R646" s="201">
        <f t="shared" si="652"/>
        <v>420880.50186999998</v>
      </c>
      <c r="S646" s="201">
        <f t="shared" si="652"/>
        <v>441351.64426999999</v>
      </c>
      <c r="T646" s="211"/>
      <c r="U646" s="211"/>
      <c r="V646" s="211"/>
      <c r="W646" s="201">
        <f t="shared" ref="W646:AE646" si="653">W645*W611</f>
        <v>370912.51457999996</v>
      </c>
      <c r="X646" s="201">
        <f t="shared" si="653"/>
        <v>387818.88759500004</v>
      </c>
      <c r="Y646" s="201">
        <f t="shared" si="653"/>
        <v>381694.83337499999</v>
      </c>
      <c r="Z646" s="201">
        <f t="shared" si="653"/>
        <v>402914.91846499994</v>
      </c>
      <c r="AA646" s="201">
        <f t="shared" si="653"/>
        <v>0</v>
      </c>
      <c r="AB646" s="201">
        <f t="shared" si="653"/>
        <v>0</v>
      </c>
      <c r="AC646" s="201">
        <f t="shared" si="653"/>
        <v>0</v>
      </c>
      <c r="AD646" s="201">
        <f t="shared" si="653"/>
        <v>0</v>
      </c>
      <c r="AE646" s="201">
        <f t="shared" si="653"/>
        <v>0</v>
      </c>
      <c r="AF646" s="211"/>
      <c r="AG646" s="211"/>
      <c r="AH646" s="211"/>
      <c r="AI646" s="201">
        <f t="shared" ref="AI646:AQ646" si="654">AI645*AI611</f>
        <v>0</v>
      </c>
      <c r="AJ646" s="201">
        <f t="shared" si="654"/>
        <v>0</v>
      </c>
      <c r="AK646" s="201">
        <f t="shared" si="654"/>
        <v>0</v>
      </c>
      <c r="AL646" s="201">
        <f t="shared" si="654"/>
        <v>0</v>
      </c>
      <c r="AM646" s="201">
        <f t="shared" si="654"/>
        <v>0</v>
      </c>
      <c r="AN646" s="201">
        <f t="shared" si="654"/>
        <v>0</v>
      </c>
      <c r="AO646" s="201">
        <f t="shared" si="654"/>
        <v>0</v>
      </c>
      <c r="AP646" s="201">
        <f t="shared" si="654"/>
        <v>0</v>
      </c>
      <c r="AQ646" s="201">
        <f t="shared" si="654"/>
        <v>0</v>
      </c>
      <c r="AR646" s="211"/>
      <c r="AS646" s="211"/>
      <c r="AT646" s="211"/>
      <c r="AU646" s="201">
        <f t="shared" ref="AU646:BC646" si="655">AU645*AU611</f>
        <v>0</v>
      </c>
      <c r="AV646" s="201">
        <f t="shared" si="655"/>
        <v>0</v>
      </c>
      <c r="AW646" s="201">
        <f t="shared" si="655"/>
        <v>0</v>
      </c>
      <c r="AX646" s="201">
        <f t="shared" si="655"/>
        <v>0</v>
      </c>
      <c r="AY646" s="201">
        <f t="shared" si="655"/>
        <v>0</v>
      </c>
      <c r="AZ646" s="201">
        <f t="shared" si="655"/>
        <v>0</v>
      </c>
      <c r="BA646" s="201">
        <f t="shared" si="655"/>
        <v>0</v>
      </c>
      <c r="BB646" s="201">
        <f t="shared" si="655"/>
        <v>0</v>
      </c>
      <c r="BC646" s="201">
        <f t="shared" si="655"/>
        <v>0</v>
      </c>
      <c r="BD646" s="211"/>
      <c r="BE646" s="211"/>
      <c r="BF646" s="211"/>
      <c r="BG646" s="201">
        <f t="shared" ref="BG646:BJ646" si="656">BG645*BG611</f>
        <v>0</v>
      </c>
      <c r="BH646" s="201">
        <f t="shared" si="656"/>
        <v>0</v>
      </c>
      <c r="BI646" s="201">
        <f t="shared" si="656"/>
        <v>0</v>
      </c>
      <c r="BJ646" s="201">
        <f t="shared" si="656"/>
        <v>0</v>
      </c>
      <c r="BK646" s="45"/>
      <c r="BL646" s="201">
        <f t="shared" ref="BL646" si="657">BL645*BL611</f>
        <v>0</v>
      </c>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row>
    <row r="647" spans="1:98" s="45" customFormat="1" x14ac:dyDescent="0.2">
      <c r="A647" s="276"/>
      <c r="B647" s="212" t="s">
        <v>76</v>
      </c>
      <c r="C647" s="204"/>
      <c r="D647" s="204"/>
      <c r="E647" s="204"/>
      <c r="F647" s="204"/>
      <c r="G647" s="204"/>
      <c r="H647" s="194"/>
      <c r="I647" s="194"/>
      <c r="J647" s="194"/>
      <c r="K647" s="204"/>
      <c r="L647" s="204"/>
      <c r="M647" s="204"/>
      <c r="N647" s="204"/>
      <c r="O647" s="204"/>
      <c r="P647" s="204"/>
      <c r="Q647" s="204"/>
      <c r="R647" s="204"/>
      <c r="S647" s="204"/>
      <c r="T647" s="194">
        <v>0.37009999999999998</v>
      </c>
      <c r="U647" s="194">
        <v>0.37009999999999998</v>
      </c>
      <c r="V647" s="194">
        <v>0.37009999999999998</v>
      </c>
      <c r="W647" s="204"/>
      <c r="X647" s="204"/>
      <c r="Y647" s="204"/>
      <c r="Z647" s="204"/>
      <c r="AA647" s="204"/>
      <c r="AB647" s="204"/>
      <c r="AC647" s="204"/>
      <c r="AD647" s="204"/>
      <c r="AE647" s="204"/>
      <c r="AF647" s="194"/>
      <c r="AG647" s="194"/>
      <c r="AH647" s="194"/>
      <c r="AI647" s="204"/>
      <c r="AJ647" s="204"/>
      <c r="AK647" s="204"/>
      <c r="AL647" s="204"/>
      <c r="AM647" s="204"/>
      <c r="AN647" s="204"/>
      <c r="AO647" s="204"/>
      <c r="AP647" s="204"/>
      <c r="AQ647" s="204"/>
      <c r="AR647" s="194"/>
      <c r="AS647" s="194"/>
      <c r="AT647" s="194"/>
      <c r="AU647" s="204"/>
      <c r="AV647" s="204"/>
      <c r="AW647" s="204"/>
      <c r="AX647" s="204"/>
      <c r="AY647" s="204"/>
      <c r="AZ647" s="204"/>
      <c r="BA647" s="204"/>
      <c r="BB647" s="204"/>
      <c r="BC647" s="204"/>
      <c r="BD647" s="194"/>
      <c r="BE647" s="194"/>
      <c r="BF647" s="194"/>
      <c r="BG647" s="204"/>
      <c r="BH647" s="204"/>
      <c r="BI647" s="204"/>
      <c r="BJ647" s="204"/>
      <c r="BL647" s="204"/>
    </row>
    <row r="648" spans="1:98" s="217" customFormat="1" ht="13.5" thickBot="1" x14ac:dyDescent="0.25">
      <c r="A648" s="276"/>
      <c r="B648" s="213" t="s">
        <v>77</v>
      </c>
      <c r="C648" s="214"/>
      <c r="D648" s="214"/>
      <c r="E648" s="214"/>
      <c r="F648" s="214"/>
      <c r="G648" s="214"/>
      <c r="H648" s="215">
        <f t="shared" ref="H648:J648" si="658">H647*H611</f>
        <v>0</v>
      </c>
      <c r="I648" s="215">
        <f t="shared" si="658"/>
        <v>0</v>
      </c>
      <c r="J648" s="215">
        <f t="shared" si="658"/>
        <v>0</v>
      </c>
      <c r="K648" s="214"/>
      <c r="L648" s="214"/>
      <c r="M648" s="214"/>
      <c r="N648" s="214"/>
      <c r="O648" s="214"/>
      <c r="P648" s="214"/>
      <c r="Q648" s="214"/>
      <c r="R648" s="214"/>
      <c r="S648" s="214"/>
      <c r="T648" s="215">
        <f t="shared" ref="T648:V648" si="659">T647*T611</f>
        <v>721855.012735</v>
      </c>
      <c r="U648" s="215">
        <f t="shared" si="659"/>
        <v>707572.88704399997</v>
      </c>
      <c r="V648" s="215">
        <f t="shared" si="659"/>
        <v>609908.13439699996</v>
      </c>
      <c r="W648" s="214"/>
      <c r="X648" s="214"/>
      <c r="Y648" s="214"/>
      <c r="Z648" s="214"/>
      <c r="AA648" s="214"/>
      <c r="AB648" s="214"/>
      <c r="AC648" s="214"/>
      <c r="AD648" s="214"/>
      <c r="AE648" s="214"/>
      <c r="AF648" s="215">
        <f t="shared" ref="AF648:AH648" si="660">AF647*AF611</f>
        <v>0</v>
      </c>
      <c r="AG648" s="215">
        <f t="shared" si="660"/>
        <v>0</v>
      </c>
      <c r="AH648" s="215">
        <f t="shared" si="660"/>
        <v>0</v>
      </c>
      <c r="AI648" s="214"/>
      <c r="AJ648" s="214"/>
      <c r="AK648" s="214"/>
      <c r="AL648" s="214"/>
      <c r="AM648" s="214"/>
      <c r="AN648" s="214"/>
      <c r="AO648" s="214"/>
      <c r="AP648" s="214"/>
      <c r="AQ648" s="214"/>
      <c r="AR648" s="215">
        <f t="shared" ref="AR648:AT648" si="661">AR647*AR611</f>
        <v>0</v>
      </c>
      <c r="AS648" s="215">
        <f t="shared" si="661"/>
        <v>0</v>
      </c>
      <c r="AT648" s="215">
        <f t="shared" si="661"/>
        <v>0</v>
      </c>
      <c r="AU648" s="214"/>
      <c r="AV648" s="214"/>
      <c r="AW648" s="214"/>
      <c r="AX648" s="214"/>
      <c r="AY648" s="214"/>
      <c r="AZ648" s="214"/>
      <c r="BA648" s="214"/>
      <c r="BB648" s="214"/>
      <c r="BC648" s="214"/>
      <c r="BD648" s="215">
        <f t="shared" ref="BD648:BF648" si="662">BD647*BD611</f>
        <v>0</v>
      </c>
      <c r="BE648" s="215">
        <f t="shared" si="662"/>
        <v>0</v>
      </c>
      <c r="BF648" s="215">
        <f t="shared" si="662"/>
        <v>0</v>
      </c>
      <c r="BG648" s="214"/>
      <c r="BH648" s="214"/>
      <c r="BI648" s="214"/>
      <c r="BJ648" s="214"/>
      <c r="BK648" s="45"/>
      <c r="BL648" s="214"/>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216"/>
    </row>
    <row r="649" spans="1:98" s="142" customFormat="1" x14ac:dyDescent="0.2">
      <c r="A649" s="276"/>
      <c r="B649" s="218" t="s">
        <v>78</v>
      </c>
      <c r="C649" s="133"/>
      <c r="D649" s="133"/>
      <c r="E649" s="133"/>
      <c r="F649" s="133"/>
      <c r="G649" s="133"/>
      <c r="H649" s="165"/>
      <c r="I649" s="165"/>
      <c r="J649" s="165"/>
      <c r="K649" s="133"/>
      <c r="L649" s="133"/>
      <c r="M649" s="133"/>
      <c r="N649" s="133"/>
      <c r="O649" s="133"/>
      <c r="P649" s="133"/>
      <c r="Q649" s="133"/>
      <c r="R649" s="133"/>
      <c r="S649" s="133"/>
      <c r="T649" s="165">
        <v>0</v>
      </c>
      <c r="U649" s="165">
        <v>0</v>
      </c>
      <c r="V649" s="165">
        <v>0</v>
      </c>
      <c r="W649" s="133"/>
      <c r="X649" s="133"/>
      <c r="Y649" s="133"/>
      <c r="Z649" s="133"/>
      <c r="AA649" s="133"/>
      <c r="AB649" s="133"/>
      <c r="AC649" s="133"/>
      <c r="AD649" s="133"/>
      <c r="AE649" s="133"/>
      <c r="AF649" s="165"/>
      <c r="AG649" s="165"/>
      <c r="AH649" s="165"/>
      <c r="AI649" s="133"/>
      <c r="AJ649" s="133"/>
      <c r="AK649" s="133"/>
      <c r="AL649" s="133"/>
      <c r="AM649" s="133"/>
      <c r="AN649" s="133"/>
      <c r="AO649" s="133"/>
      <c r="AP649" s="133"/>
      <c r="AQ649" s="133"/>
      <c r="AR649" s="165"/>
      <c r="AS649" s="165"/>
      <c r="AT649" s="165"/>
      <c r="AU649" s="133"/>
      <c r="AV649" s="133"/>
      <c r="AW649" s="133"/>
      <c r="AX649" s="133"/>
      <c r="AY649" s="133"/>
      <c r="AZ649" s="133"/>
      <c r="BA649" s="133"/>
      <c r="BB649" s="133"/>
      <c r="BC649" s="133"/>
      <c r="BD649" s="165"/>
      <c r="BE649" s="165"/>
      <c r="BF649" s="165"/>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row>
    <row r="650" spans="1:98" s="194" customFormat="1" x14ac:dyDescent="0.2">
      <c r="A650" s="276"/>
      <c r="B650" s="219" t="s">
        <v>79</v>
      </c>
      <c r="C650" s="45"/>
      <c r="D650" s="45"/>
      <c r="E650" s="45"/>
      <c r="F650" s="45"/>
      <c r="G650" s="45"/>
      <c r="H650" s="220"/>
      <c r="I650" s="220"/>
      <c r="J650" s="220"/>
      <c r="K650" s="45"/>
      <c r="L650" s="45"/>
      <c r="M650" s="45"/>
      <c r="N650" s="45"/>
      <c r="O650" s="45"/>
      <c r="P650" s="45"/>
      <c r="Q650" s="45"/>
      <c r="R650" s="45"/>
      <c r="S650" s="45"/>
      <c r="T650" s="220">
        <v>5.8900000000000001E-2</v>
      </c>
      <c r="U650" s="220">
        <v>5.8900000000000001E-2</v>
      </c>
      <c r="V650" s="220">
        <v>5.8900000000000001E-2</v>
      </c>
      <c r="W650" s="45"/>
      <c r="X650" s="45"/>
      <c r="Y650" s="45"/>
      <c r="Z650" s="45"/>
      <c r="AA650" s="45"/>
      <c r="AB650" s="45"/>
      <c r="AC650" s="45"/>
      <c r="AD650" s="45"/>
      <c r="AE650" s="45"/>
      <c r="AF650" s="220"/>
      <c r="AG650" s="220"/>
      <c r="AH650" s="220"/>
      <c r="AI650" s="45"/>
      <c r="AJ650" s="45"/>
      <c r="AK650" s="45"/>
      <c r="AL650" s="45"/>
      <c r="AM650" s="45"/>
      <c r="AN650" s="45"/>
      <c r="AO650" s="45"/>
      <c r="AP650" s="45"/>
      <c r="AQ650" s="45"/>
      <c r="AR650" s="220"/>
      <c r="AS650" s="220"/>
      <c r="AT650" s="220"/>
      <c r="AU650" s="45"/>
      <c r="AV650" s="45"/>
      <c r="AW650" s="45"/>
      <c r="AX650" s="45"/>
      <c r="AY650" s="45"/>
      <c r="AZ650" s="45"/>
      <c r="BA650" s="45"/>
      <c r="BB650" s="45"/>
      <c r="BC650" s="45"/>
      <c r="BD650" s="220"/>
      <c r="BE650" s="220"/>
      <c r="BF650" s="220"/>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195"/>
    </row>
    <row r="651" spans="1:98" s="217" customFormat="1" ht="13.5" thickBot="1" x14ac:dyDescent="0.25">
      <c r="A651" s="276"/>
      <c r="B651" s="221" t="s">
        <v>80</v>
      </c>
      <c r="C651" s="214"/>
      <c r="D651" s="214"/>
      <c r="E651" s="214"/>
      <c r="F651" s="214"/>
      <c r="G651" s="214"/>
      <c r="H651" s="222">
        <f t="shared" ref="H651:J651" si="663">H650*H649</f>
        <v>0</v>
      </c>
      <c r="I651" s="222">
        <f t="shared" si="663"/>
        <v>0</v>
      </c>
      <c r="J651" s="222">
        <f t="shared" si="663"/>
        <v>0</v>
      </c>
      <c r="K651" s="214"/>
      <c r="L651" s="214"/>
      <c r="M651" s="214"/>
      <c r="N651" s="214"/>
      <c r="O651" s="214"/>
      <c r="P651" s="214"/>
      <c r="Q651" s="214"/>
      <c r="R651" s="214"/>
      <c r="S651" s="214"/>
      <c r="T651" s="222">
        <f t="shared" ref="T651:V651" si="664">T650*T649</f>
        <v>0</v>
      </c>
      <c r="U651" s="222">
        <f t="shared" si="664"/>
        <v>0</v>
      </c>
      <c r="V651" s="222">
        <f t="shared" si="664"/>
        <v>0</v>
      </c>
      <c r="W651" s="214"/>
      <c r="X651" s="214"/>
      <c r="Y651" s="214"/>
      <c r="Z651" s="214"/>
      <c r="AA651" s="214"/>
      <c r="AB651" s="214"/>
      <c r="AC651" s="214"/>
      <c r="AD651" s="214"/>
      <c r="AE651" s="214"/>
      <c r="AF651" s="222">
        <f t="shared" ref="AF651:AH651" si="665">AF650*AF649</f>
        <v>0</v>
      </c>
      <c r="AG651" s="222">
        <f t="shared" si="665"/>
        <v>0</v>
      </c>
      <c r="AH651" s="222">
        <f t="shared" si="665"/>
        <v>0</v>
      </c>
      <c r="AI651" s="214"/>
      <c r="AJ651" s="214"/>
      <c r="AK651" s="214"/>
      <c r="AL651" s="214"/>
      <c r="AM651" s="214"/>
      <c r="AN651" s="214"/>
      <c r="AO651" s="214"/>
      <c r="AP651" s="214"/>
      <c r="AQ651" s="214"/>
      <c r="AR651" s="222">
        <f t="shared" ref="AR651:AT651" si="666">AR650*AR649</f>
        <v>0</v>
      </c>
      <c r="AS651" s="222">
        <f t="shared" si="666"/>
        <v>0</v>
      </c>
      <c r="AT651" s="222">
        <f t="shared" si="666"/>
        <v>0</v>
      </c>
      <c r="AU651" s="214"/>
      <c r="AV651" s="214"/>
      <c r="AW651" s="214"/>
      <c r="AX651" s="214"/>
      <c r="AY651" s="214"/>
      <c r="AZ651" s="214"/>
      <c r="BA651" s="214"/>
      <c r="BB651" s="214"/>
      <c r="BC651" s="214"/>
      <c r="BD651" s="222">
        <f t="shared" ref="BD651:BF651" si="667">BD650*BD649</f>
        <v>0</v>
      </c>
      <c r="BE651" s="222">
        <f t="shared" si="667"/>
        <v>0</v>
      </c>
      <c r="BF651" s="222">
        <f t="shared" si="667"/>
        <v>0</v>
      </c>
      <c r="BG651" s="214"/>
      <c r="BH651" s="214"/>
      <c r="BI651" s="214"/>
      <c r="BJ651" s="214"/>
      <c r="BK651" s="45"/>
      <c r="BL651" s="214"/>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216"/>
    </row>
    <row r="652" spans="1:98" s="45" customFormat="1" ht="12" customHeight="1" x14ac:dyDescent="0.2">
      <c r="A652" s="276"/>
      <c r="B652" s="203" t="s">
        <v>81</v>
      </c>
      <c r="C652" s="194">
        <v>3.09E-2</v>
      </c>
      <c r="D652" s="194"/>
      <c r="E652" s="194"/>
      <c r="F652" s="194">
        <v>2.1600000000000001E-2</v>
      </c>
      <c r="G652" s="194"/>
      <c r="H652" s="194"/>
      <c r="I652" s="194"/>
      <c r="J652" s="194"/>
      <c r="K652" s="194"/>
      <c r="L652" s="194"/>
      <c r="M652" s="194"/>
      <c r="N652" s="194"/>
      <c r="O652" s="194">
        <v>2.5000000000000001E-2</v>
      </c>
      <c r="P652" s="194">
        <v>2.5000000000000001E-2</v>
      </c>
      <c r="Q652" s="194">
        <v>2.5000000000000001E-2</v>
      </c>
      <c r="R652" s="194">
        <v>3.09E-2</v>
      </c>
      <c r="S652" s="194">
        <v>3.09E-2</v>
      </c>
      <c r="T652" s="194">
        <v>3.09E-2</v>
      </c>
      <c r="U652" s="194">
        <v>3.09E-2</v>
      </c>
      <c r="V652" s="194">
        <v>3.09E-2</v>
      </c>
      <c r="W652" s="194">
        <v>3.09E-2</v>
      </c>
      <c r="X652" s="194">
        <v>3.09E-2</v>
      </c>
      <c r="Y652" s="194">
        <v>3.09E-2</v>
      </c>
      <c r="Z652" s="194">
        <v>3.09E-2</v>
      </c>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194"/>
      <c r="BB652" s="194"/>
      <c r="BC652" s="194"/>
      <c r="BD652" s="194"/>
      <c r="BE652" s="194"/>
      <c r="BF652" s="194"/>
      <c r="BG652" s="194"/>
      <c r="BH652" s="194"/>
      <c r="BI652" s="194"/>
      <c r="BJ652" s="194"/>
      <c r="BL652" s="194"/>
    </row>
    <row r="653" spans="1:98" s="224" customFormat="1" x14ac:dyDescent="0.2">
      <c r="A653" s="276"/>
      <c r="B653" s="223" t="s">
        <v>82</v>
      </c>
      <c r="C653" s="183">
        <f t="shared" ref="C653:BJ653" si="668">C652*C613</f>
        <v>166149.001506</v>
      </c>
      <c r="D653" s="183">
        <f t="shared" si="668"/>
        <v>0</v>
      </c>
      <c r="E653" s="183">
        <f t="shared" si="668"/>
        <v>0</v>
      </c>
      <c r="F653" s="183">
        <f t="shared" si="668"/>
        <v>66891.62844</v>
      </c>
      <c r="G653" s="183">
        <f t="shared" si="668"/>
        <v>0</v>
      </c>
      <c r="H653" s="183">
        <f t="shared" si="668"/>
        <v>0</v>
      </c>
      <c r="I653" s="183">
        <f t="shared" si="668"/>
        <v>0</v>
      </c>
      <c r="J653" s="183">
        <f t="shared" si="668"/>
        <v>0</v>
      </c>
      <c r="K653" s="183">
        <f t="shared" si="668"/>
        <v>0</v>
      </c>
      <c r="L653" s="183">
        <f t="shared" si="668"/>
        <v>0</v>
      </c>
      <c r="M653" s="183">
        <f t="shared" si="668"/>
        <v>0</v>
      </c>
      <c r="N653" s="183">
        <f t="shared" si="668"/>
        <v>0</v>
      </c>
      <c r="O653" s="183">
        <f t="shared" si="668"/>
        <v>128744.3095</v>
      </c>
      <c r="P653" s="183">
        <f t="shared" si="668"/>
        <v>118911.48000000001</v>
      </c>
      <c r="Q653" s="183">
        <f t="shared" si="668"/>
        <v>127940.51975000001</v>
      </c>
      <c r="R653" s="183">
        <f t="shared" si="668"/>
        <v>161670.59436300001</v>
      </c>
      <c r="S653" s="183">
        <f t="shared" si="668"/>
        <v>161766.943035</v>
      </c>
      <c r="T653" s="183">
        <f t="shared" si="668"/>
        <v>161124.10376100001</v>
      </c>
      <c r="U653" s="183">
        <f t="shared" si="668"/>
        <v>161326.77933300001</v>
      </c>
      <c r="V653" s="183">
        <f t="shared" si="668"/>
        <v>154009.62750599999</v>
      </c>
      <c r="W653" s="183">
        <f t="shared" si="668"/>
        <v>145852.879728</v>
      </c>
      <c r="X653" s="183">
        <f t="shared" si="668"/>
        <v>157479.310329</v>
      </c>
      <c r="Y653" s="183">
        <f t="shared" si="668"/>
        <v>149427.27090899998</v>
      </c>
      <c r="Z653" s="183">
        <f t="shared" si="668"/>
        <v>161755.36511400001</v>
      </c>
      <c r="AA653" s="183">
        <f t="shared" si="668"/>
        <v>0</v>
      </c>
      <c r="AB653" s="183">
        <f t="shared" si="668"/>
        <v>0</v>
      </c>
      <c r="AC653" s="183">
        <f t="shared" si="668"/>
        <v>0</v>
      </c>
      <c r="AD653" s="183">
        <f t="shared" si="668"/>
        <v>0</v>
      </c>
      <c r="AE653" s="183">
        <f t="shared" si="668"/>
        <v>0</v>
      </c>
      <c r="AF653" s="183">
        <f t="shared" si="668"/>
        <v>0</v>
      </c>
      <c r="AG653" s="183">
        <f t="shared" si="668"/>
        <v>0</v>
      </c>
      <c r="AH653" s="183">
        <f t="shared" si="668"/>
        <v>0</v>
      </c>
      <c r="AI653" s="183">
        <f t="shared" si="668"/>
        <v>0</v>
      </c>
      <c r="AJ653" s="183">
        <f t="shared" si="668"/>
        <v>0</v>
      </c>
      <c r="AK653" s="183">
        <f t="shared" si="668"/>
        <v>0</v>
      </c>
      <c r="AL653" s="183">
        <f t="shared" si="668"/>
        <v>0</v>
      </c>
      <c r="AM653" s="183">
        <f t="shared" si="668"/>
        <v>0</v>
      </c>
      <c r="AN653" s="183">
        <f t="shared" si="668"/>
        <v>0</v>
      </c>
      <c r="AO653" s="183">
        <f t="shared" si="668"/>
        <v>0</v>
      </c>
      <c r="AP653" s="183">
        <f t="shared" si="668"/>
        <v>0</v>
      </c>
      <c r="AQ653" s="183">
        <f t="shared" si="668"/>
        <v>0</v>
      </c>
      <c r="AR653" s="183">
        <f t="shared" si="668"/>
        <v>0</v>
      </c>
      <c r="AS653" s="183">
        <f t="shared" si="668"/>
        <v>0</v>
      </c>
      <c r="AT653" s="183">
        <f t="shared" si="668"/>
        <v>0</v>
      </c>
      <c r="AU653" s="183">
        <f t="shared" si="668"/>
        <v>0</v>
      </c>
      <c r="AV653" s="183">
        <f t="shared" si="668"/>
        <v>0</v>
      </c>
      <c r="AW653" s="183">
        <f t="shared" si="668"/>
        <v>0</v>
      </c>
      <c r="AX653" s="183">
        <f t="shared" si="668"/>
        <v>0</v>
      </c>
      <c r="AY653" s="183">
        <f t="shared" si="668"/>
        <v>0</v>
      </c>
      <c r="AZ653" s="183">
        <f t="shared" si="668"/>
        <v>0</v>
      </c>
      <c r="BA653" s="183">
        <f t="shared" si="668"/>
        <v>0</v>
      </c>
      <c r="BB653" s="183">
        <f t="shared" si="668"/>
        <v>0</v>
      </c>
      <c r="BC653" s="183">
        <f t="shared" si="668"/>
        <v>0</v>
      </c>
      <c r="BD653" s="183">
        <f t="shared" si="668"/>
        <v>0</v>
      </c>
      <c r="BE653" s="183">
        <f t="shared" si="668"/>
        <v>0</v>
      </c>
      <c r="BF653" s="183">
        <f t="shared" si="668"/>
        <v>0</v>
      </c>
      <c r="BG653" s="183">
        <f t="shared" si="668"/>
        <v>0</v>
      </c>
      <c r="BH653" s="183">
        <f t="shared" si="668"/>
        <v>0</v>
      </c>
      <c r="BI653" s="183">
        <f t="shared" si="668"/>
        <v>0</v>
      </c>
      <c r="BJ653" s="183">
        <f t="shared" si="668"/>
        <v>0</v>
      </c>
      <c r="BK653" s="45"/>
      <c r="BL653" s="183">
        <f t="shared" ref="BL653" si="669">BL652*BL613</f>
        <v>0</v>
      </c>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row>
    <row r="654" spans="1:98" s="45" customFormat="1" x14ac:dyDescent="0.2">
      <c r="A654" s="276"/>
      <c r="B654" s="203" t="s">
        <v>83</v>
      </c>
      <c r="C654" s="73">
        <v>0.02</v>
      </c>
      <c r="D654" s="73"/>
      <c r="E654" s="73"/>
      <c r="F654" s="73">
        <v>0</v>
      </c>
      <c r="G654" s="73"/>
      <c r="H654" s="73"/>
      <c r="I654" s="73"/>
      <c r="J654" s="73"/>
      <c r="K654" s="73"/>
      <c r="L654" s="73"/>
      <c r="M654" s="73"/>
      <c r="N654" s="73"/>
      <c r="O654" s="73">
        <v>1.9699999999999999E-2</v>
      </c>
      <c r="P654" s="73">
        <v>1.9699999999999999E-2</v>
      </c>
      <c r="Q654" s="73">
        <v>1.9699999999999999E-2</v>
      </c>
      <c r="R654" s="73">
        <v>0.02</v>
      </c>
      <c r="S654" s="73">
        <v>0.02</v>
      </c>
      <c r="T654" s="73">
        <v>0.02</v>
      </c>
      <c r="U654" s="73">
        <v>0.02</v>
      </c>
      <c r="V654" s="73">
        <v>0.02</v>
      </c>
      <c r="W654" s="73">
        <v>0.02</v>
      </c>
      <c r="X654" s="73">
        <v>0.02</v>
      </c>
      <c r="Y654" s="73">
        <v>0.02</v>
      </c>
      <c r="Z654" s="73">
        <v>0.02</v>
      </c>
      <c r="AA654" s="73"/>
      <c r="AB654" s="73"/>
      <c r="AC654" s="73"/>
      <c r="AD654" s="73"/>
      <c r="AE654" s="73"/>
      <c r="AF654" s="73"/>
      <c r="AG654" s="73"/>
      <c r="AH654" s="73"/>
      <c r="AI654" s="73"/>
      <c r="AJ654" s="73"/>
      <c r="AK654" s="73"/>
      <c r="AL654" s="73"/>
      <c r="AM654" s="73"/>
      <c r="AN654" s="73"/>
      <c r="AO654" s="73"/>
      <c r="AP654" s="73"/>
      <c r="AQ654" s="73"/>
      <c r="AR654" s="73"/>
      <c r="AS654" s="73"/>
      <c r="AT654" s="73"/>
      <c r="AU654" s="73"/>
      <c r="AV654" s="73"/>
      <c r="AW654" s="73"/>
      <c r="AX654" s="73"/>
      <c r="AY654" s="73"/>
      <c r="AZ654" s="73"/>
      <c r="BA654" s="73"/>
      <c r="BB654" s="73"/>
      <c r="BC654" s="73"/>
      <c r="BD654" s="73"/>
      <c r="BE654" s="73"/>
      <c r="BF654" s="73"/>
      <c r="BG654" s="73"/>
      <c r="BH654" s="73"/>
      <c r="BI654" s="73"/>
      <c r="BJ654" s="73"/>
      <c r="BL654" s="73"/>
    </row>
    <row r="655" spans="1:98" s="226" customFormat="1" x14ac:dyDescent="0.2">
      <c r="A655" s="276"/>
      <c r="B655" s="223" t="s">
        <v>84</v>
      </c>
      <c r="C655" s="225">
        <f t="shared" ref="C655:BJ655" si="670">C654*C613</f>
        <v>107539.80680000001</v>
      </c>
      <c r="D655" s="225">
        <f t="shared" si="670"/>
        <v>0</v>
      </c>
      <c r="E655" s="225">
        <f t="shared" si="670"/>
        <v>0</v>
      </c>
      <c r="F655" s="225">
        <f t="shared" si="670"/>
        <v>0</v>
      </c>
      <c r="G655" s="225">
        <f t="shared" si="670"/>
        <v>0</v>
      </c>
      <c r="H655" s="225">
        <f t="shared" si="670"/>
        <v>0</v>
      </c>
      <c r="I655" s="225">
        <f t="shared" si="670"/>
        <v>0</v>
      </c>
      <c r="J655" s="225">
        <f t="shared" si="670"/>
        <v>0</v>
      </c>
      <c r="K655" s="225">
        <f t="shared" si="670"/>
        <v>0</v>
      </c>
      <c r="L655" s="225">
        <f t="shared" si="670"/>
        <v>0</v>
      </c>
      <c r="M655" s="225">
        <f t="shared" si="670"/>
        <v>0</v>
      </c>
      <c r="N655" s="225">
        <f t="shared" si="670"/>
        <v>0</v>
      </c>
      <c r="O655" s="225">
        <f t="shared" si="670"/>
        <v>101450.51588599999</v>
      </c>
      <c r="P655" s="225">
        <f t="shared" si="670"/>
        <v>93702.246239999993</v>
      </c>
      <c r="Q655" s="225">
        <f t="shared" si="670"/>
        <v>100817.12956299999</v>
      </c>
      <c r="R655" s="225">
        <f t="shared" si="670"/>
        <v>104641.16140000001</v>
      </c>
      <c r="S655" s="225">
        <f t="shared" si="670"/>
        <v>104703.52300000002</v>
      </c>
      <c r="T655" s="225">
        <f t="shared" si="670"/>
        <v>104287.4458</v>
      </c>
      <c r="U655" s="225">
        <f t="shared" si="670"/>
        <v>104418.6274</v>
      </c>
      <c r="V655" s="225">
        <f t="shared" si="670"/>
        <v>99682.606799999994</v>
      </c>
      <c r="W655" s="225">
        <f t="shared" si="670"/>
        <v>94403.1584</v>
      </c>
      <c r="X655" s="225">
        <f t="shared" si="670"/>
        <v>101928.35619999999</v>
      </c>
      <c r="Y655" s="225">
        <f t="shared" si="670"/>
        <v>96716.680200000003</v>
      </c>
      <c r="Z655" s="225">
        <f t="shared" si="670"/>
        <v>104696.0292</v>
      </c>
      <c r="AA655" s="225">
        <f t="shared" si="670"/>
        <v>0</v>
      </c>
      <c r="AB655" s="225">
        <f t="shared" si="670"/>
        <v>0</v>
      </c>
      <c r="AC655" s="225">
        <f t="shared" si="670"/>
        <v>0</v>
      </c>
      <c r="AD655" s="225">
        <f t="shared" si="670"/>
        <v>0</v>
      </c>
      <c r="AE655" s="225">
        <f t="shared" si="670"/>
        <v>0</v>
      </c>
      <c r="AF655" s="225">
        <f t="shared" si="670"/>
        <v>0</v>
      </c>
      <c r="AG655" s="225">
        <f t="shared" si="670"/>
        <v>0</v>
      </c>
      <c r="AH655" s="225">
        <f t="shared" si="670"/>
        <v>0</v>
      </c>
      <c r="AI655" s="225">
        <f t="shared" si="670"/>
        <v>0</v>
      </c>
      <c r="AJ655" s="225">
        <f t="shared" si="670"/>
        <v>0</v>
      </c>
      <c r="AK655" s="225">
        <f t="shared" si="670"/>
        <v>0</v>
      </c>
      <c r="AL655" s="225">
        <f t="shared" si="670"/>
        <v>0</v>
      </c>
      <c r="AM655" s="225">
        <f t="shared" si="670"/>
        <v>0</v>
      </c>
      <c r="AN655" s="225">
        <f t="shared" si="670"/>
        <v>0</v>
      </c>
      <c r="AO655" s="225">
        <f t="shared" si="670"/>
        <v>0</v>
      </c>
      <c r="AP655" s="225">
        <f t="shared" si="670"/>
        <v>0</v>
      </c>
      <c r="AQ655" s="225">
        <f t="shared" si="670"/>
        <v>0</v>
      </c>
      <c r="AR655" s="225">
        <f t="shared" si="670"/>
        <v>0</v>
      </c>
      <c r="AS655" s="225">
        <f t="shared" si="670"/>
        <v>0</v>
      </c>
      <c r="AT655" s="225">
        <f t="shared" si="670"/>
        <v>0</v>
      </c>
      <c r="AU655" s="225">
        <f t="shared" si="670"/>
        <v>0</v>
      </c>
      <c r="AV655" s="225">
        <f t="shared" si="670"/>
        <v>0</v>
      </c>
      <c r="AW655" s="225">
        <f t="shared" si="670"/>
        <v>0</v>
      </c>
      <c r="AX655" s="225">
        <f t="shared" si="670"/>
        <v>0</v>
      </c>
      <c r="AY655" s="225">
        <f t="shared" si="670"/>
        <v>0</v>
      </c>
      <c r="AZ655" s="225">
        <f t="shared" si="670"/>
        <v>0</v>
      </c>
      <c r="BA655" s="225">
        <f t="shared" si="670"/>
        <v>0</v>
      </c>
      <c r="BB655" s="225">
        <f t="shared" si="670"/>
        <v>0</v>
      </c>
      <c r="BC655" s="225">
        <f t="shared" si="670"/>
        <v>0</v>
      </c>
      <c r="BD655" s="225">
        <f t="shared" si="670"/>
        <v>0</v>
      </c>
      <c r="BE655" s="225">
        <f t="shared" si="670"/>
        <v>0</v>
      </c>
      <c r="BF655" s="225">
        <f t="shared" si="670"/>
        <v>0</v>
      </c>
      <c r="BG655" s="225">
        <f t="shared" si="670"/>
        <v>0</v>
      </c>
      <c r="BH655" s="225">
        <f t="shared" si="670"/>
        <v>0</v>
      </c>
      <c r="BI655" s="225">
        <f t="shared" si="670"/>
        <v>0</v>
      </c>
      <c r="BJ655" s="225">
        <f t="shared" si="670"/>
        <v>0</v>
      </c>
      <c r="BK655" s="23"/>
      <c r="BL655" s="225">
        <f t="shared" ref="BL655" si="671">BL654*BL613</f>
        <v>0</v>
      </c>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row>
    <row r="656" spans="1:98" s="224" customFormat="1" x14ac:dyDescent="0.2">
      <c r="A656" s="276"/>
      <c r="B656" s="223" t="s">
        <v>85</v>
      </c>
      <c r="C656" s="227">
        <v>0</v>
      </c>
      <c r="D656" s="227">
        <v>0</v>
      </c>
      <c r="E656" s="227">
        <v>0</v>
      </c>
      <c r="F656" s="227">
        <v>0</v>
      </c>
      <c r="G656" s="227">
        <v>0</v>
      </c>
      <c r="H656" s="227">
        <v>0</v>
      </c>
      <c r="I656" s="227">
        <v>0</v>
      </c>
      <c r="J656" s="227">
        <v>0</v>
      </c>
      <c r="K656" s="227">
        <v>0</v>
      </c>
      <c r="L656" s="227">
        <v>0</v>
      </c>
      <c r="M656" s="227">
        <v>0</v>
      </c>
      <c r="N656" s="227">
        <v>0</v>
      </c>
      <c r="O656" s="227">
        <v>0</v>
      </c>
      <c r="P656" s="227">
        <v>0</v>
      </c>
      <c r="Q656" s="227">
        <v>0</v>
      </c>
      <c r="R656" s="227">
        <v>0</v>
      </c>
      <c r="S656" s="227">
        <v>0</v>
      </c>
      <c r="T656" s="227">
        <v>0</v>
      </c>
      <c r="U656" s="227">
        <v>0</v>
      </c>
      <c r="V656" s="227">
        <v>0</v>
      </c>
      <c r="W656" s="227">
        <v>0</v>
      </c>
      <c r="X656" s="227">
        <v>0</v>
      </c>
      <c r="Y656" s="227">
        <v>0</v>
      </c>
      <c r="Z656" s="227">
        <v>0</v>
      </c>
      <c r="AA656" s="227">
        <v>0</v>
      </c>
      <c r="AB656" s="227">
        <v>0</v>
      </c>
      <c r="AC656" s="227">
        <v>0</v>
      </c>
      <c r="AD656" s="227">
        <v>0</v>
      </c>
      <c r="AE656" s="227">
        <v>0</v>
      </c>
      <c r="AF656" s="227">
        <v>0</v>
      </c>
      <c r="AG656" s="227">
        <v>0</v>
      </c>
      <c r="AH656" s="227">
        <v>0</v>
      </c>
      <c r="AI656" s="227">
        <v>0</v>
      </c>
      <c r="AJ656" s="227">
        <v>0</v>
      </c>
      <c r="AK656" s="227">
        <v>0</v>
      </c>
      <c r="AL656" s="227">
        <v>0</v>
      </c>
      <c r="AM656" s="227">
        <v>0</v>
      </c>
      <c r="AN656" s="227">
        <v>0</v>
      </c>
      <c r="AO656" s="227">
        <v>0</v>
      </c>
      <c r="AP656" s="227">
        <v>0</v>
      </c>
      <c r="AQ656" s="227">
        <v>0</v>
      </c>
      <c r="AR656" s="227">
        <v>0</v>
      </c>
      <c r="AS656" s="227">
        <v>0</v>
      </c>
      <c r="AT656" s="227">
        <v>0</v>
      </c>
      <c r="AU656" s="227">
        <v>0</v>
      </c>
      <c r="AV656" s="227">
        <v>0</v>
      </c>
      <c r="AW656" s="227">
        <v>0</v>
      </c>
      <c r="AX656" s="227">
        <v>0</v>
      </c>
      <c r="AY656" s="227">
        <v>0</v>
      </c>
      <c r="AZ656" s="227">
        <v>0</v>
      </c>
      <c r="BA656" s="227">
        <v>0</v>
      </c>
      <c r="BB656" s="227">
        <v>0</v>
      </c>
      <c r="BC656" s="227">
        <v>0</v>
      </c>
      <c r="BD656" s="227">
        <v>0</v>
      </c>
      <c r="BE656" s="227">
        <v>0</v>
      </c>
      <c r="BF656" s="227">
        <v>0</v>
      </c>
      <c r="BG656" s="227">
        <v>0</v>
      </c>
      <c r="BH656" s="227">
        <v>0</v>
      </c>
      <c r="BI656" s="227">
        <v>0</v>
      </c>
      <c r="BJ656" s="227">
        <v>0</v>
      </c>
      <c r="BK656" s="45"/>
      <c r="BL656" s="227">
        <v>0</v>
      </c>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row>
    <row r="657" spans="1:98" s="230" customFormat="1" ht="13.5" thickBot="1" x14ac:dyDescent="0.25">
      <c r="A657" s="276"/>
      <c r="B657" s="228" t="s">
        <v>86</v>
      </c>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45"/>
      <c r="BL657" s="229"/>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row>
    <row r="658" spans="1:98" s="83" customFormat="1" ht="13.5" thickBot="1" x14ac:dyDescent="0.25">
      <c r="A658" s="276"/>
      <c r="B658" s="80" t="s">
        <v>28</v>
      </c>
      <c r="C658" s="232">
        <v>1848647.97</v>
      </c>
      <c r="D658" s="232"/>
      <c r="E658" s="232"/>
      <c r="F658" s="232">
        <v>663798.09</v>
      </c>
      <c r="G658" s="232"/>
      <c r="H658" s="232"/>
      <c r="I658" s="232"/>
      <c r="J658" s="232"/>
      <c r="K658" s="232"/>
      <c r="L658" s="232"/>
      <c r="M658" s="232"/>
      <c r="N658" s="232"/>
      <c r="O658" s="232">
        <v>1369218.49</v>
      </c>
      <c r="P658" s="232">
        <v>1313927.82</v>
      </c>
      <c r="Q658" s="232">
        <v>1423953.28</v>
      </c>
      <c r="R658" s="232">
        <v>1721264.22</v>
      </c>
      <c r="S658" s="232">
        <v>1744932.5</v>
      </c>
      <c r="T658" s="232">
        <v>2789516.95</v>
      </c>
      <c r="U658" s="232">
        <v>2742876.24</v>
      </c>
      <c r="V658" s="232">
        <v>2555334.87</v>
      </c>
      <c r="W658" s="232">
        <v>1688886.72</v>
      </c>
      <c r="X658" s="232">
        <v>1762125.53</v>
      </c>
      <c r="Y658" s="232">
        <v>1615235.96</v>
      </c>
      <c r="Z658" s="232">
        <v>1912637.52</v>
      </c>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2"/>
      <c r="BE658" s="232"/>
      <c r="BF658" s="232"/>
      <c r="BG658" s="232"/>
      <c r="BH658" s="232"/>
      <c r="BI658" s="232"/>
      <c r="BJ658" s="232"/>
      <c r="BK658" s="82"/>
      <c r="BL658" s="23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row>
    <row r="659" spans="1:98" s="86" customFormat="1" ht="13.5" thickBot="1" x14ac:dyDescent="0.25">
      <c r="A659" s="276"/>
      <c r="B659" s="234" t="s">
        <v>29</v>
      </c>
      <c r="C659" s="235">
        <f>IFERROR(C658/C613*100,0)</f>
        <v>34.38071956811438</v>
      </c>
      <c r="D659" s="235">
        <f t="shared" ref="D659:BJ659" si="672">IFERROR(D658/D613*100,0)</f>
        <v>0</v>
      </c>
      <c r="E659" s="235">
        <f t="shared" si="672"/>
        <v>0</v>
      </c>
      <c r="F659" s="235">
        <f t="shared" si="672"/>
        <v>21.434728199001519</v>
      </c>
      <c r="G659" s="235">
        <f t="shared" si="672"/>
        <v>0</v>
      </c>
      <c r="H659" s="235">
        <f t="shared" si="672"/>
        <v>0</v>
      </c>
      <c r="I659" s="235">
        <f t="shared" si="672"/>
        <v>0</v>
      </c>
      <c r="J659" s="235">
        <f t="shared" si="672"/>
        <v>0</v>
      </c>
      <c r="K659" s="235">
        <f t="shared" si="672"/>
        <v>0</v>
      </c>
      <c r="L659" s="235">
        <f t="shared" si="672"/>
        <v>0</v>
      </c>
      <c r="M659" s="235">
        <f t="shared" si="672"/>
        <v>0</v>
      </c>
      <c r="N659" s="235">
        <f t="shared" si="672"/>
        <v>0</v>
      </c>
      <c r="O659" s="235">
        <f t="shared" si="672"/>
        <v>26.587941931522806</v>
      </c>
      <c r="P659" s="235">
        <f t="shared" si="672"/>
        <v>27.62407422731598</v>
      </c>
      <c r="Q659" s="235">
        <f t="shared" si="672"/>
        <v>27.82451725970888</v>
      </c>
      <c r="R659" s="235">
        <f t="shared" si="672"/>
        <v>32.898415823584308</v>
      </c>
      <c r="S659" s="235">
        <f t="shared" si="672"/>
        <v>33.330922398857581</v>
      </c>
      <c r="T659" s="235">
        <f t="shared" si="672"/>
        <v>53.496697106757608</v>
      </c>
      <c r="U659" s="235">
        <f t="shared" si="672"/>
        <v>52.53614816239196</v>
      </c>
      <c r="V659" s="235">
        <f t="shared" si="672"/>
        <v>51.269423062479547</v>
      </c>
      <c r="W659" s="235">
        <f t="shared" si="672"/>
        <v>35.780301181109635</v>
      </c>
      <c r="X659" s="235">
        <f t="shared" si="672"/>
        <v>34.575766659915978</v>
      </c>
      <c r="Y659" s="235">
        <f t="shared" si="672"/>
        <v>33.401393775300406</v>
      </c>
      <c r="Z659" s="235">
        <f t="shared" si="672"/>
        <v>36.536963906172673</v>
      </c>
      <c r="AA659" s="235">
        <f t="shared" si="672"/>
        <v>0</v>
      </c>
      <c r="AB659" s="235">
        <f t="shared" si="672"/>
        <v>0</v>
      </c>
      <c r="AC659" s="235">
        <f t="shared" si="672"/>
        <v>0</v>
      </c>
      <c r="AD659" s="235">
        <f t="shared" si="672"/>
        <v>0</v>
      </c>
      <c r="AE659" s="235">
        <f t="shared" si="672"/>
        <v>0</v>
      </c>
      <c r="AF659" s="235">
        <f t="shared" si="672"/>
        <v>0</v>
      </c>
      <c r="AG659" s="235">
        <f t="shared" si="672"/>
        <v>0</v>
      </c>
      <c r="AH659" s="235">
        <f t="shared" si="672"/>
        <v>0</v>
      </c>
      <c r="AI659" s="235">
        <f t="shared" si="672"/>
        <v>0</v>
      </c>
      <c r="AJ659" s="235">
        <f t="shared" si="672"/>
        <v>0</v>
      </c>
      <c r="AK659" s="235">
        <f t="shared" si="672"/>
        <v>0</v>
      </c>
      <c r="AL659" s="235">
        <f t="shared" si="672"/>
        <v>0</v>
      </c>
      <c r="AM659" s="235">
        <f t="shared" si="672"/>
        <v>0</v>
      </c>
      <c r="AN659" s="235">
        <f t="shared" si="672"/>
        <v>0</v>
      </c>
      <c r="AO659" s="235">
        <f t="shared" si="672"/>
        <v>0</v>
      </c>
      <c r="AP659" s="235">
        <f t="shared" si="672"/>
        <v>0</v>
      </c>
      <c r="AQ659" s="235">
        <f t="shared" si="672"/>
        <v>0</v>
      </c>
      <c r="AR659" s="235">
        <f t="shared" si="672"/>
        <v>0</v>
      </c>
      <c r="AS659" s="235">
        <f t="shared" si="672"/>
        <v>0</v>
      </c>
      <c r="AT659" s="235">
        <f t="shared" si="672"/>
        <v>0</v>
      </c>
      <c r="AU659" s="235">
        <f t="shared" si="672"/>
        <v>0</v>
      </c>
      <c r="AV659" s="235">
        <f t="shared" si="672"/>
        <v>0</v>
      </c>
      <c r="AW659" s="235">
        <f t="shared" si="672"/>
        <v>0</v>
      </c>
      <c r="AX659" s="235">
        <f t="shared" si="672"/>
        <v>0</v>
      </c>
      <c r="AY659" s="235">
        <f t="shared" si="672"/>
        <v>0</v>
      </c>
      <c r="AZ659" s="235">
        <f t="shared" si="672"/>
        <v>0</v>
      </c>
      <c r="BA659" s="235">
        <f t="shared" si="672"/>
        <v>0</v>
      </c>
      <c r="BB659" s="235">
        <f t="shared" si="672"/>
        <v>0</v>
      </c>
      <c r="BC659" s="235">
        <f t="shared" si="672"/>
        <v>0</v>
      </c>
      <c r="BD659" s="235">
        <f t="shared" si="672"/>
        <v>0</v>
      </c>
      <c r="BE659" s="235">
        <f t="shared" si="672"/>
        <v>0</v>
      </c>
      <c r="BF659" s="235">
        <f t="shared" si="672"/>
        <v>0</v>
      </c>
      <c r="BG659" s="235">
        <f t="shared" si="672"/>
        <v>0</v>
      </c>
      <c r="BH659" s="235">
        <f t="shared" si="672"/>
        <v>0</v>
      </c>
      <c r="BI659" s="235">
        <f t="shared" si="672"/>
        <v>0</v>
      </c>
      <c r="BJ659" s="85">
        <f t="shared" si="672"/>
        <v>0</v>
      </c>
      <c r="BK659" s="45"/>
      <c r="BL659" s="236">
        <f t="shared" ref="BL659" si="673">IFERROR(BL658/BL613*100,0)</f>
        <v>0</v>
      </c>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row>
    <row r="660" spans="1:98" s="240" customFormat="1" ht="13.5" thickBot="1" x14ac:dyDescent="0.25">
      <c r="A660" s="276"/>
      <c r="B660" s="237" t="s">
        <v>87</v>
      </c>
      <c r="C660" s="238">
        <f t="shared" ref="C660:BJ660" si="674">SUM(C626,C628,C632,C630,C638,C640,C642,C644,C646,C648,C651,C653,C655,C656,C657)-C658</f>
        <v>-106963.01397999981</v>
      </c>
      <c r="D660" s="238">
        <f t="shared" si="674"/>
        <v>0</v>
      </c>
      <c r="E660" s="238">
        <f t="shared" si="674"/>
        <v>0</v>
      </c>
      <c r="F660" s="238">
        <f t="shared" si="674"/>
        <v>-54472.381213999935</v>
      </c>
      <c r="G660" s="238">
        <f t="shared" si="674"/>
        <v>0</v>
      </c>
      <c r="H660" s="238">
        <f t="shared" si="674"/>
        <v>0</v>
      </c>
      <c r="I660" s="238">
        <f t="shared" si="674"/>
        <v>0</v>
      </c>
      <c r="J660" s="238">
        <f t="shared" si="674"/>
        <v>0</v>
      </c>
      <c r="K660" s="238">
        <f t="shared" si="674"/>
        <v>0</v>
      </c>
      <c r="L660" s="238">
        <f t="shared" si="674"/>
        <v>0</v>
      </c>
      <c r="M660" s="238">
        <f t="shared" si="674"/>
        <v>0</v>
      </c>
      <c r="N660" s="238">
        <f t="shared" si="674"/>
        <v>0</v>
      </c>
      <c r="O660" s="238">
        <f t="shared" si="674"/>
        <v>3.8606999907642603E-2</v>
      </c>
      <c r="P660" s="238">
        <f t="shared" si="674"/>
        <v>-5653.9876300001051</v>
      </c>
      <c r="Q660" s="238">
        <f t="shared" si="674"/>
        <v>-31715.414606000064</v>
      </c>
      <c r="R660" s="238">
        <f t="shared" si="674"/>
        <v>-27201.716895999853</v>
      </c>
      <c r="S660" s="238">
        <f t="shared" si="674"/>
        <v>-31332.41743599996</v>
      </c>
      <c r="T660" s="238">
        <f t="shared" si="674"/>
        <v>-19276.984550000168</v>
      </c>
      <c r="U660" s="238">
        <f t="shared" si="674"/>
        <v>-31259.935801000334</v>
      </c>
      <c r="V660" s="238">
        <f t="shared" si="674"/>
        <v>0.43200899986550212</v>
      </c>
      <c r="W660" s="238">
        <f t="shared" si="674"/>
        <v>-125598.59123199992</v>
      </c>
      <c r="X660" s="238">
        <f t="shared" si="674"/>
        <v>-115512.84506800002</v>
      </c>
      <c r="Y660" s="238">
        <f t="shared" si="674"/>
        <v>-50566.841072000097</v>
      </c>
      <c r="Z660" s="238">
        <f>SUM(Z626,Z628,Z632,Z630,Z638,Z640,Z642,Z644,Z646,Z648,Z651,Z653,Z655,Z656,Z657,Z636)-Z658</f>
        <v>0.36191600002348423</v>
      </c>
      <c r="AA660" s="238">
        <f t="shared" si="674"/>
        <v>0</v>
      </c>
      <c r="AB660" s="238">
        <f t="shared" si="674"/>
        <v>0</v>
      </c>
      <c r="AC660" s="238">
        <f t="shared" si="674"/>
        <v>0</v>
      </c>
      <c r="AD660" s="238">
        <f t="shared" si="674"/>
        <v>0</v>
      </c>
      <c r="AE660" s="238">
        <f t="shared" si="674"/>
        <v>0</v>
      </c>
      <c r="AF660" s="238">
        <f t="shared" si="674"/>
        <v>0</v>
      </c>
      <c r="AG660" s="238">
        <f t="shared" si="674"/>
        <v>0</v>
      </c>
      <c r="AH660" s="238">
        <f t="shared" si="674"/>
        <v>0</v>
      </c>
      <c r="AI660" s="238">
        <f t="shared" si="674"/>
        <v>0</v>
      </c>
      <c r="AJ660" s="238">
        <f t="shared" si="674"/>
        <v>0</v>
      </c>
      <c r="AK660" s="238">
        <f t="shared" si="674"/>
        <v>0</v>
      </c>
      <c r="AL660" s="238">
        <f t="shared" si="674"/>
        <v>0</v>
      </c>
      <c r="AM660" s="238">
        <f t="shared" si="674"/>
        <v>0</v>
      </c>
      <c r="AN660" s="238">
        <f t="shared" si="674"/>
        <v>0</v>
      </c>
      <c r="AO660" s="238">
        <f t="shared" si="674"/>
        <v>0</v>
      </c>
      <c r="AP660" s="238">
        <f t="shared" si="674"/>
        <v>0</v>
      </c>
      <c r="AQ660" s="238">
        <f t="shared" si="674"/>
        <v>0</v>
      </c>
      <c r="AR660" s="238">
        <f t="shared" si="674"/>
        <v>0</v>
      </c>
      <c r="AS660" s="238">
        <f t="shared" si="674"/>
        <v>0</v>
      </c>
      <c r="AT660" s="238">
        <f t="shared" si="674"/>
        <v>0</v>
      </c>
      <c r="AU660" s="238">
        <f t="shared" si="674"/>
        <v>0</v>
      </c>
      <c r="AV660" s="238">
        <f t="shared" si="674"/>
        <v>0</v>
      </c>
      <c r="AW660" s="238">
        <f t="shared" si="674"/>
        <v>0</v>
      </c>
      <c r="AX660" s="238">
        <f t="shared" si="674"/>
        <v>0</v>
      </c>
      <c r="AY660" s="238">
        <f t="shared" si="674"/>
        <v>0</v>
      </c>
      <c r="AZ660" s="238">
        <f t="shared" si="674"/>
        <v>0</v>
      </c>
      <c r="BA660" s="238">
        <f t="shared" si="674"/>
        <v>0</v>
      </c>
      <c r="BB660" s="238">
        <f t="shared" si="674"/>
        <v>0</v>
      </c>
      <c r="BC660" s="238">
        <f t="shared" si="674"/>
        <v>0</v>
      </c>
      <c r="BD660" s="238">
        <f t="shared" si="674"/>
        <v>0</v>
      </c>
      <c r="BE660" s="238">
        <f t="shared" si="674"/>
        <v>0</v>
      </c>
      <c r="BF660" s="238">
        <f t="shared" si="674"/>
        <v>0</v>
      </c>
      <c r="BG660" s="238">
        <f t="shared" si="674"/>
        <v>0</v>
      </c>
      <c r="BH660" s="238">
        <f t="shared" si="674"/>
        <v>0</v>
      </c>
      <c r="BI660" s="238">
        <f t="shared" si="674"/>
        <v>0</v>
      </c>
      <c r="BJ660" s="238">
        <f t="shared" si="674"/>
        <v>0</v>
      </c>
      <c r="BK660" s="45"/>
      <c r="BL660" s="239">
        <f t="shared" ref="BL660" si="675">SUM(BL626,BL628,BL632,BL630,BL638,BL640,BL642,BL644,BL646,BL648,BL651,BL653,BL655,BL656,BL657)-BL658</f>
        <v>0</v>
      </c>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row>
    <row r="661" spans="1:98" s="244" customFormat="1" ht="13.5" thickBot="1" x14ac:dyDescent="0.25">
      <c r="A661" s="277"/>
      <c r="B661" s="241" t="s">
        <v>31</v>
      </c>
      <c r="C661" s="242">
        <f>IFERROR(C660/C658,0)</f>
        <v>-5.7860131142220557E-2</v>
      </c>
      <c r="D661" s="242">
        <f t="shared" ref="D661:BJ661" si="676">IFERROR(D660/D658,0)</f>
        <v>0</v>
      </c>
      <c r="E661" s="242">
        <f t="shared" si="676"/>
        <v>0</v>
      </c>
      <c r="F661" s="242">
        <f t="shared" si="676"/>
        <v>-8.2061672117797052E-2</v>
      </c>
      <c r="G661" s="242">
        <f t="shared" si="676"/>
        <v>0</v>
      </c>
      <c r="H661" s="242">
        <f t="shared" si="676"/>
        <v>0</v>
      </c>
      <c r="I661" s="242">
        <f t="shared" si="676"/>
        <v>0</v>
      </c>
      <c r="J661" s="242">
        <f t="shared" si="676"/>
        <v>0</v>
      </c>
      <c r="K661" s="242">
        <f t="shared" si="676"/>
        <v>0</v>
      </c>
      <c r="L661" s="242">
        <f t="shared" si="676"/>
        <v>0</v>
      </c>
      <c r="M661" s="242">
        <f t="shared" si="676"/>
        <v>0</v>
      </c>
      <c r="N661" s="242">
        <f t="shared" si="676"/>
        <v>0</v>
      </c>
      <c r="O661" s="242">
        <f t="shared" si="676"/>
        <v>2.8196376392523449E-8</v>
      </c>
      <c r="P661" s="242">
        <f t="shared" si="676"/>
        <v>-4.303118895831055E-3</v>
      </c>
      <c r="Q661" s="242">
        <f t="shared" si="676"/>
        <v>-2.2272791566588523E-2</v>
      </c>
      <c r="R661" s="242">
        <f t="shared" si="676"/>
        <v>-1.5803336047965869E-2</v>
      </c>
      <c r="S661" s="242">
        <f t="shared" si="676"/>
        <v>-1.7956234660079951E-2</v>
      </c>
      <c r="T661" s="242">
        <f t="shared" si="676"/>
        <v>-6.9105099182136774E-3</v>
      </c>
      <c r="U661" s="242">
        <f t="shared" si="676"/>
        <v>-1.1396772244087954E-2</v>
      </c>
      <c r="V661" s="242">
        <f t="shared" si="676"/>
        <v>1.6906159929853034E-7</v>
      </c>
      <c r="W661" s="242">
        <f t="shared" si="676"/>
        <v>-7.4367682417444736E-2</v>
      </c>
      <c r="X661" s="242">
        <f t="shared" si="676"/>
        <v>-6.5553130637633988E-2</v>
      </c>
      <c r="Y661" s="242">
        <f t="shared" si="676"/>
        <v>-3.1306163510624228E-2</v>
      </c>
      <c r="Z661" s="242">
        <f t="shared" si="676"/>
        <v>1.8922351791126853E-7</v>
      </c>
      <c r="AA661" s="242">
        <f t="shared" si="676"/>
        <v>0</v>
      </c>
      <c r="AB661" s="242">
        <f t="shared" si="676"/>
        <v>0</v>
      </c>
      <c r="AC661" s="242">
        <f t="shared" si="676"/>
        <v>0</v>
      </c>
      <c r="AD661" s="242">
        <f t="shared" si="676"/>
        <v>0</v>
      </c>
      <c r="AE661" s="242">
        <f t="shared" si="676"/>
        <v>0</v>
      </c>
      <c r="AF661" s="242">
        <f t="shared" si="676"/>
        <v>0</v>
      </c>
      <c r="AG661" s="242">
        <f t="shared" si="676"/>
        <v>0</v>
      </c>
      <c r="AH661" s="242">
        <f t="shared" si="676"/>
        <v>0</v>
      </c>
      <c r="AI661" s="242">
        <f t="shared" si="676"/>
        <v>0</v>
      </c>
      <c r="AJ661" s="242">
        <f t="shared" si="676"/>
        <v>0</v>
      </c>
      <c r="AK661" s="242">
        <f t="shared" si="676"/>
        <v>0</v>
      </c>
      <c r="AL661" s="242">
        <f t="shared" si="676"/>
        <v>0</v>
      </c>
      <c r="AM661" s="242">
        <f t="shared" si="676"/>
        <v>0</v>
      </c>
      <c r="AN661" s="242">
        <f t="shared" si="676"/>
        <v>0</v>
      </c>
      <c r="AO661" s="242">
        <f t="shared" si="676"/>
        <v>0</v>
      </c>
      <c r="AP661" s="242">
        <f t="shared" si="676"/>
        <v>0</v>
      </c>
      <c r="AQ661" s="242">
        <f t="shared" si="676"/>
        <v>0</v>
      </c>
      <c r="AR661" s="242">
        <f t="shared" si="676"/>
        <v>0</v>
      </c>
      <c r="AS661" s="242">
        <f t="shared" si="676"/>
        <v>0</v>
      </c>
      <c r="AT661" s="242">
        <f t="shared" si="676"/>
        <v>0</v>
      </c>
      <c r="AU661" s="242">
        <f t="shared" si="676"/>
        <v>0</v>
      </c>
      <c r="AV661" s="242">
        <f t="shared" si="676"/>
        <v>0</v>
      </c>
      <c r="AW661" s="242">
        <f t="shared" si="676"/>
        <v>0</v>
      </c>
      <c r="AX661" s="242">
        <f t="shared" si="676"/>
        <v>0</v>
      </c>
      <c r="AY661" s="242">
        <f t="shared" si="676"/>
        <v>0</v>
      </c>
      <c r="AZ661" s="242">
        <f t="shared" si="676"/>
        <v>0</v>
      </c>
      <c r="BA661" s="242">
        <f t="shared" si="676"/>
        <v>0</v>
      </c>
      <c r="BB661" s="242">
        <f t="shared" si="676"/>
        <v>0</v>
      </c>
      <c r="BC661" s="242">
        <f t="shared" si="676"/>
        <v>0</v>
      </c>
      <c r="BD661" s="242">
        <f t="shared" si="676"/>
        <v>0</v>
      </c>
      <c r="BE661" s="242">
        <f t="shared" si="676"/>
        <v>0</v>
      </c>
      <c r="BF661" s="242">
        <f t="shared" si="676"/>
        <v>0</v>
      </c>
      <c r="BG661" s="242">
        <f t="shared" si="676"/>
        <v>0</v>
      </c>
      <c r="BH661" s="242">
        <f t="shared" si="676"/>
        <v>0</v>
      </c>
      <c r="BI661" s="242">
        <f t="shared" si="676"/>
        <v>0</v>
      </c>
      <c r="BJ661" s="242">
        <f t="shared" si="676"/>
        <v>0</v>
      </c>
      <c r="BK661" s="45"/>
      <c r="BL661" s="243">
        <f t="shared" ref="BL661" si="677">IFERROR(BL660/BL658,0)</f>
        <v>0</v>
      </c>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spans="1:98" s="251" customFormat="1" x14ac:dyDescent="0.2">
      <c r="B662" s="252"/>
      <c r="BK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row>
    <row r="663" spans="1:98" s="254" customFormat="1" ht="13.5" thickBot="1" x14ac:dyDescent="0.25">
      <c r="B663" s="253" t="s">
        <v>108</v>
      </c>
      <c r="BK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row>
    <row r="664" spans="1:98" s="132" customFormat="1" ht="13.5" customHeight="1" x14ac:dyDescent="0.2">
      <c r="A664" s="278" t="s">
        <v>109</v>
      </c>
      <c r="B664" s="131" t="s">
        <v>41</v>
      </c>
      <c r="C664" s="132">
        <v>2800</v>
      </c>
      <c r="F664" s="132">
        <v>2800</v>
      </c>
      <c r="O664" s="132">
        <v>2800</v>
      </c>
      <c r="P664" s="132">
        <v>2800</v>
      </c>
      <c r="Q664" s="132">
        <v>2800</v>
      </c>
      <c r="R664" s="132">
        <v>2800</v>
      </c>
      <c r="S664" s="132">
        <v>2800</v>
      </c>
      <c r="T664" s="132">
        <v>2800</v>
      </c>
      <c r="U664" s="132">
        <v>2800</v>
      </c>
      <c r="V664" s="132">
        <v>2800</v>
      </c>
      <c r="W664" s="132">
        <v>2800</v>
      </c>
      <c r="X664" s="132">
        <v>2800</v>
      </c>
      <c r="Y664" s="132">
        <v>2800</v>
      </c>
      <c r="Z664" s="132">
        <v>2800</v>
      </c>
      <c r="BK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4"/>
    </row>
    <row r="665" spans="1:98" s="138" customFormat="1" x14ac:dyDescent="0.2">
      <c r="A665" s="279"/>
      <c r="B665" s="135" t="s">
        <v>42</v>
      </c>
      <c r="C665" s="136">
        <v>2800</v>
      </c>
      <c r="D665" s="136"/>
      <c r="E665" s="136"/>
      <c r="F665" s="136">
        <v>2800</v>
      </c>
      <c r="G665" s="136"/>
      <c r="H665" s="136"/>
      <c r="I665" s="136"/>
      <c r="J665" s="136"/>
      <c r="K665" s="136"/>
      <c r="L665" s="136"/>
      <c r="M665" s="136"/>
      <c r="N665" s="136"/>
      <c r="O665" s="136">
        <v>2800</v>
      </c>
      <c r="P665" s="136">
        <v>2800</v>
      </c>
      <c r="Q665" s="136">
        <v>2800</v>
      </c>
      <c r="R665" s="136">
        <v>2800</v>
      </c>
      <c r="S665" s="136">
        <v>2800</v>
      </c>
      <c r="T665" s="136">
        <v>2800</v>
      </c>
      <c r="U665" s="136">
        <v>2800</v>
      </c>
      <c r="V665" s="136">
        <v>2800</v>
      </c>
      <c r="W665" s="136">
        <v>2800</v>
      </c>
      <c r="X665" s="136">
        <v>2800</v>
      </c>
      <c r="Y665" s="136">
        <v>2800</v>
      </c>
      <c r="Z665" s="136">
        <v>2800</v>
      </c>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3"/>
      <c r="BL665" s="136"/>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7"/>
    </row>
    <row r="666" spans="1:98" s="140" customFormat="1" ht="12.75" customHeight="1" x14ac:dyDescent="0.2">
      <c r="A666" s="279"/>
      <c r="B666" s="139" t="s">
        <v>43</v>
      </c>
      <c r="C666" s="49">
        <v>2533.3200000000002</v>
      </c>
      <c r="D666" s="49"/>
      <c r="E666" s="49"/>
      <c r="F666" s="49">
        <v>4184.28</v>
      </c>
      <c r="G666" s="49"/>
      <c r="H666" s="49"/>
      <c r="I666" s="49"/>
      <c r="J666" s="49"/>
      <c r="K666" s="49"/>
      <c r="L666" s="49"/>
      <c r="M666" s="49"/>
      <c r="N666" s="49"/>
      <c r="O666" s="49">
        <v>6190.2</v>
      </c>
      <c r="P666" s="49">
        <v>5614.2</v>
      </c>
      <c r="Q666" s="49">
        <v>6984</v>
      </c>
      <c r="R666" s="49">
        <v>10232.64</v>
      </c>
      <c r="S666" s="49">
        <v>9225</v>
      </c>
      <c r="T666" s="49">
        <v>4240.08</v>
      </c>
      <c r="U666" s="49">
        <v>3057.12</v>
      </c>
      <c r="V666" s="49">
        <v>3867.84</v>
      </c>
      <c r="W666" s="49">
        <v>4574.16</v>
      </c>
      <c r="X666" s="49">
        <v>3533.76</v>
      </c>
      <c r="Y666" s="49">
        <v>6503.76</v>
      </c>
      <c r="Z666" s="49">
        <v>6189.12</v>
      </c>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133"/>
      <c r="BL666" s="49"/>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row>
    <row r="667" spans="1:98" s="142" customFormat="1" x14ac:dyDescent="0.2">
      <c r="A667" s="279"/>
      <c r="B667" s="141" t="s">
        <v>44</v>
      </c>
      <c r="C667" s="48">
        <v>6937.56</v>
      </c>
      <c r="D667" s="48"/>
      <c r="E667" s="48"/>
      <c r="F667" s="48">
        <v>16009.56</v>
      </c>
      <c r="G667" s="48"/>
      <c r="H667" s="48"/>
      <c r="I667" s="48"/>
      <c r="J667" s="48"/>
      <c r="K667" s="48"/>
      <c r="L667" s="48"/>
      <c r="M667" s="48"/>
      <c r="N667" s="48"/>
      <c r="O667" s="48">
        <v>7263.72</v>
      </c>
      <c r="P667" s="48">
        <v>9957.24</v>
      </c>
      <c r="Q667" s="48">
        <v>36328.68</v>
      </c>
      <c r="R667" s="48">
        <v>26524.44</v>
      </c>
      <c r="S667" s="48">
        <v>22160.16</v>
      </c>
      <c r="T667" s="48">
        <v>13901.76</v>
      </c>
      <c r="U667" s="48">
        <v>18050.400000000001</v>
      </c>
      <c r="V667" s="48">
        <v>17570.52</v>
      </c>
      <c r="W667" s="48">
        <v>4779.3599999999997</v>
      </c>
      <c r="X667" s="48">
        <v>9277.92</v>
      </c>
      <c r="Y667" s="48">
        <v>17123.400000000001</v>
      </c>
      <c r="Z667" s="48">
        <v>8071.56</v>
      </c>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133"/>
      <c r="BL667" s="48"/>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row>
    <row r="668" spans="1:98" s="145" customFormat="1" ht="12.75" customHeight="1" x14ac:dyDescent="0.2">
      <c r="A668" s="279"/>
      <c r="B668" s="143" t="s">
        <v>45</v>
      </c>
      <c r="C668" s="144">
        <v>5524.56</v>
      </c>
      <c r="D668" s="144"/>
      <c r="E668" s="144"/>
      <c r="F668" s="144">
        <v>9294.1200000000008</v>
      </c>
      <c r="G668" s="144"/>
      <c r="H668" s="144"/>
      <c r="I668" s="144"/>
      <c r="J668" s="144"/>
      <c r="K668" s="144"/>
      <c r="L668" s="144"/>
      <c r="M668" s="144"/>
      <c r="N668" s="144"/>
      <c r="O668" s="144">
        <v>3261.24</v>
      </c>
      <c r="P668" s="144">
        <v>4327.2</v>
      </c>
      <c r="Q668" s="144">
        <v>11993.4</v>
      </c>
      <c r="R668" s="144">
        <v>10704.96</v>
      </c>
      <c r="S668" s="144">
        <v>14218.2</v>
      </c>
      <c r="T668" s="144">
        <v>1436.04</v>
      </c>
      <c r="U668" s="144">
        <v>1683.72</v>
      </c>
      <c r="V668" s="144">
        <v>4817.16</v>
      </c>
      <c r="W668" s="144">
        <v>1783.08</v>
      </c>
      <c r="X668" s="144">
        <v>5412.96</v>
      </c>
      <c r="Y668" s="144">
        <v>6114.96</v>
      </c>
      <c r="Z668" s="144">
        <v>3774.96</v>
      </c>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AV668" s="144"/>
      <c r="AW668" s="144"/>
      <c r="AX668" s="144"/>
      <c r="AY668" s="144"/>
      <c r="AZ668" s="144"/>
      <c r="BA668" s="144"/>
      <c r="BB668" s="144"/>
      <c r="BC668" s="144"/>
      <c r="BD668" s="144"/>
      <c r="BE668" s="144"/>
      <c r="BF668" s="144"/>
      <c r="BG668" s="144"/>
      <c r="BH668" s="144"/>
      <c r="BI668" s="144"/>
      <c r="BJ668" s="144"/>
      <c r="BK668" s="133"/>
      <c r="BL668" s="144"/>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row>
    <row r="669" spans="1:98" s="57" customFormat="1" x14ac:dyDescent="0.2">
      <c r="A669" s="279"/>
      <c r="B669" s="146" t="s">
        <v>20</v>
      </c>
      <c r="C669" s="147">
        <v>14995.44</v>
      </c>
      <c r="D669" s="147"/>
      <c r="E669" s="147"/>
      <c r="F669" s="147">
        <v>29487.96</v>
      </c>
      <c r="G669" s="147"/>
      <c r="H669" s="147"/>
      <c r="I669" s="147"/>
      <c r="J669" s="147"/>
      <c r="K669" s="147"/>
      <c r="L669" s="147"/>
      <c r="M669" s="147"/>
      <c r="N669" s="147"/>
      <c r="O669" s="147">
        <v>16715.16</v>
      </c>
      <c r="P669" s="147">
        <v>19898.64</v>
      </c>
      <c r="Q669" s="147">
        <v>55306.080000000002</v>
      </c>
      <c r="R669" s="147">
        <v>47462.04</v>
      </c>
      <c r="S669" s="147">
        <v>45603.360000000001</v>
      </c>
      <c r="T669" s="147">
        <v>19577.88</v>
      </c>
      <c r="U669" s="147">
        <v>22791.24</v>
      </c>
      <c r="V669" s="147">
        <v>26255.52</v>
      </c>
      <c r="W669" s="147">
        <v>11136.6</v>
      </c>
      <c r="X669" s="147">
        <v>18224.64</v>
      </c>
      <c r="Y669" s="147">
        <v>29742.12</v>
      </c>
      <c r="Z669" s="147">
        <v>18035.64</v>
      </c>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56"/>
      <c r="BL669" s="147"/>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row>
    <row r="670" spans="1:98" s="150" customFormat="1" x14ac:dyDescent="0.2">
      <c r="A670" s="279"/>
      <c r="B670" s="148" t="s">
        <v>46</v>
      </c>
      <c r="C670" s="149">
        <v>41.89</v>
      </c>
      <c r="D670" s="149"/>
      <c r="E670" s="149"/>
      <c r="F670" s="149">
        <v>70.540000000000006</v>
      </c>
      <c r="G670" s="149"/>
      <c r="H670" s="149"/>
      <c r="I670" s="149"/>
      <c r="J670" s="149"/>
      <c r="K670" s="149"/>
      <c r="L670" s="149"/>
      <c r="M670" s="149"/>
      <c r="N670" s="149"/>
      <c r="O670" s="149">
        <v>55.36</v>
      </c>
      <c r="P670" s="149">
        <v>59.55</v>
      </c>
      <c r="Q670" s="149">
        <v>76.52</v>
      </c>
      <c r="R670" s="149">
        <v>1229.06</v>
      </c>
      <c r="S670" s="149">
        <v>94.26</v>
      </c>
      <c r="T670" s="149">
        <v>393.22</v>
      </c>
      <c r="U670" s="149">
        <v>22.55</v>
      </c>
      <c r="V670" s="149">
        <v>826.95</v>
      </c>
      <c r="W670" s="149">
        <v>1173.3699999999999</v>
      </c>
      <c r="X670" s="149">
        <v>265.49</v>
      </c>
      <c r="Y670" s="149">
        <v>791.05</v>
      </c>
      <c r="Z670" s="149">
        <v>501.19</v>
      </c>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33"/>
      <c r="BL670" s="149"/>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row>
    <row r="671" spans="1:98" s="153" customFormat="1" x14ac:dyDescent="0.2">
      <c r="A671" s="279"/>
      <c r="B671" s="151" t="s">
        <v>47</v>
      </c>
      <c r="C671" s="152">
        <v>815.83</v>
      </c>
      <c r="D671" s="152"/>
      <c r="E671" s="152"/>
      <c r="F671" s="152">
        <v>1069.6600000000001</v>
      </c>
      <c r="G671" s="152"/>
      <c r="H671" s="152"/>
      <c r="I671" s="152"/>
      <c r="J671" s="152"/>
      <c r="K671" s="152"/>
      <c r="L671" s="152"/>
      <c r="M671" s="152"/>
      <c r="N671" s="152"/>
      <c r="O671" s="152">
        <v>793.93</v>
      </c>
      <c r="P671" s="152">
        <v>1200.74</v>
      </c>
      <c r="Q671" s="152">
        <v>1358.79</v>
      </c>
      <c r="R671" s="152">
        <v>1508.7</v>
      </c>
      <c r="S671" s="152">
        <v>1472.95</v>
      </c>
      <c r="T671" s="152">
        <v>1628.16</v>
      </c>
      <c r="U671" s="152">
        <v>1112.2</v>
      </c>
      <c r="V671" s="152">
        <v>1026.1300000000001</v>
      </c>
      <c r="W671" s="152">
        <v>963.8</v>
      </c>
      <c r="X671" s="152">
        <v>701.16</v>
      </c>
      <c r="Y671" s="152">
        <v>1153.1500000000001</v>
      </c>
      <c r="Z671" s="152">
        <v>494.93</v>
      </c>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33"/>
      <c r="BL671" s="152"/>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row>
    <row r="672" spans="1:98" s="153" customFormat="1" x14ac:dyDescent="0.2">
      <c r="A672" s="279"/>
      <c r="B672" s="154" t="s">
        <v>48</v>
      </c>
      <c r="C672" s="152">
        <v>1169.6600000000001</v>
      </c>
      <c r="D672" s="152"/>
      <c r="E672" s="152"/>
      <c r="F672" s="152">
        <v>948.99</v>
      </c>
      <c r="G672" s="152"/>
      <c r="H672" s="152"/>
      <c r="I672" s="152"/>
      <c r="J672" s="152"/>
      <c r="K672" s="152"/>
      <c r="L672" s="152"/>
      <c r="M672" s="152"/>
      <c r="N672" s="152"/>
      <c r="O672" s="152">
        <v>662.55</v>
      </c>
      <c r="P672" s="152">
        <v>835.67</v>
      </c>
      <c r="Q672" s="152">
        <v>831.71</v>
      </c>
      <c r="R672" s="152">
        <v>904.81</v>
      </c>
      <c r="S672" s="152">
        <v>1217.4000000000001</v>
      </c>
      <c r="T672" s="152">
        <v>222.18</v>
      </c>
      <c r="U672" s="152">
        <v>1524.13</v>
      </c>
      <c r="V672" s="152">
        <v>618.30999999999995</v>
      </c>
      <c r="W672" s="152">
        <v>670.17</v>
      </c>
      <c r="X672" s="152">
        <v>1017.74</v>
      </c>
      <c r="Y672" s="152">
        <v>741.03</v>
      </c>
      <c r="Z672" s="152">
        <v>959.35</v>
      </c>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33"/>
      <c r="BL672" s="152"/>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row>
    <row r="673" spans="1:97" s="157" customFormat="1" ht="13.5" thickBot="1" x14ac:dyDescent="0.25">
      <c r="A673" s="279"/>
      <c r="B673" s="155" t="s">
        <v>49</v>
      </c>
      <c r="C673" s="156">
        <v>1169.6600000000001</v>
      </c>
      <c r="D673" s="156"/>
      <c r="E673" s="156"/>
      <c r="F673" s="156">
        <v>1069.6600000000001</v>
      </c>
      <c r="G673" s="156"/>
      <c r="H673" s="156"/>
      <c r="I673" s="156"/>
      <c r="J673" s="156"/>
      <c r="K673" s="156"/>
      <c r="L673" s="156"/>
      <c r="M673" s="156"/>
      <c r="N673" s="156"/>
      <c r="O673" s="156">
        <v>793.93</v>
      </c>
      <c r="P673" s="156">
        <v>1200.74</v>
      </c>
      <c r="Q673" s="156">
        <v>1358.79</v>
      </c>
      <c r="R673" s="156">
        <v>1508.7</v>
      </c>
      <c r="S673" s="156">
        <v>1472.95</v>
      </c>
      <c r="T673" s="156">
        <v>1628.16</v>
      </c>
      <c r="U673" s="156">
        <v>1524.13</v>
      </c>
      <c r="V673" s="156">
        <v>1026.1300000000001</v>
      </c>
      <c r="W673" s="156">
        <v>1173.3699999999999</v>
      </c>
      <c r="X673" s="156">
        <v>1017.74</v>
      </c>
      <c r="Y673" s="156">
        <v>1153.1500000000001</v>
      </c>
      <c r="Z673" s="156">
        <v>959.35</v>
      </c>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45"/>
      <c r="BL673" s="156"/>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row>
    <row r="674" spans="1:97" s="160" customFormat="1" x14ac:dyDescent="0.2">
      <c r="A674" s="279"/>
      <c r="B674" s="158" t="s">
        <v>50</v>
      </c>
      <c r="C674" s="159">
        <v>6523.2</v>
      </c>
      <c r="D674" s="159"/>
      <c r="E674" s="159"/>
      <c r="F674" s="159">
        <v>9083.16</v>
      </c>
      <c r="G674" s="159"/>
      <c r="H674" s="159"/>
      <c r="I674" s="159"/>
      <c r="J674" s="159"/>
      <c r="K674" s="159"/>
      <c r="L674" s="159"/>
      <c r="M674" s="159"/>
      <c r="N674" s="159"/>
      <c r="O674" s="159">
        <v>15892.56</v>
      </c>
      <c r="P674" s="159">
        <v>13739.4</v>
      </c>
      <c r="Q674" s="159">
        <v>17756.64</v>
      </c>
      <c r="R674" s="159">
        <v>24174</v>
      </c>
      <c r="S674" s="159">
        <v>24006.240000000002</v>
      </c>
      <c r="T674" s="159">
        <v>6166.44</v>
      </c>
      <c r="U674" s="159">
        <v>4554.72</v>
      </c>
      <c r="V674" s="159">
        <v>4335.4799999999996</v>
      </c>
      <c r="W674" s="159">
        <v>8563.32</v>
      </c>
      <c r="X674" s="159">
        <v>5677.2</v>
      </c>
      <c r="Y674" s="159">
        <v>11856.96</v>
      </c>
      <c r="Z674" s="159">
        <v>12385.44</v>
      </c>
      <c r="AA674" s="159"/>
      <c r="AB674" s="159"/>
      <c r="AC674" s="159"/>
      <c r="AD674" s="159"/>
      <c r="AE674" s="159"/>
      <c r="AF674" s="159"/>
      <c r="AG674" s="159"/>
      <c r="AH674" s="159"/>
      <c r="AI674" s="159"/>
      <c r="AJ674" s="159"/>
      <c r="AK674" s="159"/>
      <c r="AL674" s="159"/>
      <c r="AM674" s="159"/>
      <c r="AN674" s="159"/>
      <c r="AO674" s="159"/>
      <c r="AP674" s="159"/>
      <c r="AQ674" s="159"/>
      <c r="AR674" s="159"/>
      <c r="AS674" s="159"/>
      <c r="AT674" s="159"/>
      <c r="AU674" s="159"/>
      <c r="AV674" s="159"/>
      <c r="AW674" s="159"/>
      <c r="AX674" s="159"/>
      <c r="AY674" s="159"/>
      <c r="AZ674" s="159"/>
      <c r="BA674" s="159"/>
      <c r="BB674" s="159"/>
      <c r="BC674" s="159"/>
      <c r="BD674" s="159"/>
      <c r="BE674" s="159"/>
      <c r="BF674" s="159"/>
      <c r="BG674" s="159"/>
      <c r="BH674" s="159"/>
      <c r="BI674" s="159"/>
      <c r="BJ674" s="159"/>
      <c r="BK674" s="133"/>
      <c r="BL674" s="159"/>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row>
    <row r="675" spans="1:97" s="163" customFormat="1" x14ac:dyDescent="0.2">
      <c r="A675" s="279"/>
      <c r="B675" s="161" t="s">
        <v>51</v>
      </c>
      <c r="C675" s="162">
        <v>13082.4</v>
      </c>
      <c r="D675" s="162"/>
      <c r="E675" s="162"/>
      <c r="F675" s="162">
        <v>21783.599999999999</v>
      </c>
      <c r="G675" s="162"/>
      <c r="H675" s="162"/>
      <c r="I675" s="162"/>
      <c r="J675" s="162"/>
      <c r="K675" s="162"/>
      <c r="L675" s="162"/>
      <c r="M675" s="162"/>
      <c r="N675" s="162"/>
      <c r="O675" s="162">
        <v>16429.68</v>
      </c>
      <c r="P675" s="162">
        <v>19588.32</v>
      </c>
      <c r="Q675" s="162">
        <v>50485.32</v>
      </c>
      <c r="R675" s="162">
        <v>42505.2</v>
      </c>
      <c r="S675" s="162">
        <v>35669.879999999997</v>
      </c>
      <c r="T675" s="162">
        <v>19878.84</v>
      </c>
      <c r="U675" s="162">
        <v>25482.240000000002</v>
      </c>
      <c r="V675" s="162">
        <v>24566.04</v>
      </c>
      <c r="W675" s="162">
        <v>8645.4</v>
      </c>
      <c r="X675" s="162">
        <v>15874.2</v>
      </c>
      <c r="Y675" s="162">
        <v>27617.040000000001</v>
      </c>
      <c r="Z675" s="162">
        <v>15399</v>
      </c>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33"/>
      <c r="BL675" s="162"/>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row>
    <row r="676" spans="1:97" s="163" customFormat="1" x14ac:dyDescent="0.2">
      <c r="A676" s="279"/>
      <c r="B676" s="164" t="s">
        <v>52</v>
      </c>
      <c r="C676" s="165">
        <v>9054</v>
      </c>
      <c r="D676" s="165"/>
      <c r="E676" s="165"/>
      <c r="F676" s="165">
        <v>12788.28</v>
      </c>
      <c r="G676" s="165"/>
      <c r="H676" s="165"/>
      <c r="I676" s="165"/>
      <c r="J676" s="165"/>
      <c r="K676" s="165"/>
      <c r="L676" s="165"/>
      <c r="M676" s="165"/>
      <c r="N676" s="165"/>
      <c r="O676" s="165">
        <v>7698.96</v>
      </c>
      <c r="P676" s="165">
        <v>8344.08</v>
      </c>
      <c r="Q676" s="165">
        <v>19909.080000000002</v>
      </c>
      <c r="R676" s="165">
        <v>18738</v>
      </c>
      <c r="S676" s="165">
        <v>21708.36</v>
      </c>
      <c r="T676" s="165">
        <v>2673</v>
      </c>
      <c r="U676" s="165">
        <v>2719.08</v>
      </c>
      <c r="V676" s="165">
        <v>8504.64</v>
      </c>
      <c r="W676" s="165">
        <v>3276.72</v>
      </c>
      <c r="X676" s="165">
        <v>8772.48</v>
      </c>
      <c r="Y676" s="165">
        <v>10547.64</v>
      </c>
      <c r="Z676" s="165">
        <v>6737.4</v>
      </c>
      <c r="AA676" s="165"/>
      <c r="AB676" s="165"/>
      <c r="AC676" s="165"/>
      <c r="AD676" s="165"/>
      <c r="AE676" s="165"/>
      <c r="AF676" s="165"/>
      <c r="AG676" s="165"/>
      <c r="AH676" s="165"/>
      <c r="AI676" s="165"/>
      <c r="AJ676" s="165"/>
      <c r="AK676" s="165"/>
      <c r="AL676" s="165"/>
      <c r="AM676" s="165"/>
      <c r="AN676" s="165"/>
      <c r="AO676" s="165"/>
      <c r="AP676" s="165"/>
      <c r="AQ676" s="165"/>
      <c r="AR676" s="165"/>
      <c r="AS676" s="165"/>
      <c r="AT676" s="165"/>
      <c r="AU676" s="165"/>
      <c r="AV676" s="165"/>
      <c r="AW676" s="165"/>
      <c r="AX676" s="165"/>
      <c r="AY676" s="165"/>
      <c r="AZ676" s="165"/>
      <c r="BA676" s="165"/>
      <c r="BB676" s="165"/>
      <c r="BC676" s="165"/>
      <c r="BD676" s="165"/>
      <c r="BE676" s="165"/>
      <c r="BF676" s="165"/>
      <c r="BG676" s="165"/>
      <c r="BH676" s="165"/>
      <c r="BI676" s="165"/>
      <c r="BJ676" s="165"/>
      <c r="BK676" s="133"/>
      <c r="BL676" s="165"/>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row>
    <row r="677" spans="1:97" s="168" customFormat="1" ht="13.5" thickBot="1" x14ac:dyDescent="0.25">
      <c r="A677" s="279"/>
      <c r="B677" s="166" t="s">
        <v>53</v>
      </c>
      <c r="C677" s="167">
        <v>0</v>
      </c>
      <c r="D677" s="167"/>
      <c r="E677" s="167"/>
      <c r="F677" s="167">
        <v>0</v>
      </c>
      <c r="G677" s="167"/>
      <c r="H677" s="167"/>
      <c r="I677" s="167"/>
      <c r="J677" s="167"/>
      <c r="K677" s="167"/>
      <c r="L677" s="167"/>
      <c r="M677" s="167"/>
      <c r="N677" s="167"/>
      <c r="O677" s="167">
        <v>0</v>
      </c>
      <c r="P677" s="167">
        <v>0</v>
      </c>
      <c r="Q677" s="167">
        <v>0</v>
      </c>
      <c r="R677" s="167">
        <v>0</v>
      </c>
      <c r="S677" s="167">
        <v>0</v>
      </c>
      <c r="T677" s="167">
        <v>18548.849999999999</v>
      </c>
      <c r="U677" s="167">
        <v>22999.94</v>
      </c>
      <c r="V677" s="167">
        <v>27204.51</v>
      </c>
      <c r="W677" s="167">
        <v>0</v>
      </c>
      <c r="X677" s="167">
        <v>0</v>
      </c>
      <c r="Y677" s="167">
        <v>0</v>
      </c>
      <c r="Z677" s="167">
        <v>0</v>
      </c>
      <c r="AA677" s="167"/>
      <c r="AB677" s="167"/>
      <c r="AC677" s="167"/>
      <c r="AD677" s="167"/>
      <c r="AE677" s="167"/>
      <c r="AF677" s="167"/>
      <c r="AG677" s="167"/>
      <c r="AH677" s="167"/>
      <c r="AI677" s="167"/>
      <c r="AJ677" s="167"/>
      <c r="AK677" s="167"/>
      <c r="AL677" s="167"/>
      <c r="AM677" s="167"/>
      <c r="AN677" s="167"/>
      <c r="AO677" s="167"/>
      <c r="AP677" s="167"/>
      <c r="AQ677" s="167"/>
      <c r="AR677" s="167"/>
      <c r="AS677" s="167"/>
      <c r="AT677" s="167"/>
      <c r="AU677" s="167"/>
      <c r="AV677" s="167"/>
      <c r="AW677" s="167"/>
      <c r="AX677" s="167"/>
      <c r="AY677" s="167"/>
      <c r="AZ677" s="167"/>
      <c r="BA677" s="167"/>
      <c r="BB677" s="167"/>
      <c r="BC677" s="167"/>
      <c r="BD677" s="167"/>
      <c r="BE677" s="167"/>
      <c r="BF677" s="167"/>
      <c r="BG677" s="167"/>
      <c r="BH677" s="167"/>
      <c r="BI677" s="167"/>
      <c r="BJ677" s="167"/>
      <c r="BK677" s="56"/>
      <c r="BL677" s="167"/>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row>
    <row r="678" spans="1:97" s="171" customFormat="1" x14ac:dyDescent="0.2">
      <c r="A678" s="279"/>
      <c r="B678" s="245" t="s">
        <v>54</v>
      </c>
      <c r="C678" s="170">
        <v>2</v>
      </c>
      <c r="D678" s="170"/>
      <c r="E678" s="170"/>
      <c r="F678" s="170">
        <v>5</v>
      </c>
      <c r="G678" s="170"/>
      <c r="H678" s="170"/>
      <c r="I678" s="170"/>
      <c r="J678" s="170"/>
      <c r="K678" s="170"/>
      <c r="L678" s="170"/>
      <c r="M678" s="170"/>
      <c r="N678" s="170"/>
      <c r="O678" s="170">
        <v>3</v>
      </c>
      <c r="P678" s="170">
        <v>3</v>
      </c>
      <c r="Q678" s="170">
        <v>7</v>
      </c>
      <c r="R678" s="170">
        <v>6</v>
      </c>
      <c r="S678" s="170">
        <v>5</v>
      </c>
      <c r="T678" s="170">
        <v>2</v>
      </c>
      <c r="U678" s="170">
        <v>3</v>
      </c>
      <c r="V678" s="170">
        <v>4</v>
      </c>
      <c r="W678" s="170">
        <v>1</v>
      </c>
      <c r="X678" s="170">
        <v>3</v>
      </c>
      <c r="Y678" s="170">
        <v>4</v>
      </c>
      <c r="Z678" s="170">
        <v>3</v>
      </c>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0"/>
      <c r="BF678" s="170"/>
      <c r="BG678" s="170"/>
      <c r="BH678" s="170"/>
      <c r="BI678" s="170"/>
      <c r="BJ678" s="170"/>
      <c r="BK678" s="133"/>
      <c r="BL678" s="170"/>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row>
    <row r="679" spans="1:97" s="174" customFormat="1" x14ac:dyDescent="0.2">
      <c r="A679" s="279"/>
      <c r="B679" s="246" t="s">
        <v>55</v>
      </c>
      <c r="C679" s="173">
        <v>31</v>
      </c>
      <c r="D679" s="173"/>
      <c r="E679" s="173"/>
      <c r="F679" s="173">
        <v>30</v>
      </c>
      <c r="G679" s="173"/>
      <c r="H679" s="173"/>
      <c r="I679" s="173"/>
      <c r="J679" s="173"/>
      <c r="K679" s="173"/>
      <c r="L679" s="173"/>
      <c r="M679" s="173"/>
      <c r="N679" s="173"/>
      <c r="O679" s="173">
        <v>31</v>
      </c>
      <c r="P679" s="173">
        <v>28</v>
      </c>
      <c r="Q679" s="173">
        <v>31</v>
      </c>
      <c r="R679" s="173">
        <v>30</v>
      </c>
      <c r="S679" s="173">
        <v>31</v>
      </c>
      <c r="T679" s="173">
        <v>30</v>
      </c>
      <c r="U679" s="173">
        <v>31</v>
      </c>
      <c r="V679" s="173">
        <v>31</v>
      </c>
      <c r="W679" s="173">
        <v>30</v>
      </c>
      <c r="X679" s="173">
        <v>31</v>
      </c>
      <c r="Y679" s="173">
        <v>30</v>
      </c>
      <c r="Z679" s="173">
        <v>31</v>
      </c>
      <c r="AA679" s="173"/>
      <c r="AB679" s="173"/>
      <c r="AC679" s="173"/>
      <c r="AD679" s="173"/>
      <c r="AE679" s="173"/>
      <c r="AF679" s="173"/>
      <c r="AG679" s="173"/>
      <c r="AH679" s="173"/>
      <c r="AI679" s="173"/>
      <c r="AJ679" s="173"/>
      <c r="AK679" s="173"/>
      <c r="AL679" s="173"/>
      <c r="AM679" s="173"/>
      <c r="AN679" s="173"/>
      <c r="AO679" s="173"/>
      <c r="AP679" s="173"/>
      <c r="AQ679" s="173"/>
      <c r="AR679" s="173"/>
      <c r="AS679" s="173"/>
      <c r="AT679" s="173"/>
      <c r="AU679" s="173"/>
      <c r="AV679" s="173"/>
      <c r="AW679" s="173"/>
      <c r="AX679" s="173"/>
      <c r="AY679" s="173"/>
      <c r="AZ679" s="173"/>
      <c r="BA679" s="173"/>
      <c r="BB679" s="173"/>
      <c r="BC679" s="173"/>
      <c r="BD679" s="173"/>
      <c r="BE679" s="173"/>
      <c r="BF679" s="173"/>
      <c r="BG679" s="173"/>
      <c r="BH679" s="173"/>
      <c r="BI679" s="173"/>
      <c r="BJ679" s="173"/>
      <c r="BK679" s="45"/>
      <c r="BL679" s="173"/>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row>
    <row r="680" spans="1:97" s="177" customFormat="1" ht="4.5" customHeight="1" x14ac:dyDescent="0.2">
      <c r="A680" s="279"/>
      <c r="B680" s="247"/>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45"/>
      <c r="BL680" s="176"/>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row>
    <row r="681" spans="1:97" s="181" customFormat="1" x14ac:dyDescent="0.2">
      <c r="A681" s="279"/>
      <c r="B681" s="248" t="s">
        <v>56</v>
      </c>
      <c r="C681" s="179">
        <v>52.33</v>
      </c>
      <c r="D681" s="179"/>
      <c r="E681" s="179"/>
      <c r="F681" s="179">
        <v>49.91</v>
      </c>
      <c r="G681" s="179"/>
      <c r="H681" s="179"/>
      <c r="I681" s="179"/>
      <c r="J681" s="179"/>
      <c r="K681" s="179"/>
      <c r="L681" s="179"/>
      <c r="M681" s="179"/>
      <c r="N681" s="179"/>
      <c r="O681" s="179">
        <v>42.37</v>
      </c>
      <c r="P681" s="179">
        <v>42.37</v>
      </c>
      <c r="Q681" s="179">
        <v>42.37</v>
      </c>
      <c r="R681" s="179">
        <v>52.33</v>
      </c>
      <c r="S681" s="179">
        <v>52.33</v>
      </c>
      <c r="T681" s="179">
        <v>52.33</v>
      </c>
      <c r="U681" s="179">
        <v>52.33</v>
      </c>
      <c r="V681" s="179">
        <v>52.33</v>
      </c>
      <c r="W681" s="179">
        <v>52.33</v>
      </c>
      <c r="X681" s="179">
        <v>52.33</v>
      </c>
      <c r="Y681" s="179">
        <v>52.33</v>
      </c>
      <c r="Z681" s="179">
        <v>52.33</v>
      </c>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80"/>
      <c r="BL681" s="179"/>
      <c r="BM681" s="180"/>
      <c r="BN681" s="180"/>
      <c r="BO681" s="180"/>
      <c r="BP681" s="180"/>
      <c r="BQ681" s="180"/>
      <c r="BR681" s="180"/>
      <c r="BS681" s="180"/>
      <c r="BT681" s="180"/>
      <c r="BU681" s="180"/>
      <c r="BV681" s="180"/>
      <c r="BW681" s="180"/>
      <c r="BX681" s="180"/>
      <c r="BY681" s="180"/>
      <c r="BZ681" s="180"/>
      <c r="CA681" s="180"/>
      <c r="CB681" s="180"/>
      <c r="CC681" s="180"/>
      <c r="CD681" s="180"/>
      <c r="CE681" s="180"/>
      <c r="CF681" s="180"/>
      <c r="CG681" s="180"/>
      <c r="CH681" s="180"/>
      <c r="CI681" s="180"/>
      <c r="CJ681" s="180"/>
      <c r="CK681" s="180"/>
      <c r="CL681" s="180"/>
      <c r="CM681" s="180"/>
      <c r="CN681" s="180"/>
      <c r="CO681" s="180"/>
      <c r="CP681" s="180"/>
      <c r="CQ681" s="180"/>
      <c r="CR681" s="180"/>
      <c r="CS681" s="180"/>
    </row>
    <row r="682" spans="1:97" s="184" customFormat="1" x14ac:dyDescent="0.2">
      <c r="A682" s="279"/>
      <c r="B682" s="249" t="s">
        <v>57</v>
      </c>
      <c r="C682" s="183">
        <f t="shared" ref="C682:BJ682" si="678">C679*C681</f>
        <v>1622.23</v>
      </c>
      <c r="D682" s="183">
        <f t="shared" si="678"/>
        <v>0</v>
      </c>
      <c r="E682" s="183">
        <f t="shared" si="678"/>
        <v>0</v>
      </c>
      <c r="F682" s="183">
        <f t="shared" si="678"/>
        <v>1497.3</v>
      </c>
      <c r="G682" s="183">
        <f t="shared" si="678"/>
        <v>0</v>
      </c>
      <c r="H682" s="183">
        <f t="shared" si="678"/>
        <v>0</v>
      </c>
      <c r="I682" s="183">
        <f t="shared" si="678"/>
        <v>0</v>
      </c>
      <c r="J682" s="183">
        <f t="shared" si="678"/>
        <v>0</v>
      </c>
      <c r="K682" s="183">
        <f t="shared" si="678"/>
        <v>0</v>
      </c>
      <c r="L682" s="183">
        <f t="shared" si="678"/>
        <v>0</v>
      </c>
      <c r="M682" s="183">
        <f t="shared" si="678"/>
        <v>0</v>
      </c>
      <c r="N682" s="183">
        <f t="shared" si="678"/>
        <v>0</v>
      </c>
      <c r="O682" s="183">
        <f t="shared" si="678"/>
        <v>1313.47</v>
      </c>
      <c r="P682" s="183">
        <f t="shared" si="678"/>
        <v>1186.3599999999999</v>
      </c>
      <c r="Q682" s="183">
        <f t="shared" si="678"/>
        <v>1313.47</v>
      </c>
      <c r="R682" s="183">
        <f t="shared" si="678"/>
        <v>1569.8999999999999</v>
      </c>
      <c r="S682" s="183">
        <f t="shared" si="678"/>
        <v>1622.23</v>
      </c>
      <c r="T682" s="183">
        <f t="shared" si="678"/>
        <v>1569.8999999999999</v>
      </c>
      <c r="U682" s="183">
        <f t="shared" si="678"/>
        <v>1622.23</v>
      </c>
      <c r="V682" s="183">
        <f t="shared" si="678"/>
        <v>1622.23</v>
      </c>
      <c r="W682" s="183">
        <f t="shared" si="678"/>
        <v>1569.8999999999999</v>
      </c>
      <c r="X682" s="183">
        <f t="shared" si="678"/>
        <v>1622.23</v>
      </c>
      <c r="Y682" s="183">
        <f t="shared" si="678"/>
        <v>1569.8999999999999</v>
      </c>
      <c r="Z682" s="183">
        <f t="shared" si="678"/>
        <v>1622.23</v>
      </c>
      <c r="AA682" s="183">
        <f t="shared" si="678"/>
        <v>0</v>
      </c>
      <c r="AB682" s="183">
        <f t="shared" si="678"/>
        <v>0</v>
      </c>
      <c r="AC682" s="183">
        <f t="shared" si="678"/>
        <v>0</v>
      </c>
      <c r="AD682" s="183">
        <f t="shared" si="678"/>
        <v>0</v>
      </c>
      <c r="AE682" s="183">
        <f t="shared" si="678"/>
        <v>0</v>
      </c>
      <c r="AF682" s="183">
        <f t="shared" si="678"/>
        <v>0</v>
      </c>
      <c r="AG682" s="183">
        <f t="shared" si="678"/>
        <v>0</v>
      </c>
      <c r="AH682" s="183">
        <f t="shared" si="678"/>
        <v>0</v>
      </c>
      <c r="AI682" s="183">
        <f t="shared" si="678"/>
        <v>0</v>
      </c>
      <c r="AJ682" s="183">
        <f t="shared" si="678"/>
        <v>0</v>
      </c>
      <c r="AK682" s="183">
        <f t="shared" si="678"/>
        <v>0</v>
      </c>
      <c r="AL682" s="183">
        <f t="shared" si="678"/>
        <v>0</v>
      </c>
      <c r="AM682" s="183">
        <f t="shared" si="678"/>
        <v>0</v>
      </c>
      <c r="AN682" s="183">
        <f t="shared" si="678"/>
        <v>0</v>
      </c>
      <c r="AO682" s="183">
        <f t="shared" si="678"/>
        <v>0</v>
      </c>
      <c r="AP682" s="183">
        <f t="shared" si="678"/>
        <v>0</v>
      </c>
      <c r="AQ682" s="183">
        <f t="shared" si="678"/>
        <v>0</v>
      </c>
      <c r="AR682" s="183">
        <f t="shared" si="678"/>
        <v>0</v>
      </c>
      <c r="AS682" s="183">
        <f t="shared" si="678"/>
        <v>0</v>
      </c>
      <c r="AT682" s="183">
        <f t="shared" si="678"/>
        <v>0</v>
      </c>
      <c r="AU682" s="183">
        <f t="shared" si="678"/>
        <v>0</v>
      </c>
      <c r="AV682" s="183">
        <f t="shared" si="678"/>
        <v>0</v>
      </c>
      <c r="AW682" s="183">
        <f t="shared" si="678"/>
        <v>0</v>
      </c>
      <c r="AX682" s="183">
        <f t="shared" si="678"/>
        <v>0</v>
      </c>
      <c r="AY682" s="183">
        <f t="shared" si="678"/>
        <v>0</v>
      </c>
      <c r="AZ682" s="183">
        <f t="shared" si="678"/>
        <v>0</v>
      </c>
      <c r="BA682" s="183">
        <f t="shared" si="678"/>
        <v>0</v>
      </c>
      <c r="BB682" s="183">
        <f t="shared" si="678"/>
        <v>0</v>
      </c>
      <c r="BC682" s="183">
        <f t="shared" si="678"/>
        <v>0</v>
      </c>
      <c r="BD682" s="183">
        <f t="shared" si="678"/>
        <v>0</v>
      </c>
      <c r="BE682" s="183">
        <f t="shared" si="678"/>
        <v>0</v>
      </c>
      <c r="BF682" s="183">
        <f t="shared" si="678"/>
        <v>0</v>
      </c>
      <c r="BG682" s="183">
        <f t="shared" si="678"/>
        <v>0</v>
      </c>
      <c r="BH682" s="183">
        <f t="shared" si="678"/>
        <v>0</v>
      </c>
      <c r="BI682" s="183">
        <f t="shared" si="678"/>
        <v>0</v>
      </c>
      <c r="BJ682" s="183">
        <f t="shared" si="678"/>
        <v>0</v>
      </c>
      <c r="BK682" s="45"/>
      <c r="BL682" s="183">
        <f t="shared" ref="BL682" si="679">BL679*BL681</f>
        <v>0</v>
      </c>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row>
    <row r="683" spans="1:97" s="45" customFormat="1" x14ac:dyDescent="0.2">
      <c r="A683" s="279"/>
      <c r="B683" s="199" t="s">
        <v>6</v>
      </c>
      <c r="C683" s="186">
        <v>3.35</v>
      </c>
      <c r="D683" s="186"/>
      <c r="E683" s="186"/>
      <c r="F683" s="186">
        <v>0</v>
      </c>
      <c r="G683" s="186"/>
      <c r="H683" s="186"/>
      <c r="I683" s="186"/>
      <c r="J683" s="186"/>
      <c r="K683" s="186"/>
      <c r="L683" s="186"/>
      <c r="M683" s="186"/>
      <c r="N683" s="186"/>
      <c r="O683" s="186">
        <v>2.71</v>
      </c>
      <c r="P683" s="186">
        <v>2.71</v>
      </c>
      <c r="Q683" s="186">
        <v>2.71</v>
      </c>
      <c r="R683" s="186">
        <v>3.35</v>
      </c>
      <c r="S683" s="186">
        <v>3.35</v>
      </c>
      <c r="T683" s="186">
        <v>3.35</v>
      </c>
      <c r="U683" s="186">
        <v>3.35</v>
      </c>
      <c r="V683" s="186">
        <v>3.35</v>
      </c>
      <c r="W683" s="186">
        <v>3.35</v>
      </c>
      <c r="X683" s="186">
        <v>3.35</v>
      </c>
      <c r="Y683" s="186">
        <v>3.35</v>
      </c>
      <c r="Z683" s="186">
        <v>3.35</v>
      </c>
      <c r="AA683" s="186"/>
      <c r="AB683" s="186"/>
      <c r="AC683" s="186"/>
      <c r="AD683" s="186"/>
      <c r="AE683" s="186"/>
      <c r="AF683" s="186"/>
      <c r="AG683" s="186"/>
      <c r="AH683" s="186"/>
      <c r="AI683" s="186"/>
      <c r="AJ683" s="186"/>
      <c r="AK683" s="186"/>
      <c r="AL683" s="186"/>
      <c r="AM683" s="186"/>
      <c r="AN683" s="186"/>
      <c r="AO683" s="186"/>
      <c r="AP683" s="186"/>
      <c r="AQ683" s="186"/>
      <c r="AR683" s="186"/>
      <c r="AS683" s="186"/>
      <c r="AT683" s="186"/>
      <c r="AU683" s="186"/>
      <c r="AV683" s="186"/>
      <c r="AW683" s="186"/>
      <c r="AX683" s="186"/>
      <c r="AY683" s="186"/>
      <c r="AZ683" s="186"/>
      <c r="BA683" s="186"/>
      <c r="BB683" s="186"/>
      <c r="BC683" s="186"/>
      <c r="BD683" s="186"/>
      <c r="BE683" s="186"/>
      <c r="BF683" s="186"/>
      <c r="BG683" s="186"/>
      <c r="BH683" s="186"/>
      <c r="BI683" s="186"/>
      <c r="BJ683" s="186"/>
      <c r="BL683" s="186"/>
    </row>
    <row r="684" spans="1:97" s="24" customFormat="1" x14ac:dyDescent="0.2">
      <c r="A684" s="279"/>
      <c r="B684" s="250" t="s">
        <v>58</v>
      </c>
      <c r="C684" s="188">
        <f t="shared" ref="C684:BJ684" si="680">C683*C665</f>
        <v>9380</v>
      </c>
      <c r="D684" s="188">
        <f t="shared" si="680"/>
        <v>0</v>
      </c>
      <c r="E684" s="188">
        <f t="shared" si="680"/>
        <v>0</v>
      </c>
      <c r="F684" s="188">
        <f t="shared" si="680"/>
        <v>0</v>
      </c>
      <c r="G684" s="188">
        <f t="shared" si="680"/>
        <v>0</v>
      </c>
      <c r="H684" s="188">
        <f t="shared" si="680"/>
        <v>0</v>
      </c>
      <c r="I684" s="188">
        <f t="shared" si="680"/>
        <v>0</v>
      </c>
      <c r="J684" s="188">
        <f t="shared" si="680"/>
        <v>0</v>
      </c>
      <c r="K684" s="188">
        <f t="shared" si="680"/>
        <v>0</v>
      </c>
      <c r="L684" s="188">
        <f t="shared" si="680"/>
        <v>0</v>
      </c>
      <c r="M684" s="188">
        <f t="shared" si="680"/>
        <v>0</v>
      </c>
      <c r="N684" s="188">
        <f t="shared" si="680"/>
        <v>0</v>
      </c>
      <c r="O684" s="188">
        <f t="shared" si="680"/>
        <v>7588</v>
      </c>
      <c r="P684" s="188">
        <f t="shared" si="680"/>
        <v>7588</v>
      </c>
      <c r="Q684" s="188">
        <f t="shared" si="680"/>
        <v>7588</v>
      </c>
      <c r="R684" s="188">
        <f t="shared" si="680"/>
        <v>9380</v>
      </c>
      <c r="S684" s="188">
        <f t="shared" si="680"/>
        <v>9380</v>
      </c>
      <c r="T684" s="188">
        <f t="shared" si="680"/>
        <v>9380</v>
      </c>
      <c r="U684" s="188">
        <f t="shared" si="680"/>
        <v>9380</v>
      </c>
      <c r="V684" s="188">
        <f t="shared" si="680"/>
        <v>9380</v>
      </c>
      <c r="W684" s="188">
        <f t="shared" si="680"/>
        <v>9380</v>
      </c>
      <c r="X684" s="188">
        <f t="shared" si="680"/>
        <v>9380</v>
      </c>
      <c r="Y684" s="188">
        <f t="shared" si="680"/>
        <v>9380</v>
      </c>
      <c r="Z684" s="188">
        <f t="shared" si="680"/>
        <v>9380</v>
      </c>
      <c r="AA684" s="188">
        <f t="shared" si="680"/>
        <v>0</v>
      </c>
      <c r="AB684" s="188">
        <f t="shared" si="680"/>
        <v>0</v>
      </c>
      <c r="AC684" s="188">
        <f t="shared" si="680"/>
        <v>0</v>
      </c>
      <c r="AD684" s="188">
        <f t="shared" si="680"/>
        <v>0</v>
      </c>
      <c r="AE684" s="188">
        <f t="shared" si="680"/>
        <v>0</v>
      </c>
      <c r="AF684" s="188">
        <f t="shared" si="680"/>
        <v>0</v>
      </c>
      <c r="AG684" s="188">
        <f t="shared" si="680"/>
        <v>0</v>
      </c>
      <c r="AH684" s="188">
        <f t="shared" si="680"/>
        <v>0</v>
      </c>
      <c r="AI684" s="188">
        <f t="shared" si="680"/>
        <v>0</v>
      </c>
      <c r="AJ684" s="188">
        <f t="shared" si="680"/>
        <v>0</v>
      </c>
      <c r="AK684" s="188">
        <f t="shared" si="680"/>
        <v>0</v>
      </c>
      <c r="AL684" s="188">
        <f t="shared" si="680"/>
        <v>0</v>
      </c>
      <c r="AM684" s="188">
        <f t="shared" si="680"/>
        <v>0</v>
      </c>
      <c r="AN684" s="188">
        <f t="shared" si="680"/>
        <v>0</v>
      </c>
      <c r="AO684" s="188">
        <f t="shared" si="680"/>
        <v>0</v>
      </c>
      <c r="AP684" s="188">
        <f t="shared" si="680"/>
        <v>0</v>
      </c>
      <c r="AQ684" s="188">
        <f t="shared" si="680"/>
        <v>0</v>
      </c>
      <c r="AR684" s="188">
        <f t="shared" si="680"/>
        <v>0</v>
      </c>
      <c r="AS684" s="188">
        <f t="shared" si="680"/>
        <v>0</v>
      </c>
      <c r="AT684" s="188">
        <f t="shared" si="680"/>
        <v>0</v>
      </c>
      <c r="AU684" s="188">
        <f t="shared" si="680"/>
        <v>0</v>
      </c>
      <c r="AV684" s="188">
        <f t="shared" si="680"/>
        <v>0</v>
      </c>
      <c r="AW684" s="188">
        <f t="shared" si="680"/>
        <v>0</v>
      </c>
      <c r="AX684" s="188">
        <f t="shared" si="680"/>
        <v>0</v>
      </c>
      <c r="AY684" s="188">
        <f t="shared" si="680"/>
        <v>0</v>
      </c>
      <c r="AZ684" s="188">
        <f t="shared" si="680"/>
        <v>0</v>
      </c>
      <c r="BA684" s="188">
        <f t="shared" si="680"/>
        <v>0</v>
      </c>
      <c r="BB684" s="188">
        <f t="shared" si="680"/>
        <v>0</v>
      </c>
      <c r="BC684" s="188">
        <f t="shared" si="680"/>
        <v>0</v>
      </c>
      <c r="BD684" s="188">
        <f t="shared" si="680"/>
        <v>0</v>
      </c>
      <c r="BE684" s="188">
        <f t="shared" si="680"/>
        <v>0</v>
      </c>
      <c r="BF684" s="188">
        <f t="shared" si="680"/>
        <v>0</v>
      </c>
      <c r="BG684" s="188">
        <f t="shared" si="680"/>
        <v>0</v>
      </c>
      <c r="BH684" s="188">
        <f t="shared" si="680"/>
        <v>0</v>
      </c>
      <c r="BI684" s="188">
        <f t="shared" si="680"/>
        <v>0</v>
      </c>
      <c r="BJ684" s="188">
        <f t="shared" si="680"/>
        <v>0</v>
      </c>
      <c r="BK684" s="23"/>
      <c r="BL684" s="188">
        <f t="shared" ref="BL684" si="681">BL683*BL665</f>
        <v>0</v>
      </c>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row>
    <row r="685" spans="1:97" s="45" customFormat="1" x14ac:dyDescent="0.2">
      <c r="A685" s="279"/>
      <c r="B685" s="203" t="s">
        <v>59</v>
      </c>
      <c r="C685" s="190">
        <v>6.72</v>
      </c>
      <c r="D685" s="190"/>
      <c r="E685" s="190"/>
      <c r="F685" s="190">
        <v>8.4</v>
      </c>
      <c r="G685" s="190"/>
      <c r="H685" s="190"/>
      <c r="I685" s="190"/>
      <c r="J685" s="190"/>
      <c r="K685" s="190"/>
      <c r="L685" s="190"/>
      <c r="M685" s="190"/>
      <c r="N685" s="190"/>
      <c r="O685" s="190">
        <v>5.44</v>
      </c>
      <c r="P685" s="190">
        <v>5.44</v>
      </c>
      <c r="Q685" s="190">
        <v>5.44</v>
      </c>
      <c r="R685" s="190">
        <v>6.72</v>
      </c>
      <c r="S685" s="190">
        <v>6.72</v>
      </c>
      <c r="T685" s="190">
        <v>6.72</v>
      </c>
      <c r="U685" s="190">
        <v>6.72</v>
      </c>
      <c r="V685" s="190">
        <v>6.72</v>
      </c>
      <c r="W685" s="190">
        <v>6.72</v>
      </c>
      <c r="X685" s="190">
        <v>6.72</v>
      </c>
      <c r="Y685" s="190">
        <v>6.72</v>
      </c>
      <c r="Z685" s="190">
        <v>6.72</v>
      </c>
      <c r="AA685" s="190"/>
      <c r="AB685" s="190"/>
      <c r="AC685" s="190"/>
      <c r="AD685" s="190"/>
      <c r="AE685" s="190"/>
      <c r="AF685" s="190"/>
      <c r="AG685" s="190"/>
      <c r="AH685" s="190"/>
      <c r="AI685" s="190"/>
      <c r="AJ685" s="190"/>
      <c r="AK685" s="190"/>
      <c r="AL685" s="190"/>
      <c r="AM685" s="190"/>
      <c r="AN685" s="190"/>
      <c r="AO685" s="190"/>
      <c r="AP685" s="190"/>
      <c r="AQ685" s="190"/>
      <c r="AR685" s="190"/>
      <c r="AS685" s="190"/>
      <c r="AT685" s="190"/>
      <c r="AU685" s="190"/>
      <c r="AV685" s="190"/>
      <c r="AW685" s="190"/>
      <c r="AX685" s="190"/>
      <c r="AY685" s="190"/>
      <c r="AZ685" s="190"/>
      <c r="BA685" s="190"/>
      <c r="BB685" s="190"/>
      <c r="BC685" s="190"/>
      <c r="BD685" s="190"/>
      <c r="BE685" s="190"/>
      <c r="BF685" s="190"/>
      <c r="BG685" s="190"/>
      <c r="BH685" s="190"/>
      <c r="BI685" s="190"/>
      <c r="BJ685" s="190"/>
      <c r="BL685" s="190"/>
    </row>
    <row r="686" spans="1:97" s="24" customFormat="1" x14ac:dyDescent="0.2">
      <c r="A686" s="279"/>
      <c r="B686" s="250" t="s">
        <v>60</v>
      </c>
      <c r="C686" s="188">
        <f t="shared" ref="C686:BJ686" si="682">C685*C665</f>
        <v>18816</v>
      </c>
      <c r="D686" s="188">
        <f t="shared" si="682"/>
        <v>0</v>
      </c>
      <c r="E686" s="188">
        <f t="shared" si="682"/>
        <v>0</v>
      </c>
      <c r="F686" s="188">
        <f t="shared" si="682"/>
        <v>23520</v>
      </c>
      <c r="G686" s="188">
        <f t="shared" si="682"/>
        <v>0</v>
      </c>
      <c r="H686" s="188">
        <f t="shared" si="682"/>
        <v>0</v>
      </c>
      <c r="I686" s="188">
        <f t="shared" si="682"/>
        <v>0</v>
      </c>
      <c r="J686" s="188">
        <f t="shared" si="682"/>
        <v>0</v>
      </c>
      <c r="K686" s="188">
        <f t="shared" si="682"/>
        <v>0</v>
      </c>
      <c r="L686" s="188">
        <f t="shared" si="682"/>
        <v>0</v>
      </c>
      <c r="M686" s="188">
        <f t="shared" si="682"/>
        <v>0</v>
      </c>
      <c r="N686" s="188">
        <f t="shared" si="682"/>
        <v>0</v>
      </c>
      <c r="O686" s="188">
        <f t="shared" si="682"/>
        <v>15232.000000000002</v>
      </c>
      <c r="P686" s="188">
        <f t="shared" si="682"/>
        <v>15232.000000000002</v>
      </c>
      <c r="Q686" s="188">
        <f t="shared" si="682"/>
        <v>15232.000000000002</v>
      </c>
      <c r="R686" s="188">
        <f t="shared" si="682"/>
        <v>18816</v>
      </c>
      <c r="S686" s="188">
        <f t="shared" si="682"/>
        <v>18816</v>
      </c>
      <c r="T686" s="188">
        <f t="shared" si="682"/>
        <v>18816</v>
      </c>
      <c r="U686" s="188">
        <f t="shared" si="682"/>
        <v>18816</v>
      </c>
      <c r="V686" s="188">
        <f t="shared" si="682"/>
        <v>18816</v>
      </c>
      <c r="W686" s="188">
        <f t="shared" si="682"/>
        <v>18816</v>
      </c>
      <c r="X686" s="188">
        <f t="shared" si="682"/>
        <v>18816</v>
      </c>
      <c r="Y686" s="188">
        <f t="shared" si="682"/>
        <v>18816</v>
      </c>
      <c r="Z686" s="188">
        <f t="shared" si="682"/>
        <v>18816</v>
      </c>
      <c r="AA686" s="188">
        <f t="shared" si="682"/>
        <v>0</v>
      </c>
      <c r="AB686" s="188">
        <f t="shared" si="682"/>
        <v>0</v>
      </c>
      <c r="AC686" s="188">
        <f t="shared" si="682"/>
        <v>0</v>
      </c>
      <c r="AD686" s="188">
        <f t="shared" si="682"/>
        <v>0</v>
      </c>
      <c r="AE686" s="188">
        <f t="shared" si="682"/>
        <v>0</v>
      </c>
      <c r="AF686" s="188">
        <f t="shared" si="682"/>
        <v>0</v>
      </c>
      <c r="AG686" s="188">
        <f t="shared" si="682"/>
        <v>0</v>
      </c>
      <c r="AH686" s="188">
        <f t="shared" si="682"/>
        <v>0</v>
      </c>
      <c r="AI686" s="188">
        <f t="shared" si="682"/>
        <v>0</v>
      </c>
      <c r="AJ686" s="188">
        <f t="shared" si="682"/>
        <v>0</v>
      </c>
      <c r="AK686" s="188">
        <f t="shared" si="682"/>
        <v>0</v>
      </c>
      <c r="AL686" s="188">
        <f t="shared" si="682"/>
        <v>0</v>
      </c>
      <c r="AM686" s="188">
        <f t="shared" si="682"/>
        <v>0</v>
      </c>
      <c r="AN686" s="188">
        <f t="shared" si="682"/>
        <v>0</v>
      </c>
      <c r="AO686" s="188">
        <f t="shared" si="682"/>
        <v>0</v>
      </c>
      <c r="AP686" s="188">
        <f t="shared" si="682"/>
        <v>0</v>
      </c>
      <c r="AQ686" s="188">
        <f t="shared" si="682"/>
        <v>0</v>
      </c>
      <c r="AR686" s="188">
        <f t="shared" si="682"/>
        <v>0</v>
      </c>
      <c r="AS686" s="188">
        <f t="shared" si="682"/>
        <v>0</v>
      </c>
      <c r="AT686" s="188">
        <f t="shared" si="682"/>
        <v>0</v>
      </c>
      <c r="AU686" s="188">
        <f t="shared" si="682"/>
        <v>0</v>
      </c>
      <c r="AV686" s="188">
        <f t="shared" si="682"/>
        <v>0</v>
      </c>
      <c r="AW686" s="188">
        <f t="shared" si="682"/>
        <v>0</v>
      </c>
      <c r="AX686" s="188">
        <f t="shared" si="682"/>
        <v>0</v>
      </c>
      <c r="AY686" s="188">
        <f t="shared" si="682"/>
        <v>0</v>
      </c>
      <c r="AZ686" s="188">
        <f t="shared" si="682"/>
        <v>0</v>
      </c>
      <c r="BA686" s="188">
        <f t="shared" si="682"/>
        <v>0</v>
      </c>
      <c r="BB686" s="188">
        <f t="shared" si="682"/>
        <v>0</v>
      </c>
      <c r="BC686" s="188">
        <f t="shared" si="682"/>
        <v>0</v>
      </c>
      <c r="BD686" s="188">
        <f t="shared" si="682"/>
        <v>0</v>
      </c>
      <c r="BE686" s="188">
        <f t="shared" si="682"/>
        <v>0</v>
      </c>
      <c r="BF686" s="188">
        <f t="shared" si="682"/>
        <v>0</v>
      </c>
      <c r="BG686" s="188">
        <f t="shared" si="682"/>
        <v>0</v>
      </c>
      <c r="BH686" s="188">
        <f t="shared" si="682"/>
        <v>0</v>
      </c>
      <c r="BI686" s="188">
        <f t="shared" si="682"/>
        <v>0</v>
      </c>
      <c r="BJ686" s="188">
        <f t="shared" si="682"/>
        <v>0</v>
      </c>
      <c r="BK686" s="23"/>
      <c r="BL686" s="188">
        <f t="shared" ref="BL686" si="683">BL685*BL665</f>
        <v>0</v>
      </c>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row>
    <row r="687" spans="1:97" s="45" customFormat="1" x14ac:dyDescent="0.2">
      <c r="A687" s="279"/>
      <c r="B687" s="203" t="s">
        <v>9</v>
      </c>
      <c r="C687" s="190">
        <v>12.73</v>
      </c>
      <c r="D687" s="190"/>
      <c r="E687" s="190"/>
      <c r="F687" s="190">
        <v>9.5</v>
      </c>
      <c r="G687" s="190"/>
      <c r="H687" s="190"/>
      <c r="I687" s="190"/>
      <c r="J687" s="190"/>
      <c r="K687" s="190"/>
      <c r="L687" s="190"/>
      <c r="M687" s="190"/>
      <c r="N687" s="190"/>
      <c r="O687" s="190">
        <v>10.31</v>
      </c>
      <c r="P687" s="190">
        <v>10.31</v>
      </c>
      <c r="Q687" s="190">
        <v>10.31</v>
      </c>
      <c r="R687" s="190">
        <v>12.73</v>
      </c>
      <c r="S687" s="190">
        <v>12.73</v>
      </c>
      <c r="T687" s="190">
        <v>12.73</v>
      </c>
      <c r="U687" s="190">
        <v>12.73</v>
      </c>
      <c r="V687" s="190">
        <v>12.73</v>
      </c>
      <c r="W687" s="190">
        <v>12.73</v>
      </c>
      <c r="X687" s="190">
        <v>12.73</v>
      </c>
      <c r="Y687" s="190">
        <v>12.73</v>
      </c>
      <c r="Z687" s="190">
        <v>12.73</v>
      </c>
      <c r="AA687" s="190"/>
      <c r="AB687" s="190"/>
      <c r="AC687" s="190"/>
      <c r="AD687" s="190"/>
      <c r="AE687" s="190"/>
      <c r="AF687" s="190"/>
      <c r="AG687" s="190"/>
      <c r="AH687" s="190"/>
      <c r="AI687" s="190"/>
      <c r="AJ687" s="190"/>
      <c r="AK687" s="190"/>
      <c r="AL687" s="190"/>
      <c r="AM687" s="190"/>
      <c r="AN687" s="190"/>
      <c r="AO687" s="190"/>
      <c r="AP687" s="190"/>
      <c r="AQ687" s="190"/>
      <c r="AR687" s="190"/>
      <c r="AS687" s="190"/>
      <c r="AT687" s="190"/>
      <c r="AU687" s="190"/>
      <c r="AV687" s="190"/>
      <c r="AW687" s="190"/>
      <c r="AX687" s="190"/>
      <c r="AY687" s="190"/>
      <c r="AZ687" s="190"/>
      <c r="BA687" s="190"/>
      <c r="BB687" s="190"/>
      <c r="BC687" s="190"/>
      <c r="BD687" s="190"/>
      <c r="BE687" s="190"/>
      <c r="BF687" s="190"/>
      <c r="BG687" s="190"/>
      <c r="BH687" s="190"/>
      <c r="BI687" s="190"/>
      <c r="BJ687" s="190"/>
      <c r="BL687" s="190"/>
    </row>
    <row r="688" spans="1:97" s="24" customFormat="1" x14ac:dyDescent="0.2">
      <c r="A688" s="279"/>
      <c r="B688" s="250" t="s">
        <v>61</v>
      </c>
      <c r="C688" s="13">
        <f t="shared" ref="C688:BJ688" si="684">C687*MAX(C671:C672)</f>
        <v>14889.771800000002</v>
      </c>
      <c r="D688" s="13">
        <f t="shared" si="684"/>
        <v>0</v>
      </c>
      <c r="E688" s="13">
        <f t="shared" si="684"/>
        <v>0</v>
      </c>
      <c r="F688" s="13">
        <f t="shared" si="684"/>
        <v>10161.77</v>
      </c>
      <c r="G688" s="13">
        <f t="shared" si="684"/>
        <v>0</v>
      </c>
      <c r="H688" s="13">
        <f t="shared" si="684"/>
        <v>0</v>
      </c>
      <c r="I688" s="13">
        <f t="shared" si="684"/>
        <v>0</v>
      </c>
      <c r="J688" s="13">
        <f t="shared" si="684"/>
        <v>0</v>
      </c>
      <c r="K688" s="13">
        <f t="shared" si="684"/>
        <v>0</v>
      </c>
      <c r="L688" s="13">
        <f t="shared" si="684"/>
        <v>0</v>
      </c>
      <c r="M688" s="13">
        <f t="shared" si="684"/>
        <v>0</v>
      </c>
      <c r="N688" s="13">
        <f t="shared" si="684"/>
        <v>0</v>
      </c>
      <c r="O688" s="13">
        <f t="shared" si="684"/>
        <v>8185.4183000000003</v>
      </c>
      <c r="P688" s="13">
        <f t="shared" si="684"/>
        <v>12379.6294</v>
      </c>
      <c r="Q688" s="13">
        <f t="shared" si="684"/>
        <v>14009.124900000001</v>
      </c>
      <c r="R688" s="13">
        <f t="shared" si="684"/>
        <v>19205.751</v>
      </c>
      <c r="S688" s="13">
        <f t="shared" si="684"/>
        <v>18750.6535</v>
      </c>
      <c r="T688" s="13">
        <f t="shared" si="684"/>
        <v>20726.4768</v>
      </c>
      <c r="U688" s="13">
        <f t="shared" si="684"/>
        <v>19402.174900000002</v>
      </c>
      <c r="V688" s="13">
        <f t="shared" si="684"/>
        <v>13062.634900000001</v>
      </c>
      <c r="W688" s="13">
        <f t="shared" si="684"/>
        <v>12269.173999999999</v>
      </c>
      <c r="X688" s="13">
        <f t="shared" si="684"/>
        <v>12955.8302</v>
      </c>
      <c r="Y688" s="13">
        <f t="shared" si="684"/>
        <v>14679.599500000002</v>
      </c>
      <c r="Z688" s="13">
        <f t="shared" si="684"/>
        <v>12212.525500000002</v>
      </c>
      <c r="AA688" s="13">
        <f t="shared" si="684"/>
        <v>0</v>
      </c>
      <c r="AB688" s="13">
        <f t="shared" si="684"/>
        <v>0</v>
      </c>
      <c r="AC688" s="13">
        <f t="shared" si="684"/>
        <v>0</v>
      </c>
      <c r="AD688" s="13">
        <f t="shared" si="684"/>
        <v>0</v>
      </c>
      <c r="AE688" s="13">
        <f t="shared" si="684"/>
        <v>0</v>
      </c>
      <c r="AF688" s="13">
        <f t="shared" si="684"/>
        <v>0</v>
      </c>
      <c r="AG688" s="13">
        <f t="shared" si="684"/>
        <v>0</v>
      </c>
      <c r="AH688" s="13">
        <f t="shared" si="684"/>
        <v>0</v>
      </c>
      <c r="AI688" s="13">
        <f t="shared" si="684"/>
        <v>0</v>
      </c>
      <c r="AJ688" s="13">
        <f t="shared" si="684"/>
        <v>0</v>
      </c>
      <c r="AK688" s="13">
        <f t="shared" si="684"/>
        <v>0</v>
      </c>
      <c r="AL688" s="13">
        <f t="shared" si="684"/>
        <v>0</v>
      </c>
      <c r="AM688" s="13">
        <f t="shared" si="684"/>
        <v>0</v>
      </c>
      <c r="AN688" s="13">
        <f t="shared" si="684"/>
        <v>0</v>
      </c>
      <c r="AO688" s="13">
        <f t="shared" si="684"/>
        <v>0</v>
      </c>
      <c r="AP688" s="13">
        <f t="shared" si="684"/>
        <v>0</v>
      </c>
      <c r="AQ688" s="13">
        <f t="shared" si="684"/>
        <v>0</v>
      </c>
      <c r="AR688" s="13">
        <f t="shared" si="684"/>
        <v>0</v>
      </c>
      <c r="AS688" s="13">
        <f t="shared" si="684"/>
        <v>0</v>
      </c>
      <c r="AT688" s="13">
        <f t="shared" si="684"/>
        <v>0</v>
      </c>
      <c r="AU688" s="13">
        <f t="shared" si="684"/>
        <v>0</v>
      </c>
      <c r="AV688" s="13">
        <f t="shared" si="684"/>
        <v>0</v>
      </c>
      <c r="AW688" s="13">
        <f t="shared" si="684"/>
        <v>0</v>
      </c>
      <c r="AX688" s="13">
        <f t="shared" si="684"/>
        <v>0</v>
      </c>
      <c r="AY688" s="13">
        <f t="shared" si="684"/>
        <v>0</v>
      </c>
      <c r="AZ688" s="13">
        <f t="shared" si="684"/>
        <v>0</v>
      </c>
      <c r="BA688" s="13">
        <f t="shared" si="684"/>
        <v>0</v>
      </c>
      <c r="BB688" s="13">
        <f t="shared" si="684"/>
        <v>0</v>
      </c>
      <c r="BC688" s="13">
        <f t="shared" si="684"/>
        <v>0</v>
      </c>
      <c r="BD688" s="13">
        <f t="shared" si="684"/>
        <v>0</v>
      </c>
      <c r="BE688" s="13">
        <f t="shared" si="684"/>
        <v>0</v>
      </c>
      <c r="BF688" s="13">
        <f t="shared" si="684"/>
        <v>0</v>
      </c>
      <c r="BG688" s="13">
        <f t="shared" si="684"/>
        <v>0</v>
      </c>
      <c r="BH688" s="13">
        <f t="shared" si="684"/>
        <v>0</v>
      </c>
      <c r="BI688" s="13">
        <f t="shared" si="684"/>
        <v>0</v>
      </c>
      <c r="BJ688" s="13">
        <f t="shared" si="684"/>
        <v>0</v>
      </c>
      <c r="BK688" s="23"/>
      <c r="BL688" s="13">
        <f t="shared" ref="BL688" si="685">BL687*MAX(BL671:BL672)</f>
        <v>0</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row>
    <row r="689" spans="1:98" s="194" customFormat="1" x14ac:dyDescent="0.2">
      <c r="A689" s="279"/>
      <c r="B689" s="193" t="s">
        <v>62</v>
      </c>
      <c r="C689" s="194">
        <v>0</v>
      </c>
      <c r="F689" s="194">
        <v>0</v>
      </c>
      <c r="O689" s="194">
        <v>0</v>
      </c>
      <c r="P689" s="194">
        <v>0</v>
      </c>
      <c r="Q689" s="194">
        <v>0</v>
      </c>
      <c r="R689" s="194">
        <v>0</v>
      </c>
      <c r="S689" s="194">
        <v>0</v>
      </c>
      <c r="T689" s="194">
        <v>0</v>
      </c>
      <c r="U689" s="194">
        <v>0</v>
      </c>
      <c r="V689" s="194">
        <v>0</v>
      </c>
      <c r="W689" s="194">
        <v>0</v>
      </c>
      <c r="X689" s="194">
        <v>0</v>
      </c>
      <c r="Y689" s="194">
        <v>0</v>
      </c>
      <c r="Z689" s="194">
        <v>0</v>
      </c>
      <c r="BK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195"/>
    </row>
    <row r="690" spans="1:98" s="194" customFormat="1" x14ac:dyDescent="0.2">
      <c r="A690" s="279"/>
      <c r="B690" s="193" t="s">
        <v>63</v>
      </c>
      <c r="C690" s="194">
        <v>0</v>
      </c>
      <c r="F690" s="194">
        <v>0</v>
      </c>
      <c r="O690" s="194">
        <v>0</v>
      </c>
      <c r="P690" s="194">
        <v>0</v>
      </c>
      <c r="Q690" s="194">
        <v>0</v>
      </c>
      <c r="R690" s="194">
        <v>0</v>
      </c>
      <c r="S690" s="194">
        <v>0</v>
      </c>
      <c r="T690" s="194">
        <v>0</v>
      </c>
      <c r="U690" s="194">
        <v>0</v>
      </c>
      <c r="V690" s="194">
        <v>0</v>
      </c>
      <c r="W690" s="194">
        <v>0</v>
      </c>
      <c r="X690" s="194">
        <v>0</v>
      </c>
      <c r="Y690" s="194">
        <v>0</v>
      </c>
      <c r="Z690" s="194">
        <v>0</v>
      </c>
      <c r="BK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195"/>
    </row>
    <row r="691" spans="1:98" s="194" customFormat="1" x14ac:dyDescent="0.2">
      <c r="A691" s="279"/>
      <c r="B691" s="193" t="s">
        <v>64</v>
      </c>
      <c r="C691" s="194">
        <v>0</v>
      </c>
      <c r="F691" s="194">
        <v>0</v>
      </c>
      <c r="O691" s="194">
        <v>0</v>
      </c>
      <c r="P691" s="194">
        <v>0</v>
      </c>
      <c r="Q691" s="194">
        <v>0</v>
      </c>
      <c r="R691" s="194">
        <v>0</v>
      </c>
      <c r="S691" s="194">
        <v>0</v>
      </c>
      <c r="T691" s="194">
        <v>0</v>
      </c>
      <c r="U691" s="194">
        <v>0</v>
      </c>
      <c r="V691" s="194">
        <v>0</v>
      </c>
      <c r="W691" s="194">
        <v>0</v>
      </c>
      <c r="X691" s="194">
        <v>0</v>
      </c>
      <c r="Y691" s="194">
        <v>0</v>
      </c>
      <c r="Z691" s="194">
        <v>0</v>
      </c>
      <c r="BK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195"/>
    </row>
    <row r="692" spans="1:98" s="198" customFormat="1" ht="13.5" thickBot="1" x14ac:dyDescent="0.25">
      <c r="A692" s="279"/>
      <c r="B692" s="196" t="s">
        <v>65</v>
      </c>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23"/>
      <c r="BL692" s="197"/>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row>
    <row r="693" spans="1:98" s="45" customFormat="1" x14ac:dyDescent="0.2">
      <c r="A693" s="279"/>
      <c r="B693" s="199" t="s">
        <v>66</v>
      </c>
      <c r="C693" s="69">
        <v>0.17030000000000001</v>
      </c>
      <c r="D693" s="69"/>
      <c r="E693" s="69"/>
      <c r="F693" s="69">
        <v>9.2600000000000002E-2</v>
      </c>
      <c r="G693" s="69"/>
      <c r="H693" s="69"/>
      <c r="I693" s="69"/>
      <c r="J693" s="69"/>
      <c r="K693" s="69"/>
      <c r="L693" s="69"/>
      <c r="M693" s="69"/>
      <c r="N693" s="69"/>
      <c r="O693" s="69">
        <v>0.13789999999999999</v>
      </c>
      <c r="P693" s="69">
        <v>0.13789999999999999</v>
      </c>
      <c r="Q693" s="69">
        <v>0.13789999999999999</v>
      </c>
      <c r="R693" s="69">
        <v>0.17030000000000001</v>
      </c>
      <c r="S693" s="69">
        <v>0.17030000000000001</v>
      </c>
      <c r="T693" s="69"/>
      <c r="U693" s="69"/>
      <c r="V693" s="69"/>
      <c r="W693" s="69">
        <v>0.17030000000000001</v>
      </c>
      <c r="X693" s="69">
        <v>0.17030000000000001</v>
      </c>
      <c r="Y693" s="69">
        <v>0.17030000000000001</v>
      </c>
      <c r="Z693" s="69">
        <v>0.17030000000000001</v>
      </c>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L693" s="69"/>
    </row>
    <row r="694" spans="1:98" s="53" customFormat="1" x14ac:dyDescent="0.2">
      <c r="A694" s="279"/>
      <c r="B694" s="200" t="s">
        <v>67</v>
      </c>
      <c r="C694" s="201">
        <f t="shared" ref="C694:G694" si="686">C693*C666</f>
        <v>431.42439600000006</v>
      </c>
      <c r="D694" s="201">
        <f t="shared" si="686"/>
        <v>0</v>
      </c>
      <c r="E694" s="201">
        <f t="shared" si="686"/>
        <v>0</v>
      </c>
      <c r="F694" s="201">
        <f t="shared" si="686"/>
        <v>387.46432799999997</v>
      </c>
      <c r="G694" s="201">
        <f t="shared" si="686"/>
        <v>0</v>
      </c>
      <c r="H694" s="202"/>
      <c r="I694" s="202"/>
      <c r="J694" s="202"/>
      <c r="K694" s="201">
        <f t="shared" ref="K694:S694" si="687">K693*K666</f>
        <v>0</v>
      </c>
      <c r="L694" s="201">
        <f t="shared" si="687"/>
        <v>0</v>
      </c>
      <c r="M694" s="201">
        <f t="shared" si="687"/>
        <v>0</v>
      </c>
      <c r="N694" s="201">
        <f t="shared" si="687"/>
        <v>0</v>
      </c>
      <c r="O694" s="201">
        <f t="shared" si="687"/>
        <v>853.62857999999994</v>
      </c>
      <c r="P694" s="201">
        <f t="shared" si="687"/>
        <v>774.19817999999998</v>
      </c>
      <c r="Q694" s="201">
        <f t="shared" si="687"/>
        <v>963.09359999999992</v>
      </c>
      <c r="R694" s="201">
        <f t="shared" si="687"/>
        <v>1742.618592</v>
      </c>
      <c r="S694" s="201">
        <f t="shared" si="687"/>
        <v>1571.0175000000002</v>
      </c>
      <c r="T694" s="202"/>
      <c r="U694" s="202"/>
      <c r="V694" s="202"/>
      <c r="W694" s="201">
        <f t="shared" ref="W694:AE694" si="688">W693*W666</f>
        <v>778.97944800000005</v>
      </c>
      <c r="X694" s="201">
        <f t="shared" si="688"/>
        <v>601.79932800000006</v>
      </c>
      <c r="Y694" s="201">
        <f t="shared" si="688"/>
        <v>1107.590328</v>
      </c>
      <c r="Z694" s="201">
        <f t="shared" si="688"/>
        <v>1054.0071359999999</v>
      </c>
      <c r="AA694" s="201">
        <f t="shared" si="688"/>
        <v>0</v>
      </c>
      <c r="AB694" s="201">
        <f t="shared" si="688"/>
        <v>0</v>
      </c>
      <c r="AC694" s="201">
        <f t="shared" si="688"/>
        <v>0</v>
      </c>
      <c r="AD694" s="201">
        <f t="shared" si="688"/>
        <v>0</v>
      </c>
      <c r="AE694" s="201">
        <f t="shared" si="688"/>
        <v>0</v>
      </c>
      <c r="AF694" s="202"/>
      <c r="AG694" s="202"/>
      <c r="AH694" s="202"/>
      <c r="AI694" s="201">
        <f t="shared" ref="AI694:AQ694" si="689">AI693*AI666</f>
        <v>0</v>
      </c>
      <c r="AJ694" s="201">
        <f t="shared" si="689"/>
        <v>0</v>
      </c>
      <c r="AK694" s="201">
        <f t="shared" si="689"/>
        <v>0</v>
      </c>
      <c r="AL694" s="201">
        <f t="shared" si="689"/>
        <v>0</v>
      </c>
      <c r="AM694" s="201">
        <f t="shared" si="689"/>
        <v>0</v>
      </c>
      <c r="AN694" s="201">
        <f t="shared" si="689"/>
        <v>0</v>
      </c>
      <c r="AO694" s="201">
        <f t="shared" si="689"/>
        <v>0</v>
      </c>
      <c r="AP694" s="201">
        <f t="shared" si="689"/>
        <v>0</v>
      </c>
      <c r="AQ694" s="201">
        <f t="shared" si="689"/>
        <v>0</v>
      </c>
      <c r="AR694" s="202"/>
      <c r="AS694" s="202"/>
      <c r="AT694" s="202"/>
      <c r="AU694" s="201">
        <f t="shared" ref="AU694:BC694" si="690">AU693*AU666</f>
        <v>0</v>
      </c>
      <c r="AV694" s="201">
        <f t="shared" si="690"/>
        <v>0</v>
      </c>
      <c r="AW694" s="201">
        <f t="shared" si="690"/>
        <v>0</v>
      </c>
      <c r="AX694" s="201">
        <f t="shared" si="690"/>
        <v>0</v>
      </c>
      <c r="AY694" s="201">
        <f t="shared" si="690"/>
        <v>0</v>
      </c>
      <c r="AZ694" s="201">
        <f t="shared" si="690"/>
        <v>0</v>
      </c>
      <c r="BA694" s="201">
        <f t="shared" si="690"/>
        <v>0</v>
      </c>
      <c r="BB694" s="201">
        <f t="shared" si="690"/>
        <v>0</v>
      </c>
      <c r="BC694" s="201">
        <f t="shared" si="690"/>
        <v>0</v>
      </c>
      <c r="BD694" s="202"/>
      <c r="BE694" s="202"/>
      <c r="BF694" s="202"/>
      <c r="BG694" s="201">
        <f t="shared" ref="BG694:BJ694" si="691">BG693*BG666</f>
        <v>0</v>
      </c>
      <c r="BH694" s="201">
        <f t="shared" si="691"/>
        <v>0</v>
      </c>
      <c r="BI694" s="201">
        <f t="shared" si="691"/>
        <v>0</v>
      </c>
      <c r="BJ694" s="201">
        <f t="shared" si="691"/>
        <v>0</v>
      </c>
      <c r="BK694" s="45"/>
      <c r="BL694" s="201">
        <f t="shared" ref="BL694" si="692">BL693*BL666</f>
        <v>0</v>
      </c>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row>
    <row r="695" spans="1:98" s="45" customFormat="1" x14ac:dyDescent="0.2">
      <c r="A695" s="279"/>
      <c r="B695" s="203" t="s">
        <v>68</v>
      </c>
      <c r="C695" s="204"/>
      <c r="D695" s="204"/>
      <c r="E695" s="204"/>
      <c r="F695" s="204"/>
      <c r="G695" s="204"/>
      <c r="H695" s="69"/>
      <c r="I695" s="69"/>
      <c r="J695" s="69"/>
      <c r="K695" s="204"/>
      <c r="L695" s="204"/>
      <c r="M695" s="204"/>
      <c r="N695" s="204"/>
      <c r="O695" s="204"/>
      <c r="P695" s="204"/>
      <c r="Q695" s="204"/>
      <c r="R695" s="204"/>
      <c r="S695" s="204"/>
      <c r="T695" s="69">
        <v>0.19769999999999999</v>
      </c>
      <c r="U695" s="69">
        <v>0.19769999999999999</v>
      </c>
      <c r="V695" s="69">
        <v>0.19769999999999999</v>
      </c>
      <c r="W695" s="204"/>
      <c r="X695" s="204"/>
      <c r="Y695" s="204"/>
      <c r="Z695" s="204"/>
      <c r="AA695" s="204"/>
      <c r="AB695" s="204"/>
      <c r="AC695" s="204"/>
      <c r="AD695" s="204"/>
      <c r="AE695" s="204"/>
      <c r="AF695" s="69"/>
      <c r="AG695" s="69"/>
      <c r="AH695" s="69"/>
      <c r="AI695" s="204"/>
      <c r="AJ695" s="204"/>
      <c r="AK695" s="204"/>
      <c r="AL695" s="204"/>
      <c r="AM695" s="204"/>
      <c r="AN695" s="204"/>
      <c r="AO695" s="204"/>
      <c r="AP695" s="204"/>
      <c r="AQ695" s="204"/>
      <c r="AR695" s="69"/>
      <c r="AS695" s="69"/>
      <c r="AT695" s="69"/>
      <c r="AU695" s="204"/>
      <c r="AV695" s="204"/>
      <c r="AW695" s="204"/>
      <c r="AX695" s="204"/>
      <c r="AY695" s="204"/>
      <c r="AZ695" s="204"/>
      <c r="BA695" s="204"/>
      <c r="BB695" s="204"/>
      <c r="BC695" s="204"/>
      <c r="BD695" s="69"/>
      <c r="BE695" s="69"/>
      <c r="BF695" s="69"/>
      <c r="BG695" s="204"/>
      <c r="BH695" s="204"/>
      <c r="BI695" s="204"/>
      <c r="BJ695" s="204"/>
      <c r="BL695" s="204"/>
    </row>
    <row r="696" spans="1:98" s="208" customFormat="1" x14ac:dyDescent="0.2">
      <c r="A696" s="279"/>
      <c r="B696" s="205" t="s">
        <v>69</v>
      </c>
      <c r="C696" s="206"/>
      <c r="D696" s="206"/>
      <c r="E696" s="206"/>
      <c r="F696" s="206"/>
      <c r="G696" s="206"/>
      <c r="H696" s="207">
        <f t="shared" ref="H696:J696" si="693">H695*H666</f>
        <v>0</v>
      </c>
      <c r="I696" s="207">
        <f t="shared" si="693"/>
        <v>0</v>
      </c>
      <c r="J696" s="207">
        <f t="shared" si="693"/>
        <v>0</v>
      </c>
      <c r="K696" s="206"/>
      <c r="L696" s="206"/>
      <c r="M696" s="206"/>
      <c r="N696" s="206"/>
      <c r="O696" s="206"/>
      <c r="P696" s="206"/>
      <c r="Q696" s="206"/>
      <c r="R696" s="206"/>
      <c r="S696" s="206"/>
      <c r="T696" s="207">
        <f t="shared" ref="T696:V696" si="694">T695*T666</f>
        <v>838.26381599999991</v>
      </c>
      <c r="U696" s="207">
        <f t="shared" si="694"/>
        <v>604.39262399999996</v>
      </c>
      <c r="V696" s="207">
        <f t="shared" si="694"/>
        <v>764.67196799999999</v>
      </c>
      <c r="W696" s="206"/>
      <c r="X696" s="206"/>
      <c r="Y696" s="206"/>
      <c r="Z696" s="206"/>
      <c r="AA696" s="206"/>
      <c r="AB696" s="206"/>
      <c r="AC696" s="206"/>
      <c r="AD696" s="206"/>
      <c r="AE696" s="206"/>
      <c r="AF696" s="207">
        <f t="shared" ref="AF696:AH696" si="695">AF695*AF666</f>
        <v>0</v>
      </c>
      <c r="AG696" s="207">
        <f t="shared" si="695"/>
        <v>0</v>
      </c>
      <c r="AH696" s="207">
        <f t="shared" si="695"/>
        <v>0</v>
      </c>
      <c r="AI696" s="206"/>
      <c r="AJ696" s="206"/>
      <c r="AK696" s="206"/>
      <c r="AL696" s="206"/>
      <c r="AM696" s="206"/>
      <c r="AN696" s="206"/>
      <c r="AO696" s="206"/>
      <c r="AP696" s="206"/>
      <c r="AQ696" s="206"/>
      <c r="AR696" s="207">
        <f t="shared" ref="AR696:AT696" si="696">AR695*AR666</f>
        <v>0</v>
      </c>
      <c r="AS696" s="207">
        <f t="shared" si="696"/>
        <v>0</v>
      </c>
      <c r="AT696" s="207">
        <f t="shared" si="696"/>
        <v>0</v>
      </c>
      <c r="AU696" s="206"/>
      <c r="AV696" s="206"/>
      <c r="AW696" s="206"/>
      <c r="AX696" s="206"/>
      <c r="AY696" s="206"/>
      <c r="AZ696" s="206"/>
      <c r="BA696" s="206"/>
      <c r="BB696" s="206"/>
      <c r="BC696" s="206"/>
      <c r="BD696" s="207">
        <f t="shared" ref="BD696:BF696" si="697">BD695*BD666</f>
        <v>0</v>
      </c>
      <c r="BE696" s="207">
        <f t="shared" si="697"/>
        <v>0</v>
      </c>
      <c r="BF696" s="207">
        <f t="shared" si="697"/>
        <v>0</v>
      </c>
      <c r="BG696" s="206"/>
      <c r="BH696" s="206"/>
      <c r="BI696" s="206"/>
      <c r="BJ696" s="206"/>
      <c r="BK696" s="45"/>
      <c r="BL696" s="206"/>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row>
    <row r="697" spans="1:98" s="45" customFormat="1" x14ac:dyDescent="0.2">
      <c r="A697" s="279"/>
      <c r="B697" s="203" t="s">
        <v>70</v>
      </c>
      <c r="C697" s="69">
        <v>0.39750000000000002</v>
      </c>
      <c r="D697" s="69"/>
      <c r="E697" s="69"/>
      <c r="F697" s="69">
        <v>0.21060000000000001</v>
      </c>
      <c r="G697" s="69"/>
      <c r="H697" s="209"/>
      <c r="I697" s="209"/>
      <c r="J697" s="209"/>
      <c r="K697" s="69"/>
      <c r="L697" s="69"/>
      <c r="M697" s="69"/>
      <c r="N697" s="69"/>
      <c r="O697" s="69">
        <v>0.32190000000000002</v>
      </c>
      <c r="P697" s="69">
        <v>0.32190000000000002</v>
      </c>
      <c r="Q697" s="69">
        <v>0.32190000000000002</v>
      </c>
      <c r="R697" s="69">
        <v>0.39750000000000002</v>
      </c>
      <c r="S697" s="69">
        <v>0.39750000000000002</v>
      </c>
      <c r="T697" s="209"/>
      <c r="U697" s="209"/>
      <c r="V697" s="209"/>
      <c r="W697" s="69">
        <v>0.39750000000000002</v>
      </c>
      <c r="X697" s="69">
        <v>0.39750000000000002</v>
      </c>
      <c r="Y697" s="69">
        <v>0.39750000000000002</v>
      </c>
      <c r="Z697" s="69">
        <v>0.39750000000000002</v>
      </c>
      <c r="AA697" s="69"/>
      <c r="AB697" s="69"/>
      <c r="AC697" s="69"/>
      <c r="AD697" s="69"/>
      <c r="AE697" s="69"/>
      <c r="AF697" s="209"/>
      <c r="AG697" s="209"/>
      <c r="AH697" s="209"/>
      <c r="AI697" s="69"/>
      <c r="AJ697" s="69"/>
      <c r="AK697" s="69"/>
      <c r="AL697" s="69"/>
      <c r="AM697" s="69"/>
      <c r="AN697" s="69"/>
      <c r="AO697" s="69"/>
      <c r="AP697" s="69"/>
      <c r="AQ697" s="69"/>
      <c r="AR697" s="209"/>
      <c r="AS697" s="209"/>
      <c r="AT697" s="209"/>
      <c r="AU697" s="69"/>
      <c r="AV697" s="69"/>
      <c r="AW697" s="69"/>
      <c r="AX697" s="69"/>
      <c r="AY697" s="69"/>
      <c r="AZ697" s="69"/>
      <c r="BA697" s="69"/>
      <c r="BB697" s="69"/>
      <c r="BC697" s="69"/>
      <c r="BD697" s="209"/>
      <c r="BE697" s="209"/>
      <c r="BF697" s="209"/>
      <c r="BG697" s="69"/>
      <c r="BH697" s="69"/>
      <c r="BI697" s="69"/>
      <c r="BJ697" s="69"/>
      <c r="BL697" s="69"/>
    </row>
    <row r="698" spans="1:98" s="53" customFormat="1" x14ac:dyDescent="0.2">
      <c r="A698" s="279"/>
      <c r="B698" s="200" t="s">
        <v>71</v>
      </c>
      <c r="C698" s="201">
        <f t="shared" ref="C698:G698" si="698">C697*C668</f>
        <v>2196.0126000000005</v>
      </c>
      <c r="D698" s="201">
        <f t="shared" si="698"/>
        <v>0</v>
      </c>
      <c r="E698" s="201">
        <f t="shared" si="698"/>
        <v>0</v>
      </c>
      <c r="F698" s="201">
        <f t="shared" si="698"/>
        <v>1957.3416720000002</v>
      </c>
      <c r="G698" s="201">
        <f t="shared" si="698"/>
        <v>0</v>
      </c>
      <c r="H698" s="202"/>
      <c r="I698" s="202"/>
      <c r="J698" s="202"/>
      <c r="K698" s="201">
        <f t="shared" ref="K698:S698" si="699">K697*K668</f>
        <v>0</v>
      </c>
      <c r="L698" s="201">
        <f t="shared" si="699"/>
        <v>0</v>
      </c>
      <c r="M698" s="201">
        <f t="shared" si="699"/>
        <v>0</v>
      </c>
      <c r="N698" s="201">
        <f t="shared" si="699"/>
        <v>0</v>
      </c>
      <c r="O698" s="201">
        <f t="shared" si="699"/>
        <v>1049.793156</v>
      </c>
      <c r="P698" s="201">
        <f t="shared" si="699"/>
        <v>1392.9256800000001</v>
      </c>
      <c r="Q698" s="201">
        <f t="shared" si="699"/>
        <v>3860.6754599999999</v>
      </c>
      <c r="R698" s="201">
        <f t="shared" si="699"/>
        <v>4255.2215999999999</v>
      </c>
      <c r="S698" s="201">
        <f t="shared" si="699"/>
        <v>5651.7345000000005</v>
      </c>
      <c r="T698" s="202"/>
      <c r="U698" s="202"/>
      <c r="V698" s="202"/>
      <c r="W698" s="201">
        <f t="shared" ref="W698:AE698" si="700">W697*W668</f>
        <v>708.77430000000004</v>
      </c>
      <c r="X698" s="201">
        <f t="shared" si="700"/>
        <v>2151.6516000000001</v>
      </c>
      <c r="Y698" s="201">
        <f t="shared" si="700"/>
        <v>2430.6966000000002</v>
      </c>
      <c r="Z698" s="201">
        <f t="shared" si="700"/>
        <v>1500.5466000000001</v>
      </c>
      <c r="AA698" s="201">
        <f t="shared" si="700"/>
        <v>0</v>
      </c>
      <c r="AB698" s="201">
        <f t="shared" si="700"/>
        <v>0</v>
      </c>
      <c r="AC698" s="201">
        <f t="shared" si="700"/>
        <v>0</v>
      </c>
      <c r="AD698" s="201">
        <f t="shared" si="700"/>
        <v>0</v>
      </c>
      <c r="AE698" s="201">
        <f t="shared" si="700"/>
        <v>0</v>
      </c>
      <c r="AF698" s="202"/>
      <c r="AG698" s="202"/>
      <c r="AH698" s="202"/>
      <c r="AI698" s="201">
        <f t="shared" ref="AI698:AQ698" si="701">AI697*AI668</f>
        <v>0</v>
      </c>
      <c r="AJ698" s="201">
        <f t="shared" si="701"/>
        <v>0</v>
      </c>
      <c r="AK698" s="201">
        <f t="shared" si="701"/>
        <v>0</v>
      </c>
      <c r="AL698" s="201">
        <f t="shared" si="701"/>
        <v>0</v>
      </c>
      <c r="AM698" s="201">
        <f t="shared" si="701"/>
        <v>0</v>
      </c>
      <c r="AN698" s="201">
        <f t="shared" si="701"/>
        <v>0</v>
      </c>
      <c r="AO698" s="201">
        <f t="shared" si="701"/>
        <v>0</v>
      </c>
      <c r="AP698" s="201">
        <f t="shared" si="701"/>
        <v>0</v>
      </c>
      <c r="AQ698" s="201">
        <f t="shared" si="701"/>
        <v>0</v>
      </c>
      <c r="AR698" s="202"/>
      <c r="AS698" s="202"/>
      <c r="AT698" s="202"/>
      <c r="AU698" s="201">
        <f t="shared" ref="AU698:BC698" si="702">AU697*AU668</f>
        <v>0</v>
      </c>
      <c r="AV698" s="201">
        <f t="shared" si="702"/>
        <v>0</v>
      </c>
      <c r="AW698" s="201">
        <f t="shared" si="702"/>
        <v>0</v>
      </c>
      <c r="AX698" s="201">
        <f t="shared" si="702"/>
        <v>0</v>
      </c>
      <c r="AY698" s="201">
        <f t="shared" si="702"/>
        <v>0</v>
      </c>
      <c r="AZ698" s="201">
        <f t="shared" si="702"/>
        <v>0</v>
      </c>
      <c r="BA698" s="201">
        <f t="shared" si="702"/>
        <v>0</v>
      </c>
      <c r="BB698" s="201">
        <f t="shared" si="702"/>
        <v>0</v>
      </c>
      <c r="BC698" s="201">
        <f t="shared" si="702"/>
        <v>0</v>
      </c>
      <c r="BD698" s="202"/>
      <c r="BE698" s="202"/>
      <c r="BF698" s="202"/>
      <c r="BG698" s="201">
        <f t="shared" ref="BG698:BJ698" si="703">BG697*BG668</f>
        <v>0</v>
      </c>
      <c r="BH698" s="201">
        <f t="shared" si="703"/>
        <v>0</v>
      </c>
      <c r="BI698" s="201">
        <f t="shared" si="703"/>
        <v>0</v>
      </c>
      <c r="BJ698" s="201">
        <f t="shared" si="703"/>
        <v>0</v>
      </c>
      <c r="BK698" s="45"/>
      <c r="BL698" s="201">
        <f t="shared" ref="BL698" si="704">BL697*BL668</f>
        <v>0</v>
      </c>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row>
    <row r="699" spans="1:98" s="45" customFormat="1" x14ac:dyDescent="0.2">
      <c r="A699" s="279"/>
      <c r="B699" s="203" t="s">
        <v>72</v>
      </c>
      <c r="C699" s="204"/>
      <c r="D699" s="204"/>
      <c r="E699" s="204"/>
      <c r="F699" s="204"/>
      <c r="G699" s="204"/>
      <c r="H699" s="194"/>
      <c r="I699" s="194"/>
      <c r="J699" s="194"/>
      <c r="K699" s="204"/>
      <c r="L699" s="204"/>
      <c r="M699" s="204"/>
      <c r="N699" s="204"/>
      <c r="O699" s="204"/>
      <c r="P699" s="204"/>
      <c r="Q699" s="204"/>
      <c r="R699" s="204"/>
      <c r="S699" s="204"/>
      <c r="T699" s="194">
        <v>1.4238</v>
      </c>
      <c r="U699" s="194">
        <v>1.4238</v>
      </c>
      <c r="V699" s="194">
        <v>1.4238</v>
      </c>
      <c r="W699" s="204"/>
      <c r="X699" s="204"/>
      <c r="Y699" s="204"/>
      <c r="Z699" s="204"/>
      <c r="AA699" s="204"/>
      <c r="AB699" s="204"/>
      <c r="AC699" s="204"/>
      <c r="AD699" s="204"/>
      <c r="AE699" s="204"/>
      <c r="AF699" s="194"/>
      <c r="AG699" s="194"/>
      <c r="AH699" s="194"/>
      <c r="AI699" s="204"/>
      <c r="AJ699" s="204"/>
      <c r="AK699" s="204"/>
      <c r="AL699" s="204"/>
      <c r="AM699" s="204"/>
      <c r="AN699" s="204"/>
      <c r="AO699" s="204"/>
      <c r="AP699" s="204"/>
      <c r="AQ699" s="204"/>
      <c r="AR699" s="194"/>
      <c r="AS699" s="194"/>
      <c r="AT699" s="194"/>
      <c r="AU699" s="204"/>
      <c r="AV699" s="204"/>
      <c r="AW699" s="204"/>
      <c r="AX699" s="204"/>
      <c r="AY699" s="204"/>
      <c r="AZ699" s="204"/>
      <c r="BA699" s="204"/>
      <c r="BB699" s="204"/>
      <c r="BC699" s="204"/>
      <c r="BD699" s="194"/>
      <c r="BE699" s="194"/>
      <c r="BF699" s="194"/>
      <c r="BG699" s="204"/>
      <c r="BH699" s="204"/>
      <c r="BI699" s="204"/>
      <c r="BJ699" s="204"/>
      <c r="BL699" s="204"/>
    </row>
    <row r="700" spans="1:98" s="208" customFormat="1" x14ac:dyDescent="0.2">
      <c r="A700" s="279"/>
      <c r="B700" s="205" t="s">
        <v>73</v>
      </c>
      <c r="C700" s="206"/>
      <c r="D700" s="206"/>
      <c r="E700" s="206"/>
      <c r="F700" s="206"/>
      <c r="G700" s="206"/>
      <c r="H700" s="210">
        <f t="shared" ref="H700:J700" si="705">H699*H668</f>
        <v>0</v>
      </c>
      <c r="I700" s="210">
        <f t="shared" si="705"/>
        <v>0</v>
      </c>
      <c r="J700" s="210">
        <f t="shared" si="705"/>
        <v>0</v>
      </c>
      <c r="K700" s="206"/>
      <c r="L700" s="206"/>
      <c r="M700" s="206"/>
      <c r="N700" s="206"/>
      <c r="O700" s="206"/>
      <c r="P700" s="206"/>
      <c r="Q700" s="206"/>
      <c r="R700" s="206"/>
      <c r="S700" s="206"/>
      <c r="T700" s="210">
        <f t="shared" ref="T700:V700" si="706">T699*T668</f>
        <v>2044.633752</v>
      </c>
      <c r="U700" s="210">
        <f t="shared" si="706"/>
        <v>2397.2805359999998</v>
      </c>
      <c r="V700" s="210">
        <f t="shared" si="706"/>
        <v>6858.6724079999995</v>
      </c>
      <c r="W700" s="206"/>
      <c r="X700" s="206"/>
      <c r="Y700" s="206"/>
      <c r="Z700" s="206"/>
      <c r="AA700" s="206"/>
      <c r="AB700" s="206"/>
      <c r="AC700" s="206"/>
      <c r="AD700" s="206"/>
      <c r="AE700" s="206"/>
      <c r="AF700" s="210">
        <f t="shared" ref="AF700:AH700" si="707">AF699*AF668</f>
        <v>0</v>
      </c>
      <c r="AG700" s="210">
        <f t="shared" si="707"/>
        <v>0</v>
      </c>
      <c r="AH700" s="210">
        <f t="shared" si="707"/>
        <v>0</v>
      </c>
      <c r="AI700" s="206"/>
      <c r="AJ700" s="206"/>
      <c r="AK700" s="206"/>
      <c r="AL700" s="206"/>
      <c r="AM700" s="206"/>
      <c r="AN700" s="206"/>
      <c r="AO700" s="206"/>
      <c r="AP700" s="206"/>
      <c r="AQ700" s="206"/>
      <c r="AR700" s="210">
        <f t="shared" ref="AR700:AT700" si="708">AR699*AR668</f>
        <v>0</v>
      </c>
      <c r="AS700" s="210">
        <f t="shared" si="708"/>
        <v>0</v>
      </c>
      <c r="AT700" s="210">
        <f t="shared" si="708"/>
        <v>0</v>
      </c>
      <c r="AU700" s="206"/>
      <c r="AV700" s="206"/>
      <c r="AW700" s="206"/>
      <c r="AX700" s="206"/>
      <c r="AY700" s="206"/>
      <c r="AZ700" s="206"/>
      <c r="BA700" s="206"/>
      <c r="BB700" s="206"/>
      <c r="BC700" s="206"/>
      <c r="BD700" s="210">
        <f t="shared" ref="BD700:BF700" si="709">BD699*BD668</f>
        <v>0</v>
      </c>
      <c r="BE700" s="210">
        <f t="shared" si="709"/>
        <v>0</v>
      </c>
      <c r="BF700" s="210">
        <f t="shared" si="709"/>
        <v>0</v>
      </c>
      <c r="BG700" s="206"/>
      <c r="BH700" s="206"/>
      <c r="BI700" s="206"/>
      <c r="BJ700" s="206"/>
      <c r="BK700" s="45"/>
      <c r="BL700" s="206"/>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row>
    <row r="701" spans="1:98" s="45" customFormat="1" x14ac:dyDescent="0.2">
      <c r="A701" s="279"/>
      <c r="B701" s="203" t="s">
        <v>74</v>
      </c>
      <c r="C701" s="194">
        <v>0.24349999999999999</v>
      </c>
      <c r="D701" s="194"/>
      <c r="E701" s="194"/>
      <c r="F701" s="194">
        <v>0.13070000000000001</v>
      </c>
      <c r="G701" s="194"/>
      <c r="H701" s="209"/>
      <c r="I701" s="209"/>
      <c r="J701" s="209"/>
      <c r="K701" s="194"/>
      <c r="L701" s="194"/>
      <c r="M701" s="194"/>
      <c r="N701" s="194"/>
      <c r="O701" s="194">
        <v>0.19719999999999999</v>
      </c>
      <c r="P701" s="194">
        <v>0.19719999999999999</v>
      </c>
      <c r="Q701" s="194">
        <v>0.19719999999999999</v>
      </c>
      <c r="R701" s="194">
        <v>0.24349999999999999</v>
      </c>
      <c r="S701" s="194">
        <v>0.24349999999999999</v>
      </c>
      <c r="T701" s="209"/>
      <c r="U701" s="209"/>
      <c r="V701" s="209"/>
      <c r="W701" s="194">
        <v>0.24349999999999999</v>
      </c>
      <c r="X701" s="194">
        <v>0.24349999999999999</v>
      </c>
      <c r="Y701" s="194">
        <v>0.24349999999999999</v>
      </c>
      <c r="Z701" s="194">
        <v>0.24349999999999999</v>
      </c>
      <c r="AA701" s="194"/>
      <c r="AB701" s="194"/>
      <c r="AC701" s="194"/>
      <c r="AD701" s="194"/>
      <c r="AE701" s="194"/>
      <c r="AF701" s="209"/>
      <c r="AG701" s="209"/>
      <c r="AH701" s="209"/>
      <c r="AI701" s="194"/>
      <c r="AJ701" s="194"/>
      <c r="AK701" s="194"/>
      <c r="AL701" s="194"/>
      <c r="AM701" s="194"/>
      <c r="AN701" s="194"/>
      <c r="AO701" s="194"/>
      <c r="AP701" s="194"/>
      <c r="AQ701" s="194"/>
      <c r="AR701" s="209"/>
      <c r="AS701" s="209"/>
      <c r="AT701" s="209"/>
      <c r="AU701" s="194"/>
      <c r="AV701" s="194"/>
      <c r="AW701" s="194"/>
      <c r="AX701" s="194"/>
      <c r="AY701" s="194"/>
      <c r="AZ701" s="194"/>
      <c r="BA701" s="194"/>
      <c r="BB701" s="194"/>
      <c r="BC701" s="194"/>
      <c r="BD701" s="209"/>
      <c r="BE701" s="209"/>
      <c r="BF701" s="209"/>
      <c r="BG701" s="194"/>
      <c r="BH701" s="194"/>
      <c r="BI701" s="194"/>
      <c r="BJ701" s="194"/>
      <c r="BL701" s="194"/>
    </row>
    <row r="702" spans="1:98" s="53" customFormat="1" x14ac:dyDescent="0.2">
      <c r="A702" s="279"/>
      <c r="B702" s="200" t="s">
        <v>75</v>
      </c>
      <c r="C702" s="201">
        <f t="shared" ref="C702:G702" si="710">C701*C667</f>
        <v>1689.2958599999999</v>
      </c>
      <c r="D702" s="201">
        <f t="shared" si="710"/>
        <v>0</v>
      </c>
      <c r="E702" s="201">
        <f t="shared" si="710"/>
        <v>0</v>
      </c>
      <c r="F702" s="201">
        <f t="shared" si="710"/>
        <v>2092.4494920000002</v>
      </c>
      <c r="G702" s="201">
        <f t="shared" si="710"/>
        <v>0</v>
      </c>
      <c r="H702" s="211"/>
      <c r="I702" s="211"/>
      <c r="J702" s="211"/>
      <c r="K702" s="201">
        <f t="shared" ref="K702:S702" si="711">K701*K667</f>
        <v>0</v>
      </c>
      <c r="L702" s="201">
        <f t="shared" si="711"/>
        <v>0</v>
      </c>
      <c r="M702" s="201">
        <f t="shared" si="711"/>
        <v>0</v>
      </c>
      <c r="N702" s="201">
        <f t="shared" si="711"/>
        <v>0</v>
      </c>
      <c r="O702" s="201">
        <f t="shared" si="711"/>
        <v>1432.4055839999999</v>
      </c>
      <c r="P702" s="201">
        <f t="shared" si="711"/>
        <v>1963.5677279999998</v>
      </c>
      <c r="Q702" s="201">
        <f t="shared" si="711"/>
        <v>7164.0156959999995</v>
      </c>
      <c r="R702" s="201">
        <f t="shared" si="711"/>
        <v>6458.7011399999992</v>
      </c>
      <c r="S702" s="201">
        <f t="shared" si="711"/>
        <v>5395.9989599999999</v>
      </c>
      <c r="T702" s="211"/>
      <c r="U702" s="211"/>
      <c r="V702" s="211"/>
      <c r="W702" s="201">
        <f t="shared" ref="W702:AE702" si="712">W701*W667</f>
        <v>1163.7741599999999</v>
      </c>
      <c r="X702" s="201">
        <f t="shared" si="712"/>
        <v>2259.1735199999998</v>
      </c>
      <c r="Y702" s="201">
        <f t="shared" si="712"/>
        <v>4169.5479000000005</v>
      </c>
      <c r="Z702" s="201">
        <f t="shared" si="712"/>
        <v>1965.4248600000001</v>
      </c>
      <c r="AA702" s="201">
        <f t="shared" si="712"/>
        <v>0</v>
      </c>
      <c r="AB702" s="201">
        <f t="shared" si="712"/>
        <v>0</v>
      </c>
      <c r="AC702" s="201">
        <f t="shared" si="712"/>
        <v>0</v>
      </c>
      <c r="AD702" s="201">
        <f t="shared" si="712"/>
        <v>0</v>
      </c>
      <c r="AE702" s="201">
        <f t="shared" si="712"/>
        <v>0</v>
      </c>
      <c r="AF702" s="211"/>
      <c r="AG702" s="211"/>
      <c r="AH702" s="211"/>
      <c r="AI702" s="201">
        <f t="shared" ref="AI702:AQ702" si="713">AI701*AI667</f>
        <v>0</v>
      </c>
      <c r="AJ702" s="201">
        <f t="shared" si="713"/>
        <v>0</v>
      </c>
      <c r="AK702" s="201">
        <f t="shared" si="713"/>
        <v>0</v>
      </c>
      <c r="AL702" s="201">
        <f t="shared" si="713"/>
        <v>0</v>
      </c>
      <c r="AM702" s="201">
        <f t="shared" si="713"/>
        <v>0</v>
      </c>
      <c r="AN702" s="201">
        <f t="shared" si="713"/>
        <v>0</v>
      </c>
      <c r="AO702" s="201">
        <f t="shared" si="713"/>
        <v>0</v>
      </c>
      <c r="AP702" s="201">
        <f t="shared" si="713"/>
        <v>0</v>
      </c>
      <c r="AQ702" s="201">
        <f t="shared" si="713"/>
        <v>0</v>
      </c>
      <c r="AR702" s="211"/>
      <c r="AS702" s="211"/>
      <c r="AT702" s="211"/>
      <c r="AU702" s="201">
        <f t="shared" ref="AU702:BC702" si="714">AU701*AU667</f>
        <v>0</v>
      </c>
      <c r="AV702" s="201">
        <f t="shared" si="714"/>
        <v>0</v>
      </c>
      <c r="AW702" s="201">
        <f t="shared" si="714"/>
        <v>0</v>
      </c>
      <c r="AX702" s="201">
        <f t="shared" si="714"/>
        <v>0</v>
      </c>
      <c r="AY702" s="201">
        <f t="shared" si="714"/>
        <v>0</v>
      </c>
      <c r="AZ702" s="201">
        <f t="shared" si="714"/>
        <v>0</v>
      </c>
      <c r="BA702" s="201">
        <f t="shared" si="714"/>
        <v>0</v>
      </c>
      <c r="BB702" s="201">
        <f t="shared" si="714"/>
        <v>0</v>
      </c>
      <c r="BC702" s="201">
        <f t="shared" si="714"/>
        <v>0</v>
      </c>
      <c r="BD702" s="211"/>
      <c r="BE702" s="211"/>
      <c r="BF702" s="211"/>
      <c r="BG702" s="201">
        <f t="shared" ref="BG702:BJ702" si="715">BG701*BG667</f>
        <v>0</v>
      </c>
      <c r="BH702" s="201">
        <f t="shared" si="715"/>
        <v>0</v>
      </c>
      <c r="BI702" s="201">
        <f t="shared" si="715"/>
        <v>0</v>
      </c>
      <c r="BJ702" s="201">
        <f t="shared" si="715"/>
        <v>0</v>
      </c>
      <c r="BK702" s="45"/>
      <c r="BL702" s="201">
        <f t="shared" ref="BL702" si="716">BL701*BL667</f>
        <v>0</v>
      </c>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row>
    <row r="703" spans="1:98" s="45" customFormat="1" x14ac:dyDescent="0.2">
      <c r="A703" s="279"/>
      <c r="B703" s="212" t="s">
        <v>76</v>
      </c>
      <c r="C703" s="204"/>
      <c r="D703" s="204"/>
      <c r="E703" s="204"/>
      <c r="F703" s="204"/>
      <c r="G703" s="204"/>
      <c r="H703" s="194"/>
      <c r="I703" s="194"/>
      <c r="J703" s="194"/>
      <c r="K703" s="204"/>
      <c r="L703" s="204"/>
      <c r="M703" s="204"/>
      <c r="N703" s="204"/>
      <c r="O703" s="204"/>
      <c r="P703" s="204"/>
      <c r="Q703" s="204"/>
      <c r="R703" s="204"/>
      <c r="S703" s="204"/>
      <c r="T703" s="194">
        <v>0.37009999999999998</v>
      </c>
      <c r="U703" s="194">
        <v>0.37009999999999998</v>
      </c>
      <c r="V703" s="194">
        <v>0.37009999999999998</v>
      </c>
      <c r="W703" s="204"/>
      <c r="X703" s="204"/>
      <c r="Y703" s="204"/>
      <c r="Z703" s="204"/>
      <c r="AA703" s="204"/>
      <c r="AB703" s="204"/>
      <c r="AC703" s="204"/>
      <c r="AD703" s="204"/>
      <c r="AE703" s="204"/>
      <c r="AF703" s="194"/>
      <c r="AG703" s="194"/>
      <c r="AH703" s="194"/>
      <c r="AI703" s="204"/>
      <c r="AJ703" s="204"/>
      <c r="AK703" s="204"/>
      <c r="AL703" s="204"/>
      <c r="AM703" s="204"/>
      <c r="AN703" s="204"/>
      <c r="AO703" s="204"/>
      <c r="AP703" s="204"/>
      <c r="AQ703" s="204"/>
      <c r="AR703" s="194"/>
      <c r="AS703" s="194"/>
      <c r="AT703" s="194"/>
      <c r="AU703" s="204"/>
      <c r="AV703" s="204"/>
      <c r="AW703" s="204"/>
      <c r="AX703" s="204"/>
      <c r="AY703" s="204"/>
      <c r="AZ703" s="204"/>
      <c r="BA703" s="204"/>
      <c r="BB703" s="204"/>
      <c r="BC703" s="204"/>
      <c r="BD703" s="194"/>
      <c r="BE703" s="194"/>
      <c r="BF703" s="194"/>
      <c r="BG703" s="204"/>
      <c r="BH703" s="204"/>
      <c r="BI703" s="204"/>
      <c r="BJ703" s="204"/>
      <c r="BL703" s="204"/>
    </row>
    <row r="704" spans="1:98" s="217" customFormat="1" ht="13.5" thickBot="1" x14ac:dyDescent="0.25">
      <c r="A704" s="279"/>
      <c r="B704" s="213" t="s">
        <v>77</v>
      </c>
      <c r="C704" s="214"/>
      <c r="D704" s="214"/>
      <c r="E704" s="214"/>
      <c r="F704" s="214"/>
      <c r="G704" s="214"/>
      <c r="H704" s="215">
        <f t="shared" ref="H704:J704" si="717">H703*H667</f>
        <v>0</v>
      </c>
      <c r="I704" s="215">
        <f t="shared" si="717"/>
        <v>0</v>
      </c>
      <c r="J704" s="215">
        <f t="shared" si="717"/>
        <v>0</v>
      </c>
      <c r="K704" s="214"/>
      <c r="L704" s="214"/>
      <c r="M704" s="214"/>
      <c r="N704" s="214"/>
      <c r="O704" s="214"/>
      <c r="P704" s="214"/>
      <c r="Q704" s="214"/>
      <c r="R704" s="214"/>
      <c r="S704" s="214"/>
      <c r="T704" s="215">
        <f t="shared" ref="T704:V704" si="718">T703*T667</f>
        <v>5145.0413760000001</v>
      </c>
      <c r="U704" s="215">
        <f t="shared" si="718"/>
        <v>6680.4530400000003</v>
      </c>
      <c r="V704" s="215">
        <f t="shared" si="718"/>
        <v>6502.8494519999995</v>
      </c>
      <c r="W704" s="214"/>
      <c r="X704" s="214"/>
      <c r="Y704" s="214"/>
      <c r="Z704" s="214"/>
      <c r="AA704" s="214"/>
      <c r="AB704" s="214"/>
      <c r="AC704" s="214"/>
      <c r="AD704" s="214"/>
      <c r="AE704" s="214"/>
      <c r="AF704" s="215">
        <f t="shared" ref="AF704:AH704" si="719">AF703*AF667</f>
        <v>0</v>
      </c>
      <c r="AG704" s="215">
        <f t="shared" si="719"/>
        <v>0</v>
      </c>
      <c r="AH704" s="215">
        <f t="shared" si="719"/>
        <v>0</v>
      </c>
      <c r="AI704" s="214"/>
      <c r="AJ704" s="214"/>
      <c r="AK704" s="214"/>
      <c r="AL704" s="214"/>
      <c r="AM704" s="214"/>
      <c r="AN704" s="214"/>
      <c r="AO704" s="214"/>
      <c r="AP704" s="214"/>
      <c r="AQ704" s="214"/>
      <c r="AR704" s="215">
        <f t="shared" ref="AR704:AT704" si="720">AR703*AR667</f>
        <v>0</v>
      </c>
      <c r="AS704" s="215">
        <f t="shared" si="720"/>
        <v>0</v>
      </c>
      <c r="AT704" s="215">
        <f t="shared" si="720"/>
        <v>0</v>
      </c>
      <c r="AU704" s="214"/>
      <c r="AV704" s="214"/>
      <c r="AW704" s="214"/>
      <c r="AX704" s="214"/>
      <c r="AY704" s="214"/>
      <c r="AZ704" s="214"/>
      <c r="BA704" s="214"/>
      <c r="BB704" s="214"/>
      <c r="BC704" s="214"/>
      <c r="BD704" s="215">
        <f t="shared" ref="BD704:BF704" si="721">BD703*BD667</f>
        <v>0</v>
      </c>
      <c r="BE704" s="215">
        <f t="shared" si="721"/>
        <v>0</v>
      </c>
      <c r="BF704" s="215">
        <f t="shared" si="721"/>
        <v>0</v>
      </c>
      <c r="BG704" s="214"/>
      <c r="BH704" s="214"/>
      <c r="BI704" s="214"/>
      <c r="BJ704" s="214"/>
      <c r="BK704" s="45"/>
      <c r="BL704" s="214"/>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216"/>
    </row>
    <row r="705" spans="1:98" s="142" customFormat="1" x14ac:dyDescent="0.2">
      <c r="A705" s="279"/>
      <c r="B705" s="218" t="s">
        <v>78</v>
      </c>
      <c r="C705" s="133"/>
      <c r="D705" s="133"/>
      <c r="E705" s="133"/>
      <c r="F705" s="133"/>
      <c r="G705" s="133"/>
      <c r="H705" s="165"/>
      <c r="I705" s="165"/>
      <c r="J705" s="165"/>
      <c r="K705" s="133"/>
      <c r="L705" s="133"/>
      <c r="M705" s="133"/>
      <c r="N705" s="133"/>
      <c r="O705" s="133"/>
      <c r="P705" s="133"/>
      <c r="Q705" s="133"/>
      <c r="R705" s="133"/>
      <c r="S705" s="133"/>
      <c r="T705" s="165">
        <v>17951</v>
      </c>
      <c r="U705" s="165">
        <v>22281</v>
      </c>
      <c r="V705" s="165">
        <v>26354</v>
      </c>
      <c r="W705" s="133"/>
      <c r="X705" s="133"/>
      <c r="Y705" s="133"/>
      <c r="Z705" s="133"/>
      <c r="AA705" s="133"/>
      <c r="AB705" s="133"/>
      <c r="AC705" s="133"/>
      <c r="AD705" s="133"/>
      <c r="AE705" s="133"/>
      <c r="AF705" s="165"/>
      <c r="AG705" s="165"/>
      <c r="AH705" s="165"/>
      <c r="AI705" s="133"/>
      <c r="AJ705" s="133"/>
      <c r="AK705" s="133"/>
      <c r="AL705" s="133"/>
      <c r="AM705" s="133"/>
      <c r="AN705" s="133"/>
      <c r="AO705" s="133"/>
      <c r="AP705" s="133"/>
      <c r="AQ705" s="133"/>
      <c r="AR705" s="165"/>
      <c r="AS705" s="165"/>
      <c r="AT705" s="165"/>
      <c r="AU705" s="133"/>
      <c r="AV705" s="133"/>
      <c r="AW705" s="133"/>
      <c r="AX705" s="133"/>
      <c r="AY705" s="133"/>
      <c r="AZ705" s="133"/>
      <c r="BA705" s="133"/>
      <c r="BB705" s="133"/>
      <c r="BC705" s="133"/>
      <c r="BD705" s="165"/>
      <c r="BE705" s="165"/>
      <c r="BF705" s="165"/>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row>
    <row r="706" spans="1:98" s="194" customFormat="1" x14ac:dyDescent="0.2">
      <c r="A706" s="279"/>
      <c r="B706" s="219" t="s">
        <v>79</v>
      </c>
      <c r="C706" s="45"/>
      <c r="D706" s="45"/>
      <c r="E706" s="45"/>
      <c r="F706" s="45"/>
      <c r="G706" s="45"/>
      <c r="H706" s="220"/>
      <c r="I706" s="220"/>
      <c r="J706" s="220"/>
      <c r="K706" s="45"/>
      <c r="L706" s="45"/>
      <c r="M706" s="45"/>
      <c r="N706" s="45"/>
      <c r="O706" s="45"/>
      <c r="P706" s="45"/>
      <c r="Q706" s="45"/>
      <c r="R706" s="45"/>
      <c r="S706" s="45"/>
      <c r="T706" s="220">
        <v>5.8900000000000001E-2</v>
      </c>
      <c r="U706" s="220">
        <v>5.8900000000000001E-2</v>
      </c>
      <c r="V706" s="220">
        <v>5.8900000000000001E-2</v>
      </c>
      <c r="W706" s="45"/>
      <c r="X706" s="45"/>
      <c r="Y706" s="45"/>
      <c r="Z706" s="45"/>
      <c r="AA706" s="45"/>
      <c r="AB706" s="45"/>
      <c r="AC706" s="45"/>
      <c r="AD706" s="45"/>
      <c r="AE706" s="45"/>
      <c r="AF706" s="220"/>
      <c r="AG706" s="220"/>
      <c r="AH706" s="220"/>
      <c r="AI706" s="45"/>
      <c r="AJ706" s="45"/>
      <c r="AK706" s="45"/>
      <c r="AL706" s="45"/>
      <c r="AM706" s="45"/>
      <c r="AN706" s="45"/>
      <c r="AO706" s="45"/>
      <c r="AP706" s="45"/>
      <c r="AQ706" s="45"/>
      <c r="AR706" s="220"/>
      <c r="AS706" s="220"/>
      <c r="AT706" s="220"/>
      <c r="AU706" s="45"/>
      <c r="AV706" s="45"/>
      <c r="AW706" s="45"/>
      <c r="AX706" s="45"/>
      <c r="AY706" s="45"/>
      <c r="AZ706" s="45"/>
      <c r="BA706" s="45"/>
      <c r="BB706" s="45"/>
      <c r="BC706" s="45"/>
      <c r="BD706" s="220"/>
      <c r="BE706" s="220"/>
      <c r="BF706" s="220"/>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195"/>
    </row>
    <row r="707" spans="1:98" s="217" customFormat="1" ht="13.5" thickBot="1" x14ac:dyDescent="0.25">
      <c r="A707" s="279"/>
      <c r="B707" s="221" t="s">
        <v>80</v>
      </c>
      <c r="C707" s="214"/>
      <c r="D707" s="214"/>
      <c r="E707" s="214"/>
      <c r="F707" s="214"/>
      <c r="G707" s="214"/>
      <c r="H707" s="222">
        <f t="shared" ref="H707:J707" si="722">H706*H705</f>
        <v>0</v>
      </c>
      <c r="I707" s="222">
        <f t="shared" si="722"/>
        <v>0</v>
      </c>
      <c r="J707" s="222">
        <f t="shared" si="722"/>
        <v>0</v>
      </c>
      <c r="K707" s="214"/>
      <c r="L707" s="214"/>
      <c r="M707" s="214"/>
      <c r="N707" s="214"/>
      <c r="O707" s="214"/>
      <c r="P707" s="214"/>
      <c r="Q707" s="214"/>
      <c r="R707" s="214"/>
      <c r="S707" s="214"/>
      <c r="T707" s="222">
        <f t="shared" ref="T707:V707" si="723">T706*T705</f>
        <v>1057.3139000000001</v>
      </c>
      <c r="U707" s="222">
        <f t="shared" si="723"/>
        <v>1312.3508999999999</v>
      </c>
      <c r="V707" s="222">
        <f t="shared" si="723"/>
        <v>1552.2506000000001</v>
      </c>
      <c r="W707" s="214"/>
      <c r="X707" s="214"/>
      <c r="Y707" s="214"/>
      <c r="Z707" s="214"/>
      <c r="AA707" s="214"/>
      <c r="AB707" s="214"/>
      <c r="AC707" s="214"/>
      <c r="AD707" s="214"/>
      <c r="AE707" s="214"/>
      <c r="AF707" s="222">
        <f t="shared" ref="AF707:AH707" si="724">AF706*AF705</f>
        <v>0</v>
      </c>
      <c r="AG707" s="222">
        <f t="shared" si="724"/>
        <v>0</v>
      </c>
      <c r="AH707" s="222">
        <f t="shared" si="724"/>
        <v>0</v>
      </c>
      <c r="AI707" s="214"/>
      <c r="AJ707" s="214"/>
      <c r="AK707" s="214"/>
      <c r="AL707" s="214"/>
      <c r="AM707" s="214"/>
      <c r="AN707" s="214"/>
      <c r="AO707" s="214"/>
      <c r="AP707" s="214"/>
      <c r="AQ707" s="214"/>
      <c r="AR707" s="222">
        <f t="shared" ref="AR707:AT707" si="725">AR706*AR705</f>
        <v>0</v>
      </c>
      <c r="AS707" s="222">
        <f t="shared" si="725"/>
        <v>0</v>
      </c>
      <c r="AT707" s="222">
        <f t="shared" si="725"/>
        <v>0</v>
      </c>
      <c r="AU707" s="214"/>
      <c r="AV707" s="214"/>
      <c r="AW707" s="214"/>
      <c r="AX707" s="214"/>
      <c r="AY707" s="214"/>
      <c r="AZ707" s="214"/>
      <c r="BA707" s="214"/>
      <c r="BB707" s="214"/>
      <c r="BC707" s="214"/>
      <c r="BD707" s="222">
        <f t="shared" ref="BD707:BF707" si="726">BD706*BD705</f>
        <v>0</v>
      </c>
      <c r="BE707" s="222">
        <f t="shared" si="726"/>
        <v>0</v>
      </c>
      <c r="BF707" s="222">
        <f t="shared" si="726"/>
        <v>0</v>
      </c>
      <c r="BG707" s="214"/>
      <c r="BH707" s="214"/>
      <c r="BI707" s="214"/>
      <c r="BJ707" s="214"/>
      <c r="BK707" s="45"/>
      <c r="BL707" s="214"/>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216"/>
    </row>
    <row r="708" spans="1:98" s="45" customFormat="1" ht="12" customHeight="1" x14ac:dyDescent="0.2">
      <c r="A708" s="279"/>
      <c r="B708" s="203" t="s">
        <v>81</v>
      </c>
      <c r="C708" s="194">
        <v>3.09E-2</v>
      </c>
      <c r="D708" s="194"/>
      <c r="E708" s="194"/>
      <c r="F708" s="194">
        <v>2.1600000000000001E-2</v>
      </c>
      <c r="G708" s="194"/>
      <c r="H708" s="194"/>
      <c r="I708" s="194"/>
      <c r="J708" s="194"/>
      <c r="K708" s="194"/>
      <c r="L708" s="194"/>
      <c r="M708" s="194"/>
      <c r="N708" s="194"/>
      <c r="O708" s="194">
        <v>2.5000000000000001E-2</v>
      </c>
      <c r="P708" s="194">
        <v>2.5000000000000001E-2</v>
      </c>
      <c r="Q708" s="194">
        <v>2.5000000000000001E-2</v>
      </c>
      <c r="R708" s="194">
        <v>3.09E-2</v>
      </c>
      <c r="S708" s="194">
        <v>3.09E-2</v>
      </c>
      <c r="T708" s="194">
        <v>3.09E-2</v>
      </c>
      <c r="U708" s="194">
        <v>3.09E-2</v>
      </c>
      <c r="V708" s="194">
        <v>3.09E-2</v>
      </c>
      <c r="W708" s="194">
        <v>3.09E-2</v>
      </c>
      <c r="X708" s="194">
        <v>3.09E-2</v>
      </c>
      <c r="Y708" s="194">
        <v>3.09E-2</v>
      </c>
      <c r="Z708" s="194">
        <v>3.09E-2</v>
      </c>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194"/>
      <c r="BB708" s="194"/>
      <c r="BC708" s="194"/>
      <c r="BD708" s="194"/>
      <c r="BE708" s="194"/>
      <c r="BF708" s="194"/>
      <c r="BG708" s="194"/>
      <c r="BH708" s="194"/>
      <c r="BI708" s="194"/>
      <c r="BJ708" s="194"/>
      <c r="BL708" s="194"/>
    </row>
    <row r="709" spans="1:98" s="224" customFormat="1" x14ac:dyDescent="0.2">
      <c r="A709" s="279"/>
      <c r="B709" s="223" t="s">
        <v>82</v>
      </c>
      <c r="C709" s="183">
        <f t="shared" ref="C709:BJ709" si="727">C708*C669</f>
        <v>463.35909600000002</v>
      </c>
      <c r="D709" s="183">
        <f t="shared" si="727"/>
        <v>0</v>
      </c>
      <c r="E709" s="183">
        <f t="shared" si="727"/>
        <v>0</v>
      </c>
      <c r="F709" s="183">
        <f t="shared" si="727"/>
        <v>636.93993599999999</v>
      </c>
      <c r="G709" s="183">
        <f t="shared" si="727"/>
        <v>0</v>
      </c>
      <c r="H709" s="183">
        <f t="shared" si="727"/>
        <v>0</v>
      </c>
      <c r="I709" s="183">
        <f t="shared" si="727"/>
        <v>0</v>
      </c>
      <c r="J709" s="183">
        <f t="shared" si="727"/>
        <v>0</v>
      </c>
      <c r="K709" s="183">
        <f t="shared" si="727"/>
        <v>0</v>
      </c>
      <c r="L709" s="183">
        <f t="shared" si="727"/>
        <v>0</v>
      </c>
      <c r="M709" s="183">
        <f t="shared" si="727"/>
        <v>0</v>
      </c>
      <c r="N709" s="183">
        <f t="shared" si="727"/>
        <v>0</v>
      </c>
      <c r="O709" s="183">
        <f t="shared" si="727"/>
        <v>417.87900000000002</v>
      </c>
      <c r="P709" s="183">
        <f t="shared" si="727"/>
        <v>497.46600000000001</v>
      </c>
      <c r="Q709" s="183">
        <f t="shared" si="727"/>
        <v>1382.652</v>
      </c>
      <c r="R709" s="183">
        <f t="shared" si="727"/>
        <v>1466.5770360000001</v>
      </c>
      <c r="S709" s="183">
        <f t="shared" si="727"/>
        <v>1409.143824</v>
      </c>
      <c r="T709" s="183">
        <f t="shared" si="727"/>
        <v>604.95649200000003</v>
      </c>
      <c r="U709" s="183">
        <f t="shared" si="727"/>
        <v>704.24931600000002</v>
      </c>
      <c r="V709" s="183">
        <f t="shared" si="727"/>
        <v>811.295568</v>
      </c>
      <c r="W709" s="183">
        <f t="shared" si="727"/>
        <v>344.12094000000002</v>
      </c>
      <c r="X709" s="183">
        <f t="shared" si="727"/>
        <v>563.14137600000004</v>
      </c>
      <c r="Y709" s="183">
        <f t="shared" si="727"/>
        <v>919.03150800000003</v>
      </c>
      <c r="Z709" s="183">
        <f t="shared" si="727"/>
        <v>557.30127600000003</v>
      </c>
      <c r="AA709" s="183">
        <f t="shared" si="727"/>
        <v>0</v>
      </c>
      <c r="AB709" s="183">
        <f t="shared" si="727"/>
        <v>0</v>
      </c>
      <c r="AC709" s="183">
        <f t="shared" si="727"/>
        <v>0</v>
      </c>
      <c r="AD709" s="183">
        <f t="shared" si="727"/>
        <v>0</v>
      </c>
      <c r="AE709" s="183">
        <f t="shared" si="727"/>
        <v>0</v>
      </c>
      <c r="AF709" s="183">
        <f t="shared" si="727"/>
        <v>0</v>
      </c>
      <c r="AG709" s="183">
        <f t="shared" si="727"/>
        <v>0</v>
      </c>
      <c r="AH709" s="183">
        <f t="shared" si="727"/>
        <v>0</v>
      </c>
      <c r="AI709" s="183">
        <f t="shared" si="727"/>
        <v>0</v>
      </c>
      <c r="AJ709" s="183">
        <f t="shared" si="727"/>
        <v>0</v>
      </c>
      <c r="AK709" s="183">
        <f t="shared" si="727"/>
        <v>0</v>
      </c>
      <c r="AL709" s="183">
        <f t="shared" si="727"/>
        <v>0</v>
      </c>
      <c r="AM709" s="183">
        <f t="shared" si="727"/>
        <v>0</v>
      </c>
      <c r="AN709" s="183">
        <f t="shared" si="727"/>
        <v>0</v>
      </c>
      <c r="AO709" s="183">
        <f t="shared" si="727"/>
        <v>0</v>
      </c>
      <c r="AP709" s="183">
        <f t="shared" si="727"/>
        <v>0</v>
      </c>
      <c r="AQ709" s="183">
        <f t="shared" si="727"/>
        <v>0</v>
      </c>
      <c r="AR709" s="183">
        <f t="shared" si="727"/>
        <v>0</v>
      </c>
      <c r="AS709" s="183">
        <f t="shared" si="727"/>
        <v>0</v>
      </c>
      <c r="AT709" s="183">
        <f t="shared" si="727"/>
        <v>0</v>
      </c>
      <c r="AU709" s="183">
        <f t="shared" si="727"/>
        <v>0</v>
      </c>
      <c r="AV709" s="183">
        <f t="shared" si="727"/>
        <v>0</v>
      </c>
      <c r="AW709" s="183">
        <f t="shared" si="727"/>
        <v>0</v>
      </c>
      <c r="AX709" s="183">
        <f t="shared" si="727"/>
        <v>0</v>
      </c>
      <c r="AY709" s="183">
        <f t="shared" si="727"/>
        <v>0</v>
      </c>
      <c r="AZ709" s="183">
        <f t="shared" si="727"/>
        <v>0</v>
      </c>
      <c r="BA709" s="183">
        <f t="shared" si="727"/>
        <v>0</v>
      </c>
      <c r="BB709" s="183">
        <f t="shared" si="727"/>
        <v>0</v>
      </c>
      <c r="BC709" s="183">
        <f t="shared" si="727"/>
        <v>0</v>
      </c>
      <c r="BD709" s="183">
        <f t="shared" si="727"/>
        <v>0</v>
      </c>
      <c r="BE709" s="183">
        <f t="shared" si="727"/>
        <v>0</v>
      </c>
      <c r="BF709" s="183">
        <f t="shared" si="727"/>
        <v>0</v>
      </c>
      <c r="BG709" s="183">
        <f t="shared" si="727"/>
        <v>0</v>
      </c>
      <c r="BH709" s="183">
        <f t="shared" si="727"/>
        <v>0</v>
      </c>
      <c r="BI709" s="183">
        <f t="shared" si="727"/>
        <v>0</v>
      </c>
      <c r="BJ709" s="183">
        <f t="shared" si="727"/>
        <v>0</v>
      </c>
      <c r="BK709" s="45"/>
      <c r="BL709" s="183">
        <f t="shared" ref="BL709" si="728">BL708*BL669</f>
        <v>0</v>
      </c>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row>
    <row r="710" spans="1:98" s="45" customFormat="1" x14ac:dyDescent="0.2">
      <c r="A710" s="279"/>
      <c r="B710" s="203" t="s">
        <v>83</v>
      </c>
      <c r="C710" s="73">
        <v>0.02</v>
      </c>
      <c r="D710" s="73"/>
      <c r="E710" s="73"/>
      <c r="F710" s="73">
        <v>0</v>
      </c>
      <c r="G710" s="73"/>
      <c r="H710" s="73"/>
      <c r="I710" s="73"/>
      <c r="J710" s="73"/>
      <c r="K710" s="73"/>
      <c r="L710" s="73"/>
      <c r="M710" s="73"/>
      <c r="N710" s="73"/>
      <c r="O710" s="73">
        <v>1.9699999999999999E-2</v>
      </c>
      <c r="P710" s="73">
        <v>1.9699999999999999E-2</v>
      </c>
      <c r="Q710" s="73">
        <v>1.9699999999999999E-2</v>
      </c>
      <c r="R710" s="73">
        <v>0.02</v>
      </c>
      <c r="S710" s="73">
        <v>0.02</v>
      </c>
      <c r="T710" s="73">
        <v>0.02</v>
      </c>
      <c r="U710" s="73">
        <v>0.02</v>
      </c>
      <c r="V710" s="73">
        <v>0.02</v>
      </c>
      <c r="W710" s="73">
        <v>0.02</v>
      </c>
      <c r="X710" s="73">
        <v>0.02</v>
      </c>
      <c r="Y710" s="73">
        <v>0.02</v>
      </c>
      <c r="Z710" s="73">
        <v>0.02</v>
      </c>
      <c r="AA710" s="73"/>
      <c r="AB710" s="73"/>
      <c r="AC710" s="73"/>
      <c r="AD710" s="73"/>
      <c r="AE710" s="73"/>
      <c r="AF710" s="73"/>
      <c r="AG710" s="73"/>
      <c r="AH710" s="73"/>
      <c r="AI710" s="73"/>
      <c r="AJ710" s="73"/>
      <c r="AK710" s="73"/>
      <c r="AL710" s="73"/>
      <c r="AM710" s="73"/>
      <c r="AN710" s="73"/>
      <c r="AO710" s="73"/>
      <c r="AP710" s="73"/>
      <c r="AQ710" s="73"/>
      <c r="AR710" s="73"/>
      <c r="AS710" s="73"/>
      <c r="AT710" s="73"/>
      <c r="AU710" s="73"/>
      <c r="AV710" s="73"/>
      <c r="AW710" s="73"/>
      <c r="AX710" s="73"/>
      <c r="AY710" s="73"/>
      <c r="AZ710" s="73"/>
      <c r="BA710" s="73"/>
      <c r="BB710" s="73"/>
      <c r="BC710" s="73"/>
      <c r="BD710" s="73"/>
      <c r="BE710" s="73"/>
      <c r="BF710" s="73"/>
      <c r="BG710" s="73"/>
      <c r="BH710" s="73"/>
      <c r="BI710" s="73"/>
      <c r="BJ710" s="73"/>
      <c r="BL710" s="73"/>
    </row>
    <row r="711" spans="1:98" s="226" customFormat="1" x14ac:dyDescent="0.2">
      <c r="A711" s="279"/>
      <c r="B711" s="223" t="s">
        <v>84</v>
      </c>
      <c r="C711" s="225">
        <f t="shared" ref="C711:BJ711" si="729">C710*C669</f>
        <v>299.90880000000004</v>
      </c>
      <c r="D711" s="225">
        <f t="shared" si="729"/>
        <v>0</v>
      </c>
      <c r="E711" s="225">
        <f t="shared" si="729"/>
        <v>0</v>
      </c>
      <c r="F711" s="225">
        <f t="shared" si="729"/>
        <v>0</v>
      </c>
      <c r="G711" s="225">
        <f t="shared" si="729"/>
        <v>0</v>
      </c>
      <c r="H711" s="225">
        <f t="shared" si="729"/>
        <v>0</v>
      </c>
      <c r="I711" s="225">
        <f t="shared" si="729"/>
        <v>0</v>
      </c>
      <c r="J711" s="225">
        <f t="shared" si="729"/>
        <v>0</v>
      </c>
      <c r="K711" s="225">
        <f t="shared" si="729"/>
        <v>0</v>
      </c>
      <c r="L711" s="225">
        <f t="shared" si="729"/>
        <v>0</v>
      </c>
      <c r="M711" s="225">
        <f t="shared" si="729"/>
        <v>0</v>
      </c>
      <c r="N711" s="225">
        <f t="shared" si="729"/>
        <v>0</v>
      </c>
      <c r="O711" s="225">
        <f t="shared" si="729"/>
        <v>329.28865199999996</v>
      </c>
      <c r="P711" s="225">
        <f t="shared" si="729"/>
        <v>392.00320799999997</v>
      </c>
      <c r="Q711" s="225">
        <f t="shared" si="729"/>
        <v>1089.5297759999999</v>
      </c>
      <c r="R711" s="225">
        <f t="shared" si="729"/>
        <v>949.24080000000004</v>
      </c>
      <c r="S711" s="225">
        <f t="shared" si="729"/>
        <v>912.06720000000007</v>
      </c>
      <c r="T711" s="225">
        <f t="shared" si="729"/>
        <v>391.55760000000004</v>
      </c>
      <c r="U711" s="225">
        <f t="shared" si="729"/>
        <v>455.82480000000004</v>
      </c>
      <c r="V711" s="225">
        <f t="shared" si="729"/>
        <v>525.11040000000003</v>
      </c>
      <c r="W711" s="225">
        <f t="shared" si="729"/>
        <v>222.732</v>
      </c>
      <c r="X711" s="225">
        <f t="shared" si="729"/>
        <v>364.49279999999999</v>
      </c>
      <c r="Y711" s="225">
        <f t="shared" si="729"/>
        <v>594.8424</v>
      </c>
      <c r="Z711" s="225">
        <f t="shared" si="729"/>
        <v>360.71280000000002</v>
      </c>
      <c r="AA711" s="225">
        <f t="shared" si="729"/>
        <v>0</v>
      </c>
      <c r="AB711" s="225">
        <f t="shared" si="729"/>
        <v>0</v>
      </c>
      <c r="AC711" s="225">
        <f t="shared" si="729"/>
        <v>0</v>
      </c>
      <c r="AD711" s="225">
        <f t="shared" si="729"/>
        <v>0</v>
      </c>
      <c r="AE711" s="225">
        <f t="shared" si="729"/>
        <v>0</v>
      </c>
      <c r="AF711" s="225">
        <f t="shared" si="729"/>
        <v>0</v>
      </c>
      <c r="AG711" s="225">
        <f t="shared" si="729"/>
        <v>0</v>
      </c>
      <c r="AH711" s="225">
        <f t="shared" si="729"/>
        <v>0</v>
      </c>
      <c r="AI711" s="225">
        <f t="shared" si="729"/>
        <v>0</v>
      </c>
      <c r="AJ711" s="225">
        <f t="shared" si="729"/>
        <v>0</v>
      </c>
      <c r="AK711" s="225">
        <f t="shared" si="729"/>
        <v>0</v>
      </c>
      <c r="AL711" s="225">
        <f t="shared" si="729"/>
        <v>0</v>
      </c>
      <c r="AM711" s="225">
        <f t="shared" si="729"/>
        <v>0</v>
      </c>
      <c r="AN711" s="225">
        <f t="shared" si="729"/>
        <v>0</v>
      </c>
      <c r="AO711" s="225">
        <f t="shared" si="729"/>
        <v>0</v>
      </c>
      <c r="AP711" s="225">
        <f t="shared" si="729"/>
        <v>0</v>
      </c>
      <c r="AQ711" s="225">
        <f t="shared" si="729"/>
        <v>0</v>
      </c>
      <c r="AR711" s="225">
        <f t="shared" si="729"/>
        <v>0</v>
      </c>
      <c r="AS711" s="225">
        <f t="shared" si="729"/>
        <v>0</v>
      </c>
      <c r="AT711" s="225">
        <f t="shared" si="729"/>
        <v>0</v>
      </c>
      <c r="AU711" s="225">
        <f t="shared" si="729"/>
        <v>0</v>
      </c>
      <c r="AV711" s="225">
        <f t="shared" si="729"/>
        <v>0</v>
      </c>
      <c r="AW711" s="225">
        <f t="shared" si="729"/>
        <v>0</v>
      </c>
      <c r="AX711" s="225">
        <f t="shared" si="729"/>
        <v>0</v>
      </c>
      <c r="AY711" s="225">
        <f t="shared" si="729"/>
        <v>0</v>
      </c>
      <c r="AZ711" s="225">
        <f t="shared" si="729"/>
        <v>0</v>
      </c>
      <c r="BA711" s="225">
        <f t="shared" si="729"/>
        <v>0</v>
      </c>
      <c r="BB711" s="225">
        <f t="shared" si="729"/>
        <v>0</v>
      </c>
      <c r="BC711" s="225">
        <f t="shared" si="729"/>
        <v>0</v>
      </c>
      <c r="BD711" s="225">
        <f t="shared" si="729"/>
        <v>0</v>
      </c>
      <c r="BE711" s="225">
        <f t="shared" si="729"/>
        <v>0</v>
      </c>
      <c r="BF711" s="225">
        <f t="shared" si="729"/>
        <v>0</v>
      </c>
      <c r="BG711" s="225">
        <f t="shared" si="729"/>
        <v>0</v>
      </c>
      <c r="BH711" s="225">
        <f t="shared" si="729"/>
        <v>0</v>
      </c>
      <c r="BI711" s="225">
        <f t="shared" si="729"/>
        <v>0</v>
      </c>
      <c r="BJ711" s="225">
        <f t="shared" si="729"/>
        <v>0</v>
      </c>
      <c r="BK711" s="23"/>
      <c r="BL711" s="225">
        <f t="shared" ref="BL711" si="730">BL710*BL669</f>
        <v>0</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row>
    <row r="712" spans="1:98" s="224" customFormat="1" x14ac:dyDescent="0.2">
      <c r="A712" s="279"/>
      <c r="B712" s="223" t="s">
        <v>85</v>
      </c>
      <c r="C712" s="227">
        <v>0</v>
      </c>
      <c r="D712" s="227">
        <v>0</v>
      </c>
      <c r="E712" s="227">
        <v>0</v>
      </c>
      <c r="F712" s="227">
        <v>0</v>
      </c>
      <c r="G712" s="227">
        <v>0</v>
      </c>
      <c r="H712" s="227">
        <v>0</v>
      </c>
      <c r="I712" s="227">
        <v>0</v>
      </c>
      <c r="J712" s="227">
        <v>0</v>
      </c>
      <c r="K712" s="227">
        <v>0</v>
      </c>
      <c r="L712" s="227">
        <v>0</v>
      </c>
      <c r="M712" s="227">
        <v>0</v>
      </c>
      <c r="N712" s="227">
        <v>0</v>
      </c>
      <c r="O712" s="227">
        <v>0</v>
      </c>
      <c r="P712" s="227">
        <v>0</v>
      </c>
      <c r="Q712" s="227">
        <v>0</v>
      </c>
      <c r="R712" s="227">
        <v>0</v>
      </c>
      <c r="S712" s="227">
        <v>0</v>
      </c>
      <c r="T712" s="227">
        <v>0</v>
      </c>
      <c r="U712" s="227">
        <v>0</v>
      </c>
      <c r="V712" s="227">
        <v>0</v>
      </c>
      <c r="W712" s="227">
        <v>0</v>
      </c>
      <c r="X712" s="227">
        <v>0</v>
      </c>
      <c r="Y712" s="227">
        <v>0</v>
      </c>
      <c r="Z712" s="227">
        <v>0</v>
      </c>
      <c r="AA712" s="227">
        <v>0</v>
      </c>
      <c r="AB712" s="227">
        <v>0</v>
      </c>
      <c r="AC712" s="227">
        <v>0</v>
      </c>
      <c r="AD712" s="227">
        <v>0</v>
      </c>
      <c r="AE712" s="227">
        <v>0</v>
      </c>
      <c r="AF712" s="227">
        <v>0</v>
      </c>
      <c r="AG712" s="227">
        <v>0</v>
      </c>
      <c r="AH712" s="227">
        <v>0</v>
      </c>
      <c r="AI712" s="227">
        <v>0</v>
      </c>
      <c r="AJ712" s="227">
        <v>0</v>
      </c>
      <c r="AK712" s="227">
        <v>0</v>
      </c>
      <c r="AL712" s="227">
        <v>0</v>
      </c>
      <c r="AM712" s="227">
        <v>0</v>
      </c>
      <c r="AN712" s="227">
        <v>0</v>
      </c>
      <c r="AO712" s="227">
        <v>0</v>
      </c>
      <c r="AP712" s="227">
        <v>0</v>
      </c>
      <c r="AQ712" s="227">
        <v>0</v>
      </c>
      <c r="AR712" s="227">
        <v>0</v>
      </c>
      <c r="AS712" s="227">
        <v>0</v>
      </c>
      <c r="AT712" s="227">
        <v>0</v>
      </c>
      <c r="AU712" s="227">
        <v>0</v>
      </c>
      <c r="AV712" s="227">
        <v>0</v>
      </c>
      <c r="AW712" s="227">
        <v>0</v>
      </c>
      <c r="AX712" s="227">
        <v>0</v>
      </c>
      <c r="AY712" s="227">
        <v>0</v>
      </c>
      <c r="AZ712" s="227">
        <v>0</v>
      </c>
      <c r="BA712" s="227">
        <v>0</v>
      </c>
      <c r="BB712" s="227">
        <v>0</v>
      </c>
      <c r="BC712" s="227">
        <v>0</v>
      </c>
      <c r="BD712" s="227">
        <v>0</v>
      </c>
      <c r="BE712" s="227">
        <v>0</v>
      </c>
      <c r="BF712" s="227">
        <v>0</v>
      </c>
      <c r="BG712" s="227">
        <v>0</v>
      </c>
      <c r="BH712" s="227">
        <v>0</v>
      </c>
      <c r="BI712" s="227">
        <v>0</v>
      </c>
      <c r="BJ712" s="227">
        <v>0</v>
      </c>
      <c r="BK712" s="45"/>
      <c r="BL712" s="227">
        <v>0</v>
      </c>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row>
    <row r="713" spans="1:98" s="230" customFormat="1" ht="13.5" thickBot="1" x14ac:dyDescent="0.25">
      <c r="A713" s="279"/>
      <c r="B713" s="228" t="s">
        <v>86</v>
      </c>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45"/>
      <c r="BL713" s="229"/>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row>
    <row r="714" spans="1:98" s="83" customFormat="1" ht="13.5" thickBot="1" x14ac:dyDescent="0.25">
      <c r="A714" s="279"/>
      <c r="B714" s="80" t="s">
        <v>28</v>
      </c>
      <c r="C714" s="232">
        <v>49788.34</v>
      </c>
      <c r="D714" s="232"/>
      <c r="E714" s="232"/>
      <c r="F714" s="232">
        <v>44091.98</v>
      </c>
      <c r="G714" s="232"/>
      <c r="H714" s="232"/>
      <c r="I714" s="232"/>
      <c r="J714" s="232"/>
      <c r="K714" s="232"/>
      <c r="L714" s="232"/>
      <c r="M714" s="232"/>
      <c r="N714" s="232"/>
      <c r="O714" s="232">
        <v>36401.94</v>
      </c>
      <c r="P714" s="232">
        <v>41406.129999999997</v>
      </c>
      <c r="Q714" s="232">
        <v>52602.49</v>
      </c>
      <c r="R714" s="232">
        <v>63843.98</v>
      </c>
      <c r="S714" s="232">
        <v>63508.84</v>
      </c>
      <c r="T714" s="232">
        <v>60574.29</v>
      </c>
      <c r="U714" s="232">
        <v>61375.17</v>
      </c>
      <c r="V714" s="232">
        <v>59895.71</v>
      </c>
      <c r="W714" s="232">
        <v>45253.32</v>
      </c>
      <c r="X714" s="232">
        <v>48714.54</v>
      </c>
      <c r="Y714" s="232">
        <v>53667.16</v>
      </c>
      <c r="Z714" s="232">
        <v>47468.99</v>
      </c>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2"/>
      <c r="BE714" s="232"/>
      <c r="BF714" s="232"/>
      <c r="BG714" s="232"/>
      <c r="BH714" s="232"/>
      <c r="BI714" s="232"/>
      <c r="BJ714" s="232"/>
      <c r="BK714" s="82"/>
      <c r="BL714" s="23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row>
    <row r="715" spans="1:98" s="86" customFormat="1" ht="13.5" thickBot="1" x14ac:dyDescent="0.25">
      <c r="A715" s="279"/>
      <c r="B715" s="234" t="s">
        <v>29</v>
      </c>
      <c r="C715" s="235">
        <f>IFERROR(C714/C669*100,0)</f>
        <v>332.02320171998952</v>
      </c>
      <c r="D715" s="235">
        <f t="shared" ref="D715:BJ715" si="731">IFERROR(D714/D669*100,0)</f>
        <v>0</v>
      </c>
      <c r="E715" s="235">
        <f t="shared" si="731"/>
        <v>0</v>
      </c>
      <c r="F715" s="235">
        <f t="shared" si="731"/>
        <v>149.5253656068443</v>
      </c>
      <c r="G715" s="235">
        <f t="shared" si="731"/>
        <v>0</v>
      </c>
      <c r="H715" s="235">
        <f t="shared" si="731"/>
        <v>0</v>
      </c>
      <c r="I715" s="235">
        <f t="shared" si="731"/>
        <v>0</v>
      </c>
      <c r="J715" s="235">
        <f t="shared" si="731"/>
        <v>0</v>
      </c>
      <c r="K715" s="235">
        <f t="shared" si="731"/>
        <v>0</v>
      </c>
      <c r="L715" s="235">
        <f t="shared" si="731"/>
        <v>0</v>
      </c>
      <c r="M715" s="235">
        <f t="shared" si="731"/>
        <v>0</v>
      </c>
      <c r="N715" s="235">
        <f t="shared" si="731"/>
        <v>0</v>
      </c>
      <c r="O715" s="235">
        <f t="shared" si="731"/>
        <v>217.7779931511275</v>
      </c>
      <c r="P715" s="235">
        <f t="shared" si="731"/>
        <v>208.08522592498781</v>
      </c>
      <c r="Q715" s="235">
        <f t="shared" si="731"/>
        <v>95.111586284907546</v>
      </c>
      <c r="R715" s="235">
        <f t="shared" si="731"/>
        <v>134.5158783735381</v>
      </c>
      <c r="S715" s="235">
        <f t="shared" si="731"/>
        <v>139.26351040800503</v>
      </c>
      <c r="T715" s="235">
        <f t="shared" si="731"/>
        <v>309.40168189814216</v>
      </c>
      <c r="U715" s="235">
        <f t="shared" si="731"/>
        <v>269.29280723646451</v>
      </c>
      <c r="V715" s="235">
        <f t="shared" si="731"/>
        <v>228.12616166048127</v>
      </c>
      <c r="W715" s="235">
        <f t="shared" si="731"/>
        <v>406.34771833414146</v>
      </c>
      <c r="X715" s="235">
        <f t="shared" si="731"/>
        <v>267.30042404129796</v>
      </c>
      <c r="Y715" s="235">
        <f t="shared" si="731"/>
        <v>180.44160940780282</v>
      </c>
      <c r="Z715" s="235">
        <f t="shared" si="731"/>
        <v>263.19548405268682</v>
      </c>
      <c r="AA715" s="235">
        <f t="shared" si="731"/>
        <v>0</v>
      </c>
      <c r="AB715" s="235">
        <f t="shared" si="731"/>
        <v>0</v>
      </c>
      <c r="AC715" s="235">
        <f t="shared" si="731"/>
        <v>0</v>
      </c>
      <c r="AD715" s="235">
        <f t="shared" si="731"/>
        <v>0</v>
      </c>
      <c r="AE715" s="235">
        <f t="shared" si="731"/>
        <v>0</v>
      </c>
      <c r="AF715" s="235">
        <f t="shared" si="731"/>
        <v>0</v>
      </c>
      <c r="AG715" s="235">
        <f t="shared" si="731"/>
        <v>0</v>
      </c>
      <c r="AH715" s="235">
        <f t="shared" si="731"/>
        <v>0</v>
      </c>
      <c r="AI715" s="235">
        <f t="shared" si="731"/>
        <v>0</v>
      </c>
      <c r="AJ715" s="235">
        <f t="shared" si="731"/>
        <v>0</v>
      </c>
      <c r="AK715" s="235">
        <f t="shared" si="731"/>
        <v>0</v>
      </c>
      <c r="AL715" s="235">
        <f t="shared" si="731"/>
        <v>0</v>
      </c>
      <c r="AM715" s="235">
        <f t="shared" si="731"/>
        <v>0</v>
      </c>
      <c r="AN715" s="235">
        <f t="shared" si="731"/>
        <v>0</v>
      </c>
      <c r="AO715" s="235">
        <f t="shared" si="731"/>
        <v>0</v>
      </c>
      <c r="AP715" s="235">
        <f t="shared" si="731"/>
        <v>0</v>
      </c>
      <c r="AQ715" s="235">
        <f t="shared" si="731"/>
        <v>0</v>
      </c>
      <c r="AR715" s="235">
        <f t="shared" si="731"/>
        <v>0</v>
      </c>
      <c r="AS715" s="235">
        <f t="shared" si="731"/>
        <v>0</v>
      </c>
      <c r="AT715" s="235">
        <f t="shared" si="731"/>
        <v>0</v>
      </c>
      <c r="AU715" s="235">
        <f t="shared" si="731"/>
        <v>0</v>
      </c>
      <c r="AV715" s="235">
        <f t="shared" si="731"/>
        <v>0</v>
      </c>
      <c r="AW715" s="235">
        <f t="shared" si="731"/>
        <v>0</v>
      </c>
      <c r="AX715" s="235">
        <f t="shared" si="731"/>
        <v>0</v>
      </c>
      <c r="AY715" s="235">
        <f t="shared" si="731"/>
        <v>0</v>
      </c>
      <c r="AZ715" s="235">
        <f t="shared" si="731"/>
        <v>0</v>
      </c>
      <c r="BA715" s="235">
        <f t="shared" si="731"/>
        <v>0</v>
      </c>
      <c r="BB715" s="235">
        <f t="shared" si="731"/>
        <v>0</v>
      </c>
      <c r="BC715" s="235">
        <f t="shared" si="731"/>
        <v>0</v>
      </c>
      <c r="BD715" s="235">
        <f t="shared" si="731"/>
        <v>0</v>
      </c>
      <c r="BE715" s="235">
        <f t="shared" si="731"/>
        <v>0</v>
      </c>
      <c r="BF715" s="235">
        <f t="shared" si="731"/>
        <v>0</v>
      </c>
      <c r="BG715" s="235">
        <f t="shared" si="731"/>
        <v>0</v>
      </c>
      <c r="BH715" s="235">
        <f t="shared" si="731"/>
        <v>0</v>
      </c>
      <c r="BI715" s="235">
        <f t="shared" si="731"/>
        <v>0</v>
      </c>
      <c r="BJ715" s="85">
        <f t="shared" si="731"/>
        <v>0</v>
      </c>
      <c r="BK715" s="45"/>
      <c r="BL715" s="236">
        <f t="shared" ref="BL715" si="732">IFERROR(BL714/BL669*100,0)</f>
        <v>0</v>
      </c>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row>
    <row r="716" spans="1:98" s="240" customFormat="1" ht="13.5" thickBot="1" x14ac:dyDescent="0.25">
      <c r="A716" s="279"/>
      <c r="B716" s="237" t="s">
        <v>87</v>
      </c>
      <c r="C716" s="238">
        <f t="shared" ref="C716:BJ716" si="733">SUM(C682,C684,C688,C686,C694,C696,C698,C700,C702,C704,C707,C709,C711,C712,C713)-C714</f>
        <v>-0.33744799999840325</v>
      </c>
      <c r="D716" s="238">
        <f t="shared" si="733"/>
        <v>0</v>
      </c>
      <c r="E716" s="238">
        <f t="shared" si="733"/>
        <v>0</v>
      </c>
      <c r="F716" s="238">
        <f t="shared" si="733"/>
        <v>-3838.7145719999971</v>
      </c>
      <c r="G716" s="238">
        <f t="shared" si="733"/>
        <v>0</v>
      </c>
      <c r="H716" s="238">
        <f t="shared" si="733"/>
        <v>0</v>
      </c>
      <c r="I716" s="238">
        <f t="shared" si="733"/>
        <v>0</v>
      </c>
      <c r="J716" s="238">
        <f t="shared" si="733"/>
        <v>0</v>
      </c>
      <c r="K716" s="238">
        <f t="shared" si="733"/>
        <v>0</v>
      </c>
      <c r="L716" s="238">
        <f t="shared" si="733"/>
        <v>0</v>
      </c>
      <c r="M716" s="238">
        <f t="shared" si="733"/>
        <v>0</v>
      </c>
      <c r="N716" s="238">
        <f t="shared" si="733"/>
        <v>0</v>
      </c>
      <c r="O716" s="238">
        <f t="shared" si="733"/>
        <v>-5.6728000003204215E-2</v>
      </c>
      <c r="P716" s="238">
        <f t="shared" si="733"/>
        <v>2.0196000004943926E-2</v>
      </c>
      <c r="Q716" s="238">
        <f t="shared" si="733"/>
        <v>7.1432000011554919E-2</v>
      </c>
      <c r="R716" s="238">
        <f t="shared" si="733"/>
        <v>3.0167999990226235E-2</v>
      </c>
      <c r="S716" s="238">
        <f t="shared" si="733"/>
        <v>5.483999993884936E-3</v>
      </c>
      <c r="T716" s="238">
        <f t="shared" si="733"/>
        <v>-0.14626400000270223</v>
      </c>
      <c r="U716" s="238">
        <f t="shared" si="733"/>
        <v>-0.21388399999705143</v>
      </c>
      <c r="V716" s="238">
        <f t="shared" si="733"/>
        <v>5.29600000299979E-3</v>
      </c>
      <c r="W716" s="238">
        <f t="shared" si="733"/>
        <v>0.13484800000151154</v>
      </c>
      <c r="X716" s="238">
        <f t="shared" si="733"/>
        <v>-0.22117600000638049</v>
      </c>
      <c r="Y716" s="238">
        <f t="shared" si="733"/>
        <v>4.8236000002361834E-2</v>
      </c>
      <c r="Z716" s="238">
        <f t="shared" si="733"/>
        <v>-0.2418279999983497</v>
      </c>
      <c r="AA716" s="238">
        <f t="shared" si="733"/>
        <v>0</v>
      </c>
      <c r="AB716" s="238">
        <f t="shared" si="733"/>
        <v>0</v>
      </c>
      <c r="AC716" s="238">
        <f t="shared" si="733"/>
        <v>0</v>
      </c>
      <c r="AD716" s="238">
        <f t="shared" si="733"/>
        <v>0</v>
      </c>
      <c r="AE716" s="238">
        <f t="shared" si="733"/>
        <v>0</v>
      </c>
      <c r="AF716" s="238">
        <f t="shared" si="733"/>
        <v>0</v>
      </c>
      <c r="AG716" s="238">
        <f t="shared" si="733"/>
        <v>0</v>
      </c>
      <c r="AH716" s="238">
        <f t="shared" si="733"/>
        <v>0</v>
      </c>
      <c r="AI716" s="238">
        <f t="shared" si="733"/>
        <v>0</v>
      </c>
      <c r="AJ716" s="238">
        <f t="shared" si="733"/>
        <v>0</v>
      </c>
      <c r="AK716" s="238">
        <f t="shared" si="733"/>
        <v>0</v>
      </c>
      <c r="AL716" s="238">
        <f t="shared" si="733"/>
        <v>0</v>
      </c>
      <c r="AM716" s="238">
        <f t="shared" si="733"/>
        <v>0</v>
      </c>
      <c r="AN716" s="238">
        <f t="shared" si="733"/>
        <v>0</v>
      </c>
      <c r="AO716" s="238">
        <f t="shared" si="733"/>
        <v>0</v>
      </c>
      <c r="AP716" s="238">
        <f t="shared" si="733"/>
        <v>0</v>
      </c>
      <c r="AQ716" s="238">
        <f t="shared" si="733"/>
        <v>0</v>
      </c>
      <c r="AR716" s="238">
        <f t="shared" si="733"/>
        <v>0</v>
      </c>
      <c r="AS716" s="238">
        <f t="shared" si="733"/>
        <v>0</v>
      </c>
      <c r="AT716" s="238">
        <f t="shared" si="733"/>
        <v>0</v>
      </c>
      <c r="AU716" s="238">
        <f t="shared" si="733"/>
        <v>0</v>
      </c>
      <c r="AV716" s="238">
        <f t="shared" si="733"/>
        <v>0</v>
      </c>
      <c r="AW716" s="238">
        <f t="shared" si="733"/>
        <v>0</v>
      </c>
      <c r="AX716" s="238">
        <f t="shared" si="733"/>
        <v>0</v>
      </c>
      <c r="AY716" s="238">
        <f t="shared" si="733"/>
        <v>0</v>
      </c>
      <c r="AZ716" s="238">
        <f t="shared" si="733"/>
        <v>0</v>
      </c>
      <c r="BA716" s="238">
        <f t="shared" si="733"/>
        <v>0</v>
      </c>
      <c r="BB716" s="238">
        <f t="shared" si="733"/>
        <v>0</v>
      </c>
      <c r="BC716" s="238">
        <f t="shared" si="733"/>
        <v>0</v>
      </c>
      <c r="BD716" s="238">
        <f t="shared" si="733"/>
        <v>0</v>
      </c>
      <c r="BE716" s="238">
        <f t="shared" si="733"/>
        <v>0</v>
      </c>
      <c r="BF716" s="238">
        <f t="shared" si="733"/>
        <v>0</v>
      </c>
      <c r="BG716" s="238">
        <f t="shared" si="733"/>
        <v>0</v>
      </c>
      <c r="BH716" s="238">
        <f t="shared" si="733"/>
        <v>0</v>
      </c>
      <c r="BI716" s="238">
        <f t="shared" si="733"/>
        <v>0</v>
      </c>
      <c r="BJ716" s="238">
        <f t="shared" si="733"/>
        <v>0</v>
      </c>
      <c r="BK716" s="45"/>
      <c r="BL716" s="239">
        <f t="shared" ref="BL716" si="734">SUM(BL682,BL684,BL688,BL686,BL694,BL696,BL698,BL700,BL702,BL704,BL707,BL709,BL711,BL712,BL713)-BL714</f>
        <v>0</v>
      </c>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row>
    <row r="717" spans="1:98" s="244" customFormat="1" ht="13.5" thickBot="1" x14ac:dyDescent="0.25">
      <c r="A717" s="280"/>
      <c r="B717" s="241" t="s">
        <v>31</v>
      </c>
      <c r="C717" s="242">
        <f>IFERROR(C716/C714,0)</f>
        <v>-6.777651152828218E-6</v>
      </c>
      <c r="D717" s="242">
        <f t="shared" ref="D717:BJ717" si="735">IFERROR(D716/D714,0)</f>
        <v>0</v>
      </c>
      <c r="E717" s="242">
        <f t="shared" si="735"/>
        <v>0</v>
      </c>
      <c r="F717" s="242">
        <f t="shared" si="735"/>
        <v>-8.7061514860525588E-2</v>
      </c>
      <c r="G717" s="242">
        <f t="shared" si="735"/>
        <v>0</v>
      </c>
      <c r="H717" s="242">
        <f t="shared" si="735"/>
        <v>0</v>
      </c>
      <c r="I717" s="242">
        <f t="shared" si="735"/>
        <v>0</v>
      </c>
      <c r="J717" s="242">
        <f t="shared" si="735"/>
        <v>0</v>
      </c>
      <c r="K717" s="242">
        <f t="shared" si="735"/>
        <v>0</v>
      </c>
      <c r="L717" s="242">
        <f t="shared" si="735"/>
        <v>0</v>
      </c>
      <c r="M717" s="242">
        <f t="shared" si="735"/>
        <v>0</v>
      </c>
      <c r="N717" s="242">
        <f t="shared" si="735"/>
        <v>0</v>
      </c>
      <c r="O717" s="242">
        <f t="shared" si="735"/>
        <v>-1.558378482113981E-6</v>
      </c>
      <c r="P717" s="242">
        <f t="shared" si="735"/>
        <v>4.8775386651551172E-7</v>
      </c>
      <c r="Q717" s="242">
        <f t="shared" si="735"/>
        <v>1.3579585303196659E-6</v>
      </c>
      <c r="R717" s="242">
        <f t="shared" si="735"/>
        <v>4.7252693190847804E-7</v>
      </c>
      <c r="S717" s="242">
        <f t="shared" si="735"/>
        <v>8.6350183594676532E-8</v>
      </c>
      <c r="T717" s="242">
        <f t="shared" si="735"/>
        <v>-2.4146217810015143E-6</v>
      </c>
      <c r="U717" s="242">
        <f t="shared" si="735"/>
        <v>-3.4848620378086358E-6</v>
      </c>
      <c r="V717" s="242">
        <f t="shared" si="735"/>
        <v>8.8420356032173092E-8</v>
      </c>
      <c r="W717" s="242">
        <f t="shared" si="735"/>
        <v>2.97984766645876E-6</v>
      </c>
      <c r="X717" s="242">
        <f t="shared" si="735"/>
        <v>-4.5402460950340594E-6</v>
      </c>
      <c r="Y717" s="242">
        <f t="shared" si="735"/>
        <v>8.9879919120672369E-7</v>
      </c>
      <c r="Z717" s="242">
        <f t="shared" si="735"/>
        <v>-5.094441655454428E-6</v>
      </c>
      <c r="AA717" s="242">
        <f t="shared" si="735"/>
        <v>0</v>
      </c>
      <c r="AB717" s="242">
        <f t="shared" si="735"/>
        <v>0</v>
      </c>
      <c r="AC717" s="242">
        <f t="shared" si="735"/>
        <v>0</v>
      </c>
      <c r="AD717" s="242">
        <f t="shared" si="735"/>
        <v>0</v>
      </c>
      <c r="AE717" s="242">
        <f t="shared" si="735"/>
        <v>0</v>
      </c>
      <c r="AF717" s="242">
        <f t="shared" si="735"/>
        <v>0</v>
      </c>
      <c r="AG717" s="242">
        <f t="shared" si="735"/>
        <v>0</v>
      </c>
      <c r="AH717" s="242">
        <f t="shared" si="735"/>
        <v>0</v>
      </c>
      <c r="AI717" s="242">
        <f t="shared" si="735"/>
        <v>0</v>
      </c>
      <c r="AJ717" s="242">
        <f t="shared" si="735"/>
        <v>0</v>
      </c>
      <c r="AK717" s="242">
        <f t="shared" si="735"/>
        <v>0</v>
      </c>
      <c r="AL717" s="242">
        <f t="shared" si="735"/>
        <v>0</v>
      </c>
      <c r="AM717" s="242">
        <f t="shared" si="735"/>
        <v>0</v>
      </c>
      <c r="AN717" s="242">
        <f t="shared" si="735"/>
        <v>0</v>
      </c>
      <c r="AO717" s="242">
        <f t="shared" si="735"/>
        <v>0</v>
      </c>
      <c r="AP717" s="242">
        <f t="shared" si="735"/>
        <v>0</v>
      </c>
      <c r="AQ717" s="242">
        <f t="shared" si="735"/>
        <v>0</v>
      </c>
      <c r="AR717" s="242">
        <f t="shared" si="735"/>
        <v>0</v>
      </c>
      <c r="AS717" s="242">
        <f t="shared" si="735"/>
        <v>0</v>
      </c>
      <c r="AT717" s="242">
        <f t="shared" si="735"/>
        <v>0</v>
      </c>
      <c r="AU717" s="242">
        <f t="shared" si="735"/>
        <v>0</v>
      </c>
      <c r="AV717" s="242">
        <f t="shared" si="735"/>
        <v>0</v>
      </c>
      <c r="AW717" s="242">
        <f t="shared" si="735"/>
        <v>0</v>
      </c>
      <c r="AX717" s="242">
        <f t="shared" si="735"/>
        <v>0</v>
      </c>
      <c r="AY717" s="242">
        <f t="shared" si="735"/>
        <v>0</v>
      </c>
      <c r="AZ717" s="242">
        <f t="shared" si="735"/>
        <v>0</v>
      </c>
      <c r="BA717" s="242">
        <f t="shared" si="735"/>
        <v>0</v>
      </c>
      <c r="BB717" s="242">
        <f t="shared" si="735"/>
        <v>0</v>
      </c>
      <c r="BC717" s="242">
        <f t="shared" si="735"/>
        <v>0</v>
      </c>
      <c r="BD717" s="242">
        <f t="shared" si="735"/>
        <v>0</v>
      </c>
      <c r="BE717" s="242">
        <f t="shared" si="735"/>
        <v>0</v>
      </c>
      <c r="BF717" s="242">
        <f t="shared" si="735"/>
        <v>0</v>
      </c>
      <c r="BG717" s="242">
        <f t="shared" si="735"/>
        <v>0</v>
      </c>
      <c r="BH717" s="242">
        <f t="shared" si="735"/>
        <v>0</v>
      </c>
      <c r="BI717" s="242">
        <f t="shared" si="735"/>
        <v>0</v>
      </c>
      <c r="BJ717" s="242">
        <f t="shared" si="735"/>
        <v>0</v>
      </c>
      <c r="BK717" s="45"/>
      <c r="BL717" s="243">
        <f t="shared" ref="BL717" si="736">IFERROR(BL716/BL714,0)</f>
        <v>0</v>
      </c>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spans="1:98" s="251" customFormat="1" x14ac:dyDescent="0.2">
      <c r="B718" s="252"/>
      <c r="BK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row>
    <row r="719" spans="1:98" s="254" customFormat="1" ht="13.5" thickBot="1" x14ac:dyDescent="0.25">
      <c r="B719" s="253" t="s">
        <v>110</v>
      </c>
      <c r="BK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row>
    <row r="720" spans="1:98" s="132" customFormat="1" ht="13.5" customHeight="1" x14ac:dyDescent="0.2">
      <c r="A720" s="281" t="s">
        <v>111</v>
      </c>
      <c r="B720" s="131" t="s">
        <v>41</v>
      </c>
      <c r="C720" s="132">
        <v>12671</v>
      </c>
      <c r="F720" s="132">
        <v>10000</v>
      </c>
      <c r="O720" s="132">
        <v>12671</v>
      </c>
      <c r="P720" s="132">
        <v>12671</v>
      </c>
      <c r="Q720" s="132">
        <v>12671</v>
      </c>
      <c r="R720" s="132">
        <v>12671</v>
      </c>
      <c r="S720" s="132">
        <v>12671</v>
      </c>
      <c r="T720" s="132">
        <v>12671</v>
      </c>
      <c r="U720" s="132">
        <v>12671</v>
      </c>
      <c r="V720" s="132">
        <v>12671</v>
      </c>
      <c r="W720" s="132">
        <v>12671</v>
      </c>
      <c r="X720" s="132">
        <v>12671</v>
      </c>
      <c r="Y720" s="132">
        <v>12671</v>
      </c>
      <c r="Z720" s="132">
        <v>12671</v>
      </c>
      <c r="BK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4"/>
    </row>
    <row r="721" spans="1:98" s="138" customFormat="1" x14ac:dyDescent="0.2">
      <c r="A721" s="282"/>
      <c r="B721" s="135" t="s">
        <v>42</v>
      </c>
      <c r="C721" s="136">
        <v>12671</v>
      </c>
      <c r="D721" s="136"/>
      <c r="E721" s="136"/>
      <c r="F721" s="136">
        <v>12252.05</v>
      </c>
      <c r="G721" s="136"/>
      <c r="H721" s="136"/>
      <c r="I721" s="136"/>
      <c r="J721" s="136"/>
      <c r="K721" s="136"/>
      <c r="L721" s="136"/>
      <c r="M721" s="136"/>
      <c r="N721" s="136"/>
      <c r="O721" s="136">
        <v>12671.17</v>
      </c>
      <c r="P721" s="136">
        <v>12671.17</v>
      </c>
      <c r="Q721" s="136">
        <v>12671.17</v>
      </c>
      <c r="R721" s="136">
        <v>12671.17</v>
      </c>
      <c r="S721" s="136">
        <v>12671</v>
      </c>
      <c r="T721" s="136">
        <v>12671</v>
      </c>
      <c r="U721" s="136">
        <v>12671</v>
      </c>
      <c r="V721" s="136">
        <v>12671</v>
      </c>
      <c r="W721" s="136">
        <v>12671</v>
      </c>
      <c r="X721" s="136">
        <v>12671</v>
      </c>
      <c r="Y721" s="136">
        <v>12671</v>
      </c>
      <c r="Z721" s="136">
        <v>12671</v>
      </c>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3"/>
      <c r="BL721" s="136"/>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7"/>
    </row>
    <row r="722" spans="1:98" s="140" customFormat="1" ht="12.75" customHeight="1" x14ac:dyDescent="0.2">
      <c r="A722" s="282"/>
      <c r="B722" s="139" t="s">
        <v>43</v>
      </c>
      <c r="C722" s="49">
        <v>1238601.6000000001</v>
      </c>
      <c r="D722" s="49"/>
      <c r="E722" s="49"/>
      <c r="F722" s="49">
        <v>3214843.56</v>
      </c>
      <c r="G722" s="49"/>
      <c r="H722" s="49"/>
      <c r="I722" s="49"/>
      <c r="J722" s="49"/>
      <c r="K722" s="49"/>
      <c r="L722" s="49"/>
      <c r="M722" s="49"/>
      <c r="N722" s="49"/>
      <c r="O722" s="49">
        <v>1611561.96</v>
      </c>
      <c r="P722" s="49">
        <v>1297375.2</v>
      </c>
      <c r="Q722" s="49">
        <v>2496655.08</v>
      </c>
      <c r="R722" s="49">
        <v>2273951.16</v>
      </c>
      <c r="S722" s="49">
        <v>1614656.52</v>
      </c>
      <c r="T722" s="49">
        <v>1943854.2</v>
      </c>
      <c r="U722" s="49">
        <v>1274595.1200000001</v>
      </c>
      <c r="V722" s="49">
        <v>1507829.76</v>
      </c>
      <c r="W722" s="49">
        <v>1462748.4</v>
      </c>
      <c r="X722" s="49">
        <v>1458564.12</v>
      </c>
      <c r="Y722" s="49">
        <v>1195054.56</v>
      </c>
      <c r="Z722" s="49">
        <v>1149769.44</v>
      </c>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133"/>
      <c r="BL722" s="49"/>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row>
    <row r="723" spans="1:98" s="142" customFormat="1" x14ac:dyDescent="0.2">
      <c r="A723" s="282"/>
      <c r="B723" s="141" t="s">
        <v>44</v>
      </c>
      <c r="C723" s="48">
        <v>857364.84</v>
      </c>
      <c r="D723" s="48"/>
      <c r="E723" s="48"/>
      <c r="F723" s="48">
        <v>2056006.8</v>
      </c>
      <c r="G723" s="48"/>
      <c r="H723" s="48"/>
      <c r="I723" s="48"/>
      <c r="J723" s="48"/>
      <c r="K723" s="48"/>
      <c r="L723" s="48"/>
      <c r="M723" s="48"/>
      <c r="N723" s="48"/>
      <c r="O723" s="48">
        <v>1221889.68</v>
      </c>
      <c r="P723" s="48">
        <v>1094006.52</v>
      </c>
      <c r="Q723" s="48">
        <v>2114849.88</v>
      </c>
      <c r="R723" s="48">
        <v>1695459.96</v>
      </c>
      <c r="S723" s="48">
        <v>1443097.44</v>
      </c>
      <c r="T723" s="48">
        <v>1745610.84</v>
      </c>
      <c r="U723" s="48">
        <v>1427710.68</v>
      </c>
      <c r="V723" s="48">
        <v>1294942.32</v>
      </c>
      <c r="W723" s="48">
        <v>1499180.04</v>
      </c>
      <c r="X723" s="48">
        <v>1395084.96</v>
      </c>
      <c r="Y723" s="48">
        <v>1376262.72</v>
      </c>
      <c r="Z723" s="48">
        <v>1014345.72</v>
      </c>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133"/>
      <c r="BL723" s="48"/>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row>
    <row r="724" spans="1:98" s="145" customFormat="1" ht="12.75" customHeight="1" x14ac:dyDescent="0.2">
      <c r="A724" s="282"/>
      <c r="B724" s="143" t="s">
        <v>45</v>
      </c>
      <c r="C724" s="144">
        <v>367527.24</v>
      </c>
      <c r="D724" s="144"/>
      <c r="E724" s="144"/>
      <c r="F724" s="144">
        <v>802346.4</v>
      </c>
      <c r="G724" s="144"/>
      <c r="H724" s="144"/>
      <c r="I724" s="144"/>
      <c r="J724" s="144"/>
      <c r="K724" s="144"/>
      <c r="L724" s="144"/>
      <c r="M724" s="144"/>
      <c r="N724" s="144"/>
      <c r="O724" s="144">
        <v>500832</v>
      </c>
      <c r="P724" s="144">
        <v>440427.6</v>
      </c>
      <c r="Q724" s="144">
        <v>887724.72</v>
      </c>
      <c r="R724" s="144">
        <v>714916.44</v>
      </c>
      <c r="S724" s="144">
        <v>533104.19999999995</v>
      </c>
      <c r="T724" s="144">
        <v>729226.08</v>
      </c>
      <c r="U724" s="144">
        <v>643486.68000000005</v>
      </c>
      <c r="V724" s="144">
        <v>569225.16</v>
      </c>
      <c r="W724" s="144">
        <v>667349.28</v>
      </c>
      <c r="X724" s="144">
        <v>613365.48</v>
      </c>
      <c r="Y724" s="144">
        <v>605886.84</v>
      </c>
      <c r="Z724" s="144">
        <v>409706.64</v>
      </c>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AV724" s="144"/>
      <c r="AW724" s="144"/>
      <c r="AX724" s="144"/>
      <c r="AY724" s="144"/>
      <c r="AZ724" s="144"/>
      <c r="BA724" s="144"/>
      <c r="BB724" s="144"/>
      <c r="BC724" s="144"/>
      <c r="BD724" s="144"/>
      <c r="BE724" s="144"/>
      <c r="BF724" s="144"/>
      <c r="BG724" s="144"/>
      <c r="BH724" s="144"/>
      <c r="BI724" s="144"/>
      <c r="BJ724" s="144"/>
      <c r="BK724" s="133"/>
      <c r="BL724" s="144"/>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row>
    <row r="725" spans="1:98" s="57" customFormat="1" x14ac:dyDescent="0.2">
      <c r="A725" s="282"/>
      <c r="B725" s="146" t="s">
        <v>20</v>
      </c>
      <c r="C725" s="147">
        <v>2463493.6800000002</v>
      </c>
      <c r="D725" s="147"/>
      <c r="E725" s="147"/>
      <c r="F725" s="147">
        <v>6073196.7599999998</v>
      </c>
      <c r="G725" s="147"/>
      <c r="H725" s="147"/>
      <c r="I725" s="147"/>
      <c r="J725" s="147"/>
      <c r="K725" s="147"/>
      <c r="L725" s="147"/>
      <c r="M725" s="147"/>
      <c r="N725" s="147"/>
      <c r="O725" s="147">
        <v>3334283.64</v>
      </c>
      <c r="P725" s="147">
        <v>2831809.32</v>
      </c>
      <c r="Q725" s="147">
        <v>5499229.6799999997</v>
      </c>
      <c r="R725" s="147">
        <v>4684327.5599999996</v>
      </c>
      <c r="S725" s="147">
        <v>3590858.16</v>
      </c>
      <c r="T725" s="147">
        <v>4418691.12</v>
      </c>
      <c r="U725" s="147">
        <v>3345792.48</v>
      </c>
      <c r="V725" s="147">
        <v>3371997.24</v>
      </c>
      <c r="W725" s="147">
        <v>3629277.72</v>
      </c>
      <c r="X725" s="147">
        <v>3467014.56</v>
      </c>
      <c r="Y725" s="147">
        <v>3177204.12</v>
      </c>
      <c r="Z725" s="147">
        <v>2573821.7999999998</v>
      </c>
      <c r="AA725" s="147"/>
      <c r="AB725" s="147"/>
      <c r="AC725" s="147"/>
      <c r="AD725" s="147"/>
      <c r="AE725" s="147"/>
      <c r="AF725" s="147"/>
      <c r="AG725" s="147"/>
      <c r="AH725" s="147"/>
      <c r="AI725" s="147"/>
      <c r="AJ725" s="147"/>
      <c r="AK725" s="147"/>
      <c r="AL725" s="147"/>
      <c r="AM725" s="147"/>
      <c r="AN725" s="147"/>
      <c r="AO725" s="147"/>
      <c r="AP725" s="147"/>
      <c r="AQ725" s="147"/>
      <c r="AR725" s="147"/>
      <c r="AS725" s="147"/>
      <c r="AT725" s="147"/>
      <c r="AU725" s="147"/>
      <c r="AV725" s="147"/>
      <c r="AW725" s="147"/>
      <c r="AX725" s="147"/>
      <c r="AY725" s="147"/>
      <c r="AZ725" s="147"/>
      <c r="BA725" s="147"/>
      <c r="BB725" s="147"/>
      <c r="BC725" s="147"/>
      <c r="BD725" s="147"/>
      <c r="BE725" s="147"/>
      <c r="BF725" s="147"/>
      <c r="BG725" s="147"/>
      <c r="BH725" s="147"/>
      <c r="BI725" s="147"/>
      <c r="BJ725" s="147"/>
      <c r="BK725" s="56"/>
      <c r="BL725" s="147"/>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row>
    <row r="726" spans="1:98" s="150" customFormat="1" x14ac:dyDescent="0.2">
      <c r="A726" s="282"/>
      <c r="B726" s="148" t="s">
        <v>46</v>
      </c>
      <c r="C726" s="149">
        <v>7662.72</v>
      </c>
      <c r="D726" s="149"/>
      <c r="E726" s="149"/>
      <c r="F726" s="149">
        <v>11681.35</v>
      </c>
      <c r="G726" s="149"/>
      <c r="H726" s="149"/>
      <c r="I726" s="149"/>
      <c r="J726" s="149"/>
      <c r="K726" s="149"/>
      <c r="L726" s="149"/>
      <c r="M726" s="149"/>
      <c r="N726" s="149"/>
      <c r="O726" s="149">
        <v>8657.76</v>
      </c>
      <c r="P726" s="149">
        <v>8500.2000000000007</v>
      </c>
      <c r="Q726" s="149">
        <v>9927.0499999999993</v>
      </c>
      <c r="R726" s="149">
        <v>9138.0300000000007</v>
      </c>
      <c r="S726" s="149">
        <v>8828.2800000000007</v>
      </c>
      <c r="T726" s="149">
        <v>9134.85</v>
      </c>
      <c r="U726" s="149">
        <v>9296.09</v>
      </c>
      <c r="V726" s="149">
        <v>8809.01</v>
      </c>
      <c r="W726" s="149">
        <v>8689.4699999999993</v>
      </c>
      <c r="X726" s="149">
        <v>8840.6</v>
      </c>
      <c r="Y726" s="149">
        <v>8385.31</v>
      </c>
      <c r="Z726" s="149">
        <v>8930.44</v>
      </c>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33"/>
      <c r="BL726" s="149"/>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row>
    <row r="727" spans="1:98" s="153" customFormat="1" x14ac:dyDescent="0.2">
      <c r="A727" s="282"/>
      <c r="B727" s="151" t="s">
        <v>47</v>
      </c>
      <c r="C727" s="152">
        <v>7701.16</v>
      </c>
      <c r="D727" s="152"/>
      <c r="E727" s="152"/>
      <c r="F727" s="152">
        <v>11997.46</v>
      </c>
      <c r="G727" s="152"/>
      <c r="H727" s="152"/>
      <c r="I727" s="152"/>
      <c r="J727" s="152"/>
      <c r="K727" s="152"/>
      <c r="L727" s="152"/>
      <c r="M727" s="152"/>
      <c r="N727" s="152"/>
      <c r="O727" s="152">
        <v>9130.1</v>
      </c>
      <c r="P727" s="152">
        <v>8849.1299999999992</v>
      </c>
      <c r="Q727" s="152">
        <v>10398.49</v>
      </c>
      <c r="R727" s="152">
        <v>9426.64</v>
      </c>
      <c r="S727" s="152">
        <v>9289.19</v>
      </c>
      <c r="T727" s="152">
        <v>9716.92</v>
      </c>
      <c r="U727" s="152">
        <v>9759.06</v>
      </c>
      <c r="V727" s="152">
        <v>9140.74</v>
      </c>
      <c r="W727" s="152">
        <v>9768.67</v>
      </c>
      <c r="X727" s="152">
        <v>9065.49</v>
      </c>
      <c r="Y727" s="152">
        <v>9252.83</v>
      </c>
      <c r="Z727" s="152">
        <v>9774.84</v>
      </c>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33"/>
      <c r="BL727" s="152"/>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row>
    <row r="728" spans="1:98" s="153" customFormat="1" x14ac:dyDescent="0.2">
      <c r="A728" s="282"/>
      <c r="B728" s="154" t="s">
        <v>48</v>
      </c>
      <c r="C728" s="152">
        <v>7173.35</v>
      </c>
      <c r="D728" s="152"/>
      <c r="E728" s="152"/>
      <c r="F728" s="152">
        <v>11613.48</v>
      </c>
      <c r="G728" s="152"/>
      <c r="H728" s="152"/>
      <c r="I728" s="152"/>
      <c r="J728" s="152"/>
      <c r="K728" s="152"/>
      <c r="L728" s="152"/>
      <c r="M728" s="152"/>
      <c r="N728" s="152"/>
      <c r="O728" s="152">
        <v>8119.02</v>
      </c>
      <c r="P728" s="152">
        <v>9264.58</v>
      </c>
      <c r="Q728" s="152">
        <v>10315.620000000001</v>
      </c>
      <c r="R728" s="152">
        <v>9512.7199999999993</v>
      </c>
      <c r="S728" s="152">
        <v>9059.14</v>
      </c>
      <c r="T728" s="152">
        <v>9681.9699999999993</v>
      </c>
      <c r="U728" s="152">
        <v>9053.39</v>
      </c>
      <c r="V728" s="152">
        <v>8587.33</v>
      </c>
      <c r="W728" s="152">
        <v>8911.89</v>
      </c>
      <c r="X728" s="152">
        <v>9187.68</v>
      </c>
      <c r="Y728" s="152">
        <v>9007.9</v>
      </c>
      <c r="Z728" s="152">
        <v>8973.9699999999993</v>
      </c>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33"/>
      <c r="BL728" s="152"/>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row>
    <row r="729" spans="1:98" s="157" customFormat="1" ht="13.5" thickBot="1" x14ac:dyDescent="0.25">
      <c r="A729" s="282"/>
      <c r="B729" s="155" t="s">
        <v>49</v>
      </c>
      <c r="C729" s="156">
        <v>7701.16</v>
      </c>
      <c r="D729" s="156"/>
      <c r="E729" s="156"/>
      <c r="F729" s="156">
        <v>11997.46</v>
      </c>
      <c r="G729" s="156"/>
      <c r="H729" s="156"/>
      <c r="I729" s="156"/>
      <c r="J729" s="156"/>
      <c r="K729" s="156"/>
      <c r="L729" s="156"/>
      <c r="M729" s="156"/>
      <c r="N729" s="156"/>
      <c r="O729" s="156">
        <v>9130.1</v>
      </c>
      <c r="P729" s="156">
        <v>9264.58</v>
      </c>
      <c r="Q729" s="156">
        <v>10398.49</v>
      </c>
      <c r="R729" s="156">
        <v>9512.7199999999993</v>
      </c>
      <c r="S729" s="156">
        <v>9289.19</v>
      </c>
      <c r="T729" s="156">
        <v>9716.92</v>
      </c>
      <c r="U729" s="156">
        <v>9759.06</v>
      </c>
      <c r="V729" s="156">
        <v>9140.74</v>
      </c>
      <c r="W729" s="156">
        <v>9768.67</v>
      </c>
      <c r="X729" s="156">
        <v>9187.68</v>
      </c>
      <c r="Y729" s="156">
        <v>9252.83</v>
      </c>
      <c r="Z729" s="156">
        <v>9774.84</v>
      </c>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45"/>
      <c r="BL729" s="156"/>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row>
    <row r="730" spans="1:98" s="160" customFormat="1" x14ac:dyDescent="0.2">
      <c r="A730" s="282"/>
      <c r="B730" s="158" t="s">
        <v>50</v>
      </c>
      <c r="C730" s="159">
        <v>1106941.32</v>
      </c>
      <c r="D730" s="159"/>
      <c r="E730" s="159"/>
      <c r="F730" s="159">
        <v>970460.28</v>
      </c>
      <c r="G730" s="159"/>
      <c r="H730" s="159"/>
      <c r="I730" s="159"/>
      <c r="J730" s="159"/>
      <c r="K730" s="159"/>
      <c r="L730" s="159"/>
      <c r="M730" s="159"/>
      <c r="N730" s="159"/>
      <c r="O730" s="159">
        <v>715163.04</v>
      </c>
      <c r="P730" s="159">
        <v>687889.08</v>
      </c>
      <c r="Q730" s="159">
        <v>1071271.08</v>
      </c>
      <c r="R730" s="159">
        <v>1057809.24</v>
      </c>
      <c r="S730" s="159">
        <v>997780.68</v>
      </c>
      <c r="T730" s="159">
        <v>888099.83999999997</v>
      </c>
      <c r="U730" s="159">
        <v>933557.76000000001</v>
      </c>
      <c r="V730" s="159">
        <v>947720.88</v>
      </c>
      <c r="W730" s="159">
        <v>885120.84</v>
      </c>
      <c r="X730" s="159">
        <v>856186.92</v>
      </c>
      <c r="Y730" s="159">
        <v>886294.44</v>
      </c>
      <c r="Z730" s="159">
        <v>1017575.64</v>
      </c>
      <c r="AA730" s="159"/>
      <c r="AB730" s="159"/>
      <c r="AC730" s="159"/>
      <c r="AD730" s="159"/>
      <c r="AE730" s="159"/>
      <c r="AF730" s="159"/>
      <c r="AG730" s="159"/>
      <c r="AH730" s="159"/>
      <c r="AI730" s="159"/>
      <c r="AJ730" s="159"/>
      <c r="AK730" s="159"/>
      <c r="AL730" s="159"/>
      <c r="AM730" s="159"/>
      <c r="AN730" s="159"/>
      <c r="AO730" s="159"/>
      <c r="AP730" s="159"/>
      <c r="AQ730" s="159"/>
      <c r="AR730" s="159"/>
      <c r="AS730" s="159"/>
      <c r="AT730" s="159"/>
      <c r="AU730" s="159"/>
      <c r="AV730" s="159"/>
      <c r="AW730" s="159"/>
      <c r="AX730" s="159"/>
      <c r="AY730" s="159"/>
      <c r="AZ730" s="159"/>
      <c r="BA730" s="159"/>
      <c r="BB730" s="159"/>
      <c r="BC730" s="159"/>
      <c r="BD730" s="159"/>
      <c r="BE730" s="159"/>
      <c r="BF730" s="159"/>
      <c r="BG730" s="159"/>
      <c r="BH730" s="159"/>
      <c r="BI730" s="159"/>
      <c r="BJ730" s="159"/>
      <c r="BK730" s="133"/>
      <c r="BL730" s="159"/>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row>
    <row r="731" spans="1:98" s="163" customFormat="1" x14ac:dyDescent="0.2">
      <c r="A731" s="282"/>
      <c r="B731" s="161" t="s">
        <v>51</v>
      </c>
      <c r="C731" s="162">
        <v>765603.72</v>
      </c>
      <c r="D731" s="162"/>
      <c r="E731" s="162"/>
      <c r="F731" s="162">
        <v>649623.6</v>
      </c>
      <c r="G731" s="162"/>
      <c r="H731" s="162"/>
      <c r="I731" s="162"/>
      <c r="J731" s="162"/>
      <c r="K731" s="162"/>
      <c r="L731" s="162"/>
      <c r="M731" s="162"/>
      <c r="N731" s="162"/>
      <c r="O731" s="162">
        <v>435033.36</v>
      </c>
      <c r="P731" s="162">
        <v>610306.19999999995</v>
      </c>
      <c r="Q731" s="162">
        <v>961335</v>
      </c>
      <c r="R731" s="162">
        <v>702574.92</v>
      </c>
      <c r="S731" s="162">
        <v>760281.12</v>
      </c>
      <c r="T731" s="162">
        <v>737779.32</v>
      </c>
      <c r="U731" s="162">
        <v>816909.84</v>
      </c>
      <c r="V731" s="162">
        <v>693604.8</v>
      </c>
      <c r="W731" s="162">
        <v>699865.56</v>
      </c>
      <c r="X731" s="162">
        <v>651089.88</v>
      </c>
      <c r="Y731" s="162">
        <v>696884.76</v>
      </c>
      <c r="Z731" s="162">
        <v>691793.64</v>
      </c>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33"/>
      <c r="BL731" s="162"/>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row>
    <row r="732" spans="1:98" s="163" customFormat="1" x14ac:dyDescent="0.2">
      <c r="A732" s="282"/>
      <c r="B732" s="164" t="s">
        <v>52</v>
      </c>
      <c r="C732" s="165">
        <v>338150.16</v>
      </c>
      <c r="D732" s="165"/>
      <c r="E732" s="165"/>
      <c r="F732" s="165">
        <v>246501.36</v>
      </c>
      <c r="G732" s="165"/>
      <c r="H732" s="165"/>
      <c r="I732" s="165"/>
      <c r="J732" s="165"/>
      <c r="K732" s="165"/>
      <c r="L732" s="165"/>
      <c r="M732" s="165"/>
      <c r="N732" s="165"/>
      <c r="O732" s="165">
        <v>170354.16</v>
      </c>
      <c r="P732" s="165">
        <v>261816.12</v>
      </c>
      <c r="Q732" s="165">
        <v>382689.72</v>
      </c>
      <c r="R732" s="165">
        <v>296999.28000000003</v>
      </c>
      <c r="S732" s="165">
        <v>309447</v>
      </c>
      <c r="T732" s="165">
        <v>285026.76</v>
      </c>
      <c r="U732" s="165">
        <v>279844.56</v>
      </c>
      <c r="V732" s="165">
        <v>227481.48</v>
      </c>
      <c r="W732" s="165">
        <v>275320.08</v>
      </c>
      <c r="X732" s="165">
        <v>271314.36</v>
      </c>
      <c r="Y732" s="165">
        <v>285629.40000000002</v>
      </c>
      <c r="Z732" s="165">
        <v>277579.8</v>
      </c>
      <c r="AA732" s="165"/>
      <c r="AB732" s="165"/>
      <c r="AC732" s="165"/>
      <c r="AD732" s="165"/>
      <c r="AE732" s="165"/>
      <c r="AF732" s="165"/>
      <c r="AG732" s="165"/>
      <c r="AH732" s="165"/>
      <c r="AI732" s="165"/>
      <c r="AJ732" s="165"/>
      <c r="AK732" s="165"/>
      <c r="AL732" s="165"/>
      <c r="AM732" s="165"/>
      <c r="AN732" s="165"/>
      <c r="AO732" s="165"/>
      <c r="AP732" s="165"/>
      <c r="AQ732" s="165"/>
      <c r="AR732" s="165"/>
      <c r="AS732" s="165"/>
      <c r="AT732" s="165"/>
      <c r="AU732" s="165"/>
      <c r="AV732" s="165"/>
      <c r="AW732" s="165"/>
      <c r="AX732" s="165"/>
      <c r="AY732" s="165"/>
      <c r="AZ732" s="165"/>
      <c r="BA732" s="165"/>
      <c r="BB732" s="165"/>
      <c r="BC732" s="165"/>
      <c r="BD732" s="165"/>
      <c r="BE732" s="165"/>
      <c r="BF732" s="165"/>
      <c r="BG732" s="165"/>
      <c r="BH732" s="165"/>
      <c r="BI732" s="165"/>
      <c r="BJ732" s="165"/>
      <c r="BK732" s="133"/>
      <c r="BL732" s="165"/>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row>
    <row r="733" spans="1:98" s="168" customFormat="1" ht="13.5" thickBot="1" x14ac:dyDescent="0.25">
      <c r="A733" s="282"/>
      <c r="B733" s="166" t="s">
        <v>53</v>
      </c>
      <c r="C733" s="167">
        <v>0</v>
      </c>
      <c r="D733" s="167"/>
      <c r="E733" s="167"/>
      <c r="F733" s="167">
        <v>0</v>
      </c>
      <c r="G733" s="167"/>
      <c r="H733" s="167"/>
      <c r="I733" s="167"/>
      <c r="J733" s="167"/>
      <c r="K733" s="167"/>
      <c r="L733" s="167"/>
      <c r="M733" s="167"/>
      <c r="N733" s="167"/>
      <c r="O733" s="167">
        <v>0</v>
      </c>
      <c r="P733" s="167">
        <v>0</v>
      </c>
      <c r="Q733" s="167">
        <v>0</v>
      </c>
      <c r="R733" s="167">
        <v>0</v>
      </c>
      <c r="S733" s="167">
        <v>0</v>
      </c>
      <c r="T733" s="167">
        <v>310839.25</v>
      </c>
      <c r="U733" s="167">
        <v>505856.54</v>
      </c>
      <c r="V733" s="167">
        <v>417412.33</v>
      </c>
      <c r="W733" s="167">
        <v>0</v>
      </c>
      <c r="X733" s="167">
        <v>0</v>
      </c>
      <c r="Y733" s="167">
        <v>0</v>
      </c>
      <c r="Z733" s="167">
        <v>0</v>
      </c>
      <c r="AA733" s="167"/>
      <c r="AB733" s="167"/>
      <c r="AC733" s="167"/>
      <c r="AD733" s="167"/>
      <c r="AE733" s="167"/>
      <c r="AF733" s="167"/>
      <c r="AG733" s="167"/>
      <c r="AH733" s="167"/>
      <c r="AI733" s="167"/>
      <c r="AJ733" s="167"/>
      <c r="AK733" s="167"/>
      <c r="AL733" s="167"/>
      <c r="AM733" s="167"/>
      <c r="AN733" s="167"/>
      <c r="AO733" s="167"/>
      <c r="AP733" s="167"/>
      <c r="AQ733" s="167"/>
      <c r="AR733" s="167"/>
      <c r="AS733" s="167"/>
      <c r="AT733" s="167"/>
      <c r="AU733" s="167"/>
      <c r="AV733" s="167"/>
      <c r="AW733" s="167"/>
      <c r="AX733" s="167"/>
      <c r="AY733" s="167"/>
      <c r="AZ733" s="167"/>
      <c r="BA733" s="167"/>
      <c r="BB733" s="167"/>
      <c r="BC733" s="167"/>
      <c r="BD733" s="167"/>
      <c r="BE733" s="167"/>
      <c r="BF733" s="167"/>
      <c r="BG733" s="167"/>
      <c r="BH733" s="167"/>
      <c r="BI733" s="167"/>
      <c r="BJ733" s="167"/>
      <c r="BK733" s="56"/>
      <c r="BL733" s="167"/>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row>
    <row r="734" spans="1:98" s="171" customFormat="1" x14ac:dyDescent="0.2">
      <c r="A734" s="282"/>
      <c r="B734" s="245" t="s">
        <v>54</v>
      </c>
      <c r="C734" s="170">
        <v>45</v>
      </c>
      <c r="D734" s="170"/>
      <c r="E734" s="170"/>
      <c r="F734" s="170">
        <v>74</v>
      </c>
      <c r="G734" s="170"/>
      <c r="H734" s="170"/>
      <c r="I734" s="170"/>
      <c r="J734" s="170"/>
      <c r="K734" s="170"/>
      <c r="L734" s="170"/>
      <c r="M734" s="170"/>
      <c r="N734" s="170"/>
      <c r="O734" s="170">
        <v>51</v>
      </c>
      <c r="P734" s="170">
        <v>48</v>
      </c>
      <c r="Q734" s="170">
        <v>78</v>
      </c>
      <c r="R734" s="170">
        <v>74</v>
      </c>
      <c r="S734" s="170">
        <v>56</v>
      </c>
      <c r="T734" s="170">
        <v>68</v>
      </c>
      <c r="U734" s="170">
        <v>47</v>
      </c>
      <c r="V734" s="170">
        <v>55</v>
      </c>
      <c r="W734" s="170">
        <v>58</v>
      </c>
      <c r="X734" s="170">
        <v>54</v>
      </c>
      <c r="Y734" s="170">
        <v>53</v>
      </c>
      <c r="Z734" s="170">
        <v>43</v>
      </c>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0"/>
      <c r="BF734" s="170"/>
      <c r="BG734" s="170"/>
      <c r="BH734" s="170"/>
      <c r="BI734" s="170"/>
      <c r="BJ734" s="170"/>
      <c r="BK734" s="133"/>
      <c r="BL734" s="170"/>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row>
    <row r="735" spans="1:98" s="174" customFormat="1" x14ac:dyDescent="0.2">
      <c r="A735" s="282"/>
      <c r="B735" s="246" t="s">
        <v>55</v>
      </c>
      <c r="C735" s="173">
        <v>31</v>
      </c>
      <c r="D735" s="173"/>
      <c r="E735" s="173"/>
      <c r="F735" s="173">
        <v>30</v>
      </c>
      <c r="G735" s="173"/>
      <c r="H735" s="173"/>
      <c r="I735" s="173"/>
      <c r="J735" s="173"/>
      <c r="K735" s="173"/>
      <c r="L735" s="173"/>
      <c r="M735" s="173"/>
      <c r="N735" s="173"/>
      <c r="O735" s="173">
        <v>31</v>
      </c>
      <c r="P735" s="173">
        <v>28</v>
      </c>
      <c r="Q735" s="173">
        <v>31</v>
      </c>
      <c r="R735" s="173">
        <v>30</v>
      </c>
      <c r="S735" s="173">
        <v>31</v>
      </c>
      <c r="T735" s="173">
        <v>30</v>
      </c>
      <c r="U735" s="173">
        <v>31</v>
      </c>
      <c r="V735" s="173">
        <v>31</v>
      </c>
      <c r="W735" s="173">
        <v>30</v>
      </c>
      <c r="X735" s="173">
        <v>31</v>
      </c>
      <c r="Y735" s="173">
        <v>30</v>
      </c>
      <c r="Z735" s="173">
        <v>31</v>
      </c>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45"/>
      <c r="BL735" s="173"/>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row>
    <row r="736" spans="1:98" s="177" customFormat="1" ht="4.5" customHeight="1" x14ac:dyDescent="0.2">
      <c r="A736" s="282"/>
      <c r="B736" s="247"/>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45"/>
      <c r="BL736" s="176"/>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row>
    <row r="737" spans="1:98" s="181" customFormat="1" x14ac:dyDescent="0.2">
      <c r="A737" s="282"/>
      <c r="B737" s="248" t="s">
        <v>56</v>
      </c>
      <c r="C737" s="179">
        <v>52.33</v>
      </c>
      <c r="D737" s="179"/>
      <c r="E737" s="179"/>
      <c r="F737" s="179">
        <v>49.91</v>
      </c>
      <c r="G737" s="179"/>
      <c r="H737" s="179"/>
      <c r="I737" s="179"/>
      <c r="J737" s="179"/>
      <c r="K737" s="179"/>
      <c r="L737" s="179"/>
      <c r="M737" s="179"/>
      <c r="N737" s="179"/>
      <c r="O737" s="179">
        <v>42.37</v>
      </c>
      <c r="P737" s="179">
        <v>42.37</v>
      </c>
      <c r="Q737" s="179">
        <v>42.37</v>
      </c>
      <c r="R737" s="179">
        <v>52.33</v>
      </c>
      <c r="S737" s="179">
        <v>52.33</v>
      </c>
      <c r="T737" s="179">
        <v>52.33</v>
      </c>
      <c r="U737" s="179">
        <v>52.33</v>
      </c>
      <c r="V737" s="179">
        <v>52.33</v>
      </c>
      <c r="W737" s="179">
        <v>52.33</v>
      </c>
      <c r="X737" s="179">
        <v>52.33</v>
      </c>
      <c r="Y737" s="179">
        <v>52.33</v>
      </c>
      <c r="Z737" s="179">
        <v>52.33</v>
      </c>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80"/>
      <c r="BL737" s="179"/>
      <c r="BM737" s="180"/>
      <c r="BN737" s="180"/>
      <c r="BO737" s="180"/>
      <c r="BP737" s="180"/>
      <c r="BQ737" s="180"/>
      <c r="BR737" s="180"/>
      <c r="BS737" s="180"/>
      <c r="BT737" s="180"/>
      <c r="BU737" s="180"/>
      <c r="BV737" s="180"/>
      <c r="BW737" s="180"/>
      <c r="BX737" s="180"/>
      <c r="BY737" s="180"/>
      <c r="BZ737" s="180"/>
      <c r="CA737" s="180"/>
      <c r="CB737" s="180"/>
      <c r="CC737" s="180"/>
      <c r="CD737" s="180"/>
      <c r="CE737" s="180"/>
      <c r="CF737" s="180"/>
      <c r="CG737" s="180"/>
      <c r="CH737" s="180"/>
      <c r="CI737" s="180"/>
      <c r="CJ737" s="180"/>
      <c r="CK737" s="180"/>
      <c r="CL737" s="180"/>
      <c r="CM737" s="180"/>
      <c r="CN737" s="180"/>
      <c r="CO737" s="180"/>
      <c r="CP737" s="180"/>
      <c r="CQ737" s="180"/>
      <c r="CR737" s="180"/>
      <c r="CS737" s="180"/>
    </row>
    <row r="738" spans="1:98" s="184" customFormat="1" x14ac:dyDescent="0.2">
      <c r="A738" s="282"/>
      <c r="B738" s="249" t="s">
        <v>57</v>
      </c>
      <c r="C738" s="183">
        <f t="shared" ref="C738:BJ738" si="737">C735*C737</f>
        <v>1622.23</v>
      </c>
      <c r="D738" s="183">
        <f t="shared" si="737"/>
        <v>0</v>
      </c>
      <c r="E738" s="183">
        <f t="shared" si="737"/>
        <v>0</v>
      </c>
      <c r="F738" s="183">
        <f t="shared" si="737"/>
        <v>1497.3</v>
      </c>
      <c r="G738" s="183">
        <f t="shared" si="737"/>
        <v>0</v>
      </c>
      <c r="H738" s="183">
        <f t="shared" si="737"/>
        <v>0</v>
      </c>
      <c r="I738" s="183">
        <f t="shared" si="737"/>
        <v>0</v>
      </c>
      <c r="J738" s="183">
        <f t="shared" si="737"/>
        <v>0</v>
      </c>
      <c r="K738" s="183">
        <f t="shared" si="737"/>
        <v>0</v>
      </c>
      <c r="L738" s="183">
        <f t="shared" si="737"/>
        <v>0</v>
      </c>
      <c r="M738" s="183">
        <f t="shared" si="737"/>
        <v>0</v>
      </c>
      <c r="N738" s="183">
        <f t="shared" si="737"/>
        <v>0</v>
      </c>
      <c r="O738" s="183">
        <f t="shared" si="737"/>
        <v>1313.47</v>
      </c>
      <c r="P738" s="183">
        <f t="shared" si="737"/>
        <v>1186.3599999999999</v>
      </c>
      <c r="Q738" s="183">
        <f t="shared" si="737"/>
        <v>1313.47</v>
      </c>
      <c r="R738" s="183">
        <f t="shared" si="737"/>
        <v>1569.8999999999999</v>
      </c>
      <c r="S738" s="183">
        <f t="shared" si="737"/>
        <v>1622.23</v>
      </c>
      <c r="T738" s="183">
        <f t="shared" si="737"/>
        <v>1569.8999999999999</v>
      </c>
      <c r="U738" s="183">
        <f t="shared" si="737"/>
        <v>1622.23</v>
      </c>
      <c r="V738" s="183">
        <f t="shared" si="737"/>
        <v>1622.23</v>
      </c>
      <c r="W738" s="183">
        <f t="shared" si="737"/>
        <v>1569.8999999999999</v>
      </c>
      <c r="X738" s="183">
        <f t="shared" si="737"/>
        <v>1622.23</v>
      </c>
      <c r="Y738" s="183">
        <f t="shared" si="737"/>
        <v>1569.8999999999999</v>
      </c>
      <c r="Z738" s="183">
        <f t="shared" si="737"/>
        <v>1622.23</v>
      </c>
      <c r="AA738" s="183">
        <f t="shared" si="737"/>
        <v>0</v>
      </c>
      <c r="AB738" s="183">
        <f t="shared" si="737"/>
        <v>0</v>
      </c>
      <c r="AC738" s="183">
        <f t="shared" si="737"/>
        <v>0</v>
      </c>
      <c r="AD738" s="183">
        <f t="shared" si="737"/>
        <v>0</v>
      </c>
      <c r="AE738" s="183">
        <f t="shared" si="737"/>
        <v>0</v>
      </c>
      <c r="AF738" s="183">
        <f t="shared" si="737"/>
        <v>0</v>
      </c>
      <c r="AG738" s="183">
        <f t="shared" si="737"/>
        <v>0</v>
      </c>
      <c r="AH738" s="183">
        <f t="shared" si="737"/>
        <v>0</v>
      </c>
      <c r="AI738" s="183">
        <f t="shared" si="737"/>
        <v>0</v>
      </c>
      <c r="AJ738" s="183">
        <f t="shared" si="737"/>
        <v>0</v>
      </c>
      <c r="AK738" s="183">
        <f t="shared" si="737"/>
        <v>0</v>
      </c>
      <c r="AL738" s="183">
        <f t="shared" si="737"/>
        <v>0</v>
      </c>
      <c r="AM738" s="183">
        <f t="shared" si="737"/>
        <v>0</v>
      </c>
      <c r="AN738" s="183">
        <f t="shared" si="737"/>
        <v>0</v>
      </c>
      <c r="AO738" s="183">
        <f t="shared" si="737"/>
        <v>0</v>
      </c>
      <c r="AP738" s="183">
        <f t="shared" si="737"/>
        <v>0</v>
      </c>
      <c r="AQ738" s="183">
        <f t="shared" si="737"/>
        <v>0</v>
      </c>
      <c r="AR738" s="183">
        <f t="shared" si="737"/>
        <v>0</v>
      </c>
      <c r="AS738" s="183">
        <f t="shared" si="737"/>
        <v>0</v>
      </c>
      <c r="AT738" s="183">
        <f t="shared" si="737"/>
        <v>0</v>
      </c>
      <c r="AU738" s="183">
        <f t="shared" si="737"/>
        <v>0</v>
      </c>
      <c r="AV738" s="183">
        <f t="shared" si="737"/>
        <v>0</v>
      </c>
      <c r="AW738" s="183">
        <f t="shared" si="737"/>
        <v>0</v>
      </c>
      <c r="AX738" s="183">
        <f t="shared" si="737"/>
        <v>0</v>
      </c>
      <c r="AY738" s="183">
        <f t="shared" si="737"/>
        <v>0</v>
      </c>
      <c r="AZ738" s="183">
        <f t="shared" si="737"/>
        <v>0</v>
      </c>
      <c r="BA738" s="183">
        <f t="shared" si="737"/>
        <v>0</v>
      </c>
      <c r="BB738" s="183">
        <f t="shared" si="737"/>
        <v>0</v>
      </c>
      <c r="BC738" s="183">
        <f t="shared" si="737"/>
        <v>0</v>
      </c>
      <c r="BD738" s="183">
        <f t="shared" si="737"/>
        <v>0</v>
      </c>
      <c r="BE738" s="183">
        <f t="shared" si="737"/>
        <v>0</v>
      </c>
      <c r="BF738" s="183">
        <f t="shared" si="737"/>
        <v>0</v>
      </c>
      <c r="BG738" s="183">
        <f t="shared" si="737"/>
        <v>0</v>
      </c>
      <c r="BH738" s="183">
        <f t="shared" si="737"/>
        <v>0</v>
      </c>
      <c r="BI738" s="183">
        <f t="shared" si="737"/>
        <v>0</v>
      </c>
      <c r="BJ738" s="183">
        <f t="shared" si="737"/>
        <v>0</v>
      </c>
      <c r="BK738" s="45"/>
      <c r="BL738" s="183">
        <f t="shared" ref="BL738" si="738">BL735*BL737</f>
        <v>0</v>
      </c>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row>
    <row r="739" spans="1:98" s="45" customFormat="1" x14ac:dyDescent="0.2">
      <c r="A739" s="282"/>
      <c r="B739" s="199" t="s">
        <v>6</v>
      </c>
      <c r="C739" s="186">
        <v>3.35</v>
      </c>
      <c r="D739" s="186"/>
      <c r="E739" s="186"/>
      <c r="F739" s="186">
        <v>0</v>
      </c>
      <c r="G739" s="186"/>
      <c r="H739" s="186"/>
      <c r="I739" s="186"/>
      <c r="J739" s="186"/>
      <c r="K739" s="186"/>
      <c r="L739" s="186"/>
      <c r="M739" s="186"/>
      <c r="N739" s="186"/>
      <c r="O739" s="186">
        <v>2.71</v>
      </c>
      <c r="P739" s="186">
        <v>2.71</v>
      </c>
      <c r="Q739" s="186">
        <v>2.71</v>
      </c>
      <c r="R739" s="186">
        <v>3.35</v>
      </c>
      <c r="S739" s="186">
        <v>3.35</v>
      </c>
      <c r="T739" s="186">
        <v>3.35</v>
      </c>
      <c r="U739" s="186">
        <v>3.35</v>
      </c>
      <c r="V739" s="186">
        <v>3.35</v>
      </c>
      <c r="W739" s="186">
        <v>3.35</v>
      </c>
      <c r="X739" s="186">
        <v>3.35</v>
      </c>
      <c r="Y739" s="186">
        <v>3.35</v>
      </c>
      <c r="Z739" s="186">
        <v>3.35</v>
      </c>
      <c r="AA739" s="186"/>
      <c r="AB739" s="186"/>
      <c r="AC739" s="186"/>
      <c r="AD739" s="186"/>
      <c r="AE739" s="186"/>
      <c r="AF739" s="186"/>
      <c r="AG739" s="186"/>
      <c r="AH739" s="186"/>
      <c r="AI739" s="186"/>
      <c r="AJ739" s="186"/>
      <c r="AK739" s="186"/>
      <c r="AL739" s="186"/>
      <c r="AM739" s="186"/>
      <c r="AN739" s="186"/>
      <c r="AO739" s="186"/>
      <c r="AP739" s="186"/>
      <c r="AQ739" s="186"/>
      <c r="AR739" s="186"/>
      <c r="AS739" s="186"/>
      <c r="AT739" s="186"/>
      <c r="AU739" s="186"/>
      <c r="AV739" s="186"/>
      <c r="AW739" s="186"/>
      <c r="AX739" s="186"/>
      <c r="AY739" s="186"/>
      <c r="AZ739" s="186"/>
      <c r="BA739" s="186"/>
      <c r="BB739" s="186"/>
      <c r="BC739" s="186"/>
      <c r="BD739" s="186"/>
      <c r="BE739" s="186"/>
      <c r="BF739" s="186"/>
      <c r="BG739" s="186"/>
      <c r="BH739" s="186"/>
      <c r="BI739" s="186"/>
      <c r="BJ739" s="186"/>
      <c r="BL739" s="186"/>
    </row>
    <row r="740" spans="1:98" s="24" customFormat="1" x14ac:dyDescent="0.2">
      <c r="A740" s="282"/>
      <c r="B740" s="250" t="s">
        <v>58</v>
      </c>
      <c r="C740" s="188">
        <f t="shared" ref="C740:BJ740" si="739">C739*C721</f>
        <v>42447.85</v>
      </c>
      <c r="D740" s="188">
        <f t="shared" si="739"/>
        <v>0</v>
      </c>
      <c r="E740" s="188">
        <f t="shared" si="739"/>
        <v>0</v>
      </c>
      <c r="F740" s="188">
        <f t="shared" si="739"/>
        <v>0</v>
      </c>
      <c r="G740" s="188">
        <f t="shared" si="739"/>
        <v>0</v>
      </c>
      <c r="H740" s="188">
        <f t="shared" si="739"/>
        <v>0</v>
      </c>
      <c r="I740" s="188">
        <f t="shared" si="739"/>
        <v>0</v>
      </c>
      <c r="J740" s="188">
        <f t="shared" si="739"/>
        <v>0</v>
      </c>
      <c r="K740" s="188">
        <f t="shared" si="739"/>
        <v>0</v>
      </c>
      <c r="L740" s="188">
        <f t="shared" si="739"/>
        <v>0</v>
      </c>
      <c r="M740" s="188">
        <f t="shared" si="739"/>
        <v>0</v>
      </c>
      <c r="N740" s="188">
        <f t="shared" si="739"/>
        <v>0</v>
      </c>
      <c r="O740" s="188">
        <f t="shared" si="739"/>
        <v>34338.870699999999</v>
      </c>
      <c r="P740" s="188">
        <f t="shared" si="739"/>
        <v>34338.870699999999</v>
      </c>
      <c r="Q740" s="188">
        <f t="shared" si="739"/>
        <v>34338.870699999999</v>
      </c>
      <c r="R740" s="188">
        <f t="shared" si="739"/>
        <v>42448.419500000004</v>
      </c>
      <c r="S740" s="188">
        <f t="shared" si="739"/>
        <v>42447.85</v>
      </c>
      <c r="T740" s="188">
        <f t="shared" si="739"/>
        <v>42447.85</v>
      </c>
      <c r="U740" s="188">
        <f t="shared" si="739"/>
        <v>42447.85</v>
      </c>
      <c r="V740" s="188">
        <f t="shared" si="739"/>
        <v>42447.85</v>
      </c>
      <c r="W740" s="188">
        <f t="shared" si="739"/>
        <v>42447.85</v>
      </c>
      <c r="X740" s="188">
        <f t="shared" si="739"/>
        <v>42447.85</v>
      </c>
      <c r="Y740" s="188">
        <f t="shared" si="739"/>
        <v>42447.85</v>
      </c>
      <c r="Z740" s="188">
        <f t="shared" si="739"/>
        <v>42447.85</v>
      </c>
      <c r="AA740" s="188">
        <f t="shared" si="739"/>
        <v>0</v>
      </c>
      <c r="AB740" s="188">
        <f t="shared" si="739"/>
        <v>0</v>
      </c>
      <c r="AC740" s="188">
        <f t="shared" si="739"/>
        <v>0</v>
      </c>
      <c r="AD740" s="188">
        <f t="shared" si="739"/>
        <v>0</v>
      </c>
      <c r="AE740" s="188">
        <f t="shared" si="739"/>
        <v>0</v>
      </c>
      <c r="AF740" s="188">
        <f t="shared" si="739"/>
        <v>0</v>
      </c>
      <c r="AG740" s="188">
        <f t="shared" si="739"/>
        <v>0</v>
      </c>
      <c r="AH740" s="188">
        <f t="shared" si="739"/>
        <v>0</v>
      </c>
      <c r="AI740" s="188">
        <f t="shared" si="739"/>
        <v>0</v>
      </c>
      <c r="AJ740" s="188">
        <f t="shared" si="739"/>
        <v>0</v>
      </c>
      <c r="AK740" s="188">
        <f t="shared" si="739"/>
        <v>0</v>
      </c>
      <c r="AL740" s="188">
        <f t="shared" si="739"/>
        <v>0</v>
      </c>
      <c r="AM740" s="188">
        <f t="shared" si="739"/>
        <v>0</v>
      </c>
      <c r="AN740" s="188">
        <f t="shared" si="739"/>
        <v>0</v>
      </c>
      <c r="AO740" s="188">
        <f t="shared" si="739"/>
        <v>0</v>
      </c>
      <c r="AP740" s="188">
        <f t="shared" si="739"/>
        <v>0</v>
      </c>
      <c r="AQ740" s="188">
        <f t="shared" si="739"/>
        <v>0</v>
      </c>
      <c r="AR740" s="188">
        <f t="shared" si="739"/>
        <v>0</v>
      </c>
      <c r="AS740" s="188">
        <f t="shared" si="739"/>
        <v>0</v>
      </c>
      <c r="AT740" s="188">
        <f t="shared" si="739"/>
        <v>0</v>
      </c>
      <c r="AU740" s="188">
        <f t="shared" si="739"/>
        <v>0</v>
      </c>
      <c r="AV740" s="188">
        <f t="shared" si="739"/>
        <v>0</v>
      </c>
      <c r="AW740" s="188">
        <f t="shared" si="739"/>
        <v>0</v>
      </c>
      <c r="AX740" s="188">
        <f t="shared" si="739"/>
        <v>0</v>
      </c>
      <c r="AY740" s="188">
        <f t="shared" si="739"/>
        <v>0</v>
      </c>
      <c r="AZ740" s="188">
        <f t="shared" si="739"/>
        <v>0</v>
      </c>
      <c r="BA740" s="188">
        <f t="shared" si="739"/>
        <v>0</v>
      </c>
      <c r="BB740" s="188">
        <f t="shared" si="739"/>
        <v>0</v>
      </c>
      <c r="BC740" s="188">
        <f t="shared" si="739"/>
        <v>0</v>
      </c>
      <c r="BD740" s="188">
        <f t="shared" si="739"/>
        <v>0</v>
      </c>
      <c r="BE740" s="188">
        <f t="shared" si="739"/>
        <v>0</v>
      </c>
      <c r="BF740" s="188">
        <f t="shared" si="739"/>
        <v>0</v>
      </c>
      <c r="BG740" s="188">
        <f t="shared" si="739"/>
        <v>0</v>
      </c>
      <c r="BH740" s="188">
        <f t="shared" si="739"/>
        <v>0</v>
      </c>
      <c r="BI740" s="188">
        <f t="shared" si="739"/>
        <v>0</v>
      </c>
      <c r="BJ740" s="188">
        <f t="shared" si="739"/>
        <v>0</v>
      </c>
      <c r="BK740" s="23"/>
      <c r="BL740" s="188">
        <f t="shared" ref="BL740" si="740">BL739*BL721</f>
        <v>0</v>
      </c>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row>
    <row r="741" spans="1:98" s="45" customFormat="1" x14ac:dyDescent="0.2">
      <c r="A741" s="282"/>
      <c r="B741" s="203" t="s">
        <v>59</v>
      </c>
      <c r="C741" s="190">
        <v>6.72</v>
      </c>
      <c r="D741" s="190"/>
      <c r="E741" s="190"/>
      <c r="F741" s="190">
        <v>8.4</v>
      </c>
      <c r="G741" s="190"/>
      <c r="H741" s="190"/>
      <c r="I741" s="190"/>
      <c r="J741" s="190"/>
      <c r="K741" s="190"/>
      <c r="L741" s="190"/>
      <c r="M741" s="190"/>
      <c r="N741" s="190"/>
      <c r="O741" s="190">
        <v>5.44</v>
      </c>
      <c r="P741" s="190">
        <v>5.44</v>
      </c>
      <c r="Q741" s="190">
        <v>5.44</v>
      </c>
      <c r="R741" s="190">
        <v>6.72</v>
      </c>
      <c r="S741" s="190">
        <v>6.72</v>
      </c>
      <c r="T741" s="190">
        <v>6.72</v>
      </c>
      <c r="U741" s="190">
        <v>6.72</v>
      </c>
      <c r="V741" s="190">
        <v>6.72</v>
      </c>
      <c r="W741" s="190">
        <v>6.72</v>
      </c>
      <c r="X741" s="190">
        <v>6.72</v>
      </c>
      <c r="Y741" s="190">
        <v>6.72</v>
      </c>
      <c r="Z741" s="190">
        <v>6.72</v>
      </c>
      <c r="AA741" s="190"/>
      <c r="AB741" s="190"/>
      <c r="AC741" s="190"/>
      <c r="AD741" s="190"/>
      <c r="AE741" s="190"/>
      <c r="AF741" s="190"/>
      <c r="AG741" s="190"/>
      <c r="AH741" s="190"/>
      <c r="AI741" s="190"/>
      <c r="AJ741" s="190"/>
      <c r="AK741" s="190"/>
      <c r="AL741" s="190"/>
      <c r="AM741" s="190"/>
      <c r="AN741" s="190"/>
      <c r="AO741" s="190"/>
      <c r="AP741" s="190"/>
      <c r="AQ741" s="190"/>
      <c r="AR741" s="190"/>
      <c r="AS741" s="190"/>
      <c r="AT741" s="190"/>
      <c r="AU741" s="190"/>
      <c r="AV741" s="190"/>
      <c r="AW741" s="190"/>
      <c r="AX741" s="190"/>
      <c r="AY741" s="190"/>
      <c r="AZ741" s="190"/>
      <c r="BA741" s="190"/>
      <c r="BB741" s="190"/>
      <c r="BC741" s="190"/>
      <c r="BD741" s="190"/>
      <c r="BE741" s="190"/>
      <c r="BF741" s="190"/>
      <c r="BG741" s="190"/>
      <c r="BH741" s="190"/>
      <c r="BI741" s="190"/>
      <c r="BJ741" s="190"/>
      <c r="BL741" s="190"/>
    </row>
    <row r="742" spans="1:98" s="24" customFormat="1" x14ac:dyDescent="0.2">
      <c r="A742" s="282"/>
      <c r="B742" s="250" t="s">
        <v>60</v>
      </c>
      <c r="C742" s="188">
        <f t="shared" ref="C742:BJ742" si="741">C741*C721</f>
        <v>85149.119999999995</v>
      </c>
      <c r="D742" s="188">
        <f t="shared" si="741"/>
        <v>0</v>
      </c>
      <c r="E742" s="188">
        <f t="shared" si="741"/>
        <v>0</v>
      </c>
      <c r="F742" s="188">
        <f t="shared" si="741"/>
        <v>102917.22</v>
      </c>
      <c r="G742" s="188">
        <f t="shared" si="741"/>
        <v>0</v>
      </c>
      <c r="H742" s="188">
        <f t="shared" si="741"/>
        <v>0</v>
      </c>
      <c r="I742" s="188">
        <f t="shared" si="741"/>
        <v>0</v>
      </c>
      <c r="J742" s="188">
        <f t="shared" si="741"/>
        <v>0</v>
      </c>
      <c r="K742" s="188">
        <f t="shared" si="741"/>
        <v>0</v>
      </c>
      <c r="L742" s="188">
        <f t="shared" si="741"/>
        <v>0</v>
      </c>
      <c r="M742" s="188">
        <f t="shared" si="741"/>
        <v>0</v>
      </c>
      <c r="N742" s="188">
        <f t="shared" si="741"/>
        <v>0</v>
      </c>
      <c r="O742" s="188">
        <f t="shared" si="741"/>
        <v>68931.164799999999</v>
      </c>
      <c r="P742" s="188">
        <f t="shared" si="741"/>
        <v>68931.164799999999</v>
      </c>
      <c r="Q742" s="188">
        <f t="shared" si="741"/>
        <v>68931.164799999999</v>
      </c>
      <c r="R742" s="188">
        <f t="shared" si="741"/>
        <v>85150.262399999992</v>
      </c>
      <c r="S742" s="188">
        <f t="shared" si="741"/>
        <v>85149.119999999995</v>
      </c>
      <c r="T742" s="188">
        <f t="shared" si="741"/>
        <v>85149.119999999995</v>
      </c>
      <c r="U742" s="188">
        <f t="shared" si="741"/>
        <v>85149.119999999995</v>
      </c>
      <c r="V742" s="188">
        <f t="shared" si="741"/>
        <v>85149.119999999995</v>
      </c>
      <c r="W742" s="188">
        <f t="shared" si="741"/>
        <v>85149.119999999995</v>
      </c>
      <c r="X742" s="188">
        <f t="shared" si="741"/>
        <v>85149.119999999995</v>
      </c>
      <c r="Y742" s="188">
        <f t="shared" si="741"/>
        <v>85149.119999999995</v>
      </c>
      <c r="Z742" s="188">
        <f t="shared" si="741"/>
        <v>85149.119999999995</v>
      </c>
      <c r="AA742" s="188">
        <f t="shared" si="741"/>
        <v>0</v>
      </c>
      <c r="AB742" s="188">
        <f t="shared" si="741"/>
        <v>0</v>
      </c>
      <c r="AC742" s="188">
        <f t="shared" si="741"/>
        <v>0</v>
      </c>
      <c r="AD742" s="188">
        <f t="shared" si="741"/>
        <v>0</v>
      </c>
      <c r="AE742" s="188">
        <f t="shared" si="741"/>
        <v>0</v>
      </c>
      <c r="AF742" s="188">
        <f t="shared" si="741"/>
        <v>0</v>
      </c>
      <c r="AG742" s="188">
        <f t="shared" si="741"/>
        <v>0</v>
      </c>
      <c r="AH742" s="188">
        <f t="shared" si="741"/>
        <v>0</v>
      </c>
      <c r="AI742" s="188">
        <f t="shared" si="741"/>
        <v>0</v>
      </c>
      <c r="AJ742" s="188">
        <f t="shared" si="741"/>
        <v>0</v>
      </c>
      <c r="AK742" s="188">
        <f t="shared" si="741"/>
        <v>0</v>
      </c>
      <c r="AL742" s="188">
        <f t="shared" si="741"/>
        <v>0</v>
      </c>
      <c r="AM742" s="188">
        <f t="shared" si="741"/>
        <v>0</v>
      </c>
      <c r="AN742" s="188">
        <f t="shared" si="741"/>
        <v>0</v>
      </c>
      <c r="AO742" s="188">
        <f t="shared" si="741"/>
        <v>0</v>
      </c>
      <c r="AP742" s="188">
        <f t="shared" si="741"/>
        <v>0</v>
      </c>
      <c r="AQ742" s="188">
        <f t="shared" si="741"/>
        <v>0</v>
      </c>
      <c r="AR742" s="188">
        <f t="shared" si="741"/>
        <v>0</v>
      </c>
      <c r="AS742" s="188">
        <f t="shared" si="741"/>
        <v>0</v>
      </c>
      <c r="AT742" s="188">
        <f t="shared" si="741"/>
        <v>0</v>
      </c>
      <c r="AU742" s="188">
        <f t="shared" si="741"/>
        <v>0</v>
      </c>
      <c r="AV742" s="188">
        <f t="shared" si="741"/>
        <v>0</v>
      </c>
      <c r="AW742" s="188">
        <f t="shared" si="741"/>
        <v>0</v>
      </c>
      <c r="AX742" s="188">
        <f t="shared" si="741"/>
        <v>0</v>
      </c>
      <c r="AY742" s="188">
        <f t="shared" si="741"/>
        <v>0</v>
      </c>
      <c r="AZ742" s="188">
        <f t="shared" si="741"/>
        <v>0</v>
      </c>
      <c r="BA742" s="188">
        <f t="shared" si="741"/>
        <v>0</v>
      </c>
      <c r="BB742" s="188">
        <f t="shared" si="741"/>
        <v>0</v>
      </c>
      <c r="BC742" s="188">
        <f t="shared" si="741"/>
        <v>0</v>
      </c>
      <c r="BD742" s="188">
        <f t="shared" si="741"/>
        <v>0</v>
      </c>
      <c r="BE742" s="188">
        <f t="shared" si="741"/>
        <v>0</v>
      </c>
      <c r="BF742" s="188">
        <f t="shared" si="741"/>
        <v>0</v>
      </c>
      <c r="BG742" s="188">
        <f t="shared" si="741"/>
        <v>0</v>
      </c>
      <c r="BH742" s="188">
        <f t="shared" si="741"/>
        <v>0</v>
      </c>
      <c r="BI742" s="188">
        <f t="shared" si="741"/>
        <v>0</v>
      </c>
      <c r="BJ742" s="188">
        <f t="shared" si="741"/>
        <v>0</v>
      </c>
      <c r="BK742" s="23"/>
      <c r="BL742" s="188">
        <f t="shared" ref="BL742" si="742">BL741*BL721</f>
        <v>0</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row>
    <row r="743" spans="1:98" s="45" customFormat="1" x14ac:dyDescent="0.2">
      <c r="A743" s="282"/>
      <c r="B743" s="203" t="s">
        <v>9</v>
      </c>
      <c r="C743" s="190">
        <v>12.73</v>
      </c>
      <c r="D743" s="190"/>
      <c r="E743" s="190"/>
      <c r="F743" s="190">
        <v>9.5</v>
      </c>
      <c r="G743" s="190"/>
      <c r="H743" s="190"/>
      <c r="I743" s="190"/>
      <c r="J743" s="190"/>
      <c r="K743" s="190"/>
      <c r="L743" s="190"/>
      <c r="M743" s="190"/>
      <c r="N743" s="190"/>
      <c r="O743" s="190">
        <v>10.31</v>
      </c>
      <c r="P743" s="190">
        <v>10.31</v>
      </c>
      <c r="Q743" s="190">
        <v>10.31</v>
      </c>
      <c r="R743" s="190">
        <v>12.73</v>
      </c>
      <c r="S743" s="190">
        <v>12.73</v>
      </c>
      <c r="T743" s="190">
        <v>12.73</v>
      </c>
      <c r="U743" s="190">
        <v>12.73</v>
      </c>
      <c r="V743" s="190">
        <v>12.73</v>
      </c>
      <c r="W743" s="190">
        <v>12.73</v>
      </c>
      <c r="X743" s="190">
        <v>12.73</v>
      </c>
      <c r="Y743" s="190">
        <v>12.73</v>
      </c>
      <c r="Z743" s="190">
        <v>12.73</v>
      </c>
      <c r="AA743" s="190"/>
      <c r="AB743" s="190"/>
      <c r="AC743" s="190"/>
      <c r="AD743" s="190"/>
      <c r="AE743" s="190"/>
      <c r="AF743" s="190"/>
      <c r="AG743" s="190"/>
      <c r="AH743" s="190"/>
      <c r="AI743" s="190"/>
      <c r="AJ743" s="190"/>
      <c r="AK743" s="190"/>
      <c r="AL743" s="190"/>
      <c r="AM743" s="190"/>
      <c r="AN743" s="190"/>
      <c r="AO743" s="190"/>
      <c r="AP743" s="190"/>
      <c r="AQ743" s="190"/>
      <c r="AR743" s="190"/>
      <c r="AS743" s="190"/>
      <c r="AT743" s="190"/>
      <c r="AU743" s="190"/>
      <c r="AV743" s="190"/>
      <c r="AW743" s="190"/>
      <c r="AX743" s="190"/>
      <c r="AY743" s="190"/>
      <c r="AZ743" s="190"/>
      <c r="BA743" s="190"/>
      <c r="BB743" s="190"/>
      <c r="BC743" s="190"/>
      <c r="BD743" s="190"/>
      <c r="BE743" s="190"/>
      <c r="BF743" s="190"/>
      <c r="BG743" s="190"/>
      <c r="BH743" s="190"/>
      <c r="BI743" s="190"/>
      <c r="BJ743" s="190"/>
      <c r="BL743" s="190"/>
    </row>
    <row r="744" spans="1:98" s="24" customFormat="1" x14ac:dyDescent="0.2">
      <c r="A744" s="282"/>
      <c r="B744" s="250" t="s">
        <v>61</v>
      </c>
      <c r="C744" s="13">
        <f t="shared" ref="C744:BJ744" si="743">C743*MAX(C727:C728)</f>
        <v>98035.766799999998</v>
      </c>
      <c r="D744" s="13">
        <f t="shared" si="743"/>
        <v>0</v>
      </c>
      <c r="E744" s="13">
        <f t="shared" si="743"/>
        <v>0</v>
      </c>
      <c r="F744" s="13">
        <f t="shared" si="743"/>
        <v>113975.87</v>
      </c>
      <c r="G744" s="13">
        <f t="shared" si="743"/>
        <v>0</v>
      </c>
      <c r="H744" s="13">
        <f t="shared" si="743"/>
        <v>0</v>
      </c>
      <c r="I744" s="13">
        <f t="shared" si="743"/>
        <v>0</v>
      </c>
      <c r="J744" s="13">
        <f t="shared" si="743"/>
        <v>0</v>
      </c>
      <c r="K744" s="13">
        <f t="shared" si="743"/>
        <v>0</v>
      </c>
      <c r="L744" s="13">
        <f t="shared" si="743"/>
        <v>0</v>
      </c>
      <c r="M744" s="13">
        <f t="shared" si="743"/>
        <v>0</v>
      </c>
      <c r="N744" s="13">
        <f t="shared" si="743"/>
        <v>0</v>
      </c>
      <c r="O744" s="13">
        <f t="shared" si="743"/>
        <v>94131.331000000006</v>
      </c>
      <c r="P744" s="13">
        <f t="shared" si="743"/>
        <v>95517.819799999997</v>
      </c>
      <c r="Q744" s="13">
        <f t="shared" si="743"/>
        <v>107208.4319</v>
      </c>
      <c r="R744" s="13">
        <f t="shared" si="743"/>
        <v>121096.9256</v>
      </c>
      <c r="S744" s="13">
        <f t="shared" si="743"/>
        <v>118251.38870000001</v>
      </c>
      <c r="T744" s="13">
        <f t="shared" si="743"/>
        <v>123696.3916</v>
      </c>
      <c r="U744" s="13">
        <f t="shared" si="743"/>
        <v>124232.83379999999</v>
      </c>
      <c r="V744" s="13">
        <f t="shared" si="743"/>
        <v>116361.6202</v>
      </c>
      <c r="W744" s="13">
        <f t="shared" si="743"/>
        <v>124355.1691</v>
      </c>
      <c r="X744" s="13">
        <f t="shared" si="743"/>
        <v>116959.1664</v>
      </c>
      <c r="Y744" s="13">
        <f t="shared" si="743"/>
        <v>117788.52590000001</v>
      </c>
      <c r="Z744" s="13">
        <f t="shared" si="743"/>
        <v>124433.71320000001</v>
      </c>
      <c r="AA744" s="13">
        <f t="shared" si="743"/>
        <v>0</v>
      </c>
      <c r="AB744" s="13">
        <f t="shared" si="743"/>
        <v>0</v>
      </c>
      <c r="AC744" s="13">
        <f t="shared" si="743"/>
        <v>0</v>
      </c>
      <c r="AD744" s="13">
        <f t="shared" si="743"/>
        <v>0</v>
      </c>
      <c r="AE744" s="13">
        <f t="shared" si="743"/>
        <v>0</v>
      </c>
      <c r="AF744" s="13">
        <f t="shared" si="743"/>
        <v>0</v>
      </c>
      <c r="AG744" s="13">
        <f t="shared" si="743"/>
        <v>0</v>
      </c>
      <c r="AH744" s="13">
        <f t="shared" si="743"/>
        <v>0</v>
      </c>
      <c r="AI744" s="13">
        <f t="shared" si="743"/>
        <v>0</v>
      </c>
      <c r="AJ744" s="13">
        <f t="shared" si="743"/>
        <v>0</v>
      </c>
      <c r="AK744" s="13">
        <f t="shared" si="743"/>
        <v>0</v>
      </c>
      <c r="AL744" s="13">
        <f t="shared" si="743"/>
        <v>0</v>
      </c>
      <c r="AM744" s="13">
        <f t="shared" si="743"/>
        <v>0</v>
      </c>
      <c r="AN744" s="13">
        <f t="shared" si="743"/>
        <v>0</v>
      </c>
      <c r="AO744" s="13">
        <f t="shared" si="743"/>
        <v>0</v>
      </c>
      <c r="AP744" s="13">
        <f t="shared" si="743"/>
        <v>0</v>
      </c>
      <c r="AQ744" s="13">
        <f t="shared" si="743"/>
        <v>0</v>
      </c>
      <c r="AR744" s="13">
        <f t="shared" si="743"/>
        <v>0</v>
      </c>
      <c r="AS744" s="13">
        <f t="shared" si="743"/>
        <v>0</v>
      </c>
      <c r="AT744" s="13">
        <f t="shared" si="743"/>
        <v>0</v>
      </c>
      <c r="AU744" s="13">
        <f t="shared" si="743"/>
        <v>0</v>
      </c>
      <c r="AV744" s="13">
        <f t="shared" si="743"/>
        <v>0</v>
      </c>
      <c r="AW744" s="13">
        <f t="shared" si="743"/>
        <v>0</v>
      </c>
      <c r="AX744" s="13">
        <f t="shared" si="743"/>
        <v>0</v>
      </c>
      <c r="AY744" s="13">
        <f t="shared" si="743"/>
        <v>0</v>
      </c>
      <c r="AZ744" s="13">
        <f t="shared" si="743"/>
        <v>0</v>
      </c>
      <c r="BA744" s="13">
        <f t="shared" si="743"/>
        <v>0</v>
      </c>
      <c r="BB744" s="13">
        <f t="shared" si="743"/>
        <v>0</v>
      </c>
      <c r="BC744" s="13">
        <f t="shared" si="743"/>
        <v>0</v>
      </c>
      <c r="BD744" s="13">
        <f t="shared" si="743"/>
        <v>0</v>
      </c>
      <c r="BE744" s="13">
        <f t="shared" si="743"/>
        <v>0</v>
      </c>
      <c r="BF744" s="13">
        <f t="shared" si="743"/>
        <v>0</v>
      </c>
      <c r="BG744" s="13">
        <f t="shared" si="743"/>
        <v>0</v>
      </c>
      <c r="BH744" s="13">
        <f t="shared" si="743"/>
        <v>0</v>
      </c>
      <c r="BI744" s="13">
        <f t="shared" si="743"/>
        <v>0</v>
      </c>
      <c r="BJ744" s="13">
        <f t="shared" si="743"/>
        <v>0</v>
      </c>
      <c r="BK744" s="23"/>
      <c r="BL744" s="13">
        <f t="shared" ref="BL744" si="744">BL743*MAX(BL727:BL728)</f>
        <v>0</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row>
    <row r="745" spans="1:98" s="194" customFormat="1" x14ac:dyDescent="0.2">
      <c r="A745" s="282"/>
      <c r="B745" s="193" t="s">
        <v>62</v>
      </c>
      <c r="C745" s="194">
        <v>0</v>
      </c>
      <c r="F745" s="194">
        <v>0</v>
      </c>
      <c r="O745" s="194">
        <v>0</v>
      </c>
      <c r="P745" s="194">
        <v>0</v>
      </c>
      <c r="Q745" s="194">
        <v>0</v>
      </c>
      <c r="R745" s="194">
        <v>0</v>
      </c>
      <c r="S745" s="194">
        <v>0</v>
      </c>
      <c r="T745" s="194">
        <v>0</v>
      </c>
      <c r="U745" s="194">
        <v>0</v>
      </c>
      <c r="V745" s="194">
        <v>0</v>
      </c>
      <c r="W745" s="194">
        <v>0</v>
      </c>
      <c r="X745" s="194">
        <v>0</v>
      </c>
      <c r="Y745" s="194">
        <v>0</v>
      </c>
      <c r="Z745" s="194">
        <v>0</v>
      </c>
      <c r="BK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195"/>
    </row>
    <row r="746" spans="1:98" s="194" customFormat="1" x14ac:dyDescent="0.2">
      <c r="A746" s="282"/>
      <c r="B746" s="193" t="s">
        <v>63</v>
      </c>
      <c r="C746" s="194">
        <v>0</v>
      </c>
      <c r="F746" s="194">
        <v>0</v>
      </c>
      <c r="O746" s="194">
        <v>0</v>
      </c>
      <c r="P746" s="194">
        <v>0</v>
      </c>
      <c r="Q746" s="194">
        <v>0</v>
      </c>
      <c r="R746" s="194">
        <v>0</v>
      </c>
      <c r="S746" s="194">
        <v>0</v>
      </c>
      <c r="T746" s="194">
        <v>0</v>
      </c>
      <c r="U746" s="194">
        <v>0</v>
      </c>
      <c r="V746" s="194">
        <v>0</v>
      </c>
      <c r="W746" s="194">
        <v>0</v>
      </c>
      <c r="X746" s="194">
        <v>0</v>
      </c>
      <c r="Y746" s="194">
        <v>0</v>
      </c>
      <c r="Z746" s="194">
        <v>0</v>
      </c>
      <c r="BK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195"/>
    </row>
    <row r="747" spans="1:98" s="194" customFormat="1" x14ac:dyDescent="0.2">
      <c r="A747" s="282"/>
      <c r="B747" s="193" t="s">
        <v>64</v>
      </c>
      <c r="C747" s="194">
        <v>0</v>
      </c>
      <c r="F747" s="194">
        <v>0</v>
      </c>
      <c r="O747" s="194">
        <v>0</v>
      </c>
      <c r="P747" s="194">
        <v>0</v>
      </c>
      <c r="Q747" s="194">
        <v>0</v>
      </c>
      <c r="R747" s="194">
        <v>0</v>
      </c>
      <c r="S747" s="194">
        <v>0</v>
      </c>
      <c r="T747" s="194">
        <v>0</v>
      </c>
      <c r="U747" s="194">
        <v>0</v>
      </c>
      <c r="V747" s="194">
        <v>0</v>
      </c>
      <c r="W747" s="194">
        <v>0</v>
      </c>
      <c r="X747" s="194">
        <v>0</v>
      </c>
      <c r="Y747" s="194">
        <v>0</v>
      </c>
      <c r="Z747" s="194">
        <v>0</v>
      </c>
      <c r="BK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195"/>
    </row>
    <row r="748" spans="1:98" s="198" customFormat="1" ht="13.5" thickBot="1" x14ac:dyDescent="0.25">
      <c r="A748" s="282"/>
      <c r="B748" s="196" t="s">
        <v>65</v>
      </c>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c r="AS748" s="197"/>
      <c r="AT748" s="197"/>
      <c r="AU748" s="197"/>
      <c r="AV748" s="197"/>
      <c r="AW748" s="197"/>
      <c r="AX748" s="197"/>
      <c r="AY748" s="197"/>
      <c r="AZ748" s="197"/>
      <c r="BA748" s="197"/>
      <c r="BB748" s="197"/>
      <c r="BC748" s="197"/>
      <c r="BD748" s="197"/>
      <c r="BE748" s="197"/>
      <c r="BF748" s="197"/>
      <c r="BG748" s="197"/>
      <c r="BH748" s="197"/>
      <c r="BI748" s="197"/>
      <c r="BJ748" s="197"/>
      <c r="BK748" s="23"/>
      <c r="BL748" s="197"/>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row>
    <row r="749" spans="1:98" s="45" customFormat="1" x14ac:dyDescent="0.2">
      <c r="A749" s="282"/>
      <c r="B749" s="199" t="s">
        <v>66</v>
      </c>
      <c r="C749" s="69">
        <v>0.17030000000000001</v>
      </c>
      <c r="D749" s="69"/>
      <c r="E749" s="69"/>
      <c r="F749" s="69">
        <v>9.2600000000000002E-2</v>
      </c>
      <c r="G749" s="69"/>
      <c r="H749" s="69"/>
      <c r="I749" s="69"/>
      <c r="J749" s="69"/>
      <c r="K749" s="69"/>
      <c r="L749" s="69"/>
      <c r="M749" s="69"/>
      <c r="N749" s="69"/>
      <c r="O749" s="69">
        <v>0.13789999999999999</v>
      </c>
      <c r="P749" s="69">
        <v>0.13789999999999999</v>
      </c>
      <c r="Q749" s="69">
        <v>0.13789999999999999</v>
      </c>
      <c r="R749" s="69">
        <v>0.17030000000000001</v>
      </c>
      <c r="S749" s="69">
        <v>0.17030000000000001</v>
      </c>
      <c r="T749" s="69"/>
      <c r="U749" s="69"/>
      <c r="V749" s="69"/>
      <c r="W749" s="69">
        <v>0.17030000000000001</v>
      </c>
      <c r="X749" s="69">
        <v>0.17030000000000001</v>
      </c>
      <c r="Y749" s="69">
        <v>0.17030000000000001</v>
      </c>
      <c r="Z749" s="69">
        <v>0.17030000000000001</v>
      </c>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L749" s="69"/>
    </row>
    <row r="750" spans="1:98" s="53" customFormat="1" x14ac:dyDescent="0.2">
      <c r="A750" s="282"/>
      <c r="B750" s="200" t="s">
        <v>67</v>
      </c>
      <c r="C750" s="201">
        <f t="shared" ref="C750:G750" si="745">C749*C722</f>
        <v>210933.85248000003</v>
      </c>
      <c r="D750" s="201">
        <f t="shared" si="745"/>
        <v>0</v>
      </c>
      <c r="E750" s="201">
        <f t="shared" si="745"/>
        <v>0</v>
      </c>
      <c r="F750" s="201">
        <f t="shared" si="745"/>
        <v>297694.51365600002</v>
      </c>
      <c r="G750" s="201">
        <f t="shared" si="745"/>
        <v>0</v>
      </c>
      <c r="H750" s="202"/>
      <c r="I750" s="202"/>
      <c r="J750" s="202"/>
      <c r="K750" s="201">
        <f t="shared" ref="K750:S750" si="746">K749*K722</f>
        <v>0</v>
      </c>
      <c r="L750" s="201">
        <f t="shared" si="746"/>
        <v>0</v>
      </c>
      <c r="M750" s="201">
        <f t="shared" si="746"/>
        <v>0</v>
      </c>
      <c r="N750" s="201">
        <f t="shared" si="746"/>
        <v>0</v>
      </c>
      <c r="O750" s="201">
        <f t="shared" si="746"/>
        <v>222234.39428399998</v>
      </c>
      <c r="P750" s="201">
        <f t="shared" si="746"/>
        <v>178908.04007999998</v>
      </c>
      <c r="Q750" s="201">
        <f t="shared" si="746"/>
        <v>344288.73553200002</v>
      </c>
      <c r="R750" s="201">
        <f t="shared" si="746"/>
        <v>387253.88254800002</v>
      </c>
      <c r="S750" s="201">
        <f t="shared" si="746"/>
        <v>274976.00535600004</v>
      </c>
      <c r="T750" s="202"/>
      <c r="U750" s="202"/>
      <c r="V750" s="202"/>
      <c r="W750" s="201">
        <f t="shared" ref="W750:AE750" si="747">W749*W722</f>
        <v>249106.05252</v>
      </c>
      <c r="X750" s="201">
        <f t="shared" si="747"/>
        <v>248393.46963600002</v>
      </c>
      <c r="Y750" s="201">
        <f t="shared" si="747"/>
        <v>203517.79156800002</v>
      </c>
      <c r="Z750" s="201">
        <f t="shared" si="747"/>
        <v>195805.735632</v>
      </c>
      <c r="AA750" s="201">
        <f t="shared" si="747"/>
        <v>0</v>
      </c>
      <c r="AB750" s="201">
        <f t="shared" si="747"/>
        <v>0</v>
      </c>
      <c r="AC750" s="201">
        <f t="shared" si="747"/>
        <v>0</v>
      </c>
      <c r="AD750" s="201">
        <f t="shared" si="747"/>
        <v>0</v>
      </c>
      <c r="AE750" s="201">
        <f t="shared" si="747"/>
        <v>0</v>
      </c>
      <c r="AF750" s="202"/>
      <c r="AG750" s="202"/>
      <c r="AH750" s="202"/>
      <c r="AI750" s="201">
        <f t="shared" ref="AI750:AQ750" si="748">AI749*AI722</f>
        <v>0</v>
      </c>
      <c r="AJ750" s="201">
        <f t="shared" si="748"/>
        <v>0</v>
      </c>
      <c r="AK750" s="201">
        <f t="shared" si="748"/>
        <v>0</v>
      </c>
      <c r="AL750" s="201">
        <f t="shared" si="748"/>
        <v>0</v>
      </c>
      <c r="AM750" s="201">
        <f t="shared" si="748"/>
        <v>0</v>
      </c>
      <c r="AN750" s="201">
        <f t="shared" si="748"/>
        <v>0</v>
      </c>
      <c r="AO750" s="201">
        <f t="shared" si="748"/>
        <v>0</v>
      </c>
      <c r="AP750" s="201">
        <f t="shared" si="748"/>
        <v>0</v>
      </c>
      <c r="AQ750" s="201">
        <f t="shared" si="748"/>
        <v>0</v>
      </c>
      <c r="AR750" s="202"/>
      <c r="AS750" s="202"/>
      <c r="AT750" s="202"/>
      <c r="AU750" s="201">
        <f t="shared" ref="AU750:BC750" si="749">AU749*AU722</f>
        <v>0</v>
      </c>
      <c r="AV750" s="201">
        <f t="shared" si="749"/>
        <v>0</v>
      </c>
      <c r="AW750" s="201">
        <f t="shared" si="749"/>
        <v>0</v>
      </c>
      <c r="AX750" s="201">
        <f t="shared" si="749"/>
        <v>0</v>
      </c>
      <c r="AY750" s="201">
        <f t="shared" si="749"/>
        <v>0</v>
      </c>
      <c r="AZ750" s="201">
        <f t="shared" si="749"/>
        <v>0</v>
      </c>
      <c r="BA750" s="201">
        <f t="shared" si="749"/>
        <v>0</v>
      </c>
      <c r="BB750" s="201">
        <f t="shared" si="749"/>
        <v>0</v>
      </c>
      <c r="BC750" s="201">
        <f t="shared" si="749"/>
        <v>0</v>
      </c>
      <c r="BD750" s="202"/>
      <c r="BE750" s="202"/>
      <c r="BF750" s="202"/>
      <c r="BG750" s="201">
        <f t="shared" ref="BG750:BJ750" si="750">BG749*BG722</f>
        <v>0</v>
      </c>
      <c r="BH750" s="201">
        <f t="shared" si="750"/>
        <v>0</v>
      </c>
      <c r="BI750" s="201">
        <f t="shared" si="750"/>
        <v>0</v>
      </c>
      <c r="BJ750" s="201">
        <f t="shared" si="750"/>
        <v>0</v>
      </c>
      <c r="BK750" s="45"/>
      <c r="BL750" s="201">
        <f t="shared" ref="BL750" si="751">BL749*BL722</f>
        <v>0</v>
      </c>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row>
    <row r="751" spans="1:98" s="45" customFormat="1" x14ac:dyDescent="0.2">
      <c r="A751" s="282"/>
      <c r="B751" s="203" t="s">
        <v>68</v>
      </c>
      <c r="C751" s="204"/>
      <c r="D751" s="204"/>
      <c r="E751" s="204"/>
      <c r="F751" s="204"/>
      <c r="G751" s="204"/>
      <c r="H751" s="69"/>
      <c r="I751" s="69"/>
      <c r="J751" s="69"/>
      <c r="K751" s="204"/>
      <c r="L751" s="204"/>
      <c r="M751" s="204"/>
      <c r="N751" s="204"/>
      <c r="O751" s="204"/>
      <c r="P751" s="204"/>
      <c r="Q751" s="204"/>
      <c r="R751" s="204"/>
      <c r="S751" s="204"/>
      <c r="T751" s="69">
        <v>0.19769999999999999</v>
      </c>
      <c r="U751" s="69">
        <v>0.19769999999999999</v>
      </c>
      <c r="V751" s="69">
        <v>0.19769999999999999</v>
      </c>
      <c r="W751" s="204"/>
      <c r="X751" s="204"/>
      <c r="Y751" s="204"/>
      <c r="Z751" s="204"/>
      <c r="AA751" s="204"/>
      <c r="AB751" s="204"/>
      <c r="AC751" s="204"/>
      <c r="AD751" s="204"/>
      <c r="AE751" s="204"/>
      <c r="AF751" s="69"/>
      <c r="AG751" s="69"/>
      <c r="AH751" s="69"/>
      <c r="AI751" s="204"/>
      <c r="AJ751" s="204"/>
      <c r="AK751" s="204"/>
      <c r="AL751" s="204"/>
      <c r="AM751" s="204"/>
      <c r="AN751" s="204"/>
      <c r="AO751" s="204"/>
      <c r="AP751" s="204"/>
      <c r="AQ751" s="204"/>
      <c r="AR751" s="69"/>
      <c r="AS751" s="69"/>
      <c r="AT751" s="69"/>
      <c r="AU751" s="204"/>
      <c r="AV751" s="204"/>
      <c r="AW751" s="204"/>
      <c r="AX751" s="204"/>
      <c r="AY751" s="204"/>
      <c r="AZ751" s="204"/>
      <c r="BA751" s="204"/>
      <c r="BB751" s="204"/>
      <c r="BC751" s="204"/>
      <c r="BD751" s="69"/>
      <c r="BE751" s="69"/>
      <c r="BF751" s="69"/>
      <c r="BG751" s="204"/>
      <c r="BH751" s="204"/>
      <c r="BI751" s="204"/>
      <c r="BJ751" s="204"/>
      <c r="BL751" s="204"/>
    </row>
    <row r="752" spans="1:98" s="208" customFormat="1" x14ac:dyDescent="0.2">
      <c r="A752" s="282"/>
      <c r="B752" s="205" t="s">
        <v>69</v>
      </c>
      <c r="C752" s="206"/>
      <c r="D752" s="206"/>
      <c r="E752" s="206"/>
      <c r="F752" s="206"/>
      <c r="G752" s="206"/>
      <c r="H752" s="207">
        <f t="shared" ref="H752:J752" si="752">H751*H722</f>
        <v>0</v>
      </c>
      <c r="I752" s="207">
        <f t="shared" si="752"/>
        <v>0</v>
      </c>
      <c r="J752" s="207">
        <f t="shared" si="752"/>
        <v>0</v>
      </c>
      <c r="K752" s="206"/>
      <c r="L752" s="206"/>
      <c r="M752" s="206"/>
      <c r="N752" s="206"/>
      <c r="O752" s="206"/>
      <c r="P752" s="206"/>
      <c r="Q752" s="206"/>
      <c r="R752" s="206"/>
      <c r="S752" s="206"/>
      <c r="T752" s="207">
        <f t="shared" ref="T752:V752" si="753">T751*T722</f>
        <v>384299.97533999995</v>
      </c>
      <c r="U752" s="207">
        <f t="shared" si="753"/>
        <v>251987.455224</v>
      </c>
      <c r="V752" s="207">
        <f t="shared" si="753"/>
        <v>298097.94355199998</v>
      </c>
      <c r="W752" s="206"/>
      <c r="X752" s="206"/>
      <c r="Y752" s="206"/>
      <c r="Z752" s="206"/>
      <c r="AA752" s="206"/>
      <c r="AB752" s="206"/>
      <c r="AC752" s="206"/>
      <c r="AD752" s="206"/>
      <c r="AE752" s="206"/>
      <c r="AF752" s="207">
        <f t="shared" ref="AF752:AH752" si="754">AF751*AF722</f>
        <v>0</v>
      </c>
      <c r="AG752" s="207">
        <f t="shared" si="754"/>
        <v>0</v>
      </c>
      <c r="AH752" s="207">
        <f t="shared" si="754"/>
        <v>0</v>
      </c>
      <c r="AI752" s="206"/>
      <c r="AJ752" s="206"/>
      <c r="AK752" s="206"/>
      <c r="AL752" s="206"/>
      <c r="AM752" s="206"/>
      <c r="AN752" s="206"/>
      <c r="AO752" s="206"/>
      <c r="AP752" s="206"/>
      <c r="AQ752" s="206"/>
      <c r="AR752" s="207">
        <f t="shared" ref="AR752:AT752" si="755">AR751*AR722</f>
        <v>0</v>
      </c>
      <c r="AS752" s="207">
        <f t="shared" si="755"/>
        <v>0</v>
      </c>
      <c r="AT752" s="207">
        <f t="shared" si="755"/>
        <v>0</v>
      </c>
      <c r="AU752" s="206"/>
      <c r="AV752" s="206"/>
      <c r="AW752" s="206"/>
      <c r="AX752" s="206"/>
      <c r="AY752" s="206"/>
      <c r="AZ752" s="206"/>
      <c r="BA752" s="206"/>
      <c r="BB752" s="206"/>
      <c r="BC752" s="206"/>
      <c r="BD752" s="207">
        <f t="shared" ref="BD752:BF752" si="756">BD751*BD722</f>
        <v>0</v>
      </c>
      <c r="BE752" s="207">
        <f t="shared" si="756"/>
        <v>0</v>
      </c>
      <c r="BF752" s="207">
        <f t="shared" si="756"/>
        <v>0</v>
      </c>
      <c r="BG752" s="206"/>
      <c r="BH752" s="206"/>
      <c r="BI752" s="206"/>
      <c r="BJ752" s="206"/>
      <c r="BK752" s="45"/>
      <c r="BL752" s="206"/>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row>
    <row r="753" spans="1:98" s="45" customFormat="1" x14ac:dyDescent="0.2">
      <c r="A753" s="282"/>
      <c r="B753" s="203" t="s">
        <v>70</v>
      </c>
      <c r="C753" s="69">
        <v>0.39750000000000002</v>
      </c>
      <c r="D753" s="69"/>
      <c r="E753" s="69"/>
      <c r="F753" s="69">
        <v>0.21060000000000001</v>
      </c>
      <c r="G753" s="69"/>
      <c r="H753" s="209"/>
      <c r="I753" s="209"/>
      <c r="J753" s="209"/>
      <c r="K753" s="69"/>
      <c r="L753" s="69"/>
      <c r="M753" s="69"/>
      <c r="N753" s="69"/>
      <c r="O753" s="69">
        <v>0.32190000000000002</v>
      </c>
      <c r="P753" s="69">
        <v>0.32190000000000002</v>
      </c>
      <c r="Q753" s="69">
        <v>0.32190000000000002</v>
      </c>
      <c r="R753" s="69">
        <v>0.39750000000000002</v>
      </c>
      <c r="S753" s="69">
        <v>0.39750000000000002</v>
      </c>
      <c r="T753" s="209"/>
      <c r="U753" s="209"/>
      <c r="V753" s="209"/>
      <c r="W753" s="69">
        <v>0.39750000000000002</v>
      </c>
      <c r="X753" s="69">
        <v>0.39750000000000002</v>
      </c>
      <c r="Y753" s="69">
        <v>0.39750000000000002</v>
      </c>
      <c r="Z753" s="69">
        <v>0.39750000000000002</v>
      </c>
      <c r="AA753" s="69"/>
      <c r="AB753" s="69"/>
      <c r="AC753" s="69"/>
      <c r="AD753" s="69"/>
      <c r="AE753" s="69"/>
      <c r="AF753" s="209"/>
      <c r="AG753" s="209"/>
      <c r="AH753" s="209"/>
      <c r="AI753" s="69"/>
      <c r="AJ753" s="69"/>
      <c r="AK753" s="69"/>
      <c r="AL753" s="69"/>
      <c r="AM753" s="69"/>
      <c r="AN753" s="69"/>
      <c r="AO753" s="69"/>
      <c r="AP753" s="69"/>
      <c r="AQ753" s="69"/>
      <c r="AR753" s="209"/>
      <c r="AS753" s="209"/>
      <c r="AT753" s="209"/>
      <c r="AU753" s="69"/>
      <c r="AV753" s="69"/>
      <c r="AW753" s="69"/>
      <c r="AX753" s="69"/>
      <c r="AY753" s="69"/>
      <c r="AZ753" s="69"/>
      <c r="BA753" s="69"/>
      <c r="BB753" s="69"/>
      <c r="BC753" s="69"/>
      <c r="BD753" s="209"/>
      <c r="BE753" s="209"/>
      <c r="BF753" s="209"/>
      <c r="BG753" s="69"/>
      <c r="BH753" s="69"/>
      <c r="BI753" s="69"/>
      <c r="BJ753" s="69"/>
      <c r="BL753" s="69"/>
    </row>
    <row r="754" spans="1:98" s="53" customFormat="1" x14ac:dyDescent="0.2">
      <c r="A754" s="282"/>
      <c r="B754" s="200" t="s">
        <v>71</v>
      </c>
      <c r="C754" s="201">
        <f t="shared" ref="C754:G754" si="757">C753*C724</f>
        <v>146092.0779</v>
      </c>
      <c r="D754" s="201">
        <f t="shared" si="757"/>
        <v>0</v>
      </c>
      <c r="E754" s="201">
        <f t="shared" si="757"/>
        <v>0</v>
      </c>
      <c r="F754" s="201">
        <f t="shared" si="757"/>
        <v>168974.15184000001</v>
      </c>
      <c r="G754" s="201">
        <f t="shared" si="757"/>
        <v>0</v>
      </c>
      <c r="H754" s="202"/>
      <c r="I754" s="202"/>
      <c r="J754" s="202"/>
      <c r="K754" s="201">
        <f t="shared" ref="K754:S754" si="758">K753*K724</f>
        <v>0</v>
      </c>
      <c r="L754" s="201">
        <f t="shared" si="758"/>
        <v>0</v>
      </c>
      <c r="M754" s="201">
        <f t="shared" si="758"/>
        <v>0</v>
      </c>
      <c r="N754" s="201">
        <f t="shared" si="758"/>
        <v>0</v>
      </c>
      <c r="O754" s="201">
        <f t="shared" si="758"/>
        <v>161217.82080000002</v>
      </c>
      <c r="P754" s="201">
        <f t="shared" si="758"/>
        <v>141773.64444</v>
      </c>
      <c r="Q754" s="201">
        <f t="shared" si="758"/>
        <v>285758.58736800001</v>
      </c>
      <c r="R754" s="201">
        <f t="shared" si="758"/>
        <v>284179.28489999997</v>
      </c>
      <c r="S754" s="201">
        <f t="shared" si="758"/>
        <v>211908.91949999999</v>
      </c>
      <c r="T754" s="202"/>
      <c r="U754" s="202"/>
      <c r="V754" s="202"/>
      <c r="W754" s="201">
        <f t="shared" ref="W754:AE754" si="759">W753*W724</f>
        <v>265271.33880000003</v>
      </c>
      <c r="X754" s="201">
        <f t="shared" si="759"/>
        <v>243812.77830000001</v>
      </c>
      <c r="Y754" s="201">
        <f t="shared" si="759"/>
        <v>240840.0189</v>
      </c>
      <c r="Z754" s="201">
        <f t="shared" si="759"/>
        <v>162858.38940000001</v>
      </c>
      <c r="AA754" s="201">
        <f t="shared" si="759"/>
        <v>0</v>
      </c>
      <c r="AB754" s="201">
        <f t="shared" si="759"/>
        <v>0</v>
      </c>
      <c r="AC754" s="201">
        <f t="shared" si="759"/>
        <v>0</v>
      </c>
      <c r="AD754" s="201">
        <f t="shared" si="759"/>
        <v>0</v>
      </c>
      <c r="AE754" s="201">
        <f t="shared" si="759"/>
        <v>0</v>
      </c>
      <c r="AF754" s="202"/>
      <c r="AG754" s="202"/>
      <c r="AH754" s="202"/>
      <c r="AI754" s="201">
        <f t="shared" ref="AI754:AQ754" si="760">AI753*AI724</f>
        <v>0</v>
      </c>
      <c r="AJ754" s="201">
        <f t="shared" si="760"/>
        <v>0</v>
      </c>
      <c r="AK754" s="201">
        <f t="shared" si="760"/>
        <v>0</v>
      </c>
      <c r="AL754" s="201">
        <f t="shared" si="760"/>
        <v>0</v>
      </c>
      <c r="AM754" s="201">
        <f t="shared" si="760"/>
        <v>0</v>
      </c>
      <c r="AN754" s="201">
        <f t="shared" si="760"/>
        <v>0</v>
      </c>
      <c r="AO754" s="201">
        <f t="shared" si="760"/>
        <v>0</v>
      </c>
      <c r="AP754" s="201">
        <f t="shared" si="760"/>
        <v>0</v>
      </c>
      <c r="AQ754" s="201">
        <f t="shared" si="760"/>
        <v>0</v>
      </c>
      <c r="AR754" s="202"/>
      <c r="AS754" s="202"/>
      <c r="AT754" s="202"/>
      <c r="AU754" s="201">
        <f t="shared" ref="AU754:BC754" si="761">AU753*AU724</f>
        <v>0</v>
      </c>
      <c r="AV754" s="201">
        <f t="shared" si="761"/>
        <v>0</v>
      </c>
      <c r="AW754" s="201">
        <f t="shared" si="761"/>
        <v>0</v>
      </c>
      <c r="AX754" s="201">
        <f t="shared" si="761"/>
        <v>0</v>
      </c>
      <c r="AY754" s="201">
        <f t="shared" si="761"/>
        <v>0</v>
      </c>
      <c r="AZ754" s="201">
        <f t="shared" si="761"/>
        <v>0</v>
      </c>
      <c r="BA754" s="201">
        <f t="shared" si="761"/>
        <v>0</v>
      </c>
      <c r="BB754" s="201">
        <f t="shared" si="761"/>
        <v>0</v>
      </c>
      <c r="BC754" s="201">
        <f t="shared" si="761"/>
        <v>0</v>
      </c>
      <c r="BD754" s="202"/>
      <c r="BE754" s="202"/>
      <c r="BF754" s="202"/>
      <c r="BG754" s="201">
        <f t="shared" ref="BG754:BJ754" si="762">BG753*BG724</f>
        <v>0</v>
      </c>
      <c r="BH754" s="201">
        <f t="shared" si="762"/>
        <v>0</v>
      </c>
      <c r="BI754" s="201">
        <f t="shared" si="762"/>
        <v>0</v>
      </c>
      <c r="BJ754" s="201">
        <f t="shared" si="762"/>
        <v>0</v>
      </c>
      <c r="BK754" s="45"/>
      <c r="BL754" s="201">
        <f t="shared" ref="BL754" si="763">BL753*BL724</f>
        <v>0</v>
      </c>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row>
    <row r="755" spans="1:98" s="45" customFormat="1" x14ac:dyDescent="0.2">
      <c r="A755" s="282"/>
      <c r="B755" s="203" t="s">
        <v>72</v>
      </c>
      <c r="C755" s="204"/>
      <c r="D755" s="204"/>
      <c r="E755" s="204"/>
      <c r="F755" s="204"/>
      <c r="G755" s="204"/>
      <c r="H755" s="194"/>
      <c r="I755" s="194"/>
      <c r="J755" s="194"/>
      <c r="K755" s="204"/>
      <c r="L755" s="204"/>
      <c r="M755" s="204"/>
      <c r="N755" s="204"/>
      <c r="O755" s="204"/>
      <c r="P755" s="204"/>
      <c r="Q755" s="204"/>
      <c r="R755" s="204"/>
      <c r="S755" s="204"/>
      <c r="T755" s="194">
        <v>1.4238</v>
      </c>
      <c r="U755" s="194">
        <v>1.4238</v>
      </c>
      <c r="V755" s="194">
        <v>1.4238</v>
      </c>
      <c r="W755" s="204"/>
      <c r="X755" s="204"/>
      <c r="Y755" s="204"/>
      <c r="Z755" s="204"/>
      <c r="AA755" s="204"/>
      <c r="AB755" s="204"/>
      <c r="AC755" s="204"/>
      <c r="AD755" s="204"/>
      <c r="AE755" s="204"/>
      <c r="AF755" s="194"/>
      <c r="AG755" s="194"/>
      <c r="AH755" s="194"/>
      <c r="AI755" s="204"/>
      <c r="AJ755" s="204"/>
      <c r="AK755" s="204"/>
      <c r="AL755" s="204"/>
      <c r="AM755" s="204"/>
      <c r="AN755" s="204"/>
      <c r="AO755" s="204"/>
      <c r="AP755" s="204"/>
      <c r="AQ755" s="204"/>
      <c r="AR755" s="194"/>
      <c r="AS755" s="194"/>
      <c r="AT755" s="194"/>
      <c r="AU755" s="204"/>
      <c r="AV755" s="204"/>
      <c r="AW755" s="204"/>
      <c r="AX755" s="204"/>
      <c r="AY755" s="204"/>
      <c r="AZ755" s="204"/>
      <c r="BA755" s="204"/>
      <c r="BB755" s="204"/>
      <c r="BC755" s="204"/>
      <c r="BD755" s="194"/>
      <c r="BE755" s="194"/>
      <c r="BF755" s="194"/>
      <c r="BG755" s="204"/>
      <c r="BH755" s="204"/>
      <c r="BI755" s="204"/>
      <c r="BJ755" s="204"/>
      <c r="BL755" s="204"/>
    </row>
    <row r="756" spans="1:98" s="208" customFormat="1" x14ac:dyDescent="0.2">
      <c r="A756" s="282"/>
      <c r="B756" s="205" t="s">
        <v>73</v>
      </c>
      <c r="C756" s="206"/>
      <c r="D756" s="206"/>
      <c r="E756" s="206"/>
      <c r="F756" s="206"/>
      <c r="G756" s="206"/>
      <c r="H756" s="210">
        <f t="shared" ref="H756:J756" si="764">H755*H724</f>
        <v>0</v>
      </c>
      <c r="I756" s="210">
        <f t="shared" si="764"/>
        <v>0</v>
      </c>
      <c r="J756" s="210">
        <f t="shared" si="764"/>
        <v>0</v>
      </c>
      <c r="K756" s="206"/>
      <c r="L756" s="206"/>
      <c r="M756" s="206"/>
      <c r="N756" s="206"/>
      <c r="O756" s="206"/>
      <c r="P756" s="206"/>
      <c r="Q756" s="206"/>
      <c r="R756" s="206"/>
      <c r="S756" s="206"/>
      <c r="T756" s="210">
        <f t="shared" ref="T756:V756" si="765">T755*T724</f>
        <v>1038272.092704</v>
      </c>
      <c r="U756" s="210">
        <f t="shared" si="765"/>
        <v>916196.33498400007</v>
      </c>
      <c r="V756" s="210">
        <f t="shared" si="765"/>
        <v>810462.78280799999</v>
      </c>
      <c r="W756" s="206"/>
      <c r="X756" s="206"/>
      <c r="Y756" s="206"/>
      <c r="Z756" s="206"/>
      <c r="AA756" s="206"/>
      <c r="AB756" s="206"/>
      <c r="AC756" s="206"/>
      <c r="AD756" s="206"/>
      <c r="AE756" s="206"/>
      <c r="AF756" s="210">
        <f t="shared" ref="AF756:AH756" si="766">AF755*AF724</f>
        <v>0</v>
      </c>
      <c r="AG756" s="210">
        <f t="shared" si="766"/>
        <v>0</v>
      </c>
      <c r="AH756" s="210">
        <f t="shared" si="766"/>
        <v>0</v>
      </c>
      <c r="AI756" s="206"/>
      <c r="AJ756" s="206"/>
      <c r="AK756" s="206"/>
      <c r="AL756" s="206"/>
      <c r="AM756" s="206"/>
      <c r="AN756" s="206"/>
      <c r="AO756" s="206"/>
      <c r="AP756" s="206"/>
      <c r="AQ756" s="206"/>
      <c r="AR756" s="210">
        <f t="shared" ref="AR756:AT756" si="767">AR755*AR724</f>
        <v>0</v>
      </c>
      <c r="AS756" s="210">
        <f t="shared" si="767"/>
        <v>0</v>
      </c>
      <c r="AT756" s="210">
        <f t="shared" si="767"/>
        <v>0</v>
      </c>
      <c r="AU756" s="206"/>
      <c r="AV756" s="206"/>
      <c r="AW756" s="206"/>
      <c r="AX756" s="206"/>
      <c r="AY756" s="206"/>
      <c r="AZ756" s="206"/>
      <c r="BA756" s="206"/>
      <c r="BB756" s="206"/>
      <c r="BC756" s="206"/>
      <c r="BD756" s="210">
        <f t="shared" ref="BD756:BF756" si="768">BD755*BD724</f>
        <v>0</v>
      </c>
      <c r="BE756" s="210">
        <f t="shared" si="768"/>
        <v>0</v>
      </c>
      <c r="BF756" s="210">
        <f t="shared" si="768"/>
        <v>0</v>
      </c>
      <c r="BG756" s="206"/>
      <c r="BH756" s="206"/>
      <c r="BI756" s="206"/>
      <c r="BJ756" s="206"/>
      <c r="BK756" s="45"/>
      <c r="BL756" s="206"/>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row>
    <row r="757" spans="1:98" s="45" customFormat="1" x14ac:dyDescent="0.2">
      <c r="A757" s="282"/>
      <c r="B757" s="203" t="s">
        <v>74</v>
      </c>
      <c r="C757" s="194">
        <v>0.24349999999999999</v>
      </c>
      <c r="D757" s="194"/>
      <c r="E757" s="194"/>
      <c r="F757" s="194">
        <v>0.13070000000000001</v>
      </c>
      <c r="G757" s="194"/>
      <c r="H757" s="209"/>
      <c r="I757" s="209"/>
      <c r="J757" s="209"/>
      <c r="K757" s="194"/>
      <c r="L757" s="194"/>
      <c r="M757" s="194"/>
      <c r="N757" s="194"/>
      <c r="O757" s="194">
        <v>0.19719999999999999</v>
      </c>
      <c r="P757" s="194">
        <v>0.19719999999999999</v>
      </c>
      <c r="Q757" s="194">
        <v>0.19719999999999999</v>
      </c>
      <c r="R757" s="194">
        <v>0.24349999999999999</v>
      </c>
      <c r="S757" s="194">
        <v>0.24349999999999999</v>
      </c>
      <c r="T757" s="209"/>
      <c r="U757" s="209"/>
      <c r="V757" s="209"/>
      <c r="W757" s="194">
        <v>0.24349999999999999</v>
      </c>
      <c r="X757" s="194">
        <v>0.24349999999999999</v>
      </c>
      <c r="Y757" s="194">
        <v>0.24349999999999999</v>
      </c>
      <c r="Z757" s="194">
        <v>0.24349999999999999</v>
      </c>
      <c r="AA757" s="194"/>
      <c r="AB757" s="194"/>
      <c r="AC757" s="194"/>
      <c r="AD757" s="194"/>
      <c r="AE757" s="194"/>
      <c r="AF757" s="209"/>
      <c r="AG757" s="209"/>
      <c r="AH757" s="209"/>
      <c r="AI757" s="194"/>
      <c r="AJ757" s="194"/>
      <c r="AK757" s="194"/>
      <c r="AL757" s="194"/>
      <c r="AM757" s="194"/>
      <c r="AN757" s="194"/>
      <c r="AO757" s="194"/>
      <c r="AP757" s="194"/>
      <c r="AQ757" s="194"/>
      <c r="AR757" s="209"/>
      <c r="AS757" s="209"/>
      <c r="AT757" s="209"/>
      <c r="AU757" s="194"/>
      <c r="AV757" s="194"/>
      <c r="AW757" s="194"/>
      <c r="AX757" s="194"/>
      <c r="AY757" s="194"/>
      <c r="AZ757" s="194"/>
      <c r="BA757" s="194"/>
      <c r="BB757" s="194"/>
      <c r="BC757" s="194"/>
      <c r="BD757" s="209"/>
      <c r="BE757" s="209"/>
      <c r="BF757" s="209"/>
      <c r="BG757" s="194"/>
      <c r="BH757" s="194"/>
      <c r="BI757" s="194"/>
      <c r="BJ757" s="194"/>
      <c r="BL757" s="194"/>
    </row>
    <row r="758" spans="1:98" s="53" customFormat="1" x14ac:dyDescent="0.2">
      <c r="A758" s="282"/>
      <c r="B758" s="200" t="s">
        <v>75</v>
      </c>
      <c r="C758" s="201">
        <f t="shared" ref="C758:G758" si="769">C757*C723</f>
        <v>208768.33854</v>
      </c>
      <c r="D758" s="201">
        <f t="shared" si="769"/>
        <v>0</v>
      </c>
      <c r="E758" s="201">
        <f t="shared" si="769"/>
        <v>0</v>
      </c>
      <c r="F758" s="201">
        <f t="shared" si="769"/>
        <v>268720.08876000001</v>
      </c>
      <c r="G758" s="201">
        <f t="shared" si="769"/>
        <v>0</v>
      </c>
      <c r="H758" s="211"/>
      <c r="I758" s="211"/>
      <c r="J758" s="211"/>
      <c r="K758" s="201">
        <f t="shared" ref="K758:S758" si="770">K757*K723</f>
        <v>0</v>
      </c>
      <c r="L758" s="201">
        <f t="shared" si="770"/>
        <v>0</v>
      </c>
      <c r="M758" s="201">
        <f t="shared" si="770"/>
        <v>0</v>
      </c>
      <c r="N758" s="201">
        <f t="shared" si="770"/>
        <v>0</v>
      </c>
      <c r="O758" s="201">
        <f t="shared" si="770"/>
        <v>240956.64489599998</v>
      </c>
      <c r="P758" s="201">
        <f t="shared" si="770"/>
        <v>215738.08574399998</v>
      </c>
      <c r="Q758" s="201">
        <f t="shared" si="770"/>
        <v>417048.39633599995</v>
      </c>
      <c r="R758" s="201">
        <f t="shared" si="770"/>
        <v>412844.50026</v>
      </c>
      <c r="S758" s="201">
        <f t="shared" si="770"/>
        <v>351394.22663999995</v>
      </c>
      <c r="T758" s="211"/>
      <c r="U758" s="211"/>
      <c r="V758" s="211"/>
      <c r="W758" s="201">
        <f t="shared" ref="W758:AE758" si="771">W757*W723</f>
        <v>365050.33974000002</v>
      </c>
      <c r="X758" s="201">
        <f t="shared" si="771"/>
        <v>339703.18776</v>
      </c>
      <c r="Y758" s="201">
        <f t="shared" si="771"/>
        <v>335119.97232</v>
      </c>
      <c r="Z758" s="201">
        <f t="shared" si="771"/>
        <v>246993.18281999999</v>
      </c>
      <c r="AA758" s="201">
        <f t="shared" si="771"/>
        <v>0</v>
      </c>
      <c r="AB758" s="201">
        <f t="shared" si="771"/>
        <v>0</v>
      </c>
      <c r="AC758" s="201">
        <f t="shared" si="771"/>
        <v>0</v>
      </c>
      <c r="AD758" s="201">
        <f t="shared" si="771"/>
        <v>0</v>
      </c>
      <c r="AE758" s="201">
        <f t="shared" si="771"/>
        <v>0</v>
      </c>
      <c r="AF758" s="211"/>
      <c r="AG758" s="211"/>
      <c r="AH758" s="211"/>
      <c r="AI758" s="201">
        <f t="shared" ref="AI758:AQ758" si="772">AI757*AI723</f>
        <v>0</v>
      </c>
      <c r="AJ758" s="201">
        <f t="shared" si="772"/>
        <v>0</v>
      </c>
      <c r="AK758" s="201">
        <f t="shared" si="772"/>
        <v>0</v>
      </c>
      <c r="AL758" s="201">
        <f t="shared" si="772"/>
        <v>0</v>
      </c>
      <c r="AM758" s="201">
        <f t="shared" si="772"/>
        <v>0</v>
      </c>
      <c r="AN758" s="201">
        <f t="shared" si="772"/>
        <v>0</v>
      </c>
      <c r="AO758" s="201">
        <f t="shared" si="772"/>
        <v>0</v>
      </c>
      <c r="AP758" s="201">
        <f t="shared" si="772"/>
        <v>0</v>
      </c>
      <c r="AQ758" s="201">
        <f t="shared" si="772"/>
        <v>0</v>
      </c>
      <c r="AR758" s="211"/>
      <c r="AS758" s="211"/>
      <c r="AT758" s="211"/>
      <c r="AU758" s="201">
        <f t="shared" ref="AU758:BC758" si="773">AU757*AU723</f>
        <v>0</v>
      </c>
      <c r="AV758" s="201">
        <f t="shared" si="773"/>
        <v>0</v>
      </c>
      <c r="AW758" s="201">
        <f t="shared" si="773"/>
        <v>0</v>
      </c>
      <c r="AX758" s="201">
        <f t="shared" si="773"/>
        <v>0</v>
      </c>
      <c r="AY758" s="201">
        <f t="shared" si="773"/>
        <v>0</v>
      </c>
      <c r="AZ758" s="201">
        <f t="shared" si="773"/>
        <v>0</v>
      </c>
      <c r="BA758" s="201">
        <f t="shared" si="773"/>
        <v>0</v>
      </c>
      <c r="BB758" s="201">
        <f t="shared" si="773"/>
        <v>0</v>
      </c>
      <c r="BC758" s="201">
        <f t="shared" si="773"/>
        <v>0</v>
      </c>
      <c r="BD758" s="211"/>
      <c r="BE758" s="211"/>
      <c r="BF758" s="211"/>
      <c r="BG758" s="201">
        <f t="shared" ref="BG758:BJ758" si="774">BG757*BG723</f>
        <v>0</v>
      </c>
      <c r="BH758" s="201">
        <f t="shared" si="774"/>
        <v>0</v>
      </c>
      <c r="BI758" s="201">
        <f t="shared" si="774"/>
        <v>0</v>
      </c>
      <c r="BJ758" s="201">
        <f t="shared" si="774"/>
        <v>0</v>
      </c>
      <c r="BK758" s="45"/>
      <c r="BL758" s="201">
        <f t="shared" ref="BL758" si="775">BL757*BL723</f>
        <v>0</v>
      </c>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row>
    <row r="759" spans="1:98" s="45" customFormat="1" x14ac:dyDescent="0.2">
      <c r="A759" s="282"/>
      <c r="B759" s="212" t="s">
        <v>76</v>
      </c>
      <c r="C759" s="204"/>
      <c r="D759" s="204"/>
      <c r="E759" s="204"/>
      <c r="F759" s="204"/>
      <c r="G759" s="204"/>
      <c r="H759" s="194"/>
      <c r="I759" s="194"/>
      <c r="J759" s="194"/>
      <c r="K759" s="204"/>
      <c r="L759" s="204"/>
      <c r="M759" s="204"/>
      <c r="N759" s="204"/>
      <c r="O759" s="204"/>
      <c r="P759" s="204"/>
      <c r="Q759" s="204"/>
      <c r="R759" s="204"/>
      <c r="S759" s="204"/>
      <c r="T759" s="194">
        <v>0.37009999999999998</v>
      </c>
      <c r="U759" s="194">
        <v>0.37009999999999998</v>
      </c>
      <c r="V759" s="194">
        <v>0.37009999999999998</v>
      </c>
      <c r="W759" s="204"/>
      <c r="X759" s="204"/>
      <c r="Y759" s="204"/>
      <c r="Z759" s="204"/>
      <c r="AA759" s="204"/>
      <c r="AB759" s="204"/>
      <c r="AC759" s="204"/>
      <c r="AD759" s="204"/>
      <c r="AE759" s="204"/>
      <c r="AF759" s="194"/>
      <c r="AG759" s="194"/>
      <c r="AH759" s="194"/>
      <c r="AI759" s="204"/>
      <c r="AJ759" s="204"/>
      <c r="AK759" s="204"/>
      <c r="AL759" s="204"/>
      <c r="AM759" s="204"/>
      <c r="AN759" s="204"/>
      <c r="AO759" s="204"/>
      <c r="AP759" s="204"/>
      <c r="AQ759" s="204"/>
      <c r="AR759" s="194"/>
      <c r="AS759" s="194"/>
      <c r="AT759" s="194"/>
      <c r="AU759" s="204"/>
      <c r="AV759" s="204"/>
      <c r="AW759" s="204"/>
      <c r="AX759" s="204"/>
      <c r="AY759" s="204"/>
      <c r="AZ759" s="204"/>
      <c r="BA759" s="204"/>
      <c r="BB759" s="204"/>
      <c r="BC759" s="204"/>
      <c r="BD759" s="194"/>
      <c r="BE759" s="194"/>
      <c r="BF759" s="194"/>
      <c r="BG759" s="204"/>
      <c r="BH759" s="204"/>
      <c r="BI759" s="204"/>
      <c r="BJ759" s="204"/>
      <c r="BL759" s="204"/>
    </row>
    <row r="760" spans="1:98" s="217" customFormat="1" ht="13.5" thickBot="1" x14ac:dyDescent="0.25">
      <c r="A760" s="282"/>
      <c r="B760" s="213" t="s">
        <v>77</v>
      </c>
      <c r="C760" s="214"/>
      <c r="D760" s="214"/>
      <c r="E760" s="214"/>
      <c r="F760" s="214"/>
      <c r="G760" s="214"/>
      <c r="H760" s="215">
        <f t="shared" ref="H760:J760" si="776">H759*H723</f>
        <v>0</v>
      </c>
      <c r="I760" s="215">
        <f t="shared" si="776"/>
        <v>0</v>
      </c>
      <c r="J760" s="215">
        <f t="shared" si="776"/>
        <v>0</v>
      </c>
      <c r="K760" s="214"/>
      <c r="L760" s="214"/>
      <c r="M760" s="214"/>
      <c r="N760" s="214"/>
      <c r="O760" s="214"/>
      <c r="P760" s="214"/>
      <c r="Q760" s="214"/>
      <c r="R760" s="214"/>
      <c r="S760" s="214"/>
      <c r="T760" s="215">
        <f t="shared" ref="T760:V760" si="777">T759*T723</f>
        <v>646050.57188399998</v>
      </c>
      <c r="U760" s="215">
        <f t="shared" si="777"/>
        <v>528395.72266799991</v>
      </c>
      <c r="V760" s="215">
        <f t="shared" si="777"/>
        <v>479258.15263199998</v>
      </c>
      <c r="W760" s="214"/>
      <c r="X760" s="214"/>
      <c r="Y760" s="214"/>
      <c r="Z760" s="214"/>
      <c r="AA760" s="214"/>
      <c r="AB760" s="214"/>
      <c r="AC760" s="214"/>
      <c r="AD760" s="214"/>
      <c r="AE760" s="214"/>
      <c r="AF760" s="215">
        <f t="shared" ref="AF760:AH760" si="778">AF759*AF723</f>
        <v>0</v>
      </c>
      <c r="AG760" s="215">
        <f t="shared" si="778"/>
        <v>0</v>
      </c>
      <c r="AH760" s="215">
        <f t="shared" si="778"/>
        <v>0</v>
      </c>
      <c r="AI760" s="214"/>
      <c r="AJ760" s="214"/>
      <c r="AK760" s="214"/>
      <c r="AL760" s="214"/>
      <c r="AM760" s="214"/>
      <c r="AN760" s="214"/>
      <c r="AO760" s="214"/>
      <c r="AP760" s="214"/>
      <c r="AQ760" s="214"/>
      <c r="AR760" s="215">
        <f t="shared" ref="AR760:AT760" si="779">AR759*AR723</f>
        <v>0</v>
      </c>
      <c r="AS760" s="215">
        <f t="shared" si="779"/>
        <v>0</v>
      </c>
      <c r="AT760" s="215">
        <f t="shared" si="779"/>
        <v>0</v>
      </c>
      <c r="AU760" s="214"/>
      <c r="AV760" s="214"/>
      <c r="AW760" s="214"/>
      <c r="AX760" s="214"/>
      <c r="AY760" s="214"/>
      <c r="AZ760" s="214"/>
      <c r="BA760" s="214"/>
      <c r="BB760" s="214"/>
      <c r="BC760" s="214"/>
      <c r="BD760" s="215">
        <f t="shared" ref="BD760:BF760" si="780">BD759*BD723</f>
        <v>0</v>
      </c>
      <c r="BE760" s="215">
        <f t="shared" si="780"/>
        <v>0</v>
      </c>
      <c r="BF760" s="215">
        <f t="shared" si="780"/>
        <v>0</v>
      </c>
      <c r="BG760" s="214"/>
      <c r="BH760" s="214"/>
      <c r="BI760" s="214"/>
      <c r="BJ760" s="214"/>
      <c r="BK760" s="45"/>
      <c r="BL760" s="214"/>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216"/>
    </row>
    <row r="761" spans="1:98" s="142" customFormat="1" x14ac:dyDescent="0.2">
      <c r="A761" s="282"/>
      <c r="B761" s="218" t="s">
        <v>78</v>
      </c>
      <c r="C761" s="133"/>
      <c r="D761" s="133"/>
      <c r="E761" s="133"/>
      <c r="F761" s="133"/>
      <c r="G761" s="133"/>
      <c r="H761" s="165"/>
      <c r="I761" s="165"/>
      <c r="J761" s="165"/>
      <c r="K761" s="133"/>
      <c r="L761" s="133"/>
      <c r="M761" s="133"/>
      <c r="N761" s="133"/>
      <c r="O761" s="133"/>
      <c r="P761" s="133"/>
      <c r="Q761" s="133"/>
      <c r="R761" s="133"/>
      <c r="S761" s="133"/>
      <c r="T761" s="165">
        <v>300812</v>
      </c>
      <c r="U761" s="165">
        <v>490049</v>
      </c>
      <c r="V761" s="165">
        <v>404368</v>
      </c>
      <c r="W761" s="133"/>
      <c r="X761" s="133"/>
      <c r="Y761" s="133"/>
      <c r="Z761" s="133"/>
      <c r="AA761" s="133"/>
      <c r="AB761" s="133"/>
      <c r="AC761" s="133"/>
      <c r="AD761" s="133"/>
      <c r="AE761" s="133"/>
      <c r="AF761" s="165"/>
      <c r="AG761" s="165"/>
      <c r="AH761" s="165"/>
      <c r="AI761" s="133"/>
      <c r="AJ761" s="133"/>
      <c r="AK761" s="133"/>
      <c r="AL761" s="133"/>
      <c r="AM761" s="133"/>
      <c r="AN761" s="133"/>
      <c r="AO761" s="133"/>
      <c r="AP761" s="133"/>
      <c r="AQ761" s="133"/>
      <c r="AR761" s="165"/>
      <c r="AS761" s="165"/>
      <c r="AT761" s="165"/>
      <c r="AU761" s="133"/>
      <c r="AV761" s="133"/>
      <c r="AW761" s="133"/>
      <c r="AX761" s="133"/>
      <c r="AY761" s="133"/>
      <c r="AZ761" s="133"/>
      <c r="BA761" s="133"/>
      <c r="BB761" s="133"/>
      <c r="BC761" s="133"/>
      <c r="BD761" s="165"/>
      <c r="BE761" s="165"/>
      <c r="BF761" s="165"/>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row>
    <row r="762" spans="1:98" s="194" customFormat="1" x14ac:dyDescent="0.2">
      <c r="A762" s="282"/>
      <c r="B762" s="219" t="s">
        <v>79</v>
      </c>
      <c r="C762" s="45"/>
      <c r="D762" s="45"/>
      <c r="E762" s="45"/>
      <c r="F762" s="45"/>
      <c r="G762" s="45"/>
      <c r="H762" s="220"/>
      <c r="I762" s="220"/>
      <c r="J762" s="220"/>
      <c r="K762" s="45"/>
      <c r="L762" s="45"/>
      <c r="M762" s="45"/>
      <c r="N762" s="45"/>
      <c r="O762" s="45"/>
      <c r="P762" s="45"/>
      <c r="Q762" s="45"/>
      <c r="R762" s="45"/>
      <c r="S762" s="45"/>
      <c r="T762" s="220">
        <v>5.8900000000000001E-2</v>
      </c>
      <c r="U762" s="220">
        <v>5.8900000000000001E-2</v>
      </c>
      <c r="V762" s="220">
        <v>5.8900000000000001E-2</v>
      </c>
      <c r="W762" s="45"/>
      <c r="X762" s="45"/>
      <c r="Y762" s="45"/>
      <c r="Z762" s="45"/>
      <c r="AA762" s="45"/>
      <c r="AB762" s="45"/>
      <c r="AC762" s="45"/>
      <c r="AD762" s="45"/>
      <c r="AE762" s="45"/>
      <c r="AF762" s="220"/>
      <c r="AG762" s="220"/>
      <c r="AH762" s="220"/>
      <c r="AI762" s="45"/>
      <c r="AJ762" s="45"/>
      <c r="AK762" s="45"/>
      <c r="AL762" s="45"/>
      <c r="AM762" s="45"/>
      <c r="AN762" s="45"/>
      <c r="AO762" s="45"/>
      <c r="AP762" s="45"/>
      <c r="AQ762" s="45"/>
      <c r="AR762" s="220"/>
      <c r="AS762" s="220"/>
      <c r="AT762" s="220"/>
      <c r="AU762" s="45"/>
      <c r="AV762" s="45"/>
      <c r="AW762" s="45"/>
      <c r="AX762" s="45"/>
      <c r="AY762" s="45"/>
      <c r="AZ762" s="45"/>
      <c r="BA762" s="45"/>
      <c r="BB762" s="45"/>
      <c r="BC762" s="45"/>
      <c r="BD762" s="220"/>
      <c r="BE762" s="220"/>
      <c r="BF762" s="220"/>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195"/>
    </row>
    <row r="763" spans="1:98" s="217" customFormat="1" ht="13.5" thickBot="1" x14ac:dyDescent="0.25">
      <c r="A763" s="282"/>
      <c r="B763" s="221" t="s">
        <v>80</v>
      </c>
      <c r="C763" s="214"/>
      <c r="D763" s="214"/>
      <c r="E763" s="214"/>
      <c r="F763" s="214"/>
      <c r="G763" s="214"/>
      <c r="H763" s="222">
        <f t="shared" ref="H763:J763" si="781">H762*H761</f>
        <v>0</v>
      </c>
      <c r="I763" s="222">
        <f t="shared" si="781"/>
        <v>0</v>
      </c>
      <c r="J763" s="222">
        <f t="shared" si="781"/>
        <v>0</v>
      </c>
      <c r="K763" s="214"/>
      <c r="L763" s="214"/>
      <c r="M763" s="214"/>
      <c r="N763" s="214"/>
      <c r="O763" s="214"/>
      <c r="P763" s="214"/>
      <c r="Q763" s="214"/>
      <c r="R763" s="214"/>
      <c r="S763" s="214"/>
      <c r="T763" s="222">
        <f t="shared" ref="T763:V763" si="782">T762*T761</f>
        <v>17717.826799999999</v>
      </c>
      <c r="U763" s="222">
        <f t="shared" si="782"/>
        <v>28863.8861</v>
      </c>
      <c r="V763" s="222">
        <f t="shared" si="782"/>
        <v>23817.2752</v>
      </c>
      <c r="W763" s="214"/>
      <c r="X763" s="214"/>
      <c r="Y763" s="214"/>
      <c r="Z763" s="214"/>
      <c r="AA763" s="214"/>
      <c r="AB763" s="214"/>
      <c r="AC763" s="214"/>
      <c r="AD763" s="214"/>
      <c r="AE763" s="214"/>
      <c r="AF763" s="222">
        <f t="shared" ref="AF763:AH763" si="783">AF762*AF761</f>
        <v>0</v>
      </c>
      <c r="AG763" s="222">
        <f t="shared" si="783"/>
        <v>0</v>
      </c>
      <c r="AH763" s="222">
        <f t="shared" si="783"/>
        <v>0</v>
      </c>
      <c r="AI763" s="214"/>
      <c r="AJ763" s="214"/>
      <c r="AK763" s="214"/>
      <c r="AL763" s="214"/>
      <c r="AM763" s="214"/>
      <c r="AN763" s="214"/>
      <c r="AO763" s="214"/>
      <c r="AP763" s="214"/>
      <c r="AQ763" s="214"/>
      <c r="AR763" s="222">
        <f t="shared" ref="AR763:AT763" si="784">AR762*AR761</f>
        <v>0</v>
      </c>
      <c r="AS763" s="222">
        <f t="shared" si="784"/>
        <v>0</v>
      </c>
      <c r="AT763" s="222">
        <f t="shared" si="784"/>
        <v>0</v>
      </c>
      <c r="AU763" s="214"/>
      <c r="AV763" s="214"/>
      <c r="AW763" s="214"/>
      <c r="AX763" s="214"/>
      <c r="AY763" s="214"/>
      <c r="AZ763" s="214"/>
      <c r="BA763" s="214"/>
      <c r="BB763" s="214"/>
      <c r="BC763" s="214"/>
      <c r="BD763" s="222">
        <f t="shared" ref="BD763:BF763" si="785">BD762*BD761</f>
        <v>0</v>
      </c>
      <c r="BE763" s="222">
        <f t="shared" si="785"/>
        <v>0</v>
      </c>
      <c r="BF763" s="222">
        <f t="shared" si="785"/>
        <v>0</v>
      </c>
      <c r="BG763" s="214"/>
      <c r="BH763" s="214"/>
      <c r="BI763" s="214"/>
      <c r="BJ763" s="214"/>
      <c r="BK763" s="45"/>
      <c r="BL763" s="214"/>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216"/>
    </row>
    <row r="764" spans="1:98" s="45" customFormat="1" ht="12" customHeight="1" x14ac:dyDescent="0.2">
      <c r="A764" s="282"/>
      <c r="B764" s="203" t="s">
        <v>81</v>
      </c>
      <c r="C764" s="194">
        <v>3.09E-2</v>
      </c>
      <c r="D764" s="194"/>
      <c r="E764" s="194"/>
      <c r="F764" s="194">
        <v>2.1600000000000001E-2</v>
      </c>
      <c r="G764" s="194"/>
      <c r="H764" s="194"/>
      <c r="I764" s="194"/>
      <c r="J764" s="194"/>
      <c r="K764" s="194"/>
      <c r="L764" s="194"/>
      <c r="M764" s="194"/>
      <c r="N764" s="194"/>
      <c r="O764" s="194">
        <v>2.5000000000000001E-2</v>
      </c>
      <c r="P764" s="194">
        <v>2.5000000000000001E-2</v>
      </c>
      <c r="Q764" s="194">
        <v>2.5000000000000001E-2</v>
      </c>
      <c r="R764" s="194">
        <v>3.09E-2</v>
      </c>
      <c r="S764" s="194">
        <v>3.09E-2</v>
      </c>
      <c r="T764" s="194">
        <v>3.09E-2</v>
      </c>
      <c r="U764" s="194">
        <v>3.09E-2</v>
      </c>
      <c r="V764" s="194">
        <v>3.09E-2</v>
      </c>
      <c r="W764" s="194">
        <v>3.09E-2</v>
      </c>
      <c r="X764" s="194">
        <v>3.09E-2</v>
      </c>
      <c r="Y764" s="194">
        <v>3.09E-2</v>
      </c>
      <c r="Z764" s="194">
        <v>3.09E-2</v>
      </c>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194"/>
      <c r="BB764" s="194"/>
      <c r="BC764" s="194"/>
      <c r="BD764" s="194"/>
      <c r="BE764" s="194"/>
      <c r="BF764" s="194"/>
      <c r="BG764" s="194"/>
      <c r="BH764" s="194"/>
      <c r="BI764" s="194"/>
      <c r="BJ764" s="194"/>
      <c r="BL764" s="194"/>
    </row>
    <row r="765" spans="1:98" s="224" customFormat="1" x14ac:dyDescent="0.2">
      <c r="A765" s="282"/>
      <c r="B765" s="223" t="s">
        <v>82</v>
      </c>
      <c r="C765" s="183">
        <f t="shared" ref="C765:BJ765" si="786">C764*C725</f>
        <v>76121.954712000006</v>
      </c>
      <c r="D765" s="183">
        <f t="shared" si="786"/>
        <v>0</v>
      </c>
      <c r="E765" s="183">
        <f t="shared" si="786"/>
        <v>0</v>
      </c>
      <c r="F765" s="183">
        <f t="shared" si="786"/>
        <v>131181.05001599999</v>
      </c>
      <c r="G765" s="183">
        <f t="shared" si="786"/>
        <v>0</v>
      </c>
      <c r="H765" s="183">
        <f t="shared" si="786"/>
        <v>0</v>
      </c>
      <c r="I765" s="183">
        <f t="shared" si="786"/>
        <v>0</v>
      </c>
      <c r="J765" s="183">
        <f t="shared" si="786"/>
        <v>0</v>
      </c>
      <c r="K765" s="183">
        <f t="shared" si="786"/>
        <v>0</v>
      </c>
      <c r="L765" s="183">
        <f t="shared" si="786"/>
        <v>0</v>
      </c>
      <c r="M765" s="183">
        <f t="shared" si="786"/>
        <v>0</v>
      </c>
      <c r="N765" s="183">
        <f t="shared" si="786"/>
        <v>0</v>
      </c>
      <c r="O765" s="183">
        <f t="shared" si="786"/>
        <v>83357.091000000015</v>
      </c>
      <c r="P765" s="183">
        <f t="shared" si="786"/>
        <v>70795.232999999993</v>
      </c>
      <c r="Q765" s="183">
        <f t="shared" si="786"/>
        <v>137480.742</v>
      </c>
      <c r="R765" s="183">
        <f t="shared" si="786"/>
        <v>144745.72160399999</v>
      </c>
      <c r="S765" s="183">
        <f t="shared" si="786"/>
        <v>110957.51714400001</v>
      </c>
      <c r="T765" s="183">
        <f t="shared" si="786"/>
        <v>136537.555608</v>
      </c>
      <c r="U765" s="183">
        <f t="shared" si="786"/>
        <v>103384.987632</v>
      </c>
      <c r="V765" s="183">
        <f t="shared" si="786"/>
        <v>104194.714716</v>
      </c>
      <c r="W765" s="183">
        <f t="shared" si="786"/>
        <v>112144.68154800001</v>
      </c>
      <c r="X765" s="183">
        <f t="shared" si="786"/>
        <v>107130.749904</v>
      </c>
      <c r="Y765" s="183">
        <f t="shared" si="786"/>
        <v>98175.607308000006</v>
      </c>
      <c r="Z765" s="183">
        <f t="shared" si="786"/>
        <v>79531.09362</v>
      </c>
      <c r="AA765" s="183">
        <f t="shared" si="786"/>
        <v>0</v>
      </c>
      <c r="AB765" s="183">
        <f t="shared" si="786"/>
        <v>0</v>
      </c>
      <c r="AC765" s="183">
        <f t="shared" si="786"/>
        <v>0</v>
      </c>
      <c r="AD765" s="183">
        <f t="shared" si="786"/>
        <v>0</v>
      </c>
      <c r="AE765" s="183">
        <f t="shared" si="786"/>
        <v>0</v>
      </c>
      <c r="AF765" s="183">
        <f t="shared" si="786"/>
        <v>0</v>
      </c>
      <c r="AG765" s="183">
        <f t="shared" si="786"/>
        <v>0</v>
      </c>
      <c r="AH765" s="183">
        <f t="shared" si="786"/>
        <v>0</v>
      </c>
      <c r="AI765" s="183">
        <f t="shared" si="786"/>
        <v>0</v>
      </c>
      <c r="AJ765" s="183">
        <f t="shared" si="786"/>
        <v>0</v>
      </c>
      <c r="AK765" s="183">
        <f t="shared" si="786"/>
        <v>0</v>
      </c>
      <c r="AL765" s="183">
        <f t="shared" si="786"/>
        <v>0</v>
      </c>
      <c r="AM765" s="183">
        <f t="shared" si="786"/>
        <v>0</v>
      </c>
      <c r="AN765" s="183">
        <f t="shared" si="786"/>
        <v>0</v>
      </c>
      <c r="AO765" s="183">
        <f t="shared" si="786"/>
        <v>0</v>
      </c>
      <c r="AP765" s="183">
        <f t="shared" si="786"/>
        <v>0</v>
      </c>
      <c r="AQ765" s="183">
        <f t="shared" si="786"/>
        <v>0</v>
      </c>
      <c r="AR765" s="183">
        <f t="shared" si="786"/>
        <v>0</v>
      </c>
      <c r="AS765" s="183">
        <f t="shared" si="786"/>
        <v>0</v>
      </c>
      <c r="AT765" s="183">
        <f t="shared" si="786"/>
        <v>0</v>
      </c>
      <c r="AU765" s="183">
        <f t="shared" si="786"/>
        <v>0</v>
      </c>
      <c r="AV765" s="183">
        <f t="shared" si="786"/>
        <v>0</v>
      </c>
      <c r="AW765" s="183">
        <f t="shared" si="786"/>
        <v>0</v>
      </c>
      <c r="AX765" s="183">
        <f t="shared" si="786"/>
        <v>0</v>
      </c>
      <c r="AY765" s="183">
        <f t="shared" si="786"/>
        <v>0</v>
      </c>
      <c r="AZ765" s="183">
        <f t="shared" si="786"/>
        <v>0</v>
      </c>
      <c r="BA765" s="183">
        <f t="shared" si="786"/>
        <v>0</v>
      </c>
      <c r="BB765" s="183">
        <f t="shared" si="786"/>
        <v>0</v>
      </c>
      <c r="BC765" s="183">
        <f t="shared" si="786"/>
        <v>0</v>
      </c>
      <c r="BD765" s="183">
        <f t="shared" si="786"/>
        <v>0</v>
      </c>
      <c r="BE765" s="183">
        <f t="shared" si="786"/>
        <v>0</v>
      </c>
      <c r="BF765" s="183">
        <f t="shared" si="786"/>
        <v>0</v>
      </c>
      <c r="BG765" s="183">
        <f t="shared" si="786"/>
        <v>0</v>
      </c>
      <c r="BH765" s="183">
        <f t="shared" si="786"/>
        <v>0</v>
      </c>
      <c r="BI765" s="183">
        <f t="shared" si="786"/>
        <v>0</v>
      </c>
      <c r="BJ765" s="183">
        <f t="shared" si="786"/>
        <v>0</v>
      </c>
      <c r="BK765" s="45"/>
      <c r="BL765" s="183">
        <f t="shared" ref="BL765" si="787">BL764*BL725</f>
        <v>0</v>
      </c>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row>
    <row r="766" spans="1:98" s="45" customFormat="1" x14ac:dyDescent="0.2">
      <c r="A766" s="282"/>
      <c r="B766" s="203" t="s">
        <v>83</v>
      </c>
      <c r="C766" s="73">
        <v>0.02</v>
      </c>
      <c r="D766" s="73"/>
      <c r="E766" s="73"/>
      <c r="F766" s="73">
        <v>0</v>
      </c>
      <c r="G766" s="73"/>
      <c r="H766" s="73"/>
      <c r="I766" s="73"/>
      <c r="J766" s="73"/>
      <c r="K766" s="73"/>
      <c r="L766" s="73"/>
      <c r="M766" s="73"/>
      <c r="N766" s="73"/>
      <c r="O766" s="73">
        <v>1.9699999999999999E-2</v>
      </c>
      <c r="P766" s="73">
        <v>1.9699999999999999E-2</v>
      </c>
      <c r="Q766" s="73">
        <v>1.9699999999999999E-2</v>
      </c>
      <c r="R766" s="73">
        <v>0.02</v>
      </c>
      <c r="S766" s="73">
        <v>0.02</v>
      </c>
      <c r="T766" s="73">
        <v>0.02</v>
      </c>
      <c r="U766" s="73">
        <v>0.02</v>
      </c>
      <c r="V766" s="73">
        <v>0.02</v>
      </c>
      <c r="W766" s="73">
        <v>0.02</v>
      </c>
      <c r="X766" s="73">
        <v>0.02</v>
      </c>
      <c r="Y766" s="73">
        <v>0.02</v>
      </c>
      <c r="Z766" s="73">
        <v>0.02</v>
      </c>
      <c r="AA766" s="73"/>
      <c r="AB766" s="73"/>
      <c r="AC766" s="73"/>
      <c r="AD766" s="73"/>
      <c r="AE766" s="73"/>
      <c r="AF766" s="73"/>
      <c r="AG766" s="73"/>
      <c r="AH766" s="73"/>
      <c r="AI766" s="73"/>
      <c r="AJ766" s="73"/>
      <c r="AK766" s="73"/>
      <c r="AL766" s="73"/>
      <c r="AM766" s="73"/>
      <c r="AN766" s="73"/>
      <c r="AO766" s="73"/>
      <c r="AP766" s="73"/>
      <c r="AQ766" s="73"/>
      <c r="AR766" s="73"/>
      <c r="AS766" s="73"/>
      <c r="AT766" s="73"/>
      <c r="AU766" s="73"/>
      <c r="AV766" s="73"/>
      <c r="AW766" s="73"/>
      <c r="AX766" s="73"/>
      <c r="AY766" s="73"/>
      <c r="AZ766" s="73"/>
      <c r="BA766" s="73"/>
      <c r="BB766" s="73"/>
      <c r="BC766" s="73"/>
      <c r="BD766" s="73"/>
      <c r="BE766" s="73"/>
      <c r="BF766" s="73"/>
      <c r="BG766" s="73"/>
      <c r="BH766" s="73"/>
      <c r="BI766" s="73"/>
      <c r="BJ766" s="73"/>
      <c r="BL766" s="73"/>
    </row>
    <row r="767" spans="1:98" s="226" customFormat="1" x14ac:dyDescent="0.2">
      <c r="A767" s="282"/>
      <c r="B767" s="223" t="s">
        <v>84</v>
      </c>
      <c r="C767" s="225">
        <f t="shared" ref="C767:BJ767" si="788">C766*C725</f>
        <v>49269.873600000006</v>
      </c>
      <c r="D767" s="225">
        <f t="shared" si="788"/>
        <v>0</v>
      </c>
      <c r="E767" s="225">
        <f t="shared" si="788"/>
        <v>0</v>
      </c>
      <c r="F767" s="225">
        <f t="shared" si="788"/>
        <v>0</v>
      </c>
      <c r="G767" s="225">
        <f t="shared" si="788"/>
        <v>0</v>
      </c>
      <c r="H767" s="225">
        <f t="shared" si="788"/>
        <v>0</v>
      </c>
      <c r="I767" s="225">
        <f t="shared" si="788"/>
        <v>0</v>
      </c>
      <c r="J767" s="225">
        <f t="shared" si="788"/>
        <v>0</v>
      </c>
      <c r="K767" s="225">
        <f t="shared" si="788"/>
        <v>0</v>
      </c>
      <c r="L767" s="225">
        <f t="shared" si="788"/>
        <v>0</v>
      </c>
      <c r="M767" s="225">
        <f t="shared" si="788"/>
        <v>0</v>
      </c>
      <c r="N767" s="225">
        <f t="shared" si="788"/>
        <v>0</v>
      </c>
      <c r="O767" s="225">
        <f t="shared" si="788"/>
        <v>65685.387707999995</v>
      </c>
      <c r="P767" s="225">
        <f t="shared" si="788"/>
        <v>55786.64360399999</v>
      </c>
      <c r="Q767" s="225">
        <f t="shared" si="788"/>
        <v>108334.82469599998</v>
      </c>
      <c r="R767" s="225">
        <f t="shared" si="788"/>
        <v>93686.551199999987</v>
      </c>
      <c r="S767" s="225">
        <f t="shared" si="788"/>
        <v>71817.16320000001</v>
      </c>
      <c r="T767" s="225">
        <f t="shared" si="788"/>
        <v>88373.822400000005</v>
      </c>
      <c r="U767" s="225">
        <f t="shared" si="788"/>
        <v>66915.849600000001</v>
      </c>
      <c r="V767" s="225">
        <f t="shared" si="788"/>
        <v>67439.944800000012</v>
      </c>
      <c r="W767" s="225">
        <f t="shared" si="788"/>
        <v>72585.554400000008</v>
      </c>
      <c r="X767" s="225">
        <f t="shared" si="788"/>
        <v>69340.291200000007</v>
      </c>
      <c r="Y767" s="225">
        <f t="shared" si="788"/>
        <v>63544.082400000007</v>
      </c>
      <c r="Z767" s="225">
        <f t="shared" si="788"/>
        <v>51476.435999999994</v>
      </c>
      <c r="AA767" s="225">
        <f t="shared" si="788"/>
        <v>0</v>
      </c>
      <c r="AB767" s="225">
        <f t="shared" si="788"/>
        <v>0</v>
      </c>
      <c r="AC767" s="225">
        <f t="shared" si="788"/>
        <v>0</v>
      </c>
      <c r="AD767" s="225">
        <f t="shared" si="788"/>
        <v>0</v>
      </c>
      <c r="AE767" s="225">
        <f t="shared" si="788"/>
        <v>0</v>
      </c>
      <c r="AF767" s="225">
        <f t="shared" si="788"/>
        <v>0</v>
      </c>
      <c r="AG767" s="225">
        <f t="shared" si="788"/>
        <v>0</v>
      </c>
      <c r="AH767" s="225">
        <f t="shared" si="788"/>
        <v>0</v>
      </c>
      <c r="AI767" s="225">
        <f t="shared" si="788"/>
        <v>0</v>
      </c>
      <c r="AJ767" s="225">
        <f t="shared" si="788"/>
        <v>0</v>
      </c>
      <c r="AK767" s="225">
        <f t="shared" si="788"/>
        <v>0</v>
      </c>
      <c r="AL767" s="225">
        <f t="shared" si="788"/>
        <v>0</v>
      </c>
      <c r="AM767" s="225">
        <f t="shared" si="788"/>
        <v>0</v>
      </c>
      <c r="AN767" s="225">
        <f t="shared" si="788"/>
        <v>0</v>
      </c>
      <c r="AO767" s="225">
        <f t="shared" si="788"/>
        <v>0</v>
      </c>
      <c r="AP767" s="225">
        <f t="shared" si="788"/>
        <v>0</v>
      </c>
      <c r="AQ767" s="225">
        <f t="shared" si="788"/>
        <v>0</v>
      </c>
      <c r="AR767" s="225">
        <f t="shared" si="788"/>
        <v>0</v>
      </c>
      <c r="AS767" s="225">
        <f t="shared" si="788"/>
        <v>0</v>
      </c>
      <c r="AT767" s="225">
        <f t="shared" si="788"/>
        <v>0</v>
      </c>
      <c r="AU767" s="225">
        <f t="shared" si="788"/>
        <v>0</v>
      </c>
      <c r="AV767" s="225">
        <f t="shared" si="788"/>
        <v>0</v>
      </c>
      <c r="AW767" s="225">
        <f t="shared" si="788"/>
        <v>0</v>
      </c>
      <c r="AX767" s="225">
        <f t="shared" si="788"/>
        <v>0</v>
      </c>
      <c r="AY767" s="225">
        <f t="shared" si="788"/>
        <v>0</v>
      </c>
      <c r="AZ767" s="225">
        <f t="shared" si="788"/>
        <v>0</v>
      </c>
      <c r="BA767" s="225">
        <f t="shared" si="788"/>
        <v>0</v>
      </c>
      <c r="BB767" s="225">
        <f t="shared" si="788"/>
        <v>0</v>
      </c>
      <c r="BC767" s="225">
        <f t="shared" si="788"/>
        <v>0</v>
      </c>
      <c r="BD767" s="225">
        <f t="shared" si="788"/>
        <v>0</v>
      </c>
      <c r="BE767" s="225">
        <f t="shared" si="788"/>
        <v>0</v>
      </c>
      <c r="BF767" s="225">
        <f t="shared" si="788"/>
        <v>0</v>
      </c>
      <c r="BG767" s="225">
        <f t="shared" si="788"/>
        <v>0</v>
      </c>
      <c r="BH767" s="225">
        <f t="shared" si="788"/>
        <v>0</v>
      </c>
      <c r="BI767" s="225">
        <f t="shared" si="788"/>
        <v>0</v>
      </c>
      <c r="BJ767" s="225">
        <f t="shared" si="788"/>
        <v>0</v>
      </c>
      <c r="BK767" s="23"/>
      <c r="BL767" s="225">
        <f t="shared" ref="BL767" si="789">BL766*BL725</f>
        <v>0</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row>
    <row r="768" spans="1:98" s="224" customFormat="1" x14ac:dyDescent="0.2">
      <c r="A768" s="282"/>
      <c r="B768" s="223" t="s">
        <v>85</v>
      </c>
      <c r="C768" s="227">
        <v>0</v>
      </c>
      <c r="D768" s="227">
        <v>0</v>
      </c>
      <c r="E768" s="227">
        <v>0</v>
      </c>
      <c r="F768" s="227">
        <v>0</v>
      </c>
      <c r="G768" s="227">
        <v>0</v>
      </c>
      <c r="H768" s="227">
        <v>0</v>
      </c>
      <c r="I768" s="227">
        <v>0</v>
      </c>
      <c r="J768" s="227">
        <v>0</v>
      </c>
      <c r="K768" s="227">
        <v>0</v>
      </c>
      <c r="L768" s="227">
        <v>0</v>
      </c>
      <c r="M768" s="227">
        <v>0</v>
      </c>
      <c r="N768" s="227">
        <v>0</v>
      </c>
      <c r="O768" s="227">
        <v>0</v>
      </c>
      <c r="P768" s="227">
        <v>0</v>
      </c>
      <c r="Q768" s="227">
        <v>0</v>
      </c>
      <c r="R768" s="227">
        <v>0</v>
      </c>
      <c r="S768" s="227">
        <v>0</v>
      </c>
      <c r="T768" s="227">
        <v>0</v>
      </c>
      <c r="U768" s="227">
        <v>0</v>
      </c>
      <c r="V768" s="227">
        <v>0</v>
      </c>
      <c r="W768" s="227">
        <v>0</v>
      </c>
      <c r="X768" s="227">
        <v>0</v>
      </c>
      <c r="Y768" s="227">
        <v>0</v>
      </c>
      <c r="Z768" s="227">
        <v>0</v>
      </c>
      <c r="AA768" s="227">
        <v>0</v>
      </c>
      <c r="AB768" s="227">
        <v>0</v>
      </c>
      <c r="AC768" s="227">
        <v>0</v>
      </c>
      <c r="AD768" s="227">
        <v>0</v>
      </c>
      <c r="AE768" s="227">
        <v>0</v>
      </c>
      <c r="AF768" s="227">
        <v>0</v>
      </c>
      <c r="AG768" s="227">
        <v>0</v>
      </c>
      <c r="AH768" s="227">
        <v>0</v>
      </c>
      <c r="AI768" s="227">
        <v>0</v>
      </c>
      <c r="AJ768" s="227">
        <v>0</v>
      </c>
      <c r="AK768" s="227">
        <v>0</v>
      </c>
      <c r="AL768" s="227">
        <v>0</v>
      </c>
      <c r="AM768" s="227">
        <v>0</v>
      </c>
      <c r="AN768" s="227">
        <v>0</v>
      </c>
      <c r="AO768" s="227">
        <v>0</v>
      </c>
      <c r="AP768" s="227">
        <v>0</v>
      </c>
      <c r="AQ768" s="227">
        <v>0</v>
      </c>
      <c r="AR768" s="227">
        <v>0</v>
      </c>
      <c r="AS768" s="227">
        <v>0</v>
      </c>
      <c r="AT768" s="227">
        <v>0</v>
      </c>
      <c r="AU768" s="227">
        <v>0</v>
      </c>
      <c r="AV768" s="227">
        <v>0</v>
      </c>
      <c r="AW768" s="227">
        <v>0</v>
      </c>
      <c r="AX768" s="227">
        <v>0</v>
      </c>
      <c r="AY768" s="227">
        <v>0</v>
      </c>
      <c r="AZ768" s="227">
        <v>0</v>
      </c>
      <c r="BA768" s="227">
        <v>0</v>
      </c>
      <c r="BB768" s="227">
        <v>0</v>
      </c>
      <c r="BC768" s="227">
        <v>0</v>
      </c>
      <c r="BD768" s="227">
        <v>0</v>
      </c>
      <c r="BE768" s="227">
        <v>0</v>
      </c>
      <c r="BF768" s="227">
        <v>0</v>
      </c>
      <c r="BG768" s="227">
        <v>0</v>
      </c>
      <c r="BH768" s="227">
        <v>0</v>
      </c>
      <c r="BI768" s="227">
        <v>0</v>
      </c>
      <c r="BJ768" s="227">
        <v>0</v>
      </c>
      <c r="BK768" s="45"/>
      <c r="BL768" s="227">
        <v>0</v>
      </c>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row>
    <row r="769" spans="1:98" s="230" customFormat="1" ht="13.5" thickBot="1" x14ac:dyDescent="0.25">
      <c r="A769" s="282"/>
      <c r="B769" s="228" t="s">
        <v>86</v>
      </c>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45"/>
      <c r="BL769" s="229"/>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row>
    <row r="770" spans="1:98" s="83" customFormat="1" ht="13.5" thickBot="1" x14ac:dyDescent="0.25">
      <c r="A770" s="282"/>
      <c r="B770" s="80" t="s">
        <v>28</v>
      </c>
      <c r="C770" s="232">
        <v>918441.09</v>
      </c>
      <c r="D770" s="232"/>
      <c r="E770" s="232"/>
      <c r="F770" s="232">
        <v>1180855.05</v>
      </c>
      <c r="G770" s="232"/>
      <c r="H770" s="232"/>
      <c r="I770" s="232"/>
      <c r="J770" s="232"/>
      <c r="K770" s="232"/>
      <c r="L770" s="232"/>
      <c r="M770" s="232"/>
      <c r="N770" s="232"/>
      <c r="O770" s="232">
        <v>972166.35</v>
      </c>
      <c r="P770" s="232">
        <v>862976.04</v>
      </c>
      <c r="Q770" s="232">
        <v>1504703.33</v>
      </c>
      <c r="R770" s="232">
        <v>1572975.41</v>
      </c>
      <c r="S770" s="232">
        <v>1268524.44</v>
      </c>
      <c r="T770" s="232">
        <v>2564115.0099999998</v>
      </c>
      <c r="U770" s="232">
        <v>2149196.79</v>
      </c>
      <c r="V770" s="232">
        <v>2028851.33</v>
      </c>
      <c r="W770" s="232">
        <v>1317679.96</v>
      </c>
      <c r="X770" s="232">
        <v>1254558.67</v>
      </c>
      <c r="Y770" s="232">
        <v>1188153.19</v>
      </c>
      <c r="Z770" s="232">
        <v>990317.89</v>
      </c>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2"/>
      <c r="BE770" s="232"/>
      <c r="BF770" s="232"/>
      <c r="BG770" s="232"/>
      <c r="BH770" s="232"/>
      <c r="BI770" s="232"/>
      <c r="BJ770" s="232"/>
      <c r="BK770" s="82"/>
      <c r="BL770" s="23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row>
    <row r="771" spans="1:98" s="86" customFormat="1" ht="13.5" thickBot="1" x14ac:dyDescent="0.25">
      <c r="A771" s="282"/>
      <c r="B771" s="234" t="s">
        <v>29</v>
      </c>
      <c r="C771" s="235">
        <f>IFERROR(C770/C725*100,0)</f>
        <v>37.282055864661281</v>
      </c>
      <c r="D771" s="235">
        <f t="shared" ref="D771:BJ771" si="790">IFERROR(D770/D725*100,0)</f>
        <v>0</v>
      </c>
      <c r="E771" s="235">
        <f t="shared" si="790"/>
        <v>0</v>
      </c>
      <c r="F771" s="235">
        <f t="shared" si="790"/>
        <v>19.443714680503781</v>
      </c>
      <c r="G771" s="235">
        <f t="shared" si="790"/>
        <v>0</v>
      </c>
      <c r="H771" s="235">
        <f t="shared" si="790"/>
        <v>0</v>
      </c>
      <c r="I771" s="235">
        <f t="shared" si="790"/>
        <v>0</v>
      </c>
      <c r="J771" s="235">
        <f t="shared" si="790"/>
        <v>0</v>
      </c>
      <c r="K771" s="235">
        <f t="shared" si="790"/>
        <v>0</v>
      </c>
      <c r="L771" s="235">
        <f t="shared" si="790"/>
        <v>0</v>
      </c>
      <c r="M771" s="235">
        <f t="shared" si="790"/>
        <v>0</v>
      </c>
      <c r="N771" s="235">
        <f t="shared" si="790"/>
        <v>0</v>
      </c>
      <c r="O771" s="235">
        <f t="shared" si="790"/>
        <v>29.156678164308779</v>
      </c>
      <c r="P771" s="235">
        <f t="shared" si="790"/>
        <v>30.474369651414246</v>
      </c>
      <c r="Q771" s="235">
        <f t="shared" si="790"/>
        <v>27.362074646062069</v>
      </c>
      <c r="R771" s="235">
        <f t="shared" si="790"/>
        <v>33.579534946100139</v>
      </c>
      <c r="S771" s="235">
        <f t="shared" si="790"/>
        <v>35.326498109298747</v>
      </c>
      <c r="T771" s="235">
        <f t="shared" si="790"/>
        <v>58.028835697390861</v>
      </c>
      <c r="U771" s="235">
        <f t="shared" si="790"/>
        <v>64.235806698925941</v>
      </c>
      <c r="V771" s="235">
        <f t="shared" si="790"/>
        <v>60.167645036387981</v>
      </c>
      <c r="W771" s="235">
        <f t="shared" si="790"/>
        <v>36.306947598377782</v>
      </c>
      <c r="X771" s="235">
        <f t="shared" si="790"/>
        <v>36.18556104362019</v>
      </c>
      <c r="Y771" s="235">
        <f t="shared" si="790"/>
        <v>37.396186871367895</v>
      </c>
      <c r="Z771" s="235">
        <f t="shared" si="790"/>
        <v>38.476552261698927</v>
      </c>
      <c r="AA771" s="235">
        <f t="shared" si="790"/>
        <v>0</v>
      </c>
      <c r="AB771" s="235">
        <f t="shared" si="790"/>
        <v>0</v>
      </c>
      <c r="AC771" s="235">
        <f t="shared" si="790"/>
        <v>0</v>
      </c>
      <c r="AD771" s="235">
        <f t="shared" si="790"/>
        <v>0</v>
      </c>
      <c r="AE771" s="235">
        <f t="shared" si="790"/>
        <v>0</v>
      </c>
      <c r="AF771" s="235">
        <f t="shared" si="790"/>
        <v>0</v>
      </c>
      <c r="AG771" s="235">
        <f t="shared" si="790"/>
        <v>0</v>
      </c>
      <c r="AH771" s="235">
        <f t="shared" si="790"/>
        <v>0</v>
      </c>
      <c r="AI771" s="235">
        <f t="shared" si="790"/>
        <v>0</v>
      </c>
      <c r="AJ771" s="235">
        <f t="shared" si="790"/>
        <v>0</v>
      </c>
      <c r="AK771" s="235">
        <f t="shared" si="790"/>
        <v>0</v>
      </c>
      <c r="AL771" s="235">
        <f t="shared" si="790"/>
        <v>0</v>
      </c>
      <c r="AM771" s="235">
        <f t="shared" si="790"/>
        <v>0</v>
      </c>
      <c r="AN771" s="235">
        <f t="shared" si="790"/>
        <v>0</v>
      </c>
      <c r="AO771" s="235">
        <f t="shared" si="790"/>
        <v>0</v>
      </c>
      <c r="AP771" s="235">
        <f t="shared" si="790"/>
        <v>0</v>
      </c>
      <c r="AQ771" s="235">
        <f t="shared" si="790"/>
        <v>0</v>
      </c>
      <c r="AR771" s="235">
        <f t="shared" si="790"/>
        <v>0</v>
      </c>
      <c r="AS771" s="235">
        <f t="shared" si="790"/>
        <v>0</v>
      </c>
      <c r="AT771" s="235">
        <f t="shared" si="790"/>
        <v>0</v>
      </c>
      <c r="AU771" s="235">
        <f t="shared" si="790"/>
        <v>0</v>
      </c>
      <c r="AV771" s="235">
        <f t="shared" si="790"/>
        <v>0</v>
      </c>
      <c r="AW771" s="235">
        <f t="shared" si="790"/>
        <v>0</v>
      </c>
      <c r="AX771" s="235">
        <f t="shared" si="790"/>
        <v>0</v>
      </c>
      <c r="AY771" s="235">
        <f t="shared" si="790"/>
        <v>0</v>
      </c>
      <c r="AZ771" s="235">
        <f t="shared" si="790"/>
        <v>0</v>
      </c>
      <c r="BA771" s="235">
        <f t="shared" si="790"/>
        <v>0</v>
      </c>
      <c r="BB771" s="235">
        <f t="shared" si="790"/>
        <v>0</v>
      </c>
      <c r="BC771" s="235">
        <f t="shared" si="790"/>
        <v>0</v>
      </c>
      <c r="BD771" s="235">
        <f t="shared" si="790"/>
        <v>0</v>
      </c>
      <c r="BE771" s="235">
        <f t="shared" si="790"/>
        <v>0</v>
      </c>
      <c r="BF771" s="235">
        <f t="shared" si="790"/>
        <v>0</v>
      </c>
      <c r="BG771" s="235">
        <f t="shared" si="790"/>
        <v>0</v>
      </c>
      <c r="BH771" s="235">
        <f t="shared" si="790"/>
        <v>0</v>
      </c>
      <c r="BI771" s="235">
        <f t="shared" si="790"/>
        <v>0</v>
      </c>
      <c r="BJ771" s="85">
        <f t="shared" si="790"/>
        <v>0</v>
      </c>
      <c r="BK771" s="45"/>
      <c r="BL771" s="236">
        <f t="shared" ref="BL771" si="791">IFERROR(BL770/BL725*100,0)</f>
        <v>0</v>
      </c>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row>
    <row r="772" spans="1:98" s="240" customFormat="1" ht="13.5" thickBot="1" x14ac:dyDescent="0.25">
      <c r="A772" s="282"/>
      <c r="B772" s="237" t="s">
        <v>87</v>
      </c>
      <c r="C772" s="238">
        <f t="shared" ref="C772:BJ772" si="792">SUM(C738,C740,C744,C742,C750,C752,C754,C756,C758,C760,C763,C765,C767,C768,C769)-C770</f>
        <v>-2.5967999827116728E-2</v>
      </c>
      <c r="D772" s="238">
        <f t="shared" si="792"/>
        <v>0</v>
      </c>
      <c r="E772" s="238">
        <f t="shared" si="792"/>
        <v>0</v>
      </c>
      <c r="F772" s="238">
        <f t="shared" si="792"/>
        <v>-95894.85572800017</v>
      </c>
      <c r="G772" s="238">
        <f t="shared" si="792"/>
        <v>0</v>
      </c>
      <c r="H772" s="238">
        <f t="shared" si="792"/>
        <v>0</v>
      </c>
      <c r="I772" s="238">
        <f t="shared" si="792"/>
        <v>0</v>
      </c>
      <c r="J772" s="238">
        <f t="shared" si="792"/>
        <v>0</v>
      </c>
      <c r="K772" s="238">
        <f t="shared" si="792"/>
        <v>0</v>
      </c>
      <c r="L772" s="238">
        <f t="shared" si="792"/>
        <v>0</v>
      </c>
      <c r="M772" s="238">
        <f t="shared" si="792"/>
        <v>0</v>
      </c>
      <c r="N772" s="238">
        <f t="shared" si="792"/>
        <v>0</v>
      </c>
      <c r="O772" s="238">
        <f t="shared" si="792"/>
        <v>-0.17481200001202524</v>
      </c>
      <c r="P772" s="238">
        <f t="shared" si="792"/>
        <v>-0.17783200007397681</v>
      </c>
      <c r="Q772" s="238">
        <f t="shared" si="792"/>
        <v>-0.10666800010949373</v>
      </c>
      <c r="R772" s="238">
        <f t="shared" si="792"/>
        <v>3.8012000033631921E-2</v>
      </c>
      <c r="S772" s="238">
        <f t="shared" si="792"/>
        <v>-1.9459999864920974E-2</v>
      </c>
      <c r="T772" s="238">
        <f t="shared" si="792"/>
        <v>9.6336000133305788E-2</v>
      </c>
      <c r="U772" s="238">
        <f t="shared" si="792"/>
        <v>-0.5199919999577105</v>
      </c>
      <c r="V772" s="238">
        <f t="shared" si="792"/>
        <v>0.30390799976885319</v>
      </c>
      <c r="W772" s="238">
        <f t="shared" si="792"/>
        <v>4.610800021328032E-2</v>
      </c>
      <c r="X772" s="238">
        <f t="shared" si="792"/>
        <v>0.17320000007748604</v>
      </c>
      <c r="Y772" s="238">
        <f t="shared" si="792"/>
        <v>-0.32160399993881583</v>
      </c>
      <c r="Z772" s="238">
        <f t="shared" si="792"/>
        <v>-0.13932800001930445</v>
      </c>
      <c r="AA772" s="238">
        <f t="shared" si="792"/>
        <v>0</v>
      </c>
      <c r="AB772" s="238">
        <f t="shared" si="792"/>
        <v>0</v>
      </c>
      <c r="AC772" s="238">
        <f t="shared" si="792"/>
        <v>0</v>
      </c>
      <c r="AD772" s="238">
        <f t="shared" si="792"/>
        <v>0</v>
      </c>
      <c r="AE772" s="238">
        <f t="shared" si="792"/>
        <v>0</v>
      </c>
      <c r="AF772" s="238">
        <f t="shared" si="792"/>
        <v>0</v>
      </c>
      <c r="AG772" s="238">
        <f t="shared" si="792"/>
        <v>0</v>
      </c>
      <c r="AH772" s="238">
        <f t="shared" si="792"/>
        <v>0</v>
      </c>
      <c r="AI772" s="238">
        <f t="shared" si="792"/>
        <v>0</v>
      </c>
      <c r="AJ772" s="238">
        <f t="shared" si="792"/>
        <v>0</v>
      </c>
      <c r="AK772" s="238">
        <f t="shared" si="792"/>
        <v>0</v>
      </c>
      <c r="AL772" s="238">
        <f t="shared" si="792"/>
        <v>0</v>
      </c>
      <c r="AM772" s="238">
        <f t="shared" si="792"/>
        <v>0</v>
      </c>
      <c r="AN772" s="238">
        <f t="shared" si="792"/>
        <v>0</v>
      </c>
      <c r="AO772" s="238">
        <f t="shared" si="792"/>
        <v>0</v>
      </c>
      <c r="AP772" s="238">
        <f t="shared" si="792"/>
        <v>0</v>
      </c>
      <c r="AQ772" s="238">
        <f t="shared" si="792"/>
        <v>0</v>
      </c>
      <c r="AR772" s="238">
        <f t="shared" si="792"/>
        <v>0</v>
      </c>
      <c r="AS772" s="238">
        <f t="shared" si="792"/>
        <v>0</v>
      </c>
      <c r="AT772" s="238">
        <f t="shared" si="792"/>
        <v>0</v>
      </c>
      <c r="AU772" s="238">
        <f t="shared" si="792"/>
        <v>0</v>
      </c>
      <c r="AV772" s="238">
        <f t="shared" si="792"/>
        <v>0</v>
      </c>
      <c r="AW772" s="238">
        <f t="shared" si="792"/>
        <v>0</v>
      </c>
      <c r="AX772" s="238">
        <f t="shared" si="792"/>
        <v>0</v>
      </c>
      <c r="AY772" s="238">
        <f t="shared" si="792"/>
        <v>0</v>
      </c>
      <c r="AZ772" s="238">
        <f t="shared" si="792"/>
        <v>0</v>
      </c>
      <c r="BA772" s="238">
        <f t="shared" si="792"/>
        <v>0</v>
      </c>
      <c r="BB772" s="238">
        <f t="shared" si="792"/>
        <v>0</v>
      </c>
      <c r="BC772" s="238">
        <f t="shared" si="792"/>
        <v>0</v>
      </c>
      <c r="BD772" s="238">
        <f t="shared" si="792"/>
        <v>0</v>
      </c>
      <c r="BE772" s="238">
        <f t="shared" si="792"/>
        <v>0</v>
      </c>
      <c r="BF772" s="238">
        <f t="shared" si="792"/>
        <v>0</v>
      </c>
      <c r="BG772" s="238">
        <f t="shared" si="792"/>
        <v>0</v>
      </c>
      <c r="BH772" s="238">
        <f t="shared" si="792"/>
        <v>0</v>
      </c>
      <c r="BI772" s="238">
        <f t="shared" si="792"/>
        <v>0</v>
      </c>
      <c r="BJ772" s="238">
        <f t="shared" si="792"/>
        <v>0</v>
      </c>
      <c r="BK772" s="45"/>
      <c r="BL772" s="239">
        <f t="shared" ref="BL772" si="793">SUM(BL738,BL740,BL744,BL742,BL750,BL752,BL754,BL756,BL758,BL760,BL763,BL765,BL767,BL768,BL769)-BL770</f>
        <v>0</v>
      </c>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row>
    <row r="773" spans="1:98" s="244" customFormat="1" ht="13.5" thickBot="1" x14ac:dyDescent="0.25">
      <c r="A773" s="283"/>
      <c r="B773" s="241" t="s">
        <v>31</v>
      </c>
      <c r="C773" s="242">
        <f>IFERROR(C772/C770,0)</f>
        <v>-2.8273996133074499E-8</v>
      </c>
      <c r="D773" s="242">
        <f t="shared" ref="D773:BJ773" si="794">IFERROR(D772/D770,0)</f>
        <v>0</v>
      </c>
      <c r="E773" s="242">
        <f t="shared" si="794"/>
        <v>0</v>
      </c>
      <c r="F773" s="242">
        <f t="shared" si="794"/>
        <v>-8.1207982070280488E-2</v>
      </c>
      <c r="G773" s="242">
        <f t="shared" si="794"/>
        <v>0</v>
      </c>
      <c r="H773" s="242">
        <f t="shared" si="794"/>
        <v>0</v>
      </c>
      <c r="I773" s="242">
        <f t="shared" si="794"/>
        <v>0</v>
      </c>
      <c r="J773" s="242">
        <f t="shared" si="794"/>
        <v>0</v>
      </c>
      <c r="K773" s="242">
        <f t="shared" si="794"/>
        <v>0</v>
      </c>
      <c r="L773" s="242">
        <f t="shared" si="794"/>
        <v>0</v>
      </c>
      <c r="M773" s="242">
        <f t="shared" si="794"/>
        <v>0</v>
      </c>
      <c r="N773" s="242">
        <f t="shared" si="794"/>
        <v>0</v>
      </c>
      <c r="O773" s="242">
        <f t="shared" si="794"/>
        <v>-1.7981696240774559E-7</v>
      </c>
      <c r="P773" s="242">
        <f t="shared" si="794"/>
        <v>-2.0606829370833611E-7</v>
      </c>
      <c r="Q773" s="242">
        <f t="shared" si="794"/>
        <v>-7.0889721570227214E-8</v>
      </c>
      <c r="R773" s="242">
        <f t="shared" si="794"/>
        <v>2.4165667048559852E-8</v>
      </c>
      <c r="S773" s="242">
        <f t="shared" si="794"/>
        <v>-1.5340658209881217E-8</v>
      </c>
      <c r="T773" s="242">
        <f t="shared" si="794"/>
        <v>3.7570857686803136E-8</v>
      </c>
      <c r="U773" s="242">
        <f t="shared" si="794"/>
        <v>-2.4194713223897499E-7</v>
      </c>
      <c r="V773" s="242">
        <f t="shared" si="794"/>
        <v>1.4979313430957663E-7</v>
      </c>
      <c r="W773" s="242">
        <f t="shared" si="794"/>
        <v>3.4991805000419315E-8</v>
      </c>
      <c r="X773" s="242">
        <f t="shared" si="794"/>
        <v>1.3805651678090595E-7</v>
      </c>
      <c r="Y773" s="242">
        <f t="shared" si="794"/>
        <v>-2.7067553464113145E-7</v>
      </c>
      <c r="Z773" s="242">
        <f t="shared" si="794"/>
        <v>-1.4069017779665119E-7</v>
      </c>
      <c r="AA773" s="242">
        <f t="shared" si="794"/>
        <v>0</v>
      </c>
      <c r="AB773" s="242">
        <f t="shared" si="794"/>
        <v>0</v>
      </c>
      <c r="AC773" s="242">
        <f t="shared" si="794"/>
        <v>0</v>
      </c>
      <c r="AD773" s="242">
        <f t="shared" si="794"/>
        <v>0</v>
      </c>
      <c r="AE773" s="242">
        <f t="shared" si="794"/>
        <v>0</v>
      </c>
      <c r="AF773" s="242">
        <f t="shared" si="794"/>
        <v>0</v>
      </c>
      <c r="AG773" s="242">
        <f t="shared" si="794"/>
        <v>0</v>
      </c>
      <c r="AH773" s="242">
        <f t="shared" si="794"/>
        <v>0</v>
      </c>
      <c r="AI773" s="242">
        <f t="shared" si="794"/>
        <v>0</v>
      </c>
      <c r="AJ773" s="242">
        <f t="shared" si="794"/>
        <v>0</v>
      </c>
      <c r="AK773" s="242">
        <f t="shared" si="794"/>
        <v>0</v>
      </c>
      <c r="AL773" s="242">
        <f t="shared" si="794"/>
        <v>0</v>
      </c>
      <c r="AM773" s="242">
        <f t="shared" si="794"/>
        <v>0</v>
      </c>
      <c r="AN773" s="242">
        <f t="shared" si="794"/>
        <v>0</v>
      </c>
      <c r="AO773" s="242">
        <f t="shared" si="794"/>
        <v>0</v>
      </c>
      <c r="AP773" s="242">
        <f t="shared" si="794"/>
        <v>0</v>
      </c>
      <c r="AQ773" s="242">
        <f t="shared" si="794"/>
        <v>0</v>
      </c>
      <c r="AR773" s="242">
        <f t="shared" si="794"/>
        <v>0</v>
      </c>
      <c r="AS773" s="242">
        <f t="shared" si="794"/>
        <v>0</v>
      </c>
      <c r="AT773" s="242">
        <f t="shared" si="794"/>
        <v>0</v>
      </c>
      <c r="AU773" s="242">
        <f t="shared" si="794"/>
        <v>0</v>
      </c>
      <c r="AV773" s="242">
        <f t="shared" si="794"/>
        <v>0</v>
      </c>
      <c r="AW773" s="242">
        <f t="shared" si="794"/>
        <v>0</v>
      </c>
      <c r="AX773" s="242">
        <f t="shared" si="794"/>
        <v>0</v>
      </c>
      <c r="AY773" s="242">
        <f t="shared" si="794"/>
        <v>0</v>
      </c>
      <c r="AZ773" s="242">
        <f t="shared" si="794"/>
        <v>0</v>
      </c>
      <c r="BA773" s="242">
        <f t="shared" si="794"/>
        <v>0</v>
      </c>
      <c r="BB773" s="242">
        <f t="shared" si="794"/>
        <v>0</v>
      </c>
      <c r="BC773" s="242">
        <f t="shared" si="794"/>
        <v>0</v>
      </c>
      <c r="BD773" s="242">
        <f t="shared" si="794"/>
        <v>0</v>
      </c>
      <c r="BE773" s="242">
        <f t="shared" si="794"/>
        <v>0</v>
      </c>
      <c r="BF773" s="242">
        <f t="shared" si="794"/>
        <v>0</v>
      </c>
      <c r="BG773" s="242">
        <f t="shared" si="794"/>
        <v>0</v>
      </c>
      <c r="BH773" s="242">
        <f t="shared" si="794"/>
        <v>0</v>
      </c>
      <c r="BI773" s="242">
        <f t="shared" si="794"/>
        <v>0</v>
      </c>
      <c r="BJ773" s="242">
        <f t="shared" si="794"/>
        <v>0</v>
      </c>
      <c r="BK773" s="45"/>
      <c r="BL773" s="243">
        <f t="shared" ref="BL773" si="795">IFERROR(BL772/BL770,0)</f>
        <v>0</v>
      </c>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spans="1:98" s="251" customFormat="1" x14ac:dyDescent="0.2">
      <c r="B774" s="252"/>
      <c r="BK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row>
    <row r="775" spans="1:98" s="254" customFormat="1" ht="13.5" thickBot="1" x14ac:dyDescent="0.25">
      <c r="A775" s="269"/>
      <c r="B775" s="270" t="s">
        <v>112</v>
      </c>
      <c r="BK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row>
    <row r="776" spans="1:98" s="132" customFormat="1" ht="13.5" customHeight="1" x14ac:dyDescent="0.2">
      <c r="A776" s="284" t="s">
        <v>113</v>
      </c>
      <c r="B776" s="131" t="s">
        <v>41</v>
      </c>
      <c r="C776" s="132">
        <v>32000</v>
      </c>
      <c r="BK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4"/>
    </row>
    <row r="777" spans="1:98" s="138" customFormat="1" x14ac:dyDescent="0.2">
      <c r="A777" s="285"/>
      <c r="B777" s="135" t="s">
        <v>42</v>
      </c>
      <c r="C777" s="136">
        <v>32000</v>
      </c>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3"/>
      <c r="BL777" s="136"/>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7"/>
    </row>
    <row r="778" spans="1:98" s="140" customFormat="1" ht="12.75" customHeight="1" x14ac:dyDescent="0.2">
      <c r="A778" s="285"/>
      <c r="B778" s="139" t="s">
        <v>43</v>
      </c>
      <c r="C778" s="49">
        <v>2926423.42</v>
      </c>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133"/>
      <c r="BL778" s="49"/>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row>
    <row r="779" spans="1:98" s="142" customFormat="1" x14ac:dyDescent="0.2">
      <c r="A779" s="285"/>
      <c r="B779" s="141" t="s">
        <v>44</v>
      </c>
      <c r="C779" s="48">
        <v>2022844</v>
      </c>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133"/>
      <c r="BL779" s="48"/>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row>
    <row r="780" spans="1:98" s="145" customFormat="1" ht="12.75" customHeight="1" x14ac:dyDescent="0.2">
      <c r="A780" s="285"/>
      <c r="B780" s="143" t="s">
        <v>45</v>
      </c>
      <c r="C780" s="144">
        <v>688327.82</v>
      </c>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AV780" s="144"/>
      <c r="AW780" s="144"/>
      <c r="AX780" s="144"/>
      <c r="AY780" s="144"/>
      <c r="AZ780" s="144"/>
      <c r="BA780" s="144"/>
      <c r="BB780" s="144"/>
      <c r="BC780" s="144"/>
      <c r="BD780" s="144"/>
      <c r="BE780" s="144"/>
      <c r="BF780" s="144"/>
      <c r="BG780" s="144"/>
      <c r="BH780" s="144"/>
      <c r="BI780" s="144"/>
      <c r="BJ780" s="144"/>
      <c r="BK780" s="133"/>
      <c r="BL780" s="144"/>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row>
    <row r="781" spans="1:98" s="57" customFormat="1" x14ac:dyDescent="0.2">
      <c r="A781" s="285"/>
      <c r="B781" s="146" t="s">
        <v>20</v>
      </c>
      <c r="C781" s="147">
        <v>5637595.2400000002</v>
      </c>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c r="AH781" s="147"/>
      <c r="AI781" s="147"/>
      <c r="AJ781" s="147"/>
      <c r="AK781" s="147"/>
      <c r="AL781" s="147"/>
      <c r="AM781" s="147"/>
      <c r="AN781" s="147"/>
      <c r="AO781" s="147"/>
      <c r="AP781" s="147"/>
      <c r="AQ781" s="147"/>
      <c r="AR781" s="147"/>
      <c r="AS781" s="147"/>
      <c r="AT781" s="147"/>
      <c r="AU781" s="147"/>
      <c r="AV781" s="147"/>
      <c r="AW781" s="147"/>
      <c r="AX781" s="147"/>
      <c r="AY781" s="147"/>
      <c r="AZ781" s="147"/>
      <c r="BA781" s="147"/>
      <c r="BB781" s="147"/>
      <c r="BC781" s="147"/>
      <c r="BD781" s="147"/>
      <c r="BE781" s="147"/>
      <c r="BF781" s="147"/>
      <c r="BG781" s="147"/>
      <c r="BH781" s="147"/>
      <c r="BI781" s="147"/>
      <c r="BJ781" s="147"/>
      <c r="BK781" s="56"/>
      <c r="BL781" s="147"/>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row>
    <row r="782" spans="1:98" s="150" customFormat="1" x14ac:dyDescent="0.2">
      <c r="A782" s="285"/>
      <c r="B782" s="148" t="s">
        <v>46</v>
      </c>
      <c r="C782" s="149">
        <v>30175.19</v>
      </c>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33"/>
      <c r="BL782" s="149"/>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row>
    <row r="783" spans="1:98" s="153" customFormat="1" x14ac:dyDescent="0.2">
      <c r="A783" s="285"/>
      <c r="B783" s="151" t="s">
        <v>47</v>
      </c>
      <c r="C783" s="152">
        <v>28520.79</v>
      </c>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33"/>
      <c r="BL783" s="152"/>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row>
    <row r="784" spans="1:98" s="153" customFormat="1" x14ac:dyDescent="0.2">
      <c r="A784" s="285"/>
      <c r="B784" s="154" t="s">
        <v>48</v>
      </c>
      <c r="C784" s="152">
        <v>19362.66</v>
      </c>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33"/>
      <c r="BL784" s="152"/>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row>
    <row r="785" spans="1:97" s="157" customFormat="1" ht="13.5" thickBot="1" x14ac:dyDescent="0.25">
      <c r="A785" s="285"/>
      <c r="B785" s="155" t="s">
        <v>49</v>
      </c>
      <c r="C785" s="156">
        <v>30175.19</v>
      </c>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45"/>
      <c r="BL785" s="156"/>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row>
    <row r="786" spans="1:97" s="160" customFormat="1" x14ac:dyDescent="0.2">
      <c r="A786" s="285"/>
      <c r="B786" s="158" t="s">
        <v>50</v>
      </c>
      <c r="C786" s="159">
        <v>498058.17</v>
      </c>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c r="AE786" s="159"/>
      <c r="AF786" s="159"/>
      <c r="AG786" s="159"/>
      <c r="AH786" s="159"/>
      <c r="AI786" s="159"/>
      <c r="AJ786" s="159"/>
      <c r="AK786" s="159"/>
      <c r="AL786" s="159"/>
      <c r="AM786" s="159"/>
      <c r="AN786" s="159"/>
      <c r="AO786" s="159"/>
      <c r="AP786" s="159"/>
      <c r="AQ786" s="159"/>
      <c r="AR786" s="159"/>
      <c r="AS786" s="159"/>
      <c r="AT786" s="159"/>
      <c r="AU786" s="159"/>
      <c r="AV786" s="159"/>
      <c r="AW786" s="159"/>
      <c r="AX786" s="159"/>
      <c r="AY786" s="159"/>
      <c r="AZ786" s="159"/>
      <c r="BA786" s="159"/>
      <c r="BB786" s="159"/>
      <c r="BC786" s="159"/>
      <c r="BD786" s="159"/>
      <c r="BE786" s="159"/>
      <c r="BF786" s="159"/>
      <c r="BG786" s="159"/>
      <c r="BH786" s="159"/>
      <c r="BI786" s="159"/>
      <c r="BJ786" s="159"/>
      <c r="BK786" s="133"/>
      <c r="BL786" s="159"/>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row>
    <row r="787" spans="1:97" s="163" customFormat="1" x14ac:dyDescent="0.2">
      <c r="A787" s="285"/>
      <c r="B787" s="161" t="s">
        <v>51</v>
      </c>
      <c r="C787" s="162">
        <v>385668.8</v>
      </c>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33"/>
      <c r="BL787" s="162"/>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row>
    <row r="788" spans="1:97" s="163" customFormat="1" x14ac:dyDescent="0.2">
      <c r="A788" s="285"/>
      <c r="B788" s="164" t="s">
        <v>52</v>
      </c>
      <c r="C788" s="165">
        <v>87566.87</v>
      </c>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c r="AD788" s="165"/>
      <c r="AE788" s="165"/>
      <c r="AF788" s="165"/>
      <c r="AG788" s="165"/>
      <c r="AH788" s="165"/>
      <c r="AI788" s="165"/>
      <c r="AJ788" s="165"/>
      <c r="AK788" s="165"/>
      <c r="AL788" s="165"/>
      <c r="AM788" s="165"/>
      <c r="AN788" s="165"/>
      <c r="AO788" s="165"/>
      <c r="AP788" s="165"/>
      <c r="AQ788" s="165"/>
      <c r="AR788" s="165"/>
      <c r="AS788" s="165"/>
      <c r="AT788" s="165"/>
      <c r="AU788" s="165"/>
      <c r="AV788" s="165"/>
      <c r="AW788" s="165"/>
      <c r="AX788" s="165"/>
      <c r="AY788" s="165"/>
      <c r="AZ788" s="165"/>
      <c r="BA788" s="165"/>
      <c r="BB788" s="165"/>
      <c r="BC788" s="165"/>
      <c r="BD788" s="165"/>
      <c r="BE788" s="165"/>
      <c r="BF788" s="165"/>
      <c r="BG788" s="165"/>
      <c r="BH788" s="165"/>
      <c r="BI788" s="165"/>
      <c r="BJ788" s="165"/>
      <c r="BK788" s="133"/>
      <c r="BL788" s="165"/>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row>
    <row r="789" spans="1:97" s="168" customFormat="1" ht="13.5" thickBot="1" x14ac:dyDescent="0.25">
      <c r="A789" s="285"/>
      <c r="B789" s="166" t="s">
        <v>53</v>
      </c>
      <c r="C789" s="167">
        <v>0</v>
      </c>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c r="AB789" s="167"/>
      <c r="AC789" s="167"/>
      <c r="AD789" s="167"/>
      <c r="AE789" s="167"/>
      <c r="AF789" s="167"/>
      <c r="AG789" s="167"/>
      <c r="AH789" s="167"/>
      <c r="AI789" s="167"/>
      <c r="AJ789" s="167"/>
      <c r="AK789" s="167"/>
      <c r="AL789" s="167"/>
      <c r="AM789" s="167"/>
      <c r="AN789" s="167"/>
      <c r="AO789" s="167"/>
      <c r="AP789" s="167"/>
      <c r="AQ789" s="167"/>
      <c r="AR789" s="167"/>
      <c r="AS789" s="167"/>
      <c r="AT789" s="167"/>
      <c r="AU789" s="167"/>
      <c r="AV789" s="167"/>
      <c r="AW789" s="167"/>
      <c r="AX789" s="167"/>
      <c r="AY789" s="167"/>
      <c r="AZ789" s="167"/>
      <c r="BA789" s="167"/>
      <c r="BB789" s="167"/>
      <c r="BC789" s="167"/>
      <c r="BD789" s="167"/>
      <c r="BE789" s="167"/>
      <c r="BF789" s="167"/>
      <c r="BG789" s="167"/>
      <c r="BH789" s="167"/>
      <c r="BI789" s="167"/>
      <c r="BJ789" s="167"/>
      <c r="BK789" s="56"/>
      <c r="BL789" s="167"/>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row>
    <row r="790" spans="1:97" s="171" customFormat="1" x14ac:dyDescent="0.2">
      <c r="A790" s="285"/>
      <c r="B790" s="245" t="s">
        <v>54</v>
      </c>
      <c r="C790" s="170">
        <v>64</v>
      </c>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0"/>
      <c r="BF790" s="170"/>
      <c r="BG790" s="170"/>
      <c r="BH790" s="170"/>
      <c r="BI790" s="170"/>
      <c r="BJ790" s="170"/>
      <c r="BK790" s="133"/>
      <c r="BL790" s="170"/>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row>
    <row r="791" spans="1:97" s="174" customFormat="1" x14ac:dyDescent="0.2">
      <c r="A791" s="285"/>
      <c r="B791" s="246" t="s">
        <v>55</v>
      </c>
      <c r="C791" s="173">
        <v>13</v>
      </c>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45"/>
      <c r="BL791" s="173"/>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row>
    <row r="792" spans="1:97" s="177" customFormat="1" ht="4.5" customHeight="1" x14ac:dyDescent="0.2">
      <c r="A792" s="285"/>
      <c r="B792" s="247"/>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45"/>
      <c r="BL792" s="176"/>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row>
    <row r="793" spans="1:97" s="181" customFormat="1" x14ac:dyDescent="0.2">
      <c r="A793" s="285"/>
      <c r="B793" s="248" t="s">
        <v>56</v>
      </c>
      <c r="C793" s="179">
        <v>52.33</v>
      </c>
      <c r="D793" s="179"/>
      <c r="E793" s="179"/>
      <c r="F793" s="179"/>
      <c r="G793" s="179"/>
      <c r="H793" s="179"/>
      <c r="I793" s="179"/>
      <c r="J793" s="179"/>
      <c r="K793" s="179"/>
      <c r="L793" s="179"/>
      <c r="M793" s="179"/>
      <c r="N793" s="179"/>
      <c r="O793" s="179">
        <v>42.37</v>
      </c>
      <c r="P793" s="179">
        <v>42.37</v>
      </c>
      <c r="Q793" s="179">
        <v>42.37</v>
      </c>
      <c r="R793" s="179">
        <v>52.33</v>
      </c>
      <c r="S793" s="179">
        <v>52.33</v>
      </c>
      <c r="T793" s="179">
        <v>52.33</v>
      </c>
      <c r="U793" s="179">
        <v>52.33</v>
      </c>
      <c r="V793" s="179">
        <v>52.33</v>
      </c>
      <c r="W793" s="179">
        <v>52.33</v>
      </c>
      <c r="X793" s="179">
        <v>52.33</v>
      </c>
      <c r="Y793" s="179">
        <v>52.33</v>
      </c>
      <c r="Z793" s="179">
        <v>52.33</v>
      </c>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80"/>
      <c r="BL793" s="179"/>
      <c r="BM793" s="180"/>
      <c r="BN793" s="180"/>
      <c r="BO793" s="180"/>
      <c r="BP793" s="180"/>
      <c r="BQ793" s="180"/>
      <c r="BR793" s="180"/>
      <c r="BS793" s="180"/>
      <c r="BT793" s="180"/>
      <c r="BU793" s="180"/>
      <c r="BV793" s="180"/>
      <c r="BW793" s="180"/>
      <c r="BX793" s="180"/>
      <c r="BY793" s="180"/>
      <c r="BZ793" s="180"/>
      <c r="CA793" s="180"/>
      <c r="CB793" s="180"/>
      <c r="CC793" s="180"/>
      <c r="CD793" s="180"/>
      <c r="CE793" s="180"/>
      <c r="CF793" s="180"/>
      <c r="CG793" s="180"/>
      <c r="CH793" s="180"/>
      <c r="CI793" s="180"/>
      <c r="CJ793" s="180"/>
      <c r="CK793" s="180"/>
      <c r="CL793" s="180"/>
      <c r="CM793" s="180"/>
      <c r="CN793" s="180"/>
      <c r="CO793" s="180"/>
      <c r="CP793" s="180"/>
      <c r="CQ793" s="180"/>
      <c r="CR793" s="180"/>
      <c r="CS793" s="180"/>
    </row>
    <row r="794" spans="1:97" s="184" customFormat="1" x14ac:dyDescent="0.2">
      <c r="A794" s="285"/>
      <c r="B794" s="249" t="s">
        <v>57</v>
      </c>
      <c r="C794" s="183">
        <f t="shared" ref="C794:BJ794" si="796">C791*C793</f>
        <v>680.29</v>
      </c>
      <c r="D794" s="183">
        <f t="shared" si="796"/>
        <v>0</v>
      </c>
      <c r="E794" s="183">
        <f t="shared" si="796"/>
        <v>0</v>
      </c>
      <c r="F794" s="183">
        <f t="shared" si="796"/>
        <v>0</v>
      </c>
      <c r="G794" s="183">
        <f t="shared" si="796"/>
        <v>0</v>
      </c>
      <c r="H794" s="183">
        <f t="shared" si="796"/>
        <v>0</v>
      </c>
      <c r="I794" s="183">
        <f t="shared" si="796"/>
        <v>0</v>
      </c>
      <c r="J794" s="183">
        <f t="shared" si="796"/>
        <v>0</v>
      </c>
      <c r="K794" s="183">
        <f t="shared" si="796"/>
        <v>0</v>
      </c>
      <c r="L794" s="183">
        <f t="shared" si="796"/>
        <v>0</v>
      </c>
      <c r="M794" s="183">
        <f t="shared" si="796"/>
        <v>0</v>
      </c>
      <c r="N794" s="183">
        <f t="shared" si="796"/>
        <v>0</v>
      </c>
      <c r="O794" s="183">
        <f t="shared" si="796"/>
        <v>0</v>
      </c>
      <c r="P794" s="183">
        <f t="shared" si="796"/>
        <v>0</v>
      </c>
      <c r="Q794" s="183">
        <f t="shared" si="796"/>
        <v>0</v>
      </c>
      <c r="R794" s="183">
        <f t="shared" si="796"/>
        <v>0</v>
      </c>
      <c r="S794" s="183">
        <f t="shared" si="796"/>
        <v>0</v>
      </c>
      <c r="T794" s="183">
        <f t="shared" si="796"/>
        <v>0</v>
      </c>
      <c r="U794" s="183">
        <f t="shared" si="796"/>
        <v>0</v>
      </c>
      <c r="V794" s="183">
        <f t="shared" si="796"/>
        <v>0</v>
      </c>
      <c r="W794" s="183">
        <f t="shared" si="796"/>
        <v>0</v>
      </c>
      <c r="X794" s="183">
        <f t="shared" si="796"/>
        <v>0</v>
      </c>
      <c r="Y794" s="183">
        <f t="shared" si="796"/>
        <v>0</v>
      </c>
      <c r="Z794" s="183">
        <f t="shared" si="796"/>
        <v>0</v>
      </c>
      <c r="AA794" s="183">
        <f t="shared" si="796"/>
        <v>0</v>
      </c>
      <c r="AB794" s="183">
        <f t="shared" si="796"/>
        <v>0</v>
      </c>
      <c r="AC794" s="183">
        <f t="shared" si="796"/>
        <v>0</v>
      </c>
      <c r="AD794" s="183">
        <f t="shared" si="796"/>
        <v>0</v>
      </c>
      <c r="AE794" s="183">
        <f t="shared" si="796"/>
        <v>0</v>
      </c>
      <c r="AF794" s="183">
        <f t="shared" si="796"/>
        <v>0</v>
      </c>
      <c r="AG794" s="183">
        <f t="shared" si="796"/>
        <v>0</v>
      </c>
      <c r="AH794" s="183">
        <f t="shared" si="796"/>
        <v>0</v>
      </c>
      <c r="AI794" s="183">
        <f t="shared" si="796"/>
        <v>0</v>
      </c>
      <c r="AJ794" s="183">
        <f t="shared" si="796"/>
        <v>0</v>
      </c>
      <c r="AK794" s="183">
        <f t="shared" si="796"/>
        <v>0</v>
      </c>
      <c r="AL794" s="183">
        <f t="shared" si="796"/>
        <v>0</v>
      </c>
      <c r="AM794" s="183">
        <f t="shared" si="796"/>
        <v>0</v>
      </c>
      <c r="AN794" s="183">
        <f t="shared" si="796"/>
        <v>0</v>
      </c>
      <c r="AO794" s="183">
        <f t="shared" si="796"/>
        <v>0</v>
      </c>
      <c r="AP794" s="183">
        <f t="shared" si="796"/>
        <v>0</v>
      </c>
      <c r="AQ794" s="183">
        <f t="shared" si="796"/>
        <v>0</v>
      </c>
      <c r="AR794" s="183">
        <f t="shared" si="796"/>
        <v>0</v>
      </c>
      <c r="AS794" s="183">
        <f t="shared" si="796"/>
        <v>0</v>
      </c>
      <c r="AT794" s="183">
        <f t="shared" si="796"/>
        <v>0</v>
      </c>
      <c r="AU794" s="183">
        <f t="shared" si="796"/>
        <v>0</v>
      </c>
      <c r="AV794" s="183">
        <f t="shared" si="796"/>
        <v>0</v>
      </c>
      <c r="AW794" s="183">
        <f t="shared" si="796"/>
        <v>0</v>
      </c>
      <c r="AX794" s="183">
        <f t="shared" si="796"/>
        <v>0</v>
      </c>
      <c r="AY794" s="183">
        <f t="shared" si="796"/>
        <v>0</v>
      </c>
      <c r="AZ794" s="183">
        <f t="shared" si="796"/>
        <v>0</v>
      </c>
      <c r="BA794" s="183">
        <f t="shared" si="796"/>
        <v>0</v>
      </c>
      <c r="BB794" s="183">
        <f t="shared" si="796"/>
        <v>0</v>
      </c>
      <c r="BC794" s="183">
        <f t="shared" si="796"/>
        <v>0</v>
      </c>
      <c r="BD794" s="183">
        <f t="shared" si="796"/>
        <v>0</v>
      </c>
      <c r="BE794" s="183">
        <f t="shared" si="796"/>
        <v>0</v>
      </c>
      <c r="BF794" s="183">
        <f t="shared" si="796"/>
        <v>0</v>
      </c>
      <c r="BG794" s="183">
        <f t="shared" si="796"/>
        <v>0</v>
      </c>
      <c r="BH794" s="183">
        <f t="shared" si="796"/>
        <v>0</v>
      </c>
      <c r="BI794" s="183">
        <f t="shared" si="796"/>
        <v>0</v>
      </c>
      <c r="BJ794" s="183">
        <f t="shared" si="796"/>
        <v>0</v>
      </c>
      <c r="BK794" s="45"/>
      <c r="BL794" s="183">
        <f t="shared" ref="BL794" si="797">BL791*BL793</f>
        <v>0</v>
      </c>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row>
    <row r="795" spans="1:97" s="45" customFormat="1" x14ac:dyDescent="0.2">
      <c r="A795" s="285"/>
      <c r="B795" s="199" t="s">
        <v>6</v>
      </c>
      <c r="C795" s="186">
        <v>3.35</v>
      </c>
      <c r="D795" s="186"/>
      <c r="E795" s="186"/>
      <c r="F795" s="186"/>
      <c r="G795" s="186"/>
      <c r="H795" s="186"/>
      <c r="I795" s="186"/>
      <c r="J795" s="186"/>
      <c r="K795" s="186"/>
      <c r="L795" s="186"/>
      <c r="M795" s="186"/>
      <c r="N795" s="186"/>
      <c r="O795" s="186">
        <v>2.71</v>
      </c>
      <c r="P795" s="186">
        <v>2.71</v>
      </c>
      <c r="Q795" s="186">
        <v>2.71</v>
      </c>
      <c r="R795" s="186">
        <v>3.35</v>
      </c>
      <c r="S795" s="186">
        <v>3.35</v>
      </c>
      <c r="T795" s="186">
        <v>3.35</v>
      </c>
      <c r="U795" s="186">
        <v>3.35</v>
      </c>
      <c r="V795" s="186">
        <v>3.35</v>
      </c>
      <c r="W795" s="186">
        <v>3.35</v>
      </c>
      <c r="X795" s="186">
        <v>3.35</v>
      </c>
      <c r="Y795" s="186">
        <v>3.35</v>
      </c>
      <c r="Z795" s="186">
        <v>3.35</v>
      </c>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c r="BA795" s="186"/>
      <c r="BB795" s="186"/>
      <c r="BC795" s="186"/>
      <c r="BD795" s="186"/>
      <c r="BE795" s="186"/>
      <c r="BF795" s="186"/>
      <c r="BG795" s="186"/>
      <c r="BH795" s="186"/>
      <c r="BI795" s="186"/>
      <c r="BJ795" s="186"/>
      <c r="BL795" s="186"/>
    </row>
    <row r="796" spans="1:97" s="24" customFormat="1" x14ac:dyDescent="0.2">
      <c r="A796" s="285"/>
      <c r="B796" s="250" t="s">
        <v>58</v>
      </c>
      <c r="C796" s="188">
        <f t="shared" ref="C796:BJ796" si="798">C795*C777</f>
        <v>107200</v>
      </c>
      <c r="D796" s="188">
        <f t="shared" si="798"/>
        <v>0</v>
      </c>
      <c r="E796" s="188">
        <f t="shared" si="798"/>
        <v>0</v>
      </c>
      <c r="F796" s="188">
        <f t="shared" si="798"/>
        <v>0</v>
      </c>
      <c r="G796" s="188">
        <f t="shared" si="798"/>
        <v>0</v>
      </c>
      <c r="H796" s="188">
        <f t="shared" si="798"/>
        <v>0</v>
      </c>
      <c r="I796" s="188">
        <f t="shared" si="798"/>
        <v>0</v>
      </c>
      <c r="J796" s="188">
        <f t="shared" si="798"/>
        <v>0</v>
      </c>
      <c r="K796" s="188">
        <f t="shared" si="798"/>
        <v>0</v>
      </c>
      <c r="L796" s="188">
        <f t="shared" si="798"/>
        <v>0</v>
      </c>
      <c r="M796" s="188">
        <f t="shared" si="798"/>
        <v>0</v>
      </c>
      <c r="N796" s="188">
        <f t="shared" si="798"/>
        <v>0</v>
      </c>
      <c r="O796" s="188">
        <f t="shared" si="798"/>
        <v>0</v>
      </c>
      <c r="P796" s="188">
        <f t="shared" si="798"/>
        <v>0</v>
      </c>
      <c r="Q796" s="188">
        <f t="shared" si="798"/>
        <v>0</v>
      </c>
      <c r="R796" s="188">
        <f t="shared" si="798"/>
        <v>0</v>
      </c>
      <c r="S796" s="188">
        <f t="shared" si="798"/>
        <v>0</v>
      </c>
      <c r="T796" s="188">
        <f t="shared" si="798"/>
        <v>0</v>
      </c>
      <c r="U796" s="188">
        <f t="shared" si="798"/>
        <v>0</v>
      </c>
      <c r="V796" s="188">
        <f t="shared" si="798"/>
        <v>0</v>
      </c>
      <c r="W796" s="188">
        <f t="shared" si="798"/>
        <v>0</v>
      </c>
      <c r="X796" s="188">
        <f t="shared" si="798"/>
        <v>0</v>
      </c>
      <c r="Y796" s="188">
        <f t="shared" si="798"/>
        <v>0</v>
      </c>
      <c r="Z796" s="188">
        <f t="shared" si="798"/>
        <v>0</v>
      </c>
      <c r="AA796" s="188">
        <f t="shared" si="798"/>
        <v>0</v>
      </c>
      <c r="AB796" s="188">
        <f t="shared" si="798"/>
        <v>0</v>
      </c>
      <c r="AC796" s="188">
        <f t="shared" si="798"/>
        <v>0</v>
      </c>
      <c r="AD796" s="188">
        <f t="shared" si="798"/>
        <v>0</v>
      </c>
      <c r="AE796" s="188">
        <f t="shared" si="798"/>
        <v>0</v>
      </c>
      <c r="AF796" s="188">
        <f t="shared" si="798"/>
        <v>0</v>
      </c>
      <c r="AG796" s="188">
        <f t="shared" si="798"/>
        <v>0</v>
      </c>
      <c r="AH796" s="188">
        <f t="shared" si="798"/>
        <v>0</v>
      </c>
      <c r="AI796" s="188">
        <f t="shared" si="798"/>
        <v>0</v>
      </c>
      <c r="AJ796" s="188">
        <f t="shared" si="798"/>
        <v>0</v>
      </c>
      <c r="AK796" s="188">
        <f t="shared" si="798"/>
        <v>0</v>
      </c>
      <c r="AL796" s="188">
        <f t="shared" si="798"/>
        <v>0</v>
      </c>
      <c r="AM796" s="188">
        <f t="shared" si="798"/>
        <v>0</v>
      </c>
      <c r="AN796" s="188">
        <f t="shared" si="798"/>
        <v>0</v>
      </c>
      <c r="AO796" s="188">
        <f t="shared" si="798"/>
        <v>0</v>
      </c>
      <c r="AP796" s="188">
        <f t="shared" si="798"/>
        <v>0</v>
      </c>
      <c r="AQ796" s="188">
        <f t="shared" si="798"/>
        <v>0</v>
      </c>
      <c r="AR796" s="188">
        <f t="shared" si="798"/>
        <v>0</v>
      </c>
      <c r="AS796" s="188">
        <f t="shared" si="798"/>
        <v>0</v>
      </c>
      <c r="AT796" s="188">
        <f t="shared" si="798"/>
        <v>0</v>
      </c>
      <c r="AU796" s="188">
        <f t="shared" si="798"/>
        <v>0</v>
      </c>
      <c r="AV796" s="188">
        <f t="shared" si="798"/>
        <v>0</v>
      </c>
      <c r="AW796" s="188">
        <f t="shared" si="798"/>
        <v>0</v>
      </c>
      <c r="AX796" s="188">
        <f t="shared" si="798"/>
        <v>0</v>
      </c>
      <c r="AY796" s="188">
        <f t="shared" si="798"/>
        <v>0</v>
      </c>
      <c r="AZ796" s="188">
        <f t="shared" si="798"/>
        <v>0</v>
      </c>
      <c r="BA796" s="188">
        <f t="shared" si="798"/>
        <v>0</v>
      </c>
      <c r="BB796" s="188">
        <f t="shared" si="798"/>
        <v>0</v>
      </c>
      <c r="BC796" s="188">
        <f t="shared" si="798"/>
        <v>0</v>
      </c>
      <c r="BD796" s="188">
        <f t="shared" si="798"/>
        <v>0</v>
      </c>
      <c r="BE796" s="188">
        <f t="shared" si="798"/>
        <v>0</v>
      </c>
      <c r="BF796" s="188">
        <f t="shared" si="798"/>
        <v>0</v>
      </c>
      <c r="BG796" s="188">
        <f t="shared" si="798"/>
        <v>0</v>
      </c>
      <c r="BH796" s="188">
        <f t="shared" si="798"/>
        <v>0</v>
      </c>
      <c r="BI796" s="188">
        <f t="shared" si="798"/>
        <v>0</v>
      </c>
      <c r="BJ796" s="188">
        <f t="shared" si="798"/>
        <v>0</v>
      </c>
      <c r="BK796" s="23"/>
      <c r="BL796" s="188">
        <f t="shared" ref="BL796" si="799">BL795*BL777</f>
        <v>0</v>
      </c>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row>
    <row r="797" spans="1:97" s="45" customFormat="1" x14ac:dyDescent="0.2">
      <c r="A797" s="285"/>
      <c r="B797" s="203" t="s">
        <v>59</v>
      </c>
      <c r="C797" s="190">
        <v>6.72</v>
      </c>
      <c r="D797" s="190"/>
      <c r="E797" s="190"/>
      <c r="F797" s="190"/>
      <c r="G797" s="190"/>
      <c r="H797" s="190"/>
      <c r="I797" s="190"/>
      <c r="J797" s="190"/>
      <c r="K797" s="190"/>
      <c r="L797" s="190"/>
      <c r="M797" s="190"/>
      <c r="N797" s="190"/>
      <c r="O797" s="190">
        <v>5.44</v>
      </c>
      <c r="P797" s="190">
        <v>5.44</v>
      </c>
      <c r="Q797" s="190">
        <v>5.44</v>
      </c>
      <c r="R797" s="190">
        <v>6.72</v>
      </c>
      <c r="S797" s="190">
        <v>6.72</v>
      </c>
      <c r="T797" s="190">
        <v>6.72</v>
      </c>
      <c r="U797" s="190">
        <v>6.72</v>
      </c>
      <c r="V797" s="190">
        <v>6.72</v>
      </c>
      <c r="W797" s="190">
        <v>6.72</v>
      </c>
      <c r="X797" s="190">
        <v>6.72</v>
      </c>
      <c r="Y797" s="190">
        <v>6.72</v>
      </c>
      <c r="Z797" s="190">
        <v>6.72</v>
      </c>
      <c r="AA797" s="190"/>
      <c r="AB797" s="190"/>
      <c r="AC797" s="190"/>
      <c r="AD797" s="190"/>
      <c r="AE797" s="190"/>
      <c r="AF797" s="190"/>
      <c r="AG797" s="190"/>
      <c r="AH797" s="190"/>
      <c r="AI797" s="190"/>
      <c r="AJ797" s="190"/>
      <c r="AK797" s="190"/>
      <c r="AL797" s="190"/>
      <c r="AM797" s="190"/>
      <c r="AN797" s="190"/>
      <c r="AO797" s="190"/>
      <c r="AP797" s="190"/>
      <c r="AQ797" s="190"/>
      <c r="AR797" s="190"/>
      <c r="AS797" s="190"/>
      <c r="AT797" s="190"/>
      <c r="AU797" s="190"/>
      <c r="AV797" s="190"/>
      <c r="AW797" s="190"/>
      <c r="AX797" s="190"/>
      <c r="AY797" s="190"/>
      <c r="AZ797" s="190"/>
      <c r="BA797" s="190"/>
      <c r="BB797" s="190"/>
      <c r="BC797" s="190"/>
      <c r="BD797" s="190"/>
      <c r="BE797" s="190"/>
      <c r="BF797" s="190"/>
      <c r="BG797" s="190"/>
      <c r="BH797" s="190"/>
      <c r="BI797" s="190"/>
      <c r="BJ797" s="190"/>
      <c r="BL797" s="190"/>
    </row>
    <row r="798" spans="1:97" s="24" customFormat="1" x14ac:dyDescent="0.2">
      <c r="A798" s="285"/>
      <c r="B798" s="250" t="s">
        <v>60</v>
      </c>
      <c r="C798" s="188">
        <f t="shared" ref="C798:BJ798" si="800">C797*C777</f>
        <v>215040</v>
      </c>
      <c r="D798" s="188">
        <f t="shared" si="800"/>
        <v>0</v>
      </c>
      <c r="E798" s="188">
        <f t="shared" si="800"/>
        <v>0</v>
      </c>
      <c r="F798" s="188">
        <f t="shared" si="800"/>
        <v>0</v>
      </c>
      <c r="G798" s="188">
        <f t="shared" si="800"/>
        <v>0</v>
      </c>
      <c r="H798" s="188">
        <f t="shared" si="800"/>
        <v>0</v>
      </c>
      <c r="I798" s="188">
        <f t="shared" si="800"/>
        <v>0</v>
      </c>
      <c r="J798" s="188">
        <f t="shared" si="800"/>
        <v>0</v>
      </c>
      <c r="K798" s="188">
        <f t="shared" si="800"/>
        <v>0</v>
      </c>
      <c r="L798" s="188">
        <f t="shared" si="800"/>
        <v>0</v>
      </c>
      <c r="M798" s="188">
        <f t="shared" si="800"/>
        <v>0</v>
      </c>
      <c r="N798" s="188">
        <f t="shared" si="800"/>
        <v>0</v>
      </c>
      <c r="O798" s="188">
        <f t="shared" si="800"/>
        <v>0</v>
      </c>
      <c r="P798" s="188">
        <f t="shared" si="800"/>
        <v>0</v>
      </c>
      <c r="Q798" s="188">
        <f t="shared" si="800"/>
        <v>0</v>
      </c>
      <c r="R798" s="188">
        <f t="shared" si="800"/>
        <v>0</v>
      </c>
      <c r="S798" s="188">
        <f t="shared" si="800"/>
        <v>0</v>
      </c>
      <c r="T798" s="188">
        <f t="shared" si="800"/>
        <v>0</v>
      </c>
      <c r="U798" s="188">
        <f t="shared" si="800"/>
        <v>0</v>
      </c>
      <c r="V798" s="188">
        <f t="shared" si="800"/>
        <v>0</v>
      </c>
      <c r="W798" s="188">
        <f t="shared" si="800"/>
        <v>0</v>
      </c>
      <c r="X798" s="188">
        <f t="shared" si="800"/>
        <v>0</v>
      </c>
      <c r="Y798" s="188">
        <f t="shared" si="800"/>
        <v>0</v>
      </c>
      <c r="Z798" s="188">
        <f t="shared" si="800"/>
        <v>0</v>
      </c>
      <c r="AA798" s="188">
        <f t="shared" si="800"/>
        <v>0</v>
      </c>
      <c r="AB798" s="188">
        <f t="shared" si="800"/>
        <v>0</v>
      </c>
      <c r="AC798" s="188">
        <f t="shared" si="800"/>
        <v>0</v>
      </c>
      <c r="AD798" s="188">
        <f t="shared" si="800"/>
        <v>0</v>
      </c>
      <c r="AE798" s="188">
        <f t="shared" si="800"/>
        <v>0</v>
      </c>
      <c r="AF798" s="188">
        <f t="shared" si="800"/>
        <v>0</v>
      </c>
      <c r="AG798" s="188">
        <f t="shared" si="800"/>
        <v>0</v>
      </c>
      <c r="AH798" s="188">
        <f t="shared" si="800"/>
        <v>0</v>
      </c>
      <c r="AI798" s="188">
        <f t="shared" si="800"/>
        <v>0</v>
      </c>
      <c r="AJ798" s="188">
        <f t="shared" si="800"/>
        <v>0</v>
      </c>
      <c r="AK798" s="188">
        <f t="shared" si="800"/>
        <v>0</v>
      </c>
      <c r="AL798" s="188">
        <f t="shared" si="800"/>
        <v>0</v>
      </c>
      <c r="AM798" s="188">
        <f t="shared" si="800"/>
        <v>0</v>
      </c>
      <c r="AN798" s="188">
        <f t="shared" si="800"/>
        <v>0</v>
      </c>
      <c r="AO798" s="188">
        <f t="shared" si="800"/>
        <v>0</v>
      </c>
      <c r="AP798" s="188">
        <f t="shared" si="800"/>
        <v>0</v>
      </c>
      <c r="AQ798" s="188">
        <f t="shared" si="800"/>
        <v>0</v>
      </c>
      <c r="AR798" s="188">
        <f t="shared" si="800"/>
        <v>0</v>
      </c>
      <c r="AS798" s="188">
        <f t="shared" si="800"/>
        <v>0</v>
      </c>
      <c r="AT798" s="188">
        <f t="shared" si="800"/>
        <v>0</v>
      </c>
      <c r="AU798" s="188">
        <f t="shared" si="800"/>
        <v>0</v>
      </c>
      <c r="AV798" s="188">
        <f t="shared" si="800"/>
        <v>0</v>
      </c>
      <c r="AW798" s="188">
        <f t="shared" si="800"/>
        <v>0</v>
      </c>
      <c r="AX798" s="188">
        <f t="shared" si="800"/>
        <v>0</v>
      </c>
      <c r="AY798" s="188">
        <f t="shared" si="800"/>
        <v>0</v>
      </c>
      <c r="AZ798" s="188">
        <f t="shared" si="800"/>
        <v>0</v>
      </c>
      <c r="BA798" s="188">
        <f t="shared" si="800"/>
        <v>0</v>
      </c>
      <c r="BB798" s="188">
        <f t="shared" si="800"/>
        <v>0</v>
      </c>
      <c r="BC798" s="188">
        <f t="shared" si="800"/>
        <v>0</v>
      </c>
      <c r="BD798" s="188">
        <f t="shared" si="800"/>
        <v>0</v>
      </c>
      <c r="BE798" s="188">
        <f t="shared" si="800"/>
        <v>0</v>
      </c>
      <c r="BF798" s="188">
        <f t="shared" si="800"/>
        <v>0</v>
      </c>
      <c r="BG798" s="188">
        <f t="shared" si="800"/>
        <v>0</v>
      </c>
      <c r="BH798" s="188">
        <f t="shared" si="800"/>
        <v>0</v>
      </c>
      <c r="BI798" s="188">
        <f t="shared" si="800"/>
        <v>0</v>
      </c>
      <c r="BJ798" s="188">
        <f t="shared" si="800"/>
        <v>0</v>
      </c>
      <c r="BK798" s="23"/>
      <c r="BL798" s="188">
        <f t="shared" ref="BL798" si="801">BL797*BL777</f>
        <v>0</v>
      </c>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row>
    <row r="799" spans="1:97" s="45" customFormat="1" x14ac:dyDescent="0.2">
      <c r="A799" s="285"/>
      <c r="B799" s="203" t="s">
        <v>9</v>
      </c>
      <c r="C799" s="190">
        <v>12.73</v>
      </c>
      <c r="D799" s="190"/>
      <c r="E799" s="190"/>
      <c r="F799" s="190"/>
      <c r="G799" s="190"/>
      <c r="H799" s="190"/>
      <c r="I799" s="190"/>
      <c r="J799" s="190"/>
      <c r="K799" s="190"/>
      <c r="L799" s="190"/>
      <c r="M799" s="190"/>
      <c r="N799" s="190"/>
      <c r="O799" s="190">
        <v>10.31</v>
      </c>
      <c r="P799" s="190">
        <v>10.31</v>
      </c>
      <c r="Q799" s="190">
        <v>10.31</v>
      </c>
      <c r="R799" s="190">
        <v>12.73</v>
      </c>
      <c r="S799" s="190">
        <v>12.73</v>
      </c>
      <c r="T799" s="190">
        <v>12.73</v>
      </c>
      <c r="U799" s="190">
        <v>12.73</v>
      </c>
      <c r="V799" s="190">
        <v>12.73</v>
      </c>
      <c r="W799" s="190">
        <v>12.73</v>
      </c>
      <c r="X799" s="190">
        <v>12.73</v>
      </c>
      <c r="Y799" s="190">
        <v>12.73</v>
      </c>
      <c r="Z799" s="190">
        <v>12.73</v>
      </c>
      <c r="AA799" s="190"/>
      <c r="AB799" s="190"/>
      <c r="AC799" s="190"/>
      <c r="AD799" s="190"/>
      <c r="AE799" s="190"/>
      <c r="AF799" s="190"/>
      <c r="AG799" s="190"/>
      <c r="AH799" s="190"/>
      <c r="AI799" s="190"/>
      <c r="AJ799" s="190"/>
      <c r="AK799" s="190"/>
      <c r="AL799" s="190"/>
      <c r="AM799" s="190"/>
      <c r="AN799" s="190"/>
      <c r="AO799" s="190"/>
      <c r="AP799" s="190"/>
      <c r="AQ799" s="190"/>
      <c r="AR799" s="190"/>
      <c r="AS799" s="190"/>
      <c r="AT799" s="190"/>
      <c r="AU799" s="190"/>
      <c r="AV799" s="190"/>
      <c r="AW799" s="190"/>
      <c r="AX799" s="190"/>
      <c r="AY799" s="190"/>
      <c r="AZ799" s="190"/>
      <c r="BA799" s="190"/>
      <c r="BB799" s="190"/>
      <c r="BC799" s="190"/>
      <c r="BD799" s="190"/>
      <c r="BE799" s="190"/>
      <c r="BF799" s="190"/>
      <c r="BG799" s="190"/>
      <c r="BH799" s="190"/>
      <c r="BI799" s="190"/>
      <c r="BJ799" s="190"/>
      <c r="BL799" s="190"/>
    </row>
    <row r="800" spans="1:97" s="24" customFormat="1" x14ac:dyDescent="0.2">
      <c r="A800" s="285"/>
      <c r="B800" s="250" t="s">
        <v>61</v>
      </c>
      <c r="C800" s="13">
        <f t="shared" ref="C800:BJ800" si="802">C799*MAX(C783:C784)</f>
        <v>363069.65670000005</v>
      </c>
      <c r="D800" s="13">
        <f t="shared" si="802"/>
        <v>0</v>
      </c>
      <c r="E800" s="13">
        <f t="shared" si="802"/>
        <v>0</v>
      </c>
      <c r="F800" s="13">
        <f t="shared" si="802"/>
        <v>0</v>
      </c>
      <c r="G800" s="13">
        <f t="shared" si="802"/>
        <v>0</v>
      </c>
      <c r="H800" s="13">
        <f t="shared" si="802"/>
        <v>0</v>
      </c>
      <c r="I800" s="13">
        <f t="shared" si="802"/>
        <v>0</v>
      </c>
      <c r="J800" s="13">
        <f t="shared" si="802"/>
        <v>0</v>
      </c>
      <c r="K800" s="13">
        <f t="shared" si="802"/>
        <v>0</v>
      </c>
      <c r="L800" s="13">
        <f t="shared" si="802"/>
        <v>0</v>
      </c>
      <c r="M800" s="13">
        <f t="shared" si="802"/>
        <v>0</v>
      </c>
      <c r="N800" s="13">
        <f t="shared" si="802"/>
        <v>0</v>
      </c>
      <c r="O800" s="13">
        <f t="shared" si="802"/>
        <v>0</v>
      </c>
      <c r="P800" s="13">
        <f t="shared" si="802"/>
        <v>0</v>
      </c>
      <c r="Q800" s="13">
        <f t="shared" si="802"/>
        <v>0</v>
      </c>
      <c r="R800" s="13">
        <f t="shared" si="802"/>
        <v>0</v>
      </c>
      <c r="S800" s="13">
        <f t="shared" si="802"/>
        <v>0</v>
      </c>
      <c r="T800" s="13">
        <f t="shared" si="802"/>
        <v>0</v>
      </c>
      <c r="U800" s="13">
        <f t="shared" si="802"/>
        <v>0</v>
      </c>
      <c r="V800" s="13">
        <f t="shared" si="802"/>
        <v>0</v>
      </c>
      <c r="W800" s="13">
        <f t="shared" si="802"/>
        <v>0</v>
      </c>
      <c r="X800" s="13">
        <f t="shared" si="802"/>
        <v>0</v>
      </c>
      <c r="Y800" s="13">
        <f t="shared" si="802"/>
        <v>0</v>
      </c>
      <c r="Z800" s="13">
        <f t="shared" si="802"/>
        <v>0</v>
      </c>
      <c r="AA800" s="13">
        <f t="shared" si="802"/>
        <v>0</v>
      </c>
      <c r="AB800" s="13">
        <f t="shared" si="802"/>
        <v>0</v>
      </c>
      <c r="AC800" s="13">
        <f t="shared" si="802"/>
        <v>0</v>
      </c>
      <c r="AD800" s="13">
        <f t="shared" si="802"/>
        <v>0</v>
      </c>
      <c r="AE800" s="13">
        <f t="shared" si="802"/>
        <v>0</v>
      </c>
      <c r="AF800" s="13">
        <f t="shared" si="802"/>
        <v>0</v>
      </c>
      <c r="AG800" s="13">
        <f t="shared" si="802"/>
        <v>0</v>
      </c>
      <c r="AH800" s="13">
        <f t="shared" si="802"/>
        <v>0</v>
      </c>
      <c r="AI800" s="13">
        <f t="shared" si="802"/>
        <v>0</v>
      </c>
      <c r="AJ800" s="13">
        <f t="shared" si="802"/>
        <v>0</v>
      </c>
      <c r="AK800" s="13">
        <f t="shared" si="802"/>
        <v>0</v>
      </c>
      <c r="AL800" s="13">
        <f t="shared" si="802"/>
        <v>0</v>
      </c>
      <c r="AM800" s="13">
        <f t="shared" si="802"/>
        <v>0</v>
      </c>
      <c r="AN800" s="13">
        <f t="shared" si="802"/>
        <v>0</v>
      </c>
      <c r="AO800" s="13">
        <f t="shared" si="802"/>
        <v>0</v>
      </c>
      <c r="AP800" s="13">
        <f t="shared" si="802"/>
        <v>0</v>
      </c>
      <c r="AQ800" s="13">
        <f t="shared" si="802"/>
        <v>0</v>
      </c>
      <c r="AR800" s="13">
        <f t="shared" si="802"/>
        <v>0</v>
      </c>
      <c r="AS800" s="13">
        <f t="shared" si="802"/>
        <v>0</v>
      </c>
      <c r="AT800" s="13">
        <f t="shared" si="802"/>
        <v>0</v>
      </c>
      <c r="AU800" s="13">
        <f t="shared" si="802"/>
        <v>0</v>
      </c>
      <c r="AV800" s="13">
        <f t="shared" si="802"/>
        <v>0</v>
      </c>
      <c r="AW800" s="13">
        <f t="shared" si="802"/>
        <v>0</v>
      </c>
      <c r="AX800" s="13">
        <f t="shared" si="802"/>
        <v>0</v>
      </c>
      <c r="AY800" s="13">
        <f t="shared" si="802"/>
        <v>0</v>
      </c>
      <c r="AZ800" s="13">
        <f t="shared" si="802"/>
        <v>0</v>
      </c>
      <c r="BA800" s="13">
        <f t="shared" si="802"/>
        <v>0</v>
      </c>
      <c r="BB800" s="13">
        <f t="shared" si="802"/>
        <v>0</v>
      </c>
      <c r="BC800" s="13">
        <f t="shared" si="802"/>
        <v>0</v>
      </c>
      <c r="BD800" s="13">
        <f t="shared" si="802"/>
        <v>0</v>
      </c>
      <c r="BE800" s="13">
        <f t="shared" si="802"/>
        <v>0</v>
      </c>
      <c r="BF800" s="13">
        <f t="shared" si="802"/>
        <v>0</v>
      </c>
      <c r="BG800" s="13">
        <f t="shared" si="802"/>
        <v>0</v>
      </c>
      <c r="BH800" s="13">
        <f t="shared" si="802"/>
        <v>0</v>
      </c>
      <c r="BI800" s="13">
        <f t="shared" si="802"/>
        <v>0</v>
      </c>
      <c r="BJ800" s="13">
        <f t="shared" si="802"/>
        <v>0</v>
      </c>
      <c r="BK800" s="23"/>
      <c r="BL800" s="13">
        <f t="shared" ref="BL800" si="803">BL799*MAX(BL783:BL784)</f>
        <v>0</v>
      </c>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row>
    <row r="801" spans="1:98" s="194" customFormat="1" x14ac:dyDescent="0.2">
      <c r="A801" s="285"/>
      <c r="B801" s="193" t="s">
        <v>62</v>
      </c>
      <c r="C801" s="194">
        <v>0</v>
      </c>
      <c r="O801" s="194">
        <v>0</v>
      </c>
      <c r="P801" s="194">
        <v>0</v>
      </c>
      <c r="Q801" s="194">
        <v>0</v>
      </c>
      <c r="R801" s="194">
        <v>0</v>
      </c>
      <c r="S801" s="194">
        <v>0</v>
      </c>
      <c r="T801" s="194">
        <v>0</v>
      </c>
      <c r="U801" s="194">
        <v>0</v>
      </c>
      <c r="V801" s="194">
        <v>0</v>
      </c>
      <c r="W801" s="194">
        <v>0</v>
      </c>
      <c r="X801" s="194">
        <v>0</v>
      </c>
      <c r="Y801" s="194">
        <v>0</v>
      </c>
      <c r="Z801" s="194">
        <v>0</v>
      </c>
      <c r="BK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195"/>
    </row>
    <row r="802" spans="1:98" s="194" customFormat="1" x14ac:dyDescent="0.2">
      <c r="A802" s="285"/>
      <c r="B802" s="193" t="s">
        <v>63</v>
      </c>
      <c r="C802" s="194">
        <v>0</v>
      </c>
      <c r="O802" s="194">
        <v>0</v>
      </c>
      <c r="P802" s="194">
        <v>0</v>
      </c>
      <c r="Q802" s="194">
        <v>0</v>
      </c>
      <c r="R802" s="194">
        <v>0</v>
      </c>
      <c r="S802" s="194">
        <v>0</v>
      </c>
      <c r="T802" s="194">
        <v>0</v>
      </c>
      <c r="U802" s="194">
        <v>0</v>
      </c>
      <c r="V802" s="194">
        <v>0</v>
      </c>
      <c r="W802" s="194">
        <v>0</v>
      </c>
      <c r="X802" s="194">
        <v>0</v>
      </c>
      <c r="Y802" s="194">
        <v>0</v>
      </c>
      <c r="Z802" s="194">
        <v>0</v>
      </c>
      <c r="BK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195"/>
    </row>
    <row r="803" spans="1:98" s="194" customFormat="1" x14ac:dyDescent="0.2">
      <c r="A803" s="285"/>
      <c r="B803" s="193" t="s">
        <v>64</v>
      </c>
      <c r="C803" s="194">
        <v>0</v>
      </c>
      <c r="O803" s="194">
        <v>0</v>
      </c>
      <c r="P803" s="194">
        <v>0</v>
      </c>
      <c r="Q803" s="194">
        <v>0</v>
      </c>
      <c r="R803" s="194">
        <v>0</v>
      </c>
      <c r="S803" s="194">
        <v>0</v>
      </c>
      <c r="T803" s="194">
        <v>0</v>
      </c>
      <c r="U803" s="194">
        <v>0</v>
      </c>
      <c r="V803" s="194">
        <v>0</v>
      </c>
      <c r="W803" s="194">
        <v>0</v>
      </c>
      <c r="X803" s="194">
        <v>0</v>
      </c>
      <c r="Y803" s="194">
        <v>0</v>
      </c>
      <c r="Z803" s="194">
        <v>0</v>
      </c>
      <c r="BK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195"/>
    </row>
    <row r="804" spans="1:98" s="198" customFormat="1" ht="13.5" thickBot="1" x14ac:dyDescent="0.25">
      <c r="A804" s="285"/>
      <c r="B804" s="196" t="s">
        <v>65</v>
      </c>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c r="AS804" s="197"/>
      <c r="AT804" s="197"/>
      <c r="AU804" s="197"/>
      <c r="AV804" s="197"/>
      <c r="AW804" s="197"/>
      <c r="AX804" s="197"/>
      <c r="AY804" s="197"/>
      <c r="AZ804" s="197"/>
      <c r="BA804" s="197"/>
      <c r="BB804" s="197"/>
      <c r="BC804" s="197"/>
      <c r="BD804" s="197"/>
      <c r="BE804" s="197"/>
      <c r="BF804" s="197"/>
      <c r="BG804" s="197"/>
      <c r="BH804" s="197"/>
      <c r="BI804" s="197"/>
      <c r="BJ804" s="197"/>
      <c r="BK804" s="23"/>
      <c r="BL804" s="197"/>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row>
    <row r="805" spans="1:98" s="45" customFormat="1" x14ac:dyDescent="0.2">
      <c r="A805" s="285"/>
      <c r="B805" s="199" t="s">
        <v>66</v>
      </c>
      <c r="C805" s="69">
        <v>0.17030000000000001</v>
      </c>
      <c r="D805" s="69"/>
      <c r="E805" s="69"/>
      <c r="F805" s="69"/>
      <c r="G805" s="69"/>
      <c r="H805" s="69"/>
      <c r="I805" s="69"/>
      <c r="J805" s="69"/>
      <c r="K805" s="69"/>
      <c r="L805" s="69"/>
      <c r="M805" s="69"/>
      <c r="N805" s="69"/>
      <c r="O805" s="69">
        <v>0.13789999999999999</v>
      </c>
      <c r="P805" s="69">
        <v>0.13789999999999999</v>
      </c>
      <c r="Q805" s="69">
        <v>0.13789999999999999</v>
      </c>
      <c r="R805" s="69">
        <v>0.17030000000000001</v>
      </c>
      <c r="S805" s="69">
        <v>0.17030000000000001</v>
      </c>
      <c r="T805" s="69"/>
      <c r="U805" s="69"/>
      <c r="V805" s="69"/>
      <c r="W805" s="69">
        <v>0.17030000000000001</v>
      </c>
      <c r="X805" s="69">
        <v>0.17030000000000001</v>
      </c>
      <c r="Y805" s="69">
        <v>0.17030000000000001</v>
      </c>
      <c r="Z805" s="69">
        <v>0.17030000000000001</v>
      </c>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L805" s="69"/>
    </row>
    <row r="806" spans="1:98" s="53" customFormat="1" x14ac:dyDescent="0.2">
      <c r="A806" s="285"/>
      <c r="B806" s="200" t="s">
        <v>67</v>
      </c>
      <c r="C806" s="201">
        <f t="shared" ref="C806:G806" si="804">C805*C778</f>
        <v>498369.90842599998</v>
      </c>
      <c r="D806" s="201">
        <f t="shared" si="804"/>
        <v>0</v>
      </c>
      <c r="E806" s="201">
        <f t="shared" si="804"/>
        <v>0</v>
      </c>
      <c r="F806" s="201">
        <f t="shared" si="804"/>
        <v>0</v>
      </c>
      <c r="G806" s="201">
        <f t="shared" si="804"/>
        <v>0</v>
      </c>
      <c r="H806" s="202"/>
      <c r="I806" s="202"/>
      <c r="J806" s="202"/>
      <c r="K806" s="201">
        <f t="shared" ref="K806:S806" si="805">K805*K778</f>
        <v>0</v>
      </c>
      <c r="L806" s="201">
        <f t="shared" si="805"/>
        <v>0</v>
      </c>
      <c r="M806" s="201">
        <f t="shared" si="805"/>
        <v>0</v>
      </c>
      <c r="N806" s="201">
        <f t="shared" si="805"/>
        <v>0</v>
      </c>
      <c r="O806" s="201">
        <f t="shared" si="805"/>
        <v>0</v>
      </c>
      <c r="P806" s="201">
        <f t="shared" si="805"/>
        <v>0</v>
      </c>
      <c r="Q806" s="201">
        <f t="shared" si="805"/>
        <v>0</v>
      </c>
      <c r="R806" s="201">
        <f t="shared" si="805"/>
        <v>0</v>
      </c>
      <c r="S806" s="201">
        <f t="shared" si="805"/>
        <v>0</v>
      </c>
      <c r="T806" s="202"/>
      <c r="U806" s="202"/>
      <c r="V806" s="202"/>
      <c r="W806" s="201">
        <f t="shared" ref="W806:AE806" si="806">W805*W778</f>
        <v>0</v>
      </c>
      <c r="X806" s="201">
        <f t="shared" si="806"/>
        <v>0</v>
      </c>
      <c r="Y806" s="201">
        <f t="shared" si="806"/>
        <v>0</v>
      </c>
      <c r="Z806" s="201">
        <f t="shared" si="806"/>
        <v>0</v>
      </c>
      <c r="AA806" s="201">
        <f t="shared" si="806"/>
        <v>0</v>
      </c>
      <c r="AB806" s="201">
        <f t="shared" si="806"/>
        <v>0</v>
      </c>
      <c r="AC806" s="201">
        <f t="shared" si="806"/>
        <v>0</v>
      </c>
      <c r="AD806" s="201">
        <f t="shared" si="806"/>
        <v>0</v>
      </c>
      <c r="AE806" s="201">
        <f t="shared" si="806"/>
        <v>0</v>
      </c>
      <c r="AF806" s="202"/>
      <c r="AG806" s="202"/>
      <c r="AH806" s="202"/>
      <c r="AI806" s="201">
        <f t="shared" ref="AI806:AQ806" si="807">AI805*AI778</f>
        <v>0</v>
      </c>
      <c r="AJ806" s="201">
        <f t="shared" si="807"/>
        <v>0</v>
      </c>
      <c r="AK806" s="201">
        <f t="shared" si="807"/>
        <v>0</v>
      </c>
      <c r="AL806" s="201">
        <f t="shared" si="807"/>
        <v>0</v>
      </c>
      <c r="AM806" s="201">
        <f t="shared" si="807"/>
        <v>0</v>
      </c>
      <c r="AN806" s="201">
        <f t="shared" si="807"/>
        <v>0</v>
      </c>
      <c r="AO806" s="201">
        <f t="shared" si="807"/>
        <v>0</v>
      </c>
      <c r="AP806" s="201">
        <f t="shared" si="807"/>
        <v>0</v>
      </c>
      <c r="AQ806" s="201">
        <f t="shared" si="807"/>
        <v>0</v>
      </c>
      <c r="AR806" s="202"/>
      <c r="AS806" s="202"/>
      <c r="AT806" s="202"/>
      <c r="AU806" s="201">
        <f t="shared" ref="AU806:BC806" si="808">AU805*AU778</f>
        <v>0</v>
      </c>
      <c r="AV806" s="201">
        <f t="shared" si="808"/>
        <v>0</v>
      </c>
      <c r="AW806" s="201">
        <f t="shared" si="808"/>
        <v>0</v>
      </c>
      <c r="AX806" s="201">
        <f t="shared" si="808"/>
        <v>0</v>
      </c>
      <c r="AY806" s="201">
        <f t="shared" si="808"/>
        <v>0</v>
      </c>
      <c r="AZ806" s="201">
        <f t="shared" si="808"/>
        <v>0</v>
      </c>
      <c r="BA806" s="201">
        <f t="shared" si="808"/>
        <v>0</v>
      </c>
      <c r="BB806" s="201">
        <f t="shared" si="808"/>
        <v>0</v>
      </c>
      <c r="BC806" s="201">
        <f t="shared" si="808"/>
        <v>0</v>
      </c>
      <c r="BD806" s="202"/>
      <c r="BE806" s="202"/>
      <c r="BF806" s="202"/>
      <c r="BG806" s="201">
        <f t="shared" ref="BG806:BJ806" si="809">BG805*BG778</f>
        <v>0</v>
      </c>
      <c r="BH806" s="201">
        <f t="shared" si="809"/>
        <v>0</v>
      </c>
      <c r="BI806" s="201">
        <f t="shared" si="809"/>
        <v>0</v>
      </c>
      <c r="BJ806" s="201">
        <f t="shared" si="809"/>
        <v>0</v>
      </c>
      <c r="BK806" s="45"/>
      <c r="BL806" s="201">
        <f t="shared" ref="BL806" si="810">BL805*BL778</f>
        <v>0</v>
      </c>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row>
    <row r="807" spans="1:98" s="45" customFormat="1" x14ac:dyDescent="0.2">
      <c r="A807" s="285"/>
      <c r="B807" s="203" t="s">
        <v>68</v>
      </c>
      <c r="C807" s="204"/>
      <c r="D807" s="204"/>
      <c r="E807" s="204"/>
      <c r="F807" s="204"/>
      <c r="G807" s="204"/>
      <c r="H807" s="69"/>
      <c r="I807" s="69"/>
      <c r="J807" s="69"/>
      <c r="K807" s="204"/>
      <c r="L807" s="204"/>
      <c r="M807" s="204"/>
      <c r="N807" s="204"/>
      <c r="O807" s="204"/>
      <c r="P807" s="204"/>
      <c r="Q807" s="204"/>
      <c r="R807" s="204"/>
      <c r="S807" s="204"/>
      <c r="T807" s="69">
        <v>0.19769999999999999</v>
      </c>
      <c r="U807" s="69">
        <v>0.19769999999999999</v>
      </c>
      <c r="V807" s="69">
        <v>0.19769999999999999</v>
      </c>
      <c r="W807" s="204"/>
      <c r="X807" s="204"/>
      <c r="Y807" s="204"/>
      <c r="Z807" s="204"/>
      <c r="AA807" s="204"/>
      <c r="AB807" s="204"/>
      <c r="AC807" s="204"/>
      <c r="AD807" s="204"/>
      <c r="AE807" s="204"/>
      <c r="AF807" s="69"/>
      <c r="AG807" s="69"/>
      <c r="AH807" s="69"/>
      <c r="AI807" s="204"/>
      <c r="AJ807" s="204"/>
      <c r="AK807" s="204"/>
      <c r="AL807" s="204"/>
      <c r="AM807" s="204"/>
      <c r="AN807" s="204"/>
      <c r="AO807" s="204"/>
      <c r="AP807" s="204"/>
      <c r="AQ807" s="204"/>
      <c r="AR807" s="69"/>
      <c r="AS807" s="69"/>
      <c r="AT807" s="69"/>
      <c r="AU807" s="204"/>
      <c r="AV807" s="204"/>
      <c r="AW807" s="204"/>
      <c r="AX807" s="204"/>
      <c r="AY807" s="204"/>
      <c r="AZ807" s="204"/>
      <c r="BA807" s="204"/>
      <c r="BB807" s="204"/>
      <c r="BC807" s="204"/>
      <c r="BD807" s="69"/>
      <c r="BE807" s="69"/>
      <c r="BF807" s="69"/>
      <c r="BG807" s="204"/>
      <c r="BH807" s="204"/>
      <c r="BI807" s="204"/>
      <c r="BJ807" s="204"/>
      <c r="BL807" s="204"/>
    </row>
    <row r="808" spans="1:98" s="208" customFormat="1" x14ac:dyDescent="0.2">
      <c r="A808" s="285"/>
      <c r="B808" s="205" t="s">
        <v>69</v>
      </c>
      <c r="C808" s="206"/>
      <c r="D808" s="206"/>
      <c r="E808" s="206"/>
      <c r="F808" s="206"/>
      <c r="G808" s="206"/>
      <c r="H808" s="207">
        <f t="shared" ref="H808:J808" si="811">H807*H778</f>
        <v>0</v>
      </c>
      <c r="I808" s="207">
        <f t="shared" si="811"/>
        <v>0</v>
      </c>
      <c r="J808" s="207">
        <f t="shared" si="811"/>
        <v>0</v>
      </c>
      <c r="K808" s="206"/>
      <c r="L808" s="206"/>
      <c r="M808" s="206"/>
      <c r="N808" s="206"/>
      <c r="O808" s="206"/>
      <c r="P808" s="206"/>
      <c r="Q808" s="206"/>
      <c r="R808" s="206"/>
      <c r="S808" s="206"/>
      <c r="T808" s="207">
        <f t="shared" ref="T808:V808" si="812">T807*T778</f>
        <v>0</v>
      </c>
      <c r="U808" s="207">
        <f t="shared" si="812"/>
        <v>0</v>
      </c>
      <c r="V808" s="207">
        <f t="shared" si="812"/>
        <v>0</v>
      </c>
      <c r="W808" s="206"/>
      <c r="X808" s="206"/>
      <c r="Y808" s="206"/>
      <c r="Z808" s="206"/>
      <c r="AA808" s="206"/>
      <c r="AB808" s="206"/>
      <c r="AC808" s="206"/>
      <c r="AD808" s="206"/>
      <c r="AE808" s="206"/>
      <c r="AF808" s="207">
        <f t="shared" ref="AF808:AH808" si="813">AF807*AF778</f>
        <v>0</v>
      </c>
      <c r="AG808" s="207">
        <f t="shared" si="813"/>
        <v>0</v>
      </c>
      <c r="AH808" s="207">
        <f t="shared" si="813"/>
        <v>0</v>
      </c>
      <c r="AI808" s="206"/>
      <c r="AJ808" s="206"/>
      <c r="AK808" s="206"/>
      <c r="AL808" s="206"/>
      <c r="AM808" s="206"/>
      <c r="AN808" s="206"/>
      <c r="AO808" s="206"/>
      <c r="AP808" s="206"/>
      <c r="AQ808" s="206"/>
      <c r="AR808" s="207">
        <f t="shared" ref="AR808:AT808" si="814">AR807*AR778</f>
        <v>0</v>
      </c>
      <c r="AS808" s="207">
        <f t="shared" si="814"/>
        <v>0</v>
      </c>
      <c r="AT808" s="207">
        <f t="shared" si="814"/>
        <v>0</v>
      </c>
      <c r="AU808" s="206"/>
      <c r="AV808" s="206"/>
      <c r="AW808" s="206"/>
      <c r="AX808" s="206"/>
      <c r="AY808" s="206"/>
      <c r="AZ808" s="206"/>
      <c r="BA808" s="206"/>
      <c r="BB808" s="206"/>
      <c r="BC808" s="206"/>
      <c r="BD808" s="207">
        <f t="shared" ref="BD808:BF808" si="815">BD807*BD778</f>
        <v>0</v>
      </c>
      <c r="BE808" s="207">
        <f t="shared" si="815"/>
        <v>0</v>
      </c>
      <c r="BF808" s="207">
        <f t="shared" si="815"/>
        <v>0</v>
      </c>
      <c r="BG808" s="206"/>
      <c r="BH808" s="206"/>
      <c r="BI808" s="206"/>
      <c r="BJ808" s="206"/>
      <c r="BK808" s="45"/>
      <c r="BL808" s="206"/>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row>
    <row r="809" spans="1:98" s="45" customFormat="1" x14ac:dyDescent="0.2">
      <c r="A809" s="285"/>
      <c r="B809" s="203" t="s">
        <v>70</v>
      </c>
      <c r="C809" s="69">
        <v>0.39750000000000002</v>
      </c>
      <c r="D809" s="69"/>
      <c r="E809" s="69"/>
      <c r="F809" s="69"/>
      <c r="G809" s="69"/>
      <c r="H809" s="209"/>
      <c r="I809" s="209"/>
      <c r="J809" s="209"/>
      <c r="K809" s="69"/>
      <c r="L809" s="69"/>
      <c r="M809" s="69"/>
      <c r="N809" s="69"/>
      <c r="O809" s="69">
        <v>0.32190000000000002</v>
      </c>
      <c r="P809" s="69">
        <v>0.32190000000000002</v>
      </c>
      <c r="Q809" s="69">
        <v>0.32190000000000002</v>
      </c>
      <c r="R809" s="69">
        <v>0.39750000000000002</v>
      </c>
      <c r="S809" s="69">
        <v>0.39750000000000002</v>
      </c>
      <c r="T809" s="209"/>
      <c r="U809" s="209"/>
      <c r="V809" s="209"/>
      <c r="W809" s="69">
        <v>0.39750000000000002</v>
      </c>
      <c r="X809" s="69">
        <v>0.39750000000000002</v>
      </c>
      <c r="Y809" s="69">
        <v>0.39750000000000002</v>
      </c>
      <c r="Z809" s="69">
        <v>0.39750000000000002</v>
      </c>
      <c r="AA809" s="69"/>
      <c r="AB809" s="69"/>
      <c r="AC809" s="69"/>
      <c r="AD809" s="69"/>
      <c r="AE809" s="69"/>
      <c r="AF809" s="209"/>
      <c r="AG809" s="209"/>
      <c r="AH809" s="209"/>
      <c r="AI809" s="69"/>
      <c r="AJ809" s="69"/>
      <c r="AK809" s="69"/>
      <c r="AL809" s="69"/>
      <c r="AM809" s="69"/>
      <c r="AN809" s="69"/>
      <c r="AO809" s="69"/>
      <c r="AP809" s="69"/>
      <c r="AQ809" s="69"/>
      <c r="AR809" s="209"/>
      <c r="AS809" s="209"/>
      <c r="AT809" s="209"/>
      <c r="AU809" s="69"/>
      <c r="AV809" s="69"/>
      <c r="AW809" s="69"/>
      <c r="AX809" s="69"/>
      <c r="AY809" s="69"/>
      <c r="AZ809" s="69"/>
      <c r="BA809" s="69"/>
      <c r="BB809" s="69"/>
      <c r="BC809" s="69"/>
      <c r="BD809" s="209"/>
      <c r="BE809" s="209"/>
      <c r="BF809" s="209"/>
      <c r="BG809" s="69"/>
      <c r="BH809" s="69"/>
      <c r="BI809" s="69"/>
      <c r="BJ809" s="69"/>
      <c r="BL809" s="69"/>
    </row>
    <row r="810" spans="1:98" s="53" customFormat="1" x14ac:dyDescent="0.2">
      <c r="A810" s="285"/>
      <c r="B810" s="200" t="s">
        <v>71</v>
      </c>
      <c r="C810" s="201">
        <f t="shared" ref="C810:G810" si="816">C809*C780</f>
        <v>273610.30845000001</v>
      </c>
      <c r="D810" s="201">
        <f t="shared" si="816"/>
        <v>0</v>
      </c>
      <c r="E810" s="201">
        <f t="shared" si="816"/>
        <v>0</v>
      </c>
      <c r="F810" s="201">
        <f t="shared" si="816"/>
        <v>0</v>
      </c>
      <c r="G810" s="201">
        <f t="shared" si="816"/>
        <v>0</v>
      </c>
      <c r="H810" s="202"/>
      <c r="I810" s="202"/>
      <c r="J810" s="202"/>
      <c r="K810" s="201">
        <f t="shared" ref="K810:S810" si="817">K809*K780</f>
        <v>0</v>
      </c>
      <c r="L810" s="201">
        <f t="shared" si="817"/>
        <v>0</v>
      </c>
      <c r="M810" s="201">
        <f t="shared" si="817"/>
        <v>0</v>
      </c>
      <c r="N810" s="201">
        <f t="shared" si="817"/>
        <v>0</v>
      </c>
      <c r="O810" s="201">
        <f t="shared" si="817"/>
        <v>0</v>
      </c>
      <c r="P810" s="201">
        <f t="shared" si="817"/>
        <v>0</v>
      </c>
      <c r="Q810" s="201">
        <f t="shared" si="817"/>
        <v>0</v>
      </c>
      <c r="R810" s="201">
        <f t="shared" si="817"/>
        <v>0</v>
      </c>
      <c r="S810" s="201">
        <f t="shared" si="817"/>
        <v>0</v>
      </c>
      <c r="T810" s="202"/>
      <c r="U810" s="202"/>
      <c r="V810" s="202"/>
      <c r="W810" s="201">
        <f t="shared" ref="W810:AE810" si="818">W809*W780</f>
        <v>0</v>
      </c>
      <c r="X810" s="201">
        <f t="shared" si="818"/>
        <v>0</v>
      </c>
      <c r="Y810" s="201">
        <f t="shared" si="818"/>
        <v>0</v>
      </c>
      <c r="Z810" s="201">
        <f t="shared" si="818"/>
        <v>0</v>
      </c>
      <c r="AA810" s="201">
        <f t="shared" si="818"/>
        <v>0</v>
      </c>
      <c r="AB810" s="201">
        <f t="shared" si="818"/>
        <v>0</v>
      </c>
      <c r="AC810" s="201">
        <f t="shared" si="818"/>
        <v>0</v>
      </c>
      <c r="AD810" s="201">
        <f t="shared" si="818"/>
        <v>0</v>
      </c>
      <c r="AE810" s="201">
        <f t="shared" si="818"/>
        <v>0</v>
      </c>
      <c r="AF810" s="202"/>
      <c r="AG810" s="202"/>
      <c r="AH810" s="202"/>
      <c r="AI810" s="201">
        <f t="shared" ref="AI810:AQ810" si="819">AI809*AI780</f>
        <v>0</v>
      </c>
      <c r="AJ810" s="201">
        <f t="shared" si="819"/>
        <v>0</v>
      </c>
      <c r="AK810" s="201">
        <f t="shared" si="819"/>
        <v>0</v>
      </c>
      <c r="AL810" s="201">
        <f t="shared" si="819"/>
        <v>0</v>
      </c>
      <c r="AM810" s="201">
        <f t="shared" si="819"/>
        <v>0</v>
      </c>
      <c r="AN810" s="201">
        <f t="shared" si="819"/>
        <v>0</v>
      </c>
      <c r="AO810" s="201">
        <f t="shared" si="819"/>
        <v>0</v>
      </c>
      <c r="AP810" s="201">
        <f t="shared" si="819"/>
        <v>0</v>
      </c>
      <c r="AQ810" s="201">
        <f t="shared" si="819"/>
        <v>0</v>
      </c>
      <c r="AR810" s="202"/>
      <c r="AS810" s="202"/>
      <c r="AT810" s="202"/>
      <c r="AU810" s="201">
        <f t="shared" ref="AU810:BC810" si="820">AU809*AU780</f>
        <v>0</v>
      </c>
      <c r="AV810" s="201">
        <f t="shared" si="820"/>
        <v>0</v>
      </c>
      <c r="AW810" s="201">
        <f t="shared" si="820"/>
        <v>0</v>
      </c>
      <c r="AX810" s="201">
        <f t="shared" si="820"/>
        <v>0</v>
      </c>
      <c r="AY810" s="201">
        <f t="shared" si="820"/>
        <v>0</v>
      </c>
      <c r="AZ810" s="201">
        <f t="shared" si="820"/>
        <v>0</v>
      </c>
      <c r="BA810" s="201">
        <f t="shared" si="820"/>
        <v>0</v>
      </c>
      <c r="BB810" s="201">
        <f t="shared" si="820"/>
        <v>0</v>
      </c>
      <c r="BC810" s="201">
        <f t="shared" si="820"/>
        <v>0</v>
      </c>
      <c r="BD810" s="202"/>
      <c r="BE810" s="202"/>
      <c r="BF810" s="202"/>
      <c r="BG810" s="201">
        <f t="shared" ref="BG810:BJ810" si="821">BG809*BG780</f>
        <v>0</v>
      </c>
      <c r="BH810" s="201">
        <f t="shared" si="821"/>
        <v>0</v>
      </c>
      <c r="BI810" s="201">
        <f t="shared" si="821"/>
        <v>0</v>
      </c>
      <c r="BJ810" s="201">
        <f t="shared" si="821"/>
        <v>0</v>
      </c>
      <c r="BK810" s="45"/>
      <c r="BL810" s="201">
        <f t="shared" ref="BL810" si="822">BL809*BL780</f>
        <v>0</v>
      </c>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row>
    <row r="811" spans="1:98" s="45" customFormat="1" x14ac:dyDescent="0.2">
      <c r="A811" s="285"/>
      <c r="B811" s="203" t="s">
        <v>72</v>
      </c>
      <c r="C811" s="204"/>
      <c r="D811" s="204"/>
      <c r="E811" s="204"/>
      <c r="F811" s="204"/>
      <c r="G811" s="204"/>
      <c r="H811" s="194"/>
      <c r="I811" s="194"/>
      <c r="J811" s="194"/>
      <c r="K811" s="204"/>
      <c r="L811" s="204"/>
      <c r="M811" s="204"/>
      <c r="N811" s="204"/>
      <c r="O811" s="204"/>
      <c r="P811" s="204"/>
      <c r="Q811" s="204"/>
      <c r="R811" s="204"/>
      <c r="S811" s="204"/>
      <c r="T811" s="194">
        <v>1.4238</v>
      </c>
      <c r="U811" s="194">
        <v>1.4238</v>
      </c>
      <c r="V811" s="194">
        <v>1.4238</v>
      </c>
      <c r="W811" s="204"/>
      <c r="X811" s="204"/>
      <c r="Y811" s="204"/>
      <c r="Z811" s="204"/>
      <c r="AA811" s="204"/>
      <c r="AB811" s="204"/>
      <c r="AC811" s="204"/>
      <c r="AD811" s="204"/>
      <c r="AE811" s="204"/>
      <c r="AF811" s="194"/>
      <c r="AG811" s="194"/>
      <c r="AH811" s="194"/>
      <c r="AI811" s="204"/>
      <c r="AJ811" s="204"/>
      <c r="AK811" s="204"/>
      <c r="AL811" s="204"/>
      <c r="AM811" s="204"/>
      <c r="AN811" s="204"/>
      <c r="AO811" s="204"/>
      <c r="AP811" s="204"/>
      <c r="AQ811" s="204"/>
      <c r="AR811" s="194"/>
      <c r="AS811" s="194"/>
      <c r="AT811" s="194"/>
      <c r="AU811" s="204"/>
      <c r="AV811" s="204"/>
      <c r="AW811" s="204"/>
      <c r="AX811" s="204"/>
      <c r="AY811" s="204"/>
      <c r="AZ811" s="204"/>
      <c r="BA811" s="204"/>
      <c r="BB811" s="204"/>
      <c r="BC811" s="204"/>
      <c r="BD811" s="194"/>
      <c r="BE811" s="194"/>
      <c r="BF811" s="194"/>
      <c r="BG811" s="204"/>
      <c r="BH811" s="204"/>
      <c r="BI811" s="204"/>
      <c r="BJ811" s="204"/>
      <c r="BL811" s="204"/>
    </row>
    <row r="812" spans="1:98" s="208" customFormat="1" x14ac:dyDescent="0.2">
      <c r="A812" s="285"/>
      <c r="B812" s="205" t="s">
        <v>73</v>
      </c>
      <c r="C812" s="206"/>
      <c r="D812" s="206"/>
      <c r="E812" s="206"/>
      <c r="F812" s="206"/>
      <c r="G812" s="206"/>
      <c r="H812" s="210">
        <f t="shared" ref="H812:J812" si="823">H811*H780</f>
        <v>0</v>
      </c>
      <c r="I812" s="210">
        <f t="shared" si="823"/>
        <v>0</v>
      </c>
      <c r="J812" s="210">
        <f t="shared" si="823"/>
        <v>0</v>
      </c>
      <c r="K812" s="206"/>
      <c r="L812" s="206"/>
      <c r="M812" s="206"/>
      <c r="N812" s="206"/>
      <c r="O812" s="206"/>
      <c r="P812" s="206"/>
      <c r="Q812" s="206"/>
      <c r="R812" s="206"/>
      <c r="S812" s="206"/>
      <c r="T812" s="210">
        <f t="shared" ref="T812:V812" si="824">T811*T780</f>
        <v>0</v>
      </c>
      <c r="U812" s="210">
        <f t="shared" si="824"/>
        <v>0</v>
      </c>
      <c r="V812" s="210">
        <f t="shared" si="824"/>
        <v>0</v>
      </c>
      <c r="W812" s="206"/>
      <c r="X812" s="206"/>
      <c r="Y812" s="206"/>
      <c r="Z812" s="206"/>
      <c r="AA812" s="206"/>
      <c r="AB812" s="206"/>
      <c r="AC812" s="206"/>
      <c r="AD812" s="206"/>
      <c r="AE812" s="206"/>
      <c r="AF812" s="210">
        <f t="shared" ref="AF812:AH812" si="825">AF811*AF780</f>
        <v>0</v>
      </c>
      <c r="AG812" s="210">
        <f t="shared" si="825"/>
        <v>0</v>
      </c>
      <c r="AH812" s="210">
        <f t="shared" si="825"/>
        <v>0</v>
      </c>
      <c r="AI812" s="206"/>
      <c r="AJ812" s="206"/>
      <c r="AK812" s="206"/>
      <c r="AL812" s="206"/>
      <c r="AM812" s="206"/>
      <c r="AN812" s="206"/>
      <c r="AO812" s="206"/>
      <c r="AP812" s="206"/>
      <c r="AQ812" s="206"/>
      <c r="AR812" s="210">
        <f t="shared" ref="AR812:AT812" si="826">AR811*AR780</f>
        <v>0</v>
      </c>
      <c r="AS812" s="210">
        <f t="shared" si="826"/>
        <v>0</v>
      </c>
      <c r="AT812" s="210">
        <f t="shared" si="826"/>
        <v>0</v>
      </c>
      <c r="AU812" s="206"/>
      <c r="AV812" s="206"/>
      <c r="AW812" s="206"/>
      <c r="AX812" s="206"/>
      <c r="AY812" s="206"/>
      <c r="AZ812" s="206"/>
      <c r="BA812" s="206"/>
      <c r="BB812" s="206"/>
      <c r="BC812" s="206"/>
      <c r="BD812" s="210">
        <f t="shared" ref="BD812:BF812" si="827">BD811*BD780</f>
        <v>0</v>
      </c>
      <c r="BE812" s="210">
        <f t="shared" si="827"/>
        <v>0</v>
      </c>
      <c r="BF812" s="210">
        <f t="shared" si="827"/>
        <v>0</v>
      </c>
      <c r="BG812" s="206"/>
      <c r="BH812" s="206"/>
      <c r="BI812" s="206"/>
      <c r="BJ812" s="206"/>
      <c r="BK812" s="45"/>
      <c r="BL812" s="206"/>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row>
    <row r="813" spans="1:98" s="45" customFormat="1" x14ac:dyDescent="0.2">
      <c r="A813" s="285"/>
      <c r="B813" s="203" t="s">
        <v>74</v>
      </c>
      <c r="C813" s="194">
        <v>0.24349999999999999</v>
      </c>
      <c r="D813" s="194"/>
      <c r="E813" s="194"/>
      <c r="F813" s="194"/>
      <c r="G813" s="194"/>
      <c r="H813" s="209"/>
      <c r="I813" s="209"/>
      <c r="J813" s="209"/>
      <c r="K813" s="194"/>
      <c r="L813" s="194"/>
      <c r="M813" s="194"/>
      <c r="N813" s="194"/>
      <c r="O813" s="194">
        <v>0.19719999999999999</v>
      </c>
      <c r="P813" s="194">
        <v>0.19719999999999999</v>
      </c>
      <c r="Q813" s="194">
        <v>0.19719999999999999</v>
      </c>
      <c r="R813" s="194">
        <v>0.24349999999999999</v>
      </c>
      <c r="S813" s="194">
        <v>0.24349999999999999</v>
      </c>
      <c r="T813" s="209"/>
      <c r="U813" s="209"/>
      <c r="V813" s="209"/>
      <c r="W813" s="194">
        <v>0.24349999999999999</v>
      </c>
      <c r="X813" s="194">
        <v>0.24349999999999999</v>
      </c>
      <c r="Y813" s="194">
        <v>0.24349999999999999</v>
      </c>
      <c r="Z813" s="194">
        <v>0.24349999999999999</v>
      </c>
      <c r="AA813" s="194"/>
      <c r="AB813" s="194"/>
      <c r="AC813" s="194"/>
      <c r="AD813" s="194"/>
      <c r="AE813" s="194"/>
      <c r="AF813" s="209"/>
      <c r="AG813" s="209"/>
      <c r="AH813" s="209"/>
      <c r="AI813" s="194"/>
      <c r="AJ813" s="194"/>
      <c r="AK813" s="194"/>
      <c r="AL813" s="194"/>
      <c r="AM813" s="194"/>
      <c r="AN813" s="194"/>
      <c r="AO813" s="194"/>
      <c r="AP813" s="194"/>
      <c r="AQ813" s="194"/>
      <c r="AR813" s="209"/>
      <c r="AS813" s="209"/>
      <c r="AT813" s="209"/>
      <c r="AU813" s="194"/>
      <c r="AV813" s="194"/>
      <c r="AW813" s="194"/>
      <c r="AX813" s="194"/>
      <c r="AY813" s="194"/>
      <c r="AZ813" s="194"/>
      <c r="BA813" s="194"/>
      <c r="BB813" s="194"/>
      <c r="BC813" s="194"/>
      <c r="BD813" s="209"/>
      <c r="BE813" s="209"/>
      <c r="BF813" s="209"/>
      <c r="BG813" s="194"/>
      <c r="BH813" s="194"/>
      <c r="BI813" s="194"/>
      <c r="BJ813" s="194"/>
      <c r="BL813" s="194"/>
    </row>
    <row r="814" spans="1:98" s="53" customFormat="1" x14ac:dyDescent="0.2">
      <c r="A814" s="285"/>
      <c r="B814" s="200" t="s">
        <v>75</v>
      </c>
      <c r="C814" s="201">
        <f t="shared" ref="C814:G814" si="828">C813*C779</f>
        <v>492562.51399999997</v>
      </c>
      <c r="D814" s="201">
        <f t="shared" si="828"/>
        <v>0</v>
      </c>
      <c r="E814" s="201">
        <f t="shared" si="828"/>
        <v>0</v>
      </c>
      <c r="F814" s="201">
        <f t="shared" si="828"/>
        <v>0</v>
      </c>
      <c r="G814" s="201">
        <f t="shared" si="828"/>
        <v>0</v>
      </c>
      <c r="H814" s="211"/>
      <c r="I814" s="211"/>
      <c r="J814" s="211"/>
      <c r="K814" s="201">
        <f t="shared" ref="K814:S814" si="829">K813*K779</f>
        <v>0</v>
      </c>
      <c r="L814" s="201">
        <f t="shared" si="829"/>
        <v>0</v>
      </c>
      <c r="M814" s="201">
        <f t="shared" si="829"/>
        <v>0</v>
      </c>
      <c r="N814" s="201">
        <f t="shared" si="829"/>
        <v>0</v>
      </c>
      <c r="O814" s="201">
        <f t="shared" si="829"/>
        <v>0</v>
      </c>
      <c r="P814" s="201">
        <f t="shared" si="829"/>
        <v>0</v>
      </c>
      <c r="Q814" s="201">
        <f t="shared" si="829"/>
        <v>0</v>
      </c>
      <c r="R814" s="201">
        <f t="shared" si="829"/>
        <v>0</v>
      </c>
      <c r="S814" s="201">
        <f t="shared" si="829"/>
        <v>0</v>
      </c>
      <c r="T814" s="211"/>
      <c r="U814" s="211"/>
      <c r="V814" s="211"/>
      <c r="W814" s="201">
        <f t="shared" ref="W814:AE814" si="830">W813*W779</f>
        <v>0</v>
      </c>
      <c r="X814" s="201">
        <f t="shared" si="830"/>
        <v>0</v>
      </c>
      <c r="Y814" s="201">
        <f t="shared" si="830"/>
        <v>0</v>
      </c>
      <c r="Z814" s="201">
        <f t="shared" si="830"/>
        <v>0</v>
      </c>
      <c r="AA814" s="201">
        <f t="shared" si="830"/>
        <v>0</v>
      </c>
      <c r="AB814" s="201">
        <f t="shared" si="830"/>
        <v>0</v>
      </c>
      <c r="AC814" s="201">
        <f t="shared" si="830"/>
        <v>0</v>
      </c>
      <c r="AD814" s="201">
        <f t="shared" si="830"/>
        <v>0</v>
      </c>
      <c r="AE814" s="201">
        <f t="shared" si="830"/>
        <v>0</v>
      </c>
      <c r="AF814" s="211"/>
      <c r="AG814" s="211"/>
      <c r="AH814" s="211"/>
      <c r="AI814" s="201">
        <f t="shared" ref="AI814:AQ814" si="831">AI813*AI779</f>
        <v>0</v>
      </c>
      <c r="AJ814" s="201">
        <f t="shared" si="831"/>
        <v>0</v>
      </c>
      <c r="AK814" s="201">
        <f t="shared" si="831"/>
        <v>0</v>
      </c>
      <c r="AL814" s="201">
        <f t="shared" si="831"/>
        <v>0</v>
      </c>
      <c r="AM814" s="201">
        <f t="shared" si="831"/>
        <v>0</v>
      </c>
      <c r="AN814" s="201">
        <f t="shared" si="831"/>
        <v>0</v>
      </c>
      <c r="AO814" s="201">
        <f t="shared" si="831"/>
        <v>0</v>
      </c>
      <c r="AP814" s="201">
        <f t="shared" si="831"/>
        <v>0</v>
      </c>
      <c r="AQ814" s="201">
        <f t="shared" si="831"/>
        <v>0</v>
      </c>
      <c r="AR814" s="211"/>
      <c r="AS814" s="211"/>
      <c r="AT814" s="211"/>
      <c r="AU814" s="201">
        <f t="shared" ref="AU814:BC814" si="832">AU813*AU779</f>
        <v>0</v>
      </c>
      <c r="AV814" s="201">
        <f t="shared" si="832"/>
        <v>0</v>
      </c>
      <c r="AW814" s="201">
        <f t="shared" si="832"/>
        <v>0</v>
      </c>
      <c r="AX814" s="201">
        <f t="shared" si="832"/>
        <v>0</v>
      </c>
      <c r="AY814" s="201">
        <f t="shared" si="832"/>
        <v>0</v>
      </c>
      <c r="AZ814" s="201">
        <f t="shared" si="832"/>
        <v>0</v>
      </c>
      <c r="BA814" s="201">
        <f t="shared" si="832"/>
        <v>0</v>
      </c>
      <c r="BB814" s="201">
        <f t="shared" si="832"/>
        <v>0</v>
      </c>
      <c r="BC814" s="201">
        <f t="shared" si="832"/>
        <v>0</v>
      </c>
      <c r="BD814" s="211"/>
      <c r="BE814" s="211"/>
      <c r="BF814" s="211"/>
      <c r="BG814" s="201">
        <f t="shared" ref="BG814:BJ814" si="833">BG813*BG779</f>
        <v>0</v>
      </c>
      <c r="BH814" s="201">
        <f t="shared" si="833"/>
        <v>0</v>
      </c>
      <c r="BI814" s="201">
        <f t="shared" si="833"/>
        <v>0</v>
      </c>
      <c r="BJ814" s="201">
        <f t="shared" si="833"/>
        <v>0</v>
      </c>
      <c r="BK814" s="45"/>
      <c r="BL814" s="201">
        <f t="shared" ref="BL814" si="834">BL813*BL779</f>
        <v>0</v>
      </c>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row>
    <row r="815" spans="1:98" s="45" customFormat="1" x14ac:dyDescent="0.2">
      <c r="A815" s="285"/>
      <c r="B815" s="212" t="s">
        <v>76</v>
      </c>
      <c r="C815" s="204"/>
      <c r="D815" s="204"/>
      <c r="E815" s="204"/>
      <c r="F815" s="204"/>
      <c r="G815" s="204"/>
      <c r="H815" s="194"/>
      <c r="I815" s="194"/>
      <c r="J815" s="194"/>
      <c r="K815" s="204"/>
      <c r="L815" s="204"/>
      <c r="M815" s="204"/>
      <c r="N815" s="204"/>
      <c r="O815" s="204"/>
      <c r="P815" s="204"/>
      <c r="Q815" s="204"/>
      <c r="R815" s="204"/>
      <c r="S815" s="204"/>
      <c r="T815" s="194">
        <v>0.37009999999999998</v>
      </c>
      <c r="U815" s="194">
        <v>0.37009999999999998</v>
      </c>
      <c r="V815" s="194">
        <v>0.37009999999999998</v>
      </c>
      <c r="W815" s="204"/>
      <c r="X815" s="204"/>
      <c r="Y815" s="204"/>
      <c r="Z815" s="204"/>
      <c r="AA815" s="204"/>
      <c r="AB815" s="204"/>
      <c r="AC815" s="204"/>
      <c r="AD815" s="204"/>
      <c r="AE815" s="204"/>
      <c r="AF815" s="194"/>
      <c r="AG815" s="194"/>
      <c r="AH815" s="194"/>
      <c r="AI815" s="204"/>
      <c r="AJ815" s="204"/>
      <c r="AK815" s="204"/>
      <c r="AL815" s="204"/>
      <c r="AM815" s="204"/>
      <c r="AN815" s="204"/>
      <c r="AO815" s="204"/>
      <c r="AP815" s="204"/>
      <c r="AQ815" s="204"/>
      <c r="AR815" s="194"/>
      <c r="AS815" s="194"/>
      <c r="AT815" s="194"/>
      <c r="AU815" s="204"/>
      <c r="AV815" s="204"/>
      <c r="AW815" s="204"/>
      <c r="AX815" s="204"/>
      <c r="AY815" s="204"/>
      <c r="AZ815" s="204"/>
      <c r="BA815" s="204"/>
      <c r="BB815" s="204"/>
      <c r="BC815" s="204"/>
      <c r="BD815" s="194"/>
      <c r="BE815" s="194"/>
      <c r="BF815" s="194"/>
      <c r="BG815" s="204"/>
      <c r="BH815" s="204"/>
      <c r="BI815" s="204"/>
      <c r="BJ815" s="204"/>
      <c r="BL815" s="204"/>
    </row>
    <row r="816" spans="1:98" s="217" customFormat="1" ht="13.5" thickBot="1" x14ac:dyDescent="0.25">
      <c r="A816" s="285"/>
      <c r="B816" s="213" t="s">
        <v>77</v>
      </c>
      <c r="C816" s="214"/>
      <c r="D816" s="214"/>
      <c r="E816" s="214"/>
      <c r="F816" s="214"/>
      <c r="G816" s="214"/>
      <c r="H816" s="215">
        <f t="shared" ref="H816:J816" si="835">H815*H779</f>
        <v>0</v>
      </c>
      <c r="I816" s="215">
        <f t="shared" si="835"/>
        <v>0</v>
      </c>
      <c r="J816" s="215">
        <f t="shared" si="835"/>
        <v>0</v>
      </c>
      <c r="K816" s="214"/>
      <c r="L816" s="214"/>
      <c r="M816" s="214"/>
      <c r="N816" s="214"/>
      <c r="O816" s="214"/>
      <c r="P816" s="214"/>
      <c r="Q816" s="214"/>
      <c r="R816" s="214"/>
      <c r="S816" s="214"/>
      <c r="T816" s="215">
        <f t="shared" ref="T816:V816" si="836">T815*T779</f>
        <v>0</v>
      </c>
      <c r="U816" s="215">
        <f t="shared" si="836"/>
        <v>0</v>
      </c>
      <c r="V816" s="215">
        <f t="shared" si="836"/>
        <v>0</v>
      </c>
      <c r="W816" s="214"/>
      <c r="X816" s="214"/>
      <c r="Y816" s="214"/>
      <c r="Z816" s="214"/>
      <c r="AA816" s="214"/>
      <c r="AB816" s="214"/>
      <c r="AC816" s="214"/>
      <c r="AD816" s="214"/>
      <c r="AE816" s="214"/>
      <c r="AF816" s="215">
        <f t="shared" ref="AF816:AH816" si="837">AF815*AF779</f>
        <v>0</v>
      </c>
      <c r="AG816" s="215">
        <f t="shared" si="837"/>
        <v>0</v>
      </c>
      <c r="AH816" s="215">
        <f t="shared" si="837"/>
        <v>0</v>
      </c>
      <c r="AI816" s="214"/>
      <c r="AJ816" s="214"/>
      <c r="AK816" s="214"/>
      <c r="AL816" s="214"/>
      <c r="AM816" s="214"/>
      <c r="AN816" s="214"/>
      <c r="AO816" s="214"/>
      <c r="AP816" s="214"/>
      <c r="AQ816" s="214"/>
      <c r="AR816" s="215">
        <f t="shared" ref="AR816:AT816" si="838">AR815*AR779</f>
        <v>0</v>
      </c>
      <c r="AS816" s="215">
        <f t="shared" si="838"/>
        <v>0</v>
      </c>
      <c r="AT816" s="215">
        <f t="shared" si="838"/>
        <v>0</v>
      </c>
      <c r="AU816" s="214"/>
      <c r="AV816" s="214"/>
      <c r="AW816" s="214"/>
      <c r="AX816" s="214"/>
      <c r="AY816" s="214"/>
      <c r="AZ816" s="214"/>
      <c r="BA816" s="214"/>
      <c r="BB816" s="214"/>
      <c r="BC816" s="214"/>
      <c r="BD816" s="215">
        <f t="shared" ref="BD816:BF816" si="839">BD815*BD779</f>
        <v>0</v>
      </c>
      <c r="BE816" s="215">
        <f t="shared" si="839"/>
        <v>0</v>
      </c>
      <c r="BF816" s="215">
        <f t="shared" si="839"/>
        <v>0</v>
      </c>
      <c r="BG816" s="214"/>
      <c r="BH816" s="214"/>
      <c r="BI816" s="214"/>
      <c r="BJ816" s="214"/>
      <c r="BK816" s="45"/>
      <c r="BL816" s="214"/>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216"/>
    </row>
    <row r="817" spans="1:98" s="142" customFormat="1" x14ac:dyDescent="0.2">
      <c r="A817" s="285"/>
      <c r="B817" s="218" t="s">
        <v>78</v>
      </c>
      <c r="C817" s="133"/>
      <c r="D817" s="133"/>
      <c r="E817" s="133"/>
      <c r="F817" s="133"/>
      <c r="G817" s="133"/>
      <c r="H817" s="165"/>
      <c r="I817" s="165"/>
      <c r="J817" s="165"/>
      <c r="K817" s="133"/>
      <c r="L817" s="133"/>
      <c r="M817" s="133"/>
      <c r="N817" s="133"/>
      <c r="O817" s="133"/>
      <c r="P817" s="133"/>
      <c r="Q817" s="133"/>
      <c r="R817" s="133"/>
      <c r="S817" s="133"/>
      <c r="T817" s="165">
        <v>300812</v>
      </c>
      <c r="U817" s="165">
        <v>490049</v>
      </c>
      <c r="V817" s="165">
        <v>404368</v>
      </c>
      <c r="W817" s="133"/>
      <c r="X817" s="133"/>
      <c r="Y817" s="133"/>
      <c r="Z817" s="133"/>
      <c r="AA817" s="133"/>
      <c r="AB817" s="133"/>
      <c r="AC817" s="133"/>
      <c r="AD817" s="133"/>
      <c r="AE817" s="133"/>
      <c r="AF817" s="165"/>
      <c r="AG817" s="165"/>
      <c r="AH817" s="165"/>
      <c r="AI817" s="133"/>
      <c r="AJ817" s="133"/>
      <c r="AK817" s="133"/>
      <c r="AL817" s="133"/>
      <c r="AM817" s="133"/>
      <c r="AN817" s="133"/>
      <c r="AO817" s="133"/>
      <c r="AP817" s="133"/>
      <c r="AQ817" s="133"/>
      <c r="AR817" s="165"/>
      <c r="AS817" s="165"/>
      <c r="AT817" s="165"/>
      <c r="AU817" s="133"/>
      <c r="AV817" s="133"/>
      <c r="AW817" s="133"/>
      <c r="AX817" s="133"/>
      <c r="AY817" s="133"/>
      <c r="AZ817" s="133"/>
      <c r="BA817" s="133"/>
      <c r="BB817" s="133"/>
      <c r="BC817" s="133"/>
      <c r="BD817" s="165"/>
      <c r="BE817" s="165"/>
      <c r="BF817" s="165"/>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row>
    <row r="818" spans="1:98" s="194" customFormat="1" x14ac:dyDescent="0.2">
      <c r="A818" s="285"/>
      <c r="B818" s="219" t="s">
        <v>79</v>
      </c>
      <c r="C818" s="45"/>
      <c r="D818" s="45"/>
      <c r="E818" s="45"/>
      <c r="F818" s="45"/>
      <c r="G818" s="45"/>
      <c r="H818" s="220"/>
      <c r="I818" s="220"/>
      <c r="J818" s="220"/>
      <c r="K818" s="45"/>
      <c r="L818" s="45"/>
      <c r="M818" s="45"/>
      <c r="N818" s="45"/>
      <c r="O818" s="45"/>
      <c r="P818" s="45"/>
      <c r="Q818" s="45"/>
      <c r="R818" s="45"/>
      <c r="S818" s="45"/>
      <c r="T818" s="220">
        <v>5.8900000000000001E-2</v>
      </c>
      <c r="U818" s="220">
        <v>5.8900000000000001E-2</v>
      </c>
      <c r="V818" s="220">
        <v>5.8900000000000001E-2</v>
      </c>
      <c r="W818" s="45"/>
      <c r="X818" s="45"/>
      <c r="Y818" s="45"/>
      <c r="Z818" s="45"/>
      <c r="AA818" s="45"/>
      <c r="AB818" s="45"/>
      <c r="AC818" s="45"/>
      <c r="AD818" s="45"/>
      <c r="AE818" s="45"/>
      <c r="AF818" s="220"/>
      <c r="AG818" s="220"/>
      <c r="AH818" s="220"/>
      <c r="AI818" s="45"/>
      <c r="AJ818" s="45"/>
      <c r="AK818" s="45"/>
      <c r="AL818" s="45"/>
      <c r="AM818" s="45"/>
      <c r="AN818" s="45"/>
      <c r="AO818" s="45"/>
      <c r="AP818" s="45"/>
      <c r="AQ818" s="45"/>
      <c r="AR818" s="220"/>
      <c r="AS818" s="220"/>
      <c r="AT818" s="220"/>
      <c r="AU818" s="45"/>
      <c r="AV818" s="45"/>
      <c r="AW818" s="45"/>
      <c r="AX818" s="45"/>
      <c r="AY818" s="45"/>
      <c r="AZ818" s="45"/>
      <c r="BA818" s="45"/>
      <c r="BB818" s="45"/>
      <c r="BC818" s="45"/>
      <c r="BD818" s="220"/>
      <c r="BE818" s="220"/>
      <c r="BF818" s="220"/>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195"/>
    </row>
    <row r="819" spans="1:98" s="217" customFormat="1" ht="13.5" thickBot="1" x14ac:dyDescent="0.25">
      <c r="A819" s="285"/>
      <c r="B819" s="221" t="s">
        <v>80</v>
      </c>
      <c r="C819" s="214"/>
      <c r="D819" s="214"/>
      <c r="E819" s="214"/>
      <c r="F819" s="214"/>
      <c r="G819" s="214"/>
      <c r="H819" s="222">
        <f t="shared" ref="H819:J819" si="840">H818*H817</f>
        <v>0</v>
      </c>
      <c r="I819" s="222">
        <f t="shared" si="840"/>
        <v>0</v>
      </c>
      <c r="J819" s="222">
        <f t="shared" si="840"/>
        <v>0</v>
      </c>
      <c r="K819" s="214"/>
      <c r="L819" s="214"/>
      <c r="M819" s="214"/>
      <c r="N819" s="214"/>
      <c r="O819" s="214"/>
      <c r="P819" s="214"/>
      <c r="Q819" s="214"/>
      <c r="R819" s="214"/>
      <c r="S819" s="214"/>
      <c r="T819" s="222">
        <f t="shared" ref="T819:V819" si="841">T818*T817</f>
        <v>17717.826799999999</v>
      </c>
      <c r="U819" s="222">
        <f t="shared" si="841"/>
        <v>28863.8861</v>
      </c>
      <c r="V819" s="222">
        <f t="shared" si="841"/>
        <v>23817.2752</v>
      </c>
      <c r="W819" s="214"/>
      <c r="X819" s="214"/>
      <c r="Y819" s="214"/>
      <c r="Z819" s="214"/>
      <c r="AA819" s="214"/>
      <c r="AB819" s="214"/>
      <c r="AC819" s="214"/>
      <c r="AD819" s="214"/>
      <c r="AE819" s="214"/>
      <c r="AF819" s="222">
        <f t="shared" ref="AF819:AH819" si="842">AF818*AF817</f>
        <v>0</v>
      </c>
      <c r="AG819" s="222">
        <f t="shared" si="842"/>
        <v>0</v>
      </c>
      <c r="AH819" s="222">
        <f t="shared" si="842"/>
        <v>0</v>
      </c>
      <c r="AI819" s="214"/>
      <c r="AJ819" s="214"/>
      <c r="AK819" s="214"/>
      <c r="AL819" s="214"/>
      <c r="AM819" s="214"/>
      <c r="AN819" s="214"/>
      <c r="AO819" s="214"/>
      <c r="AP819" s="214"/>
      <c r="AQ819" s="214"/>
      <c r="AR819" s="222">
        <f t="shared" ref="AR819:AT819" si="843">AR818*AR817</f>
        <v>0</v>
      </c>
      <c r="AS819" s="222">
        <f t="shared" si="843"/>
        <v>0</v>
      </c>
      <c r="AT819" s="222">
        <f t="shared" si="843"/>
        <v>0</v>
      </c>
      <c r="AU819" s="214"/>
      <c r="AV819" s="214"/>
      <c r="AW819" s="214"/>
      <c r="AX819" s="214"/>
      <c r="AY819" s="214"/>
      <c r="AZ819" s="214"/>
      <c r="BA819" s="214"/>
      <c r="BB819" s="214"/>
      <c r="BC819" s="214"/>
      <c r="BD819" s="222">
        <f t="shared" ref="BD819:BF819" si="844">BD818*BD817</f>
        <v>0</v>
      </c>
      <c r="BE819" s="222">
        <f t="shared" si="844"/>
        <v>0</v>
      </c>
      <c r="BF819" s="222">
        <f t="shared" si="844"/>
        <v>0</v>
      </c>
      <c r="BG819" s="214"/>
      <c r="BH819" s="214"/>
      <c r="BI819" s="214"/>
      <c r="BJ819" s="214"/>
      <c r="BK819" s="45"/>
      <c r="BL819" s="214"/>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216"/>
    </row>
    <row r="820" spans="1:98" s="45" customFormat="1" ht="12" customHeight="1" x14ac:dyDescent="0.2">
      <c r="A820" s="285"/>
      <c r="B820" s="203" t="s">
        <v>81</v>
      </c>
      <c r="C820" s="194">
        <v>3.09E-2</v>
      </c>
      <c r="D820" s="194"/>
      <c r="E820" s="194"/>
      <c r="F820" s="194"/>
      <c r="G820" s="194"/>
      <c r="H820" s="194"/>
      <c r="I820" s="194"/>
      <c r="J820" s="194"/>
      <c r="K820" s="194"/>
      <c r="L820" s="194"/>
      <c r="M820" s="194"/>
      <c r="N820" s="194"/>
      <c r="O820" s="194">
        <v>2.5000000000000001E-2</v>
      </c>
      <c r="P820" s="194">
        <v>2.5000000000000001E-2</v>
      </c>
      <c r="Q820" s="194">
        <v>2.5000000000000001E-2</v>
      </c>
      <c r="R820" s="194">
        <v>3.09E-2</v>
      </c>
      <c r="S820" s="194">
        <v>3.09E-2</v>
      </c>
      <c r="T820" s="194">
        <v>3.09E-2</v>
      </c>
      <c r="U820" s="194">
        <v>3.09E-2</v>
      </c>
      <c r="V820" s="194">
        <v>3.09E-2</v>
      </c>
      <c r="W820" s="194">
        <v>3.09E-2</v>
      </c>
      <c r="X820" s="194">
        <v>3.09E-2</v>
      </c>
      <c r="Y820" s="194">
        <v>3.09E-2</v>
      </c>
      <c r="Z820" s="194">
        <v>3.09E-2</v>
      </c>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194"/>
      <c r="BB820" s="194"/>
      <c r="BC820" s="194"/>
      <c r="BD820" s="194"/>
      <c r="BE820" s="194"/>
      <c r="BF820" s="194"/>
      <c r="BG820" s="194"/>
      <c r="BH820" s="194"/>
      <c r="BI820" s="194"/>
      <c r="BJ820" s="194"/>
      <c r="BL820" s="194"/>
    </row>
    <row r="821" spans="1:98" s="224" customFormat="1" x14ac:dyDescent="0.2">
      <c r="A821" s="285"/>
      <c r="B821" s="223" t="s">
        <v>82</v>
      </c>
      <c r="C821" s="183">
        <f t="shared" ref="C821:BJ821" si="845">C820*C781</f>
        <v>174201.692916</v>
      </c>
      <c r="D821" s="183">
        <f t="shared" si="845"/>
        <v>0</v>
      </c>
      <c r="E821" s="183">
        <f t="shared" si="845"/>
        <v>0</v>
      </c>
      <c r="F821" s="183">
        <f t="shared" si="845"/>
        <v>0</v>
      </c>
      <c r="G821" s="183">
        <f t="shared" si="845"/>
        <v>0</v>
      </c>
      <c r="H821" s="183">
        <f t="shared" si="845"/>
        <v>0</v>
      </c>
      <c r="I821" s="183">
        <f t="shared" si="845"/>
        <v>0</v>
      </c>
      <c r="J821" s="183">
        <f t="shared" si="845"/>
        <v>0</v>
      </c>
      <c r="K821" s="183">
        <f t="shared" si="845"/>
        <v>0</v>
      </c>
      <c r="L821" s="183">
        <f t="shared" si="845"/>
        <v>0</v>
      </c>
      <c r="M821" s="183">
        <f t="shared" si="845"/>
        <v>0</v>
      </c>
      <c r="N821" s="183">
        <f t="shared" si="845"/>
        <v>0</v>
      </c>
      <c r="O821" s="183">
        <f t="shared" si="845"/>
        <v>0</v>
      </c>
      <c r="P821" s="183">
        <f t="shared" si="845"/>
        <v>0</v>
      </c>
      <c r="Q821" s="183">
        <f t="shared" si="845"/>
        <v>0</v>
      </c>
      <c r="R821" s="183">
        <f t="shared" si="845"/>
        <v>0</v>
      </c>
      <c r="S821" s="183">
        <f t="shared" si="845"/>
        <v>0</v>
      </c>
      <c r="T821" s="183">
        <f t="shared" si="845"/>
        <v>0</v>
      </c>
      <c r="U821" s="183">
        <f t="shared" si="845"/>
        <v>0</v>
      </c>
      <c r="V821" s="183">
        <f t="shared" si="845"/>
        <v>0</v>
      </c>
      <c r="W821" s="183">
        <f t="shared" si="845"/>
        <v>0</v>
      </c>
      <c r="X821" s="183">
        <f t="shared" si="845"/>
        <v>0</v>
      </c>
      <c r="Y821" s="183">
        <f t="shared" si="845"/>
        <v>0</v>
      </c>
      <c r="Z821" s="183">
        <f t="shared" si="845"/>
        <v>0</v>
      </c>
      <c r="AA821" s="183">
        <f t="shared" si="845"/>
        <v>0</v>
      </c>
      <c r="AB821" s="183">
        <f t="shared" si="845"/>
        <v>0</v>
      </c>
      <c r="AC821" s="183">
        <f t="shared" si="845"/>
        <v>0</v>
      </c>
      <c r="AD821" s="183">
        <f t="shared" si="845"/>
        <v>0</v>
      </c>
      <c r="AE821" s="183">
        <f t="shared" si="845"/>
        <v>0</v>
      </c>
      <c r="AF821" s="183">
        <f t="shared" si="845"/>
        <v>0</v>
      </c>
      <c r="AG821" s="183">
        <f t="shared" si="845"/>
        <v>0</v>
      </c>
      <c r="AH821" s="183">
        <f t="shared" si="845"/>
        <v>0</v>
      </c>
      <c r="AI821" s="183">
        <f t="shared" si="845"/>
        <v>0</v>
      </c>
      <c r="AJ821" s="183">
        <f t="shared" si="845"/>
        <v>0</v>
      </c>
      <c r="AK821" s="183">
        <f t="shared" si="845"/>
        <v>0</v>
      </c>
      <c r="AL821" s="183">
        <f t="shared" si="845"/>
        <v>0</v>
      </c>
      <c r="AM821" s="183">
        <f t="shared" si="845"/>
        <v>0</v>
      </c>
      <c r="AN821" s="183">
        <f t="shared" si="845"/>
        <v>0</v>
      </c>
      <c r="AO821" s="183">
        <f t="shared" si="845"/>
        <v>0</v>
      </c>
      <c r="AP821" s="183">
        <f t="shared" si="845"/>
        <v>0</v>
      </c>
      <c r="AQ821" s="183">
        <f t="shared" si="845"/>
        <v>0</v>
      </c>
      <c r="AR821" s="183">
        <f t="shared" si="845"/>
        <v>0</v>
      </c>
      <c r="AS821" s="183">
        <f t="shared" si="845"/>
        <v>0</v>
      </c>
      <c r="AT821" s="183">
        <f t="shared" si="845"/>
        <v>0</v>
      </c>
      <c r="AU821" s="183">
        <f t="shared" si="845"/>
        <v>0</v>
      </c>
      <c r="AV821" s="183">
        <f t="shared" si="845"/>
        <v>0</v>
      </c>
      <c r="AW821" s="183">
        <f t="shared" si="845"/>
        <v>0</v>
      </c>
      <c r="AX821" s="183">
        <f t="shared" si="845"/>
        <v>0</v>
      </c>
      <c r="AY821" s="183">
        <f t="shared" si="845"/>
        <v>0</v>
      </c>
      <c r="AZ821" s="183">
        <f t="shared" si="845"/>
        <v>0</v>
      </c>
      <c r="BA821" s="183">
        <f t="shared" si="845"/>
        <v>0</v>
      </c>
      <c r="BB821" s="183">
        <f t="shared" si="845"/>
        <v>0</v>
      </c>
      <c r="BC821" s="183">
        <f t="shared" si="845"/>
        <v>0</v>
      </c>
      <c r="BD821" s="183">
        <f t="shared" si="845"/>
        <v>0</v>
      </c>
      <c r="BE821" s="183">
        <f t="shared" si="845"/>
        <v>0</v>
      </c>
      <c r="BF821" s="183">
        <f t="shared" si="845"/>
        <v>0</v>
      </c>
      <c r="BG821" s="183">
        <f t="shared" si="845"/>
        <v>0</v>
      </c>
      <c r="BH821" s="183">
        <f t="shared" si="845"/>
        <v>0</v>
      </c>
      <c r="BI821" s="183">
        <f t="shared" si="845"/>
        <v>0</v>
      </c>
      <c r="BJ821" s="183">
        <f t="shared" si="845"/>
        <v>0</v>
      </c>
      <c r="BK821" s="45"/>
      <c r="BL821" s="183">
        <f t="shared" ref="BL821" si="846">BL820*BL781</f>
        <v>0</v>
      </c>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row>
    <row r="822" spans="1:98" s="45" customFormat="1" x14ac:dyDescent="0.2">
      <c r="A822" s="285"/>
      <c r="B822" s="203" t="s">
        <v>83</v>
      </c>
      <c r="C822" s="73">
        <v>0.02</v>
      </c>
      <c r="D822" s="73"/>
      <c r="E822" s="73"/>
      <c r="F822" s="73"/>
      <c r="G822" s="73"/>
      <c r="H822" s="73"/>
      <c r="I822" s="73"/>
      <c r="J822" s="73"/>
      <c r="K822" s="73"/>
      <c r="L822" s="73"/>
      <c r="M822" s="73"/>
      <c r="N822" s="73"/>
      <c r="O822" s="73">
        <v>1.9699999999999999E-2</v>
      </c>
      <c r="P822" s="73">
        <v>1.9699999999999999E-2</v>
      </c>
      <c r="Q822" s="73">
        <v>1.9699999999999999E-2</v>
      </c>
      <c r="R822" s="73">
        <v>0.02</v>
      </c>
      <c r="S822" s="73">
        <v>0.02</v>
      </c>
      <c r="T822" s="73">
        <v>0.02</v>
      </c>
      <c r="U822" s="73">
        <v>0.02</v>
      </c>
      <c r="V822" s="73">
        <v>0.02</v>
      </c>
      <c r="W822" s="73">
        <v>0.02</v>
      </c>
      <c r="X822" s="73">
        <v>0.02</v>
      </c>
      <c r="Y822" s="73">
        <v>0.02</v>
      </c>
      <c r="Z822" s="73">
        <v>0.02</v>
      </c>
      <c r="AA822" s="73"/>
      <c r="AB822" s="73"/>
      <c r="AC822" s="73"/>
      <c r="AD822" s="73"/>
      <c r="AE822" s="73"/>
      <c r="AF822" s="73"/>
      <c r="AG822" s="73"/>
      <c r="AH822" s="73"/>
      <c r="AI822" s="73"/>
      <c r="AJ822" s="73"/>
      <c r="AK822" s="73"/>
      <c r="AL822" s="73"/>
      <c r="AM822" s="73"/>
      <c r="AN822" s="73"/>
      <c r="AO822" s="73"/>
      <c r="AP822" s="73"/>
      <c r="AQ822" s="73"/>
      <c r="AR822" s="73"/>
      <c r="AS822" s="73"/>
      <c r="AT822" s="73"/>
      <c r="AU822" s="73"/>
      <c r="AV822" s="73"/>
      <c r="AW822" s="73"/>
      <c r="AX822" s="73"/>
      <c r="AY822" s="73"/>
      <c r="AZ822" s="73"/>
      <c r="BA822" s="73"/>
      <c r="BB822" s="73"/>
      <c r="BC822" s="73"/>
      <c r="BD822" s="73"/>
      <c r="BE822" s="73"/>
      <c r="BF822" s="73"/>
      <c r="BG822" s="73"/>
      <c r="BH822" s="73"/>
      <c r="BI822" s="73"/>
      <c r="BJ822" s="73"/>
      <c r="BL822" s="73"/>
    </row>
    <row r="823" spans="1:98" s="226" customFormat="1" x14ac:dyDescent="0.2">
      <c r="A823" s="285"/>
      <c r="B823" s="223" t="s">
        <v>84</v>
      </c>
      <c r="C823" s="225">
        <f t="shared" ref="C823:BJ823" si="847">C822*C781</f>
        <v>112751.9048</v>
      </c>
      <c r="D823" s="225">
        <f t="shared" si="847"/>
        <v>0</v>
      </c>
      <c r="E823" s="225">
        <f t="shared" si="847"/>
        <v>0</v>
      </c>
      <c r="F823" s="225">
        <f t="shared" si="847"/>
        <v>0</v>
      </c>
      <c r="G823" s="225">
        <f t="shared" si="847"/>
        <v>0</v>
      </c>
      <c r="H823" s="225">
        <f t="shared" si="847"/>
        <v>0</v>
      </c>
      <c r="I823" s="225">
        <f t="shared" si="847"/>
        <v>0</v>
      </c>
      <c r="J823" s="225">
        <f t="shared" si="847"/>
        <v>0</v>
      </c>
      <c r="K823" s="225">
        <f t="shared" si="847"/>
        <v>0</v>
      </c>
      <c r="L823" s="225">
        <f t="shared" si="847"/>
        <v>0</v>
      </c>
      <c r="M823" s="225">
        <f t="shared" si="847"/>
        <v>0</v>
      </c>
      <c r="N823" s="225">
        <f t="shared" si="847"/>
        <v>0</v>
      </c>
      <c r="O823" s="225">
        <f t="shared" si="847"/>
        <v>0</v>
      </c>
      <c r="P823" s="225">
        <f t="shared" si="847"/>
        <v>0</v>
      </c>
      <c r="Q823" s="225">
        <f t="shared" si="847"/>
        <v>0</v>
      </c>
      <c r="R823" s="225">
        <f t="shared" si="847"/>
        <v>0</v>
      </c>
      <c r="S823" s="225">
        <f t="shared" si="847"/>
        <v>0</v>
      </c>
      <c r="T823" s="225">
        <f t="shared" si="847"/>
        <v>0</v>
      </c>
      <c r="U823" s="225">
        <f t="shared" si="847"/>
        <v>0</v>
      </c>
      <c r="V823" s="225">
        <f t="shared" si="847"/>
        <v>0</v>
      </c>
      <c r="W823" s="225">
        <f t="shared" si="847"/>
        <v>0</v>
      </c>
      <c r="X823" s="225">
        <f t="shared" si="847"/>
        <v>0</v>
      </c>
      <c r="Y823" s="225">
        <f t="shared" si="847"/>
        <v>0</v>
      </c>
      <c r="Z823" s="225">
        <f t="shared" si="847"/>
        <v>0</v>
      </c>
      <c r="AA823" s="225">
        <f t="shared" si="847"/>
        <v>0</v>
      </c>
      <c r="AB823" s="225">
        <f t="shared" si="847"/>
        <v>0</v>
      </c>
      <c r="AC823" s="225">
        <f t="shared" si="847"/>
        <v>0</v>
      </c>
      <c r="AD823" s="225">
        <f t="shared" si="847"/>
        <v>0</v>
      </c>
      <c r="AE823" s="225">
        <f t="shared" si="847"/>
        <v>0</v>
      </c>
      <c r="AF823" s="225">
        <f t="shared" si="847"/>
        <v>0</v>
      </c>
      <c r="AG823" s="225">
        <f t="shared" si="847"/>
        <v>0</v>
      </c>
      <c r="AH823" s="225">
        <f t="shared" si="847"/>
        <v>0</v>
      </c>
      <c r="AI823" s="225">
        <f t="shared" si="847"/>
        <v>0</v>
      </c>
      <c r="AJ823" s="225">
        <f t="shared" si="847"/>
        <v>0</v>
      </c>
      <c r="AK823" s="225">
        <f t="shared" si="847"/>
        <v>0</v>
      </c>
      <c r="AL823" s="225">
        <f t="shared" si="847"/>
        <v>0</v>
      </c>
      <c r="AM823" s="225">
        <f t="shared" si="847"/>
        <v>0</v>
      </c>
      <c r="AN823" s="225">
        <f t="shared" si="847"/>
        <v>0</v>
      </c>
      <c r="AO823" s="225">
        <f t="shared" si="847"/>
        <v>0</v>
      </c>
      <c r="AP823" s="225">
        <f t="shared" si="847"/>
        <v>0</v>
      </c>
      <c r="AQ823" s="225">
        <f t="shared" si="847"/>
        <v>0</v>
      </c>
      <c r="AR823" s="225">
        <f t="shared" si="847"/>
        <v>0</v>
      </c>
      <c r="AS823" s="225">
        <f t="shared" si="847"/>
        <v>0</v>
      </c>
      <c r="AT823" s="225">
        <f t="shared" si="847"/>
        <v>0</v>
      </c>
      <c r="AU823" s="225">
        <f t="shared" si="847"/>
        <v>0</v>
      </c>
      <c r="AV823" s="225">
        <f t="shared" si="847"/>
        <v>0</v>
      </c>
      <c r="AW823" s="225">
        <f t="shared" si="847"/>
        <v>0</v>
      </c>
      <c r="AX823" s="225">
        <f t="shared" si="847"/>
        <v>0</v>
      </c>
      <c r="AY823" s="225">
        <f t="shared" si="847"/>
        <v>0</v>
      </c>
      <c r="AZ823" s="225">
        <f t="shared" si="847"/>
        <v>0</v>
      </c>
      <c r="BA823" s="225">
        <f t="shared" si="847"/>
        <v>0</v>
      </c>
      <c r="BB823" s="225">
        <f t="shared" si="847"/>
        <v>0</v>
      </c>
      <c r="BC823" s="225">
        <f t="shared" si="847"/>
        <v>0</v>
      </c>
      <c r="BD823" s="225">
        <f t="shared" si="847"/>
        <v>0</v>
      </c>
      <c r="BE823" s="225">
        <f t="shared" si="847"/>
        <v>0</v>
      </c>
      <c r="BF823" s="225">
        <f t="shared" si="847"/>
        <v>0</v>
      </c>
      <c r="BG823" s="225">
        <f t="shared" si="847"/>
        <v>0</v>
      </c>
      <c r="BH823" s="225">
        <f t="shared" si="847"/>
        <v>0</v>
      </c>
      <c r="BI823" s="225">
        <f t="shared" si="847"/>
        <v>0</v>
      </c>
      <c r="BJ823" s="225">
        <f t="shared" si="847"/>
        <v>0</v>
      </c>
      <c r="BK823" s="23"/>
      <c r="BL823" s="225">
        <f t="shared" ref="BL823" si="848">BL822*BL781</f>
        <v>0</v>
      </c>
      <c r="BM823" s="23"/>
      <c r="BN823" s="23"/>
      <c r="BO823" s="23"/>
      <c r="BP823" s="23"/>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row>
    <row r="824" spans="1:98" s="224" customFormat="1" x14ac:dyDescent="0.2">
      <c r="A824" s="285"/>
      <c r="B824" s="223" t="s">
        <v>85</v>
      </c>
      <c r="C824" s="227">
        <v>0</v>
      </c>
      <c r="D824" s="227">
        <v>0</v>
      </c>
      <c r="E824" s="227">
        <v>0</v>
      </c>
      <c r="F824" s="227">
        <v>0</v>
      </c>
      <c r="G824" s="227">
        <v>0</v>
      </c>
      <c r="H824" s="227">
        <v>0</v>
      </c>
      <c r="I824" s="227">
        <v>0</v>
      </c>
      <c r="J824" s="227">
        <v>0</v>
      </c>
      <c r="K824" s="227">
        <v>0</v>
      </c>
      <c r="L824" s="227">
        <v>0</v>
      </c>
      <c r="M824" s="227">
        <v>0</v>
      </c>
      <c r="N824" s="227">
        <v>0</v>
      </c>
      <c r="O824" s="227">
        <v>0</v>
      </c>
      <c r="P824" s="227">
        <v>0</v>
      </c>
      <c r="Q824" s="227">
        <v>0</v>
      </c>
      <c r="R824" s="227">
        <v>0</v>
      </c>
      <c r="S824" s="227">
        <v>0</v>
      </c>
      <c r="T824" s="227">
        <v>0</v>
      </c>
      <c r="U824" s="227">
        <v>0</v>
      </c>
      <c r="V824" s="227">
        <v>0</v>
      </c>
      <c r="W824" s="227">
        <v>0</v>
      </c>
      <c r="X824" s="227">
        <v>0</v>
      </c>
      <c r="Y824" s="227">
        <v>0</v>
      </c>
      <c r="Z824" s="227">
        <v>0</v>
      </c>
      <c r="AA824" s="227">
        <v>0</v>
      </c>
      <c r="AB824" s="227">
        <v>0</v>
      </c>
      <c r="AC824" s="227">
        <v>0</v>
      </c>
      <c r="AD824" s="227">
        <v>0</v>
      </c>
      <c r="AE824" s="227">
        <v>0</v>
      </c>
      <c r="AF824" s="227">
        <v>0</v>
      </c>
      <c r="AG824" s="227">
        <v>0</v>
      </c>
      <c r="AH824" s="227">
        <v>0</v>
      </c>
      <c r="AI824" s="227">
        <v>0</v>
      </c>
      <c r="AJ824" s="227">
        <v>0</v>
      </c>
      <c r="AK824" s="227">
        <v>0</v>
      </c>
      <c r="AL824" s="227">
        <v>0</v>
      </c>
      <c r="AM824" s="227">
        <v>0</v>
      </c>
      <c r="AN824" s="227">
        <v>0</v>
      </c>
      <c r="AO824" s="227">
        <v>0</v>
      </c>
      <c r="AP824" s="227">
        <v>0</v>
      </c>
      <c r="AQ824" s="227">
        <v>0</v>
      </c>
      <c r="AR824" s="227">
        <v>0</v>
      </c>
      <c r="AS824" s="227">
        <v>0</v>
      </c>
      <c r="AT824" s="227">
        <v>0</v>
      </c>
      <c r="AU824" s="227">
        <v>0</v>
      </c>
      <c r="AV824" s="227">
        <v>0</v>
      </c>
      <c r="AW824" s="227">
        <v>0</v>
      </c>
      <c r="AX824" s="227">
        <v>0</v>
      </c>
      <c r="AY824" s="227">
        <v>0</v>
      </c>
      <c r="AZ824" s="227">
        <v>0</v>
      </c>
      <c r="BA824" s="227">
        <v>0</v>
      </c>
      <c r="BB824" s="227">
        <v>0</v>
      </c>
      <c r="BC824" s="227">
        <v>0</v>
      </c>
      <c r="BD824" s="227">
        <v>0</v>
      </c>
      <c r="BE824" s="227">
        <v>0</v>
      </c>
      <c r="BF824" s="227">
        <v>0</v>
      </c>
      <c r="BG824" s="227">
        <v>0</v>
      </c>
      <c r="BH824" s="227">
        <v>0</v>
      </c>
      <c r="BI824" s="227">
        <v>0</v>
      </c>
      <c r="BJ824" s="227">
        <v>0</v>
      </c>
      <c r="BK824" s="45"/>
      <c r="BL824" s="227">
        <v>0</v>
      </c>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row>
    <row r="825" spans="1:98" s="230" customFormat="1" ht="13.5" thickBot="1" x14ac:dyDescent="0.25">
      <c r="A825" s="285"/>
      <c r="B825" s="228" t="s">
        <v>86</v>
      </c>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45"/>
      <c r="BL825" s="229"/>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row>
    <row r="826" spans="1:98" s="83" customFormat="1" ht="13.5" thickBot="1" x14ac:dyDescent="0.25">
      <c r="A826" s="285"/>
      <c r="B826" s="80" t="s">
        <v>28</v>
      </c>
      <c r="C826" s="232">
        <v>1849144.18</v>
      </c>
      <c r="D826" s="232"/>
      <c r="E826" s="232"/>
      <c r="F826" s="232"/>
      <c r="G826" s="232"/>
      <c r="H826" s="232"/>
      <c r="I826" s="232"/>
      <c r="J826" s="232"/>
      <c r="K826" s="232"/>
      <c r="L826" s="232"/>
      <c r="M826" s="232"/>
      <c r="N826" s="232"/>
      <c r="O826" s="232">
        <v>972166.35</v>
      </c>
      <c r="P826" s="232">
        <v>862976.04</v>
      </c>
      <c r="Q826" s="232">
        <v>1504703.33</v>
      </c>
      <c r="R826" s="232">
        <v>1572975.41</v>
      </c>
      <c r="S826" s="232">
        <v>1268524.44</v>
      </c>
      <c r="T826" s="232">
        <v>2564115.0099999998</v>
      </c>
      <c r="U826" s="232">
        <v>2149196.79</v>
      </c>
      <c r="V826" s="232">
        <v>2028851.33</v>
      </c>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2"/>
      <c r="BE826" s="232"/>
      <c r="BF826" s="232"/>
      <c r="BG826" s="232"/>
      <c r="BH826" s="232"/>
      <c r="BI826" s="232"/>
      <c r="BJ826" s="232"/>
      <c r="BK826" s="82"/>
      <c r="BL826" s="23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row>
    <row r="827" spans="1:98" s="86" customFormat="1" ht="13.5" thickBot="1" x14ac:dyDescent="0.25">
      <c r="A827" s="285"/>
      <c r="B827" s="234" t="s">
        <v>29</v>
      </c>
      <c r="C827" s="235">
        <f>IFERROR(C826/C781*100,0)</f>
        <v>32.800229553195095</v>
      </c>
      <c r="D827" s="235">
        <f t="shared" ref="D827:BJ827" si="849">IFERROR(D826/D781*100,0)</f>
        <v>0</v>
      </c>
      <c r="E827" s="235">
        <f t="shared" si="849"/>
        <v>0</v>
      </c>
      <c r="F827" s="235">
        <f t="shared" si="849"/>
        <v>0</v>
      </c>
      <c r="G827" s="235">
        <f t="shared" si="849"/>
        <v>0</v>
      </c>
      <c r="H827" s="235">
        <f t="shared" si="849"/>
        <v>0</v>
      </c>
      <c r="I827" s="235">
        <f t="shared" si="849"/>
        <v>0</v>
      </c>
      <c r="J827" s="235">
        <f t="shared" si="849"/>
        <v>0</v>
      </c>
      <c r="K827" s="235">
        <f t="shared" si="849"/>
        <v>0</v>
      </c>
      <c r="L827" s="235">
        <f t="shared" si="849"/>
        <v>0</v>
      </c>
      <c r="M827" s="235">
        <f t="shared" si="849"/>
        <v>0</v>
      </c>
      <c r="N827" s="235">
        <f t="shared" si="849"/>
        <v>0</v>
      </c>
      <c r="O827" s="235">
        <f t="shared" si="849"/>
        <v>0</v>
      </c>
      <c r="P827" s="235">
        <f t="shared" si="849"/>
        <v>0</v>
      </c>
      <c r="Q827" s="235">
        <f t="shared" si="849"/>
        <v>0</v>
      </c>
      <c r="R827" s="235">
        <f t="shared" si="849"/>
        <v>0</v>
      </c>
      <c r="S827" s="235">
        <f t="shared" si="849"/>
        <v>0</v>
      </c>
      <c r="T827" s="235">
        <f t="shared" si="849"/>
        <v>0</v>
      </c>
      <c r="U827" s="235">
        <f t="shared" si="849"/>
        <v>0</v>
      </c>
      <c r="V827" s="235">
        <f t="shared" si="849"/>
        <v>0</v>
      </c>
      <c r="W827" s="235">
        <f t="shared" si="849"/>
        <v>0</v>
      </c>
      <c r="X827" s="235">
        <f t="shared" si="849"/>
        <v>0</v>
      </c>
      <c r="Y827" s="235">
        <f t="shared" si="849"/>
        <v>0</v>
      </c>
      <c r="Z827" s="235">
        <f t="shared" si="849"/>
        <v>0</v>
      </c>
      <c r="AA827" s="235">
        <f t="shared" si="849"/>
        <v>0</v>
      </c>
      <c r="AB827" s="235">
        <f t="shared" si="849"/>
        <v>0</v>
      </c>
      <c r="AC827" s="235">
        <f t="shared" si="849"/>
        <v>0</v>
      </c>
      <c r="AD827" s="235">
        <f t="shared" si="849"/>
        <v>0</v>
      </c>
      <c r="AE827" s="235">
        <f t="shared" si="849"/>
        <v>0</v>
      </c>
      <c r="AF827" s="235">
        <f t="shared" si="849"/>
        <v>0</v>
      </c>
      <c r="AG827" s="235">
        <f t="shared" si="849"/>
        <v>0</v>
      </c>
      <c r="AH827" s="235">
        <f t="shared" si="849"/>
        <v>0</v>
      </c>
      <c r="AI827" s="235">
        <f t="shared" si="849"/>
        <v>0</v>
      </c>
      <c r="AJ827" s="235">
        <f t="shared" si="849"/>
        <v>0</v>
      </c>
      <c r="AK827" s="235">
        <f t="shared" si="849"/>
        <v>0</v>
      </c>
      <c r="AL827" s="235">
        <f t="shared" si="849"/>
        <v>0</v>
      </c>
      <c r="AM827" s="235">
        <f t="shared" si="849"/>
        <v>0</v>
      </c>
      <c r="AN827" s="235">
        <f t="shared" si="849"/>
        <v>0</v>
      </c>
      <c r="AO827" s="235">
        <f t="shared" si="849"/>
        <v>0</v>
      </c>
      <c r="AP827" s="235">
        <f t="shared" si="849"/>
        <v>0</v>
      </c>
      <c r="AQ827" s="235">
        <f t="shared" si="849"/>
        <v>0</v>
      </c>
      <c r="AR827" s="235">
        <f t="shared" si="849"/>
        <v>0</v>
      </c>
      <c r="AS827" s="235">
        <f t="shared" si="849"/>
        <v>0</v>
      </c>
      <c r="AT827" s="235">
        <f t="shared" si="849"/>
        <v>0</v>
      </c>
      <c r="AU827" s="235">
        <f t="shared" si="849"/>
        <v>0</v>
      </c>
      <c r="AV827" s="235">
        <f t="shared" si="849"/>
        <v>0</v>
      </c>
      <c r="AW827" s="235">
        <f t="shared" si="849"/>
        <v>0</v>
      </c>
      <c r="AX827" s="235">
        <f t="shared" si="849"/>
        <v>0</v>
      </c>
      <c r="AY827" s="235">
        <f t="shared" si="849"/>
        <v>0</v>
      </c>
      <c r="AZ827" s="235">
        <f t="shared" si="849"/>
        <v>0</v>
      </c>
      <c r="BA827" s="235">
        <f t="shared" si="849"/>
        <v>0</v>
      </c>
      <c r="BB827" s="235">
        <f t="shared" si="849"/>
        <v>0</v>
      </c>
      <c r="BC827" s="235">
        <f t="shared" si="849"/>
        <v>0</v>
      </c>
      <c r="BD827" s="235">
        <f t="shared" si="849"/>
        <v>0</v>
      </c>
      <c r="BE827" s="235">
        <f t="shared" si="849"/>
        <v>0</v>
      </c>
      <c r="BF827" s="235">
        <f t="shared" si="849"/>
        <v>0</v>
      </c>
      <c r="BG827" s="235">
        <f t="shared" si="849"/>
        <v>0</v>
      </c>
      <c r="BH827" s="235">
        <f t="shared" si="849"/>
        <v>0</v>
      </c>
      <c r="BI827" s="235">
        <f t="shared" si="849"/>
        <v>0</v>
      </c>
      <c r="BJ827" s="85">
        <f t="shared" si="849"/>
        <v>0</v>
      </c>
      <c r="BK827" s="45"/>
      <c r="BL827" s="236">
        <f t="shared" ref="BL827" si="850">IFERROR(BL826/BL781*100,0)</f>
        <v>0</v>
      </c>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row>
    <row r="828" spans="1:98" s="240" customFormat="1" ht="13.5" thickBot="1" x14ac:dyDescent="0.25">
      <c r="A828" s="285"/>
      <c r="B828" s="237" t="s">
        <v>87</v>
      </c>
      <c r="C828" s="238">
        <f t="shared" ref="C828:BJ828" si="851">SUM(C794,C796,C800,C798,C806,C808,C810,C812,C814,C816,C819,C821,C823,C824,C825)-C826</f>
        <v>388342.09529199987</v>
      </c>
      <c r="D828" s="238">
        <f t="shared" si="851"/>
        <v>0</v>
      </c>
      <c r="E828" s="238">
        <f t="shared" si="851"/>
        <v>0</v>
      </c>
      <c r="F828" s="238">
        <f t="shared" si="851"/>
        <v>0</v>
      </c>
      <c r="G828" s="238">
        <f t="shared" si="851"/>
        <v>0</v>
      </c>
      <c r="H828" s="238">
        <f t="shared" si="851"/>
        <v>0</v>
      </c>
      <c r="I828" s="238">
        <f t="shared" si="851"/>
        <v>0</v>
      </c>
      <c r="J828" s="238">
        <f t="shared" si="851"/>
        <v>0</v>
      </c>
      <c r="K828" s="238">
        <f t="shared" si="851"/>
        <v>0</v>
      </c>
      <c r="L828" s="238">
        <f t="shared" si="851"/>
        <v>0</v>
      </c>
      <c r="M828" s="238">
        <f t="shared" si="851"/>
        <v>0</v>
      </c>
      <c r="N828" s="238">
        <f t="shared" si="851"/>
        <v>0</v>
      </c>
      <c r="O828" s="238">
        <f t="shared" si="851"/>
        <v>-972166.35</v>
      </c>
      <c r="P828" s="238">
        <f t="shared" si="851"/>
        <v>-862976.04</v>
      </c>
      <c r="Q828" s="238">
        <f t="shared" si="851"/>
        <v>-1504703.33</v>
      </c>
      <c r="R828" s="238">
        <f t="shared" si="851"/>
        <v>-1572975.41</v>
      </c>
      <c r="S828" s="238">
        <f t="shared" si="851"/>
        <v>-1268524.44</v>
      </c>
      <c r="T828" s="238">
        <f t="shared" si="851"/>
        <v>-2546397.1831999999</v>
      </c>
      <c r="U828" s="238">
        <f t="shared" si="851"/>
        <v>-2120332.9039000003</v>
      </c>
      <c r="V828" s="238">
        <f t="shared" si="851"/>
        <v>-2005034.0548</v>
      </c>
      <c r="W828" s="238">
        <f t="shared" si="851"/>
        <v>0</v>
      </c>
      <c r="X828" s="238">
        <f t="shared" si="851"/>
        <v>0</v>
      </c>
      <c r="Y828" s="238">
        <f t="shared" si="851"/>
        <v>0</v>
      </c>
      <c r="Z828" s="238">
        <f t="shared" si="851"/>
        <v>0</v>
      </c>
      <c r="AA828" s="238">
        <f t="shared" si="851"/>
        <v>0</v>
      </c>
      <c r="AB828" s="238">
        <f t="shared" si="851"/>
        <v>0</v>
      </c>
      <c r="AC828" s="238">
        <f t="shared" si="851"/>
        <v>0</v>
      </c>
      <c r="AD828" s="238">
        <f t="shared" si="851"/>
        <v>0</v>
      </c>
      <c r="AE828" s="238">
        <f t="shared" si="851"/>
        <v>0</v>
      </c>
      <c r="AF828" s="238">
        <f t="shared" si="851"/>
        <v>0</v>
      </c>
      <c r="AG828" s="238">
        <f t="shared" si="851"/>
        <v>0</v>
      </c>
      <c r="AH828" s="238">
        <f t="shared" si="851"/>
        <v>0</v>
      </c>
      <c r="AI828" s="238">
        <f t="shared" si="851"/>
        <v>0</v>
      </c>
      <c r="AJ828" s="238">
        <f t="shared" si="851"/>
        <v>0</v>
      </c>
      <c r="AK828" s="238">
        <f t="shared" si="851"/>
        <v>0</v>
      </c>
      <c r="AL828" s="238">
        <f t="shared" si="851"/>
        <v>0</v>
      </c>
      <c r="AM828" s="238">
        <f t="shared" si="851"/>
        <v>0</v>
      </c>
      <c r="AN828" s="238">
        <f t="shared" si="851"/>
        <v>0</v>
      </c>
      <c r="AO828" s="238">
        <f t="shared" si="851"/>
        <v>0</v>
      </c>
      <c r="AP828" s="238">
        <f t="shared" si="851"/>
        <v>0</v>
      </c>
      <c r="AQ828" s="238">
        <f t="shared" si="851"/>
        <v>0</v>
      </c>
      <c r="AR828" s="238">
        <f t="shared" si="851"/>
        <v>0</v>
      </c>
      <c r="AS828" s="238">
        <f t="shared" si="851"/>
        <v>0</v>
      </c>
      <c r="AT828" s="238">
        <f t="shared" si="851"/>
        <v>0</v>
      </c>
      <c r="AU828" s="238">
        <f t="shared" si="851"/>
        <v>0</v>
      </c>
      <c r="AV828" s="238">
        <f t="shared" si="851"/>
        <v>0</v>
      </c>
      <c r="AW828" s="238">
        <f t="shared" si="851"/>
        <v>0</v>
      </c>
      <c r="AX828" s="238">
        <f t="shared" si="851"/>
        <v>0</v>
      </c>
      <c r="AY828" s="238">
        <f t="shared" si="851"/>
        <v>0</v>
      </c>
      <c r="AZ828" s="238">
        <f t="shared" si="851"/>
        <v>0</v>
      </c>
      <c r="BA828" s="238">
        <f t="shared" si="851"/>
        <v>0</v>
      </c>
      <c r="BB828" s="238">
        <f t="shared" si="851"/>
        <v>0</v>
      </c>
      <c r="BC828" s="238">
        <f t="shared" si="851"/>
        <v>0</v>
      </c>
      <c r="BD828" s="238">
        <f t="shared" si="851"/>
        <v>0</v>
      </c>
      <c r="BE828" s="238">
        <f t="shared" si="851"/>
        <v>0</v>
      </c>
      <c r="BF828" s="238">
        <f t="shared" si="851"/>
        <v>0</v>
      </c>
      <c r="BG828" s="238">
        <f t="shared" si="851"/>
        <v>0</v>
      </c>
      <c r="BH828" s="238">
        <f t="shared" si="851"/>
        <v>0</v>
      </c>
      <c r="BI828" s="238">
        <f t="shared" si="851"/>
        <v>0</v>
      </c>
      <c r="BJ828" s="238">
        <f t="shared" si="851"/>
        <v>0</v>
      </c>
      <c r="BK828" s="45"/>
      <c r="BL828" s="239">
        <f t="shared" ref="BL828" si="852">SUM(BL794,BL796,BL800,BL798,BL806,BL808,BL810,BL812,BL814,BL816,BL819,BL821,BL823,BL824,BL825)-BL826</f>
        <v>0</v>
      </c>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row>
    <row r="829" spans="1:98" s="244" customFormat="1" ht="13.5" thickBot="1" x14ac:dyDescent="0.25">
      <c r="A829" s="286"/>
      <c r="B829" s="241" t="s">
        <v>31</v>
      </c>
      <c r="C829" s="242">
        <f>IFERROR(C828/C826,0)</f>
        <v>0.21001179869705988</v>
      </c>
      <c r="D829" s="242">
        <f t="shared" ref="D829:BJ829" si="853">IFERROR(D828/D826,0)</f>
        <v>0</v>
      </c>
      <c r="E829" s="242">
        <f t="shared" si="853"/>
        <v>0</v>
      </c>
      <c r="F829" s="242">
        <f t="shared" si="853"/>
        <v>0</v>
      </c>
      <c r="G829" s="242">
        <f t="shared" si="853"/>
        <v>0</v>
      </c>
      <c r="H829" s="242">
        <f t="shared" si="853"/>
        <v>0</v>
      </c>
      <c r="I829" s="242">
        <f t="shared" si="853"/>
        <v>0</v>
      </c>
      <c r="J829" s="242">
        <f t="shared" si="853"/>
        <v>0</v>
      </c>
      <c r="K829" s="242">
        <f t="shared" si="853"/>
        <v>0</v>
      </c>
      <c r="L829" s="242">
        <f t="shared" si="853"/>
        <v>0</v>
      </c>
      <c r="M829" s="242">
        <f t="shared" si="853"/>
        <v>0</v>
      </c>
      <c r="N829" s="242">
        <f t="shared" si="853"/>
        <v>0</v>
      </c>
      <c r="O829" s="242">
        <f t="shared" si="853"/>
        <v>-1</v>
      </c>
      <c r="P829" s="242">
        <f t="shared" si="853"/>
        <v>-1</v>
      </c>
      <c r="Q829" s="242">
        <f t="shared" si="853"/>
        <v>-1</v>
      </c>
      <c r="R829" s="242">
        <f t="shared" si="853"/>
        <v>-1</v>
      </c>
      <c r="S829" s="242">
        <f t="shared" si="853"/>
        <v>-1</v>
      </c>
      <c r="T829" s="242">
        <f t="shared" si="853"/>
        <v>-0.99309008108805541</v>
      </c>
      <c r="U829" s="242">
        <f t="shared" si="853"/>
        <v>-0.98656991940696148</v>
      </c>
      <c r="V829" s="242">
        <f t="shared" si="853"/>
        <v>-0.98826070947248756</v>
      </c>
      <c r="W829" s="242">
        <f t="shared" si="853"/>
        <v>0</v>
      </c>
      <c r="X829" s="242">
        <f t="shared" si="853"/>
        <v>0</v>
      </c>
      <c r="Y829" s="242">
        <f t="shared" si="853"/>
        <v>0</v>
      </c>
      <c r="Z829" s="242">
        <f t="shared" si="853"/>
        <v>0</v>
      </c>
      <c r="AA829" s="242">
        <f t="shared" si="853"/>
        <v>0</v>
      </c>
      <c r="AB829" s="242">
        <f t="shared" si="853"/>
        <v>0</v>
      </c>
      <c r="AC829" s="242">
        <f t="shared" si="853"/>
        <v>0</v>
      </c>
      <c r="AD829" s="242">
        <f t="shared" si="853"/>
        <v>0</v>
      </c>
      <c r="AE829" s="242">
        <f t="shared" si="853"/>
        <v>0</v>
      </c>
      <c r="AF829" s="242">
        <f t="shared" si="853"/>
        <v>0</v>
      </c>
      <c r="AG829" s="242">
        <f t="shared" si="853"/>
        <v>0</v>
      </c>
      <c r="AH829" s="242">
        <f t="shared" si="853"/>
        <v>0</v>
      </c>
      <c r="AI829" s="242">
        <f t="shared" si="853"/>
        <v>0</v>
      </c>
      <c r="AJ829" s="242">
        <f t="shared" si="853"/>
        <v>0</v>
      </c>
      <c r="AK829" s="242">
        <f t="shared" si="853"/>
        <v>0</v>
      </c>
      <c r="AL829" s="242">
        <f t="shared" si="853"/>
        <v>0</v>
      </c>
      <c r="AM829" s="242">
        <f t="shared" si="853"/>
        <v>0</v>
      </c>
      <c r="AN829" s="242">
        <f t="shared" si="853"/>
        <v>0</v>
      </c>
      <c r="AO829" s="242">
        <f t="shared" si="853"/>
        <v>0</v>
      </c>
      <c r="AP829" s="242">
        <f t="shared" si="853"/>
        <v>0</v>
      </c>
      <c r="AQ829" s="242">
        <f t="shared" si="853"/>
        <v>0</v>
      </c>
      <c r="AR829" s="242">
        <f t="shared" si="853"/>
        <v>0</v>
      </c>
      <c r="AS829" s="242">
        <f t="shared" si="853"/>
        <v>0</v>
      </c>
      <c r="AT829" s="242">
        <f t="shared" si="853"/>
        <v>0</v>
      </c>
      <c r="AU829" s="242">
        <f t="shared" si="853"/>
        <v>0</v>
      </c>
      <c r="AV829" s="242">
        <f t="shared" si="853"/>
        <v>0</v>
      </c>
      <c r="AW829" s="242">
        <f t="shared" si="853"/>
        <v>0</v>
      </c>
      <c r="AX829" s="242">
        <f t="shared" si="853"/>
        <v>0</v>
      </c>
      <c r="AY829" s="242">
        <f t="shared" si="853"/>
        <v>0</v>
      </c>
      <c r="AZ829" s="242">
        <f t="shared" si="853"/>
        <v>0</v>
      </c>
      <c r="BA829" s="242">
        <f t="shared" si="853"/>
        <v>0</v>
      </c>
      <c r="BB829" s="242">
        <f t="shared" si="853"/>
        <v>0</v>
      </c>
      <c r="BC829" s="242">
        <f t="shared" si="853"/>
        <v>0</v>
      </c>
      <c r="BD829" s="242">
        <f t="shared" si="853"/>
        <v>0</v>
      </c>
      <c r="BE829" s="242">
        <f t="shared" si="853"/>
        <v>0</v>
      </c>
      <c r="BF829" s="242">
        <f t="shared" si="853"/>
        <v>0</v>
      </c>
      <c r="BG829" s="242">
        <f t="shared" si="853"/>
        <v>0</v>
      </c>
      <c r="BH829" s="242">
        <f t="shared" si="853"/>
        <v>0</v>
      </c>
      <c r="BI829" s="242">
        <f t="shared" si="853"/>
        <v>0</v>
      </c>
      <c r="BJ829" s="242">
        <f t="shared" si="853"/>
        <v>0</v>
      </c>
      <c r="BK829" s="45"/>
      <c r="BL829" s="243">
        <f t="shared" ref="BL829" si="854">IFERROR(BL828/BL826,0)</f>
        <v>0</v>
      </c>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sheetData>
  <mergeCells count="17">
    <mergeCell ref="A496:A549"/>
    <mergeCell ref="BK1:BK38"/>
    <mergeCell ref="A2:A31"/>
    <mergeCell ref="A34:A45"/>
    <mergeCell ref="A48:A101"/>
    <mergeCell ref="A104:A157"/>
    <mergeCell ref="A160:A213"/>
    <mergeCell ref="A216:A269"/>
    <mergeCell ref="A272:A325"/>
    <mergeCell ref="A328:A381"/>
    <mergeCell ref="A384:A437"/>
    <mergeCell ref="A440:A493"/>
    <mergeCell ref="A552:A605"/>
    <mergeCell ref="A608:A661"/>
    <mergeCell ref="A664:A717"/>
    <mergeCell ref="A720:A773"/>
    <mergeCell ref="A776:A829"/>
  </mergeCells>
  <conditionalFormatting sqref="H221 J221">
    <cfRule type="expression" dxfId="746" priority="745" stopIfTrue="1">
      <formula>H221&lt;&gt;SUM(H218:H220)</formula>
    </cfRule>
  </conditionalFormatting>
  <conditionalFormatting sqref="B173 B61 BO61:GY61 BO173:GY173">
    <cfRule type="cellIs" dxfId="745" priority="746" stopIfTrue="1" operator="equal">
      <formula>""""""</formula>
    </cfRule>
  </conditionalFormatting>
  <conditionalFormatting sqref="H169 BO169:XFD169">
    <cfRule type="expression" dxfId="744" priority="744" stopIfTrue="1">
      <formula>H169&lt;&gt;MAX(H166:H168)</formula>
    </cfRule>
  </conditionalFormatting>
  <conditionalFormatting sqref="BO57:XFD57">
    <cfRule type="expression" dxfId="743" priority="743" stopIfTrue="1">
      <formula>BO57&lt;&gt;MAX(BO55:BO56)</formula>
    </cfRule>
  </conditionalFormatting>
  <conditionalFormatting sqref="B21 BO21:GY21">
    <cfRule type="cellIs" dxfId="742" priority="742" stopIfTrue="1" operator="equal">
      <formula>""""""</formula>
    </cfRule>
  </conditionalFormatting>
  <conditionalFormatting sqref="B117 BO117:GY117">
    <cfRule type="cellIs" dxfId="741" priority="741" stopIfTrue="1" operator="equal">
      <formula>""""""</formula>
    </cfRule>
  </conditionalFormatting>
  <conditionalFormatting sqref="H113 BO113:XFD113">
    <cfRule type="expression" dxfId="740" priority="740" stopIfTrue="1">
      <formula>H113&lt;&gt;MAX(H110:H112)</formula>
    </cfRule>
  </conditionalFormatting>
  <conditionalFormatting sqref="J113">
    <cfRule type="expression" dxfId="739" priority="739" stopIfTrue="1">
      <formula>J113&lt;&gt;MAX(J110:J112)</formula>
    </cfRule>
  </conditionalFormatting>
  <conditionalFormatting sqref="B453 BO453:GY453">
    <cfRule type="cellIs" dxfId="738" priority="737" stopIfTrue="1" operator="equal">
      <formula>""""""</formula>
    </cfRule>
  </conditionalFormatting>
  <conditionalFormatting sqref="H453">
    <cfRule type="cellIs" dxfId="737" priority="738" stopIfTrue="1" operator="greaterThan">
      <formula>0</formula>
    </cfRule>
  </conditionalFormatting>
  <conditionalFormatting sqref="H449 BO449:XFD449">
    <cfRule type="expression" dxfId="736" priority="736" stopIfTrue="1">
      <formula>H449&lt;&gt;MAX(H446:H448)</formula>
    </cfRule>
  </conditionalFormatting>
  <conditionalFormatting sqref="J453">
    <cfRule type="cellIs" dxfId="735" priority="735" stopIfTrue="1" operator="greaterThan">
      <formula>0</formula>
    </cfRule>
  </conditionalFormatting>
  <conditionalFormatting sqref="J449">
    <cfRule type="expression" dxfId="734" priority="734" stopIfTrue="1">
      <formula>J449&lt;&gt;MAX(J446:J448)</formula>
    </cfRule>
  </conditionalFormatting>
  <conditionalFormatting sqref="B285 BO285:GY285">
    <cfRule type="cellIs" dxfId="733" priority="732" stopIfTrue="1" operator="equal">
      <formula>""""""</formula>
    </cfRule>
  </conditionalFormatting>
  <conditionalFormatting sqref="H285">
    <cfRule type="cellIs" dxfId="732" priority="733" stopIfTrue="1" operator="greaterThan">
      <formula>0</formula>
    </cfRule>
  </conditionalFormatting>
  <conditionalFormatting sqref="H281 BO281:XFD281">
    <cfRule type="expression" dxfId="731" priority="731" stopIfTrue="1">
      <formula>H281&lt;&gt;MAX(H278:H280)</formula>
    </cfRule>
  </conditionalFormatting>
  <conditionalFormatting sqref="J285">
    <cfRule type="cellIs" dxfId="730" priority="730" stopIfTrue="1" operator="greaterThan">
      <formula>0</formula>
    </cfRule>
  </conditionalFormatting>
  <conditionalFormatting sqref="J281">
    <cfRule type="expression" dxfId="729" priority="729" stopIfTrue="1">
      <formula>J281&lt;&gt;MAX(J278:J280)</formula>
    </cfRule>
  </conditionalFormatting>
  <conditionalFormatting sqref="B733 BO733:GY733">
    <cfRule type="cellIs" dxfId="728" priority="727" stopIfTrue="1" operator="equal">
      <formula>""""""</formula>
    </cfRule>
  </conditionalFormatting>
  <conditionalFormatting sqref="H733">
    <cfRule type="cellIs" dxfId="727" priority="728" stopIfTrue="1" operator="greaterThan">
      <formula>0</formula>
    </cfRule>
  </conditionalFormatting>
  <conditionalFormatting sqref="H729 BO729:XFD729">
    <cfRule type="expression" dxfId="726" priority="726" stopIfTrue="1">
      <formula>H729&lt;&gt;MAX(H726:H728)</formula>
    </cfRule>
  </conditionalFormatting>
  <conditionalFormatting sqref="J733">
    <cfRule type="cellIs" dxfId="725" priority="725" stopIfTrue="1" operator="greaterThan">
      <formula>0</formula>
    </cfRule>
  </conditionalFormatting>
  <conditionalFormatting sqref="J729">
    <cfRule type="expression" dxfId="724" priority="724" stopIfTrue="1">
      <formula>J729&lt;&gt;MAX(J726:J728)</formula>
    </cfRule>
  </conditionalFormatting>
  <conditionalFormatting sqref="B621 BO621:GY621">
    <cfRule type="cellIs" dxfId="723" priority="722" stopIfTrue="1" operator="equal">
      <formula>""""""</formula>
    </cfRule>
  </conditionalFormatting>
  <conditionalFormatting sqref="H621">
    <cfRule type="cellIs" dxfId="722" priority="723" stopIfTrue="1" operator="greaterThan">
      <formula>0</formula>
    </cfRule>
  </conditionalFormatting>
  <conditionalFormatting sqref="H617 BO617:XFD617">
    <cfRule type="expression" dxfId="721" priority="721" stopIfTrue="1">
      <formula>H617&lt;&gt;MAX(H614:H616)</formula>
    </cfRule>
  </conditionalFormatting>
  <conditionalFormatting sqref="J621">
    <cfRule type="cellIs" dxfId="720" priority="720" stopIfTrue="1" operator="greaterThan">
      <formula>0</formula>
    </cfRule>
  </conditionalFormatting>
  <conditionalFormatting sqref="J617">
    <cfRule type="expression" dxfId="719" priority="719" stopIfTrue="1">
      <formula>J617&lt;&gt;MAX(J614:J616)</formula>
    </cfRule>
  </conditionalFormatting>
  <conditionalFormatting sqref="B677 BO677:GY677">
    <cfRule type="cellIs" dxfId="718" priority="717" stopIfTrue="1" operator="equal">
      <formula>""""""</formula>
    </cfRule>
  </conditionalFormatting>
  <conditionalFormatting sqref="H677">
    <cfRule type="cellIs" dxfId="717" priority="718" stopIfTrue="1" operator="greaterThan">
      <formula>0</formula>
    </cfRule>
  </conditionalFormatting>
  <conditionalFormatting sqref="H673 BO673:XFD673">
    <cfRule type="expression" dxfId="716" priority="716" stopIfTrue="1">
      <formula>H673&lt;&gt;MAX(H670:H672)</formula>
    </cfRule>
  </conditionalFormatting>
  <conditionalFormatting sqref="J677">
    <cfRule type="cellIs" dxfId="715" priority="715" stopIfTrue="1" operator="greaterThan">
      <formula>0</formula>
    </cfRule>
  </conditionalFormatting>
  <conditionalFormatting sqref="J673">
    <cfRule type="expression" dxfId="714" priority="714" stopIfTrue="1">
      <formula>J673&lt;&gt;MAX(J670:J672)</formula>
    </cfRule>
  </conditionalFormatting>
  <conditionalFormatting sqref="B509 BO509:GY509">
    <cfRule type="cellIs" dxfId="713" priority="712" stopIfTrue="1" operator="equal">
      <formula>""""""</formula>
    </cfRule>
  </conditionalFormatting>
  <conditionalFormatting sqref="H509">
    <cfRule type="cellIs" dxfId="712" priority="713" stopIfTrue="1" operator="greaterThan">
      <formula>0</formula>
    </cfRule>
  </conditionalFormatting>
  <conditionalFormatting sqref="H505 BO505:XFD505">
    <cfRule type="expression" dxfId="711" priority="711" stopIfTrue="1">
      <formula>H505&lt;&gt;MAX(H502:H504)</formula>
    </cfRule>
  </conditionalFormatting>
  <conditionalFormatting sqref="J509">
    <cfRule type="cellIs" dxfId="710" priority="710" stopIfTrue="1" operator="greaterThan">
      <formula>0</formula>
    </cfRule>
  </conditionalFormatting>
  <conditionalFormatting sqref="J505">
    <cfRule type="expression" dxfId="709" priority="709" stopIfTrue="1">
      <formula>J505&lt;&gt;MAX(J502:J504)</formula>
    </cfRule>
  </conditionalFormatting>
  <conditionalFormatting sqref="B341 BO341:GY341">
    <cfRule type="cellIs" dxfId="708" priority="707" stopIfTrue="1" operator="equal">
      <formula>""""""</formula>
    </cfRule>
  </conditionalFormatting>
  <conditionalFormatting sqref="H341">
    <cfRule type="cellIs" dxfId="707" priority="708" stopIfTrue="1" operator="greaterThan">
      <formula>0</formula>
    </cfRule>
  </conditionalFormatting>
  <conditionalFormatting sqref="H337 BO337:XFD337">
    <cfRule type="expression" dxfId="706" priority="706" stopIfTrue="1">
      <formula>H337&lt;&gt;MAX(H334:H336)</formula>
    </cfRule>
  </conditionalFormatting>
  <conditionalFormatting sqref="J341">
    <cfRule type="cellIs" dxfId="705" priority="705" stopIfTrue="1" operator="greaterThan">
      <formula>0</formula>
    </cfRule>
  </conditionalFormatting>
  <conditionalFormatting sqref="J337">
    <cfRule type="expression" dxfId="704" priority="704" stopIfTrue="1">
      <formula>J337&lt;&gt;MAX(J334:J336)</formula>
    </cfRule>
  </conditionalFormatting>
  <conditionalFormatting sqref="B397 BO397:GY397">
    <cfRule type="cellIs" dxfId="703" priority="702" stopIfTrue="1" operator="equal">
      <formula>""""""</formula>
    </cfRule>
  </conditionalFormatting>
  <conditionalFormatting sqref="H397">
    <cfRule type="cellIs" dxfId="702" priority="703" stopIfTrue="1" operator="greaterThan">
      <formula>0</formula>
    </cfRule>
  </conditionalFormatting>
  <conditionalFormatting sqref="H393 BO393:XFD393">
    <cfRule type="expression" dxfId="701" priority="701" stopIfTrue="1">
      <formula>H393&lt;&gt;MAX(H390:H392)</formula>
    </cfRule>
  </conditionalFormatting>
  <conditionalFormatting sqref="J397">
    <cfRule type="cellIs" dxfId="700" priority="700" stopIfTrue="1" operator="greaterThan">
      <formula>0</formula>
    </cfRule>
  </conditionalFormatting>
  <conditionalFormatting sqref="J393">
    <cfRule type="expression" dxfId="699" priority="69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V389 V333 V501 V669 V613 V725 V277 V445 V109 V165 V53 V20 V557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O389:T389 O333:T333 O501:T501 O669:T669 O613:T613 O725:T725 O277:T277 O445:T445 O109:T109 O165:T165 O53:T53">
    <cfRule type="expression" dxfId="698" priority="747">
      <formula>H$165&lt;&gt;SUM(H$162:H$164)</formula>
    </cfRule>
  </conditionalFormatting>
  <conditionalFormatting sqref="B565 BO565:GY565">
    <cfRule type="cellIs" dxfId="697" priority="696" stopIfTrue="1" operator="equal">
      <formula>""""""</formula>
    </cfRule>
  </conditionalFormatting>
  <conditionalFormatting sqref="H565">
    <cfRule type="cellIs" dxfId="696" priority="697" stopIfTrue="1" operator="greaterThan">
      <formula>0</formula>
    </cfRule>
  </conditionalFormatting>
  <conditionalFormatting sqref="H561 BO561:XFD561">
    <cfRule type="expression" dxfId="695" priority="695" stopIfTrue="1">
      <formula>H561&lt;&gt;MAX(H558:H560)</formula>
    </cfRule>
  </conditionalFormatting>
  <conditionalFormatting sqref="J565">
    <cfRule type="cellIs" dxfId="694" priority="694" stopIfTrue="1" operator="greaterThan">
      <formula>0</formula>
    </cfRule>
  </conditionalFormatting>
  <conditionalFormatting sqref="J561">
    <cfRule type="expression" dxfId="693" priority="693" stopIfTrue="1">
      <formula>J561&lt;&gt;MAX(J558:J560)</formula>
    </cfRule>
  </conditionalFormatting>
  <conditionalFormatting sqref="H557">
    <cfRule type="expression" dxfId="692" priority="698">
      <formula>H$165&lt;&gt;SUM(H$162:H$164)</formula>
    </cfRule>
  </conditionalFormatting>
  <conditionalFormatting sqref="H173 J173">
    <cfRule type="cellIs" dxfId="691" priority="692" stopIfTrue="1" operator="greaterThan">
      <formula>0</formula>
    </cfRule>
  </conditionalFormatting>
  <conditionalFormatting sqref="J117">
    <cfRule type="cellIs" dxfId="690" priority="691" stopIfTrue="1" operator="greaterThan">
      <formula>0</formula>
    </cfRule>
  </conditionalFormatting>
  <conditionalFormatting sqref="H117">
    <cfRule type="cellIs" dxfId="689" priority="690" stopIfTrue="1" operator="greaterThan">
      <formula>0</formula>
    </cfRule>
  </conditionalFormatting>
  <conditionalFormatting sqref="BK221 BM221:BN221">
    <cfRule type="expression" dxfId="688" priority="687" stopIfTrue="1">
      <formula>BK221&lt;&gt;SUM(BK218:BK220)</formula>
    </cfRule>
  </conditionalFormatting>
  <conditionalFormatting sqref="BK173 BK61 BM61:BN61 BM173:BN173">
    <cfRule type="cellIs" dxfId="687" priority="688" stopIfTrue="1" operator="equal">
      <formula>""""""</formula>
    </cfRule>
  </conditionalFormatting>
  <conditionalFormatting sqref="BK225 BM225:BN225">
    <cfRule type="expression" dxfId="686" priority="686" stopIfTrue="1">
      <formula>BK225&lt;&gt;MAX(BK222:BK224)</formula>
    </cfRule>
  </conditionalFormatting>
  <conditionalFormatting sqref="BK169 BM169:BN169">
    <cfRule type="expression" dxfId="685" priority="685" stopIfTrue="1">
      <formula>BK169&lt;&gt;MAX(BK166:BK168)</formula>
    </cfRule>
  </conditionalFormatting>
  <conditionalFormatting sqref="BK57 BM57:BN57">
    <cfRule type="expression" dxfId="684" priority="684" stopIfTrue="1">
      <formula>BK57&lt;&gt;MAX(BK55:BK56)</formula>
    </cfRule>
  </conditionalFormatting>
  <conditionalFormatting sqref="BM21:BN21">
    <cfRule type="cellIs" dxfId="683" priority="683" stopIfTrue="1" operator="equal">
      <formula>""""""</formula>
    </cfRule>
  </conditionalFormatting>
  <conditionalFormatting sqref="BK117 BM117:BN117">
    <cfRule type="cellIs" dxfId="682" priority="682" stopIfTrue="1" operator="equal">
      <formula>""""""</formula>
    </cfRule>
  </conditionalFormatting>
  <conditionalFormatting sqref="BK113 BM113:BN113">
    <cfRule type="expression" dxfId="681" priority="681" stopIfTrue="1">
      <formula>BK113&lt;&gt;MAX(BK110:BK112)</formula>
    </cfRule>
  </conditionalFormatting>
  <conditionalFormatting sqref="BK453 BM453:BN453">
    <cfRule type="cellIs" dxfId="680" priority="680" stopIfTrue="1" operator="equal">
      <formula>""""""</formula>
    </cfRule>
  </conditionalFormatting>
  <conditionalFormatting sqref="BK449 BM449:BN449">
    <cfRule type="expression" dxfId="679" priority="679" stopIfTrue="1">
      <formula>BK449&lt;&gt;MAX(BK446:BK448)</formula>
    </cfRule>
  </conditionalFormatting>
  <conditionalFormatting sqref="BK285 BM285:BN285">
    <cfRule type="cellIs" dxfId="678" priority="678" stopIfTrue="1" operator="equal">
      <formula>""""""</formula>
    </cfRule>
  </conditionalFormatting>
  <conditionalFormatting sqref="BK281 BM281:BN281">
    <cfRule type="expression" dxfId="677" priority="677" stopIfTrue="1">
      <formula>BK281&lt;&gt;MAX(BK278:BK280)</formula>
    </cfRule>
  </conditionalFormatting>
  <conditionalFormatting sqref="BK733 BM733:BN733">
    <cfRule type="cellIs" dxfId="676" priority="676" stopIfTrue="1" operator="equal">
      <formula>""""""</formula>
    </cfRule>
  </conditionalFormatting>
  <conditionalFormatting sqref="BK729 BM729:BN729">
    <cfRule type="expression" dxfId="675" priority="675" stopIfTrue="1">
      <formula>BK729&lt;&gt;MAX(BK726:BK728)</formula>
    </cfRule>
  </conditionalFormatting>
  <conditionalFormatting sqref="BK621 BM621:BN621">
    <cfRule type="cellIs" dxfId="674" priority="674" stopIfTrue="1" operator="equal">
      <formula>""""""</formula>
    </cfRule>
  </conditionalFormatting>
  <conditionalFormatting sqref="BK617 BM617:BN617">
    <cfRule type="expression" dxfId="673" priority="673" stopIfTrue="1">
      <formula>BK617&lt;&gt;MAX(BK614:BK616)</formula>
    </cfRule>
  </conditionalFormatting>
  <conditionalFormatting sqref="BK677 BM677:BN677">
    <cfRule type="cellIs" dxfId="672" priority="672" stopIfTrue="1" operator="equal">
      <formula>""""""</formula>
    </cfRule>
  </conditionalFormatting>
  <conditionalFormatting sqref="BK673 BM673:BN673">
    <cfRule type="expression" dxfId="671" priority="671" stopIfTrue="1">
      <formula>BK673&lt;&gt;MAX(BK670:BK672)</formula>
    </cfRule>
  </conditionalFormatting>
  <conditionalFormatting sqref="BK509 BM509:BN509">
    <cfRule type="cellIs" dxfId="670" priority="670" stopIfTrue="1" operator="equal">
      <formula>""""""</formula>
    </cfRule>
  </conditionalFormatting>
  <conditionalFormatting sqref="BK505 BM505:BN505">
    <cfRule type="expression" dxfId="669" priority="669" stopIfTrue="1">
      <formula>BK505&lt;&gt;MAX(BK502:BK504)</formula>
    </cfRule>
  </conditionalFormatting>
  <conditionalFormatting sqref="BK341 BM341:BN341">
    <cfRule type="cellIs" dxfId="668" priority="668" stopIfTrue="1" operator="equal">
      <formula>""""""</formula>
    </cfRule>
  </conditionalFormatting>
  <conditionalFormatting sqref="BK337 BM337:BN337">
    <cfRule type="expression" dxfId="667" priority="667" stopIfTrue="1">
      <formula>BK337&lt;&gt;MAX(BK334:BK336)</formula>
    </cfRule>
  </conditionalFormatting>
  <conditionalFormatting sqref="BK397 BM397:BN397">
    <cfRule type="cellIs" dxfId="666" priority="666" stopIfTrue="1" operator="equal">
      <formula>""""""</formula>
    </cfRule>
  </conditionalFormatting>
  <conditionalFormatting sqref="BK393 BM393:BN393">
    <cfRule type="expression" dxfId="665" priority="665" stopIfTrue="1">
      <formula>BK393&lt;&gt;MAX(BK390:BK392)</formula>
    </cfRule>
  </conditionalFormatting>
  <conditionalFormatting sqref="BM20:BN20 BM557:BN557">
    <cfRule type="expression" dxfId="664" priority="689">
      <formula>BM$165&lt;&gt;SUM(BM$162:BM$164)</formula>
    </cfRule>
  </conditionalFormatting>
  <conditionalFormatting sqref="BK565 BM565:BN565">
    <cfRule type="cellIs" dxfId="663" priority="663" stopIfTrue="1" operator="equal">
      <formula>""""""</formula>
    </cfRule>
  </conditionalFormatting>
  <conditionalFormatting sqref="BK561 BM561:BN561">
    <cfRule type="expression" dxfId="662" priority="662" stopIfTrue="1">
      <formula>BK561&lt;&gt;MAX(BK558:BK560)</formula>
    </cfRule>
  </conditionalFormatting>
  <conditionalFormatting sqref="BK557">
    <cfRule type="expression" dxfId="661" priority="664">
      <formula>BK$165&lt;&gt;SUM(BK$162:BK$164)</formula>
    </cfRule>
  </conditionalFormatting>
  <conditionalFormatting sqref="O221:S221">
    <cfRule type="expression" dxfId="660" priority="659" stopIfTrue="1">
      <formula>O221&lt;&gt;SUM(O218:O220)</formula>
    </cfRule>
  </conditionalFormatting>
  <conditionalFormatting sqref="O173:S173 O61:S61">
    <cfRule type="cellIs" dxfId="659" priority="660" stopIfTrue="1" operator="greaterThan">
      <formula>0</formula>
    </cfRule>
  </conditionalFormatting>
  <conditionalFormatting sqref="O225:S225">
    <cfRule type="expression" dxfId="658" priority="658" stopIfTrue="1">
      <formula>O225&lt;&gt;MAX(O222:O224)</formula>
    </cfRule>
  </conditionalFormatting>
  <conditionalFormatting sqref="O169:S169">
    <cfRule type="expression" dxfId="657" priority="657" stopIfTrue="1">
      <formula>O169&lt;&gt;MAX(O166:O168)</formula>
    </cfRule>
  </conditionalFormatting>
  <conditionalFormatting sqref="O57:S57">
    <cfRule type="expression" dxfId="656" priority="656" stopIfTrue="1">
      <formula>O57&lt;&gt;MAX(O55:O56)</formula>
    </cfRule>
  </conditionalFormatting>
  <conditionalFormatting sqref="O117:S117">
    <cfRule type="cellIs" dxfId="655" priority="655" stopIfTrue="1" operator="greaterThan">
      <formula>0</formula>
    </cfRule>
  </conditionalFormatting>
  <conditionalFormatting sqref="O113:S113">
    <cfRule type="expression" dxfId="654" priority="654" stopIfTrue="1">
      <formula>O113&lt;&gt;MAX(O110:O112)</formula>
    </cfRule>
  </conditionalFormatting>
  <conditionalFormatting sqref="O453:S453">
    <cfRule type="cellIs" dxfId="653" priority="653" stopIfTrue="1" operator="greaterThan">
      <formula>0</formula>
    </cfRule>
  </conditionalFormatting>
  <conditionalFormatting sqref="O449:S449">
    <cfRule type="expression" dxfId="652" priority="652" stopIfTrue="1">
      <formula>O449&lt;&gt;MAX(O446:O448)</formula>
    </cfRule>
  </conditionalFormatting>
  <conditionalFormatting sqref="O285:S285">
    <cfRule type="cellIs" dxfId="651" priority="651" stopIfTrue="1" operator="greaterThan">
      <formula>0</formula>
    </cfRule>
  </conditionalFormatting>
  <conditionalFormatting sqref="O281:S281">
    <cfRule type="expression" dxfId="650" priority="650" stopIfTrue="1">
      <formula>O281&lt;&gt;MAX(O278:O280)</formula>
    </cfRule>
  </conditionalFormatting>
  <conditionalFormatting sqref="O733:S733">
    <cfRule type="cellIs" dxfId="649" priority="649" stopIfTrue="1" operator="greaterThan">
      <formula>0</formula>
    </cfRule>
  </conditionalFormatting>
  <conditionalFormatting sqref="O729:S729">
    <cfRule type="expression" dxfId="648" priority="648" stopIfTrue="1">
      <formula>O729&lt;&gt;MAX(O726:O728)</formula>
    </cfRule>
  </conditionalFormatting>
  <conditionalFormatting sqref="O621:S621">
    <cfRule type="cellIs" dxfId="647" priority="647" stopIfTrue="1" operator="greaterThan">
      <formula>0</formula>
    </cfRule>
  </conditionalFormatting>
  <conditionalFormatting sqref="O617:S617">
    <cfRule type="expression" dxfId="646" priority="646" stopIfTrue="1">
      <formula>O617&lt;&gt;MAX(O614:O616)</formula>
    </cfRule>
  </conditionalFormatting>
  <conditionalFormatting sqref="O677:S677">
    <cfRule type="cellIs" dxfId="645" priority="645" stopIfTrue="1" operator="greaterThan">
      <formula>0</formula>
    </cfRule>
  </conditionalFormatting>
  <conditionalFormatting sqref="O673:S673">
    <cfRule type="expression" dxfId="644" priority="644" stopIfTrue="1">
      <formula>O673&lt;&gt;MAX(O670:O672)</formula>
    </cfRule>
  </conditionalFormatting>
  <conditionalFormatting sqref="O509:S509">
    <cfRule type="cellIs" dxfId="643" priority="643" stopIfTrue="1" operator="greaterThan">
      <formula>0</formula>
    </cfRule>
  </conditionalFormatting>
  <conditionalFormatting sqref="O505:S505">
    <cfRule type="expression" dxfId="642" priority="642" stopIfTrue="1">
      <formula>O505&lt;&gt;MAX(O502:O504)</formula>
    </cfRule>
  </conditionalFormatting>
  <conditionalFormatting sqref="O341:S341">
    <cfRule type="cellIs" dxfId="641" priority="641" stopIfTrue="1" operator="greaterThan">
      <formula>0</formula>
    </cfRule>
  </conditionalFormatting>
  <conditionalFormatting sqref="O337:S337">
    <cfRule type="expression" dxfId="640" priority="640" stopIfTrue="1">
      <formula>O337&lt;&gt;MAX(O334:O336)</formula>
    </cfRule>
  </conditionalFormatting>
  <conditionalFormatting sqref="O397:S397">
    <cfRule type="cellIs" dxfId="639" priority="639" stopIfTrue="1" operator="greaterThan">
      <formula>0</formula>
    </cfRule>
  </conditionalFormatting>
  <conditionalFormatting sqref="O393:S393">
    <cfRule type="expression" dxfId="638" priority="638" stopIfTrue="1">
      <formula>O393&lt;&gt;MAX(O390:O392)</formula>
    </cfRule>
  </conditionalFormatting>
  <conditionalFormatting sqref="O20:S20">
    <cfRule type="expression" dxfId="637" priority="661">
      <formula>O$165&lt;&gt;SUM(O$162:O$164)</formula>
    </cfRule>
  </conditionalFormatting>
  <conditionalFormatting sqref="O565:S565">
    <cfRule type="cellIs" dxfId="636" priority="636" stopIfTrue="1" operator="greaterThan">
      <formula>0</formula>
    </cfRule>
  </conditionalFormatting>
  <conditionalFormatting sqref="O561:S561">
    <cfRule type="expression" dxfId="635" priority="635" stopIfTrue="1">
      <formula>O561&lt;&gt;MAX(O558:O560)</formula>
    </cfRule>
  </conditionalFormatting>
  <conditionalFormatting sqref="O557:S557">
    <cfRule type="expression" dxfId="634" priority="637">
      <formula>O$165&lt;&gt;SUM(O$162:O$164)</formula>
    </cfRule>
  </conditionalFormatting>
  <conditionalFormatting sqref="H389:J389 H333:J333 H501:J501 H669:J669 H613:J613 H725:J725 H277:J277 H445:J445 H109:J109 H165:J165 W333:AE333 W501:AE501 W669:AE669 W613:AE613 W725:AE725 W277:AE277 W445:AE445 W109:AE109 W165:AE165 W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33" priority="634">
      <formula>H$165&lt;&gt;SUM(H$162:H$164)</formula>
    </cfRule>
  </conditionalFormatting>
  <conditionalFormatting sqref="H221:J221">
    <cfRule type="expression" dxfId="632" priority="632" stopIfTrue="1">
      <formula>H221&lt;&gt;SUM(H218:H220)</formula>
    </cfRule>
  </conditionalFormatting>
  <conditionalFormatting sqref="H173:J173">
    <cfRule type="cellIs" dxfId="631" priority="633" stopIfTrue="1" operator="greaterThan">
      <formula>0</formula>
    </cfRule>
  </conditionalFormatting>
  <conditionalFormatting sqref="H225:J225">
    <cfRule type="expression" dxfId="630" priority="631" stopIfTrue="1">
      <formula>H225&lt;&gt;MAX(H222:H224)</formula>
    </cfRule>
  </conditionalFormatting>
  <conditionalFormatting sqref="H169:J169">
    <cfRule type="expression" dxfId="629" priority="630" stopIfTrue="1">
      <formula>H169&lt;&gt;MAX(H166:H168)</formula>
    </cfRule>
  </conditionalFormatting>
  <conditionalFormatting sqref="H117:J117">
    <cfRule type="cellIs" dxfId="628" priority="629" stopIfTrue="1" operator="greaterThan">
      <formula>0</formula>
    </cfRule>
  </conditionalFormatting>
  <conditionalFormatting sqref="H113:J113">
    <cfRule type="expression" dxfId="627" priority="628" stopIfTrue="1">
      <formula>H113&lt;&gt;MAX(H110:H112)</formula>
    </cfRule>
  </conditionalFormatting>
  <conditionalFormatting sqref="H453:J453">
    <cfRule type="cellIs" dxfId="626" priority="627" stopIfTrue="1" operator="greaterThan">
      <formula>0</formula>
    </cfRule>
  </conditionalFormatting>
  <conditionalFormatting sqref="H449:J449">
    <cfRule type="expression" dxfId="625" priority="626" stopIfTrue="1">
      <formula>H449&lt;&gt;MAX(H446:H448)</formula>
    </cfRule>
  </conditionalFormatting>
  <conditionalFormatting sqref="H285:J285">
    <cfRule type="cellIs" dxfId="624" priority="625" stopIfTrue="1" operator="greaterThan">
      <formula>0</formula>
    </cfRule>
  </conditionalFormatting>
  <conditionalFormatting sqref="H281:J281">
    <cfRule type="expression" dxfId="623" priority="624" stopIfTrue="1">
      <formula>H281&lt;&gt;MAX(H278:H280)</formula>
    </cfRule>
  </conditionalFormatting>
  <conditionalFormatting sqref="H733:J733">
    <cfRule type="cellIs" dxfId="622" priority="623" stopIfTrue="1" operator="greaterThan">
      <formula>0</formula>
    </cfRule>
  </conditionalFormatting>
  <conditionalFormatting sqref="H729:J729">
    <cfRule type="expression" dxfId="621" priority="622" stopIfTrue="1">
      <formula>H729&lt;&gt;MAX(H726:H728)</formula>
    </cfRule>
  </conditionalFormatting>
  <conditionalFormatting sqref="H621:J621">
    <cfRule type="cellIs" dxfId="620" priority="621" stopIfTrue="1" operator="greaterThan">
      <formula>0</formula>
    </cfRule>
  </conditionalFormatting>
  <conditionalFormatting sqref="H617:J617">
    <cfRule type="expression" dxfId="619" priority="620" stopIfTrue="1">
      <formula>H617&lt;&gt;MAX(H614:H616)</formula>
    </cfRule>
  </conditionalFormatting>
  <conditionalFormatting sqref="H677:J677">
    <cfRule type="cellIs" dxfId="618" priority="619" stopIfTrue="1" operator="greaterThan">
      <formula>0</formula>
    </cfRule>
  </conditionalFormatting>
  <conditionalFormatting sqref="H673:J673">
    <cfRule type="expression" dxfId="617" priority="618" stopIfTrue="1">
      <formula>H673&lt;&gt;MAX(H670:H672)</formula>
    </cfRule>
  </conditionalFormatting>
  <conditionalFormatting sqref="H509:J509">
    <cfRule type="cellIs" dxfId="616" priority="617" stopIfTrue="1" operator="greaterThan">
      <formula>0</formula>
    </cfRule>
  </conditionalFormatting>
  <conditionalFormatting sqref="H505:J505">
    <cfRule type="expression" dxfId="615" priority="616" stopIfTrue="1">
      <formula>H505&lt;&gt;MAX(H502:H504)</formula>
    </cfRule>
  </conditionalFormatting>
  <conditionalFormatting sqref="H341:J341">
    <cfRule type="cellIs" dxfId="614" priority="615" stopIfTrue="1" operator="greaterThan">
      <formula>0</formula>
    </cfRule>
  </conditionalFormatting>
  <conditionalFormatting sqref="H337:J337">
    <cfRule type="expression" dxfId="613" priority="614" stopIfTrue="1">
      <formula>H337&lt;&gt;MAX(H334:H336)</formula>
    </cfRule>
  </conditionalFormatting>
  <conditionalFormatting sqref="H397:J397">
    <cfRule type="cellIs" dxfId="612" priority="613" stopIfTrue="1" operator="greaterThan">
      <formula>0</formula>
    </cfRule>
  </conditionalFormatting>
  <conditionalFormatting sqref="H393:J393">
    <cfRule type="expression" dxfId="611" priority="612" stopIfTrue="1">
      <formula>H393&lt;&gt;MAX(H390:H392)</formula>
    </cfRule>
  </conditionalFormatting>
  <conditionalFormatting sqref="H565:J565">
    <cfRule type="cellIs" dxfId="610" priority="610" stopIfTrue="1" operator="greaterThan">
      <formula>0</formula>
    </cfRule>
  </conditionalFormatting>
  <conditionalFormatting sqref="H561:J561">
    <cfRule type="expression" dxfId="609" priority="609" stopIfTrue="1">
      <formula>H561&lt;&gt;MAX(H558:H560)</formula>
    </cfRule>
  </conditionalFormatting>
  <conditionalFormatting sqref="H557:J557">
    <cfRule type="expression" dxfId="608" priority="611">
      <formula>H$165&lt;&gt;SUM(H$162:H$164)</formula>
    </cfRule>
  </conditionalFormatting>
  <conditionalFormatting sqref="W389:Z389">
    <cfRule type="expression" dxfId="607" priority="608">
      <formula>W$165&lt;&gt;SUM(W$162:W$164)</formula>
    </cfRule>
  </conditionalFormatting>
  <conditionalFormatting sqref="W221:Z221">
    <cfRule type="expression" dxfId="606" priority="605" stopIfTrue="1">
      <formula>W221&lt;&gt;SUM(W218:W220)</formula>
    </cfRule>
  </conditionalFormatting>
  <conditionalFormatting sqref="W173:Z173 W61:Z61">
    <cfRule type="cellIs" dxfId="605" priority="606" stopIfTrue="1" operator="greaterThan">
      <formula>0</formula>
    </cfRule>
  </conditionalFormatting>
  <conditionalFormatting sqref="W225:Z225">
    <cfRule type="expression" dxfId="604" priority="604" stopIfTrue="1">
      <formula>W225&lt;&gt;MAX(W222:W224)</formula>
    </cfRule>
  </conditionalFormatting>
  <conditionalFormatting sqref="W169:Z169">
    <cfRule type="expression" dxfId="603" priority="603" stopIfTrue="1">
      <formula>W169&lt;&gt;MAX(W166:W168)</formula>
    </cfRule>
  </conditionalFormatting>
  <conditionalFormatting sqref="W57:Z57">
    <cfRule type="expression" dxfId="602" priority="602" stopIfTrue="1">
      <formula>W57&lt;&gt;MAX(W55:W56)</formula>
    </cfRule>
  </conditionalFormatting>
  <conditionalFormatting sqref="W117:Z117">
    <cfRule type="cellIs" dxfId="601" priority="601" stopIfTrue="1" operator="greaterThan">
      <formula>0</formula>
    </cfRule>
  </conditionalFormatting>
  <conditionalFormatting sqref="W113:Z113">
    <cfRule type="expression" dxfId="600" priority="600" stopIfTrue="1">
      <formula>W113&lt;&gt;MAX(W110:W112)</formula>
    </cfRule>
  </conditionalFormatting>
  <conditionalFormatting sqref="W453:Z453">
    <cfRule type="cellIs" dxfId="599" priority="599" stopIfTrue="1" operator="greaterThan">
      <formula>0</formula>
    </cfRule>
  </conditionalFormatting>
  <conditionalFormatting sqref="W449:Z449">
    <cfRule type="expression" dxfId="598" priority="598" stopIfTrue="1">
      <formula>W449&lt;&gt;MAX(W446:W448)</formula>
    </cfRule>
  </conditionalFormatting>
  <conditionalFormatting sqref="W285:Z285">
    <cfRule type="cellIs" dxfId="597" priority="597" stopIfTrue="1" operator="greaterThan">
      <formula>0</formula>
    </cfRule>
  </conditionalFormatting>
  <conditionalFormatting sqref="W281:Z281">
    <cfRule type="expression" dxfId="596" priority="596" stopIfTrue="1">
      <formula>W281&lt;&gt;MAX(W278:W280)</formula>
    </cfRule>
  </conditionalFormatting>
  <conditionalFormatting sqref="W733:Z733">
    <cfRule type="cellIs" dxfId="595" priority="595" stopIfTrue="1" operator="greaterThan">
      <formula>0</formula>
    </cfRule>
  </conditionalFormatting>
  <conditionalFormatting sqref="W729:Z729">
    <cfRule type="expression" dxfId="594" priority="594" stopIfTrue="1">
      <formula>W729&lt;&gt;MAX(W726:W728)</formula>
    </cfRule>
  </conditionalFormatting>
  <conditionalFormatting sqref="W621:Z621">
    <cfRule type="cellIs" dxfId="593" priority="593" stopIfTrue="1" operator="greaterThan">
      <formula>0</formula>
    </cfRule>
  </conditionalFormatting>
  <conditionalFormatting sqref="W617:Z617">
    <cfRule type="expression" dxfId="592" priority="592" stopIfTrue="1">
      <formula>W617&lt;&gt;MAX(W614:W616)</formula>
    </cfRule>
  </conditionalFormatting>
  <conditionalFormatting sqref="W677:Z677">
    <cfRule type="cellIs" dxfId="591" priority="591" stopIfTrue="1" operator="greaterThan">
      <formula>0</formula>
    </cfRule>
  </conditionalFormatting>
  <conditionalFormatting sqref="W673:Z673">
    <cfRule type="expression" dxfId="590" priority="590" stopIfTrue="1">
      <formula>W673&lt;&gt;MAX(W670:W672)</formula>
    </cfRule>
  </conditionalFormatting>
  <conditionalFormatting sqref="W509:Z509">
    <cfRule type="cellIs" dxfId="589" priority="589" stopIfTrue="1" operator="greaterThan">
      <formula>0</formula>
    </cfRule>
  </conditionalFormatting>
  <conditionalFormatting sqref="W505:Z505">
    <cfRule type="expression" dxfId="588" priority="588" stopIfTrue="1">
      <formula>W505&lt;&gt;MAX(W502:W504)</formula>
    </cfRule>
  </conditionalFormatting>
  <conditionalFormatting sqref="W341:Z341">
    <cfRule type="cellIs" dxfId="587" priority="587" stopIfTrue="1" operator="greaterThan">
      <formula>0</formula>
    </cfRule>
  </conditionalFormatting>
  <conditionalFormatting sqref="W337:Z337">
    <cfRule type="expression" dxfId="586" priority="586" stopIfTrue="1">
      <formula>W337&lt;&gt;MAX(W334:W336)</formula>
    </cfRule>
  </conditionalFormatting>
  <conditionalFormatting sqref="W397:Z397">
    <cfRule type="cellIs" dxfId="585" priority="585" stopIfTrue="1" operator="greaterThan">
      <formula>0</formula>
    </cfRule>
  </conditionalFormatting>
  <conditionalFormatting sqref="W393:Z393">
    <cfRule type="expression" dxfId="584" priority="584" stopIfTrue="1">
      <formula>W393&lt;&gt;MAX(W390:W392)</formula>
    </cfRule>
  </conditionalFormatting>
  <conditionalFormatting sqref="W20:BJ20">
    <cfRule type="expression" dxfId="583" priority="607">
      <formula>W$165&lt;&gt;SUM(W$162:W$164)</formula>
    </cfRule>
  </conditionalFormatting>
  <conditionalFormatting sqref="W565:Z565">
    <cfRule type="cellIs" dxfId="582" priority="582" stopIfTrue="1" operator="greaterThan">
      <formula>0</formula>
    </cfRule>
  </conditionalFormatting>
  <conditionalFormatting sqref="W561:Z561">
    <cfRule type="expression" dxfId="581" priority="581" stopIfTrue="1">
      <formula>W561&lt;&gt;MAX(W558:W560)</formula>
    </cfRule>
  </conditionalFormatting>
  <conditionalFormatting sqref="W557:Z557">
    <cfRule type="expression" dxfId="580" priority="583">
      <formula>W$165&lt;&gt;SUM(W$162:W$164)</formula>
    </cfRule>
  </conditionalFormatting>
  <conditionalFormatting sqref="T221 V221">
    <cfRule type="expression" dxfId="579" priority="579" stopIfTrue="1">
      <formula>T221&lt;&gt;SUM(T218:T220)</formula>
    </cfRule>
  </conditionalFormatting>
  <conditionalFormatting sqref="T169">
    <cfRule type="expression" dxfId="578" priority="578" stopIfTrue="1">
      <formula>T169&lt;&gt;MAX(T166:T168)</formula>
    </cfRule>
  </conditionalFormatting>
  <conditionalFormatting sqref="T57">
    <cfRule type="expression" dxfId="577" priority="577" stopIfTrue="1">
      <formula>T57&lt;&gt;MAX(T55:T56)</formula>
    </cfRule>
  </conditionalFormatting>
  <conditionalFormatting sqref="V61">
    <cfRule type="cellIs" dxfId="576" priority="576" stopIfTrue="1" operator="greaterThan">
      <formula>0</formula>
    </cfRule>
  </conditionalFormatting>
  <conditionalFormatting sqref="V57">
    <cfRule type="expression" dxfId="575" priority="575" stopIfTrue="1">
      <formula>V57&lt;&gt;MAX(V54:V56)</formula>
    </cfRule>
  </conditionalFormatting>
  <conditionalFormatting sqref="T61">
    <cfRule type="cellIs" dxfId="574" priority="574" stopIfTrue="1" operator="greaterThan">
      <formula>0</formula>
    </cfRule>
  </conditionalFormatting>
  <conditionalFormatting sqref="T113">
    <cfRule type="expression" dxfId="573" priority="573" stopIfTrue="1">
      <formula>T113&lt;&gt;MAX(T110:T112)</formula>
    </cfRule>
  </conditionalFormatting>
  <conditionalFormatting sqref="V113">
    <cfRule type="expression" dxfId="572" priority="572" stopIfTrue="1">
      <formula>V113&lt;&gt;MAX(V110:V112)</formula>
    </cfRule>
  </conditionalFormatting>
  <conditionalFormatting sqref="T453">
    <cfRule type="cellIs" dxfId="571" priority="571" stopIfTrue="1" operator="greaterThan">
      <formula>0</formula>
    </cfRule>
  </conditionalFormatting>
  <conditionalFormatting sqref="T449">
    <cfRule type="expression" dxfId="570" priority="570" stopIfTrue="1">
      <formula>T449&lt;&gt;MAX(T446:T448)</formula>
    </cfRule>
  </conditionalFormatting>
  <conditionalFormatting sqref="V453">
    <cfRule type="cellIs" dxfId="569" priority="569" stopIfTrue="1" operator="greaterThan">
      <formula>0</formula>
    </cfRule>
  </conditionalFormatting>
  <conditionalFormatting sqref="V449">
    <cfRule type="expression" dxfId="568" priority="568" stopIfTrue="1">
      <formula>V449&lt;&gt;MAX(V446:V448)</formula>
    </cfRule>
  </conditionalFormatting>
  <conditionalFormatting sqref="T285">
    <cfRule type="cellIs" dxfId="567" priority="567" stopIfTrue="1" operator="greaterThan">
      <formula>0</formula>
    </cfRule>
  </conditionalFormatting>
  <conditionalFormatting sqref="T281">
    <cfRule type="expression" dxfId="566" priority="566" stopIfTrue="1">
      <formula>T281&lt;&gt;MAX(T278:T280)</formula>
    </cfRule>
  </conditionalFormatting>
  <conditionalFormatting sqref="V285">
    <cfRule type="cellIs" dxfId="565" priority="565" stopIfTrue="1" operator="greaterThan">
      <formula>0</formula>
    </cfRule>
  </conditionalFormatting>
  <conditionalFormatting sqref="V281">
    <cfRule type="expression" dxfId="564" priority="564" stopIfTrue="1">
      <formula>V281&lt;&gt;MAX(V278:V280)</formula>
    </cfRule>
  </conditionalFormatting>
  <conditionalFormatting sqref="T733">
    <cfRule type="cellIs" dxfId="563" priority="563" stopIfTrue="1" operator="greaterThan">
      <formula>0</formula>
    </cfRule>
  </conditionalFormatting>
  <conditionalFormatting sqref="T729">
    <cfRule type="expression" dxfId="562" priority="562" stopIfTrue="1">
      <formula>T729&lt;&gt;MAX(T726:T728)</formula>
    </cfRule>
  </conditionalFormatting>
  <conditionalFormatting sqref="V733">
    <cfRule type="cellIs" dxfId="561" priority="561" stopIfTrue="1" operator="greaterThan">
      <formula>0</formula>
    </cfRule>
  </conditionalFormatting>
  <conditionalFormatting sqref="V729">
    <cfRule type="expression" dxfId="560" priority="560" stopIfTrue="1">
      <formula>V729&lt;&gt;MAX(V726:V728)</formula>
    </cfRule>
  </conditionalFormatting>
  <conditionalFormatting sqref="T621">
    <cfRule type="cellIs" dxfId="559" priority="559" stopIfTrue="1" operator="greaterThan">
      <formula>0</formula>
    </cfRule>
  </conditionalFormatting>
  <conditionalFormatting sqref="T617">
    <cfRule type="expression" dxfId="558" priority="558" stopIfTrue="1">
      <formula>T617&lt;&gt;MAX(T614:T616)</formula>
    </cfRule>
  </conditionalFormatting>
  <conditionalFormatting sqref="V621">
    <cfRule type="cellIs" dxfId="557" priority="557" stopIfTrue="1" operator="greaterThan">
      <formula>0</formula>
    </cfRule>
  </conditionalFormatting>
  <conditionalFormatting sqref="V617">
    <cfRule type="expression" dxfId="556" priority="556" stopIfTrue="1">
      <formula>V617&lt;&gt;MAX(V614:V616)</formula>
    </cfRule>
  </conditionalFormatting>
  <conditionalFormatting sqref="T677">
    <cfRule type="cellIs" dxfId="555" priority="555" stopIfTrue="1" operator="greaterThan">
      <formula>0</formula>
    </cfRule>
  </conditionalFormatting>
  <conditionalFormatting sqref="T673">
    <cfRule type="expression" dxfId="554" priority="554" stopIfTrue="1">
      <formula>T673&lt;&gt;MAX(T670:T672)</formula>
    </cfRule>
  </conditionalFormatting>
  <conditionalFormatting sqref="V677">
    <cfRule type="cellIs" dxfId="553" priority="553" stopIfTrue="1" operator="greaterThan">
      <formula>0</formula>
    </cfRule>
  </conditionalFormatting>
  <conditionalFormatting sqref="V673">
    <cfRule type="expression" dxfId="552" priority="552" stopIfTrue="1">
      <formula>V673&lt;&gt;MAX(V670:V672)</formula>
    </cfRule>
  </conditionalFormatting>
  <conditionalFormatting sqref="T509">
    <cfRule type="cellIs" dxfId="551" priority="551" stopIfTrue="1" operator="greaterThan">
      <formula>0</formula>
    </cfRule>
  </conditionalFormatting>
  <conditionalFormatting sqref="T505">
    <cfRule type="expression" dxfId="550" priority="550" stopIfTrue="1">
      <formula>T505&lt;&gt;MAX(T502:T504)</formula>
    </cfRule>
  </conditionalFormatting>
  <conditionalFormatting sqref="V509">
    <cfRule type="cellIs" dxfId="549" priority="549" stopIfTrue="1" operator="greaterThan">
      <formula>0</formula>
    </cfRule>
  </conditionalFormatting>
  <conditionalFormatting sqref="V505">
    <cfRule type="expression" dxfId="548" priority="548" stopIfTrue="1">
      <formula>V505&lt;&gt;MAX(V502:V504)</formula>
    </cfRule>
  </conditionalFormatting>
  <conditionalFormatting sqref="T341">
    <cfRule type="cellIs" dxfId="547" priority="547" stopIfTrue="1" operator="greaterThan">
      <formula>0</formula>
    </cfRule>
  </conditionalFormatting>
  <conditionalFormatting sqref="T337">
    <cfRule type="expression" dxfId="546" priority="546" stopIfTrue="1">
      <formula>T337&lt;&gt;MAX(T334:T336)</formula>
    </cfRule>
  </conditionalFormatting>
  <conditionalFormatting sqref="V341">
    <cfRule type="cellIs" dxfId="545" priority="545" stopIfTrue="1" operator="greaterThan">
      <formula>0</formula>
    </cfRule>
  </conditionalFormatting>
  <conditionalFormatting sqref="V337">
    <cfRule type="expression" dxfId="544" priority="544" stopIfTrue="1">
      <formula>V337&lt;&gt;MAX(V334:V336)</formula>
    </cfRule>
  </conditionalFormatting>
  <conditionalFormatting sqref="T397">
    <cfRule type="cellIs" dxfId="543" priority="543" stopIfTrue="1" operator="greaterThan">
      <formula>0</formula>
    </cfRule>
  </conditionalFormatting>
  <conditionalFormatting sqref="T393">
    <cfRule type="expression" dxfId="542" priority="542" stopIfTrue="1">
      <formula>T393&lt;&gt;MAX(T390:T392)</formula>
    </cfRule>
  </conditionalFormatting>
  <conditionalFormatting sqref="V397">
    <cfRule type="cellIs" dxfId="541" priority="541" stopIfTrue="1" operator="greaterThan">
      <formula>0</formula>
    </cfRule>
  </conditionalFormatting>
  <conditionalFormatting sqref="V393">
    <cfRule type="expression" dxfId="540" priority="540" stopIfTrue="1">
      <formula>V393&lt;&gt;MAX(V390:V392)</formula>
    </cfRule>
  </conditionalFormatting>
  <conditionalFormatting sqref="T20">
    <cfRule type="expression" dxfId="539" priority="580">
      <formula>T$165&lt;&gt;SUM(T$162:T$164)</formula>
    </cfRule>
  </conditionalFormatting>
  <conditionalFormatting sqref="T565">
    <cfRule type="cellIs" dxfId="538" priority="538" stopIfTrue="1" operator="greaterThan">
      <formula>0</formula>
    </cfRule>
  </conditionalFormatting>
  <conditionalFormatting sqref="T561">
    <cfRule type="expression" dxfId="537" priority="537" stopIfTrue="1">
      <formula>T561&lt;&gt;MAX(T558:T560)</formula>
    </cfRule>
  </conditionalFormatting>
  <conditionalFormatting sqref="V565">
    <cfRule type="cellIs" dxfId="536" priority="536" stopIfTrue="1" operator="greaterThan">
      <formula>0</formula>
    </cfRule>
  </conditionalFormatting>
  <conditionalFormatting sqref="V561">
    <cfRule type="expression" dxfId="535" priority="535" stopIfTrue="1">
      <formula>V561&lt;&gt;MAX(V558:V560)</formula>
    </cfRule>
  </conditionalFormatting>
  <conditionalFormatting sqref="T557">
    <cfRule type="expression" dxfId="534" priority="539">
      <formula>T$165&lt;&gt;SUM(T$162:T$164)</formula>
    </cfRule>
  </conditionalFormatting>
  <conditionalFormatting sqref="T173 V173">
    <cfRule type="cellIs" dxfId="533" priority="534" stopIfTrue="1" operator="greaterThan">
      <formula>0</formula>
    </cfRule>
  </conditionalFormatting>
  <conditionalFormatting sqref="V117">
    <cfRule type="cellIs" dxfId="532" priority="533" stopIfTrue="1" operator="greaterThan">
      <formula>0</formula>
    </cfRule>
  </conditionalFormatting>
  <conditionalFormatting sqref="T117">
    <cfRule type="cellIs" dxfId="531" priority="532" stopIfTrue="1" operator="greaterThan">
      <formula>0</formula>
    </cfRule>
  </conditionalFormatting>
  <conditionalFormatting sqref="T389:V389 T333:V333 T501:V501 T669:V669 T613:V613 T725:V725 T277:V277 T445:V445 T109:V109 T165:V165 T53:V53">
    <cfRule type="expression" dxfId="530" priority="531">
      <formula>T$165&lt;&gt;SUM(T$162:T$164)</formula>
    </cfRule>
  </conditionalFormatting>
  <conditionalFormatting sqref="T221:V221">
    <cfRule type="expression" dxfId="529" priority="528" stopIfTrue="1">
      <formula>T221&lt;&gt;SUM(T218:T220)</formula>
    </cfRule>
  </conditionalFormatting>
  <conditionalFormatting sqref="T173:V173 T61:V61">
    <cfRule type="cellIs" dxfId="528" priority="529" stopIfTrue="1" operator="greaterThan">
      <formula>0</formula>
    </cfRule>
  </conditionalFormatting>
  <conditionalFormatting sqref="T225:V225">
    <cfRule type="expression" dxfId="527" priority="527" stopIfTrue="1">
      <formula>T225&lt;&gt;MAX(T222:T224)</formula>
    </cfRule>
  </conditionalFormatting>
  <conditionalFormatting sqref="T169:V169">
    <cfRule type="expression" dxfId="526" priority="526" stopIfTrue="1">
      <formula>T169&lt;&gt;MAX(T166:T168)</formula>
    </cfRule>
  </conditionalFormatting>
  <conditionalFormatting sqref="T57:V57">
    <cfRule type="expression" dxfId="525" priority="525" stopIfTrue="1">
      <formula>T57&lt;&gt;MAX(T55:T56)</formula>
    </cfRule>
  </conditionalFormatting>
  <conditionalFormatting sqref="T117:V117">
    <cfRule type="cellIs" dxfId="524" priority="524" stopIfTrue="1" operator="greaterThan">
      <formula>0</formula>
    </cfRule>
  </conditionalFormatting>
  <conditionalFormatting sqref="T113:V113">
    <cfRule type="expression" dxfId="523" priority="523" stopIfTrue="1">
      <formula>T113&lt;&gt;MAX(T110:T112)</formula>
    </cfRule>
  </conditionalFormatting>
  <conditionalFormatting sqref="T453:V453">
    <cfRule type="cellIs" dxfId="522" priority="522" stopIfTrue="1" operator="greaterThan">
      <formula>0</formula>
    </cfRule>
  </conditionalFormatting>
  <conditionalFormatting sqref="T449:V449">
    <cfRule type="expression" dxfId="521" priority="521" stopIfTrue="1">
      <formula>T449&lt;&gt;MAX(T446:T448)</formula>
    </cfRule>
  </conditionalFormatting>
  <conditionalFormatting sqref="T285:V285">
    <cfRule type="cellIs" dxfId="520" priority="520" stopIfTrue="1" operator="greaterThan">
      <formula>0</formula>
    </cfRule>
  </conditionalFormatting>
  <conditionalFormatting sqref="T281:V281">
    <cfRule type="expression" dxfId="519" priority="519" stopIfTrue="1">
      <formula>T281&lt;&gt;MAX(T278:T280)</formula>
    </cfRule>
  </conditionalFormatting>
  <conditionalFormatting sqref="T733:V733">
    <cfRule type="cellIs" dxfId="518" priority="518" stopIfTrue="1" operator="greaterThan">
      <formula>0</formula>
    </cfRule>
  </conditionalFormatting>
  <conditionalFormatting sqref="T729:V729">
    <cfRule type="expression" dxfId="517" priority="517" stopIfTrue="1">
      <formula>T729&lt;&gt;MAX(T726:T728)</formula>
    </cfRule>
  </conditionalFormatting>
  <conditionalFormatting sqref="T621:V621">
    <cfRule type="cellIs" dxfId="516" priority="516" stopIfTrue="1" operator="greaterThan">
      <formula>0</formula>
    </cfRule>
  </conditionalFormatting>
  <conditionalFormatting sqref="T617:V617">
    <cfRule type="expression" dxfId="515" priority="515" stopIfTrue="1">
      <formula>T617&lt;&gt;MAX(T614:T616)</formula>
    </cfRule>
  </conditionalFormatting>
  <conditionalFormatting sqref="T677:V677">
    <cfRule type="cellIs" dxfId="514" priority="514" stopIfTrue="1" operator="greaterThan">
      <formula>0</formula>
    </cfRule>
  </conditionalFormatting>
  <conditionalFormatting sqref="T673:V673">
    <cfRule type="expression" dxfId="513" priority="513" stopIfTrue="1">
      <formula>T673&lt;&gt;MAX(T670:T672)</formula>
    </cfRule>
  </conditionalFormatting>
  <conditionalFormatting sqref="T509:V509">
    <cfRule type="cellIs" dxfId="512" priority="512" stopIfTrue="1" operator="greaterThan">
      <formula>0</formula>
    </cfRule>
  </conditionalFormatting>
  <conditionalFormatting sqref="T505:V505">
    <cfRule type="expression" dxfId="511" priority="511" stopIfTrue="1">
      <formula>T505&lt;&gt;MAX(T502:T504)</formula>
    </cfRule>
  </conditionalFormatting>
  <conditionalFormatting sqref="T341:V341">
    <cfRule type="cellIs" dxfId="510" priority="510" stopIfTrue="1" operator="greaterThan">
      <formula>0</formula>
    </cfRule>
  </conditionalFormatting>
  <conditionalFormatting sqref="T337:V337">
    <cfRule type="expression" dxfId="509" priority="509" stopIfTrue="1">
      <formula>T337&lt;&gt;MAX(T334:T336)</formula>
    </cfRule>
  </conditionalFormatting>
  <conditionalFormatting sqref="T397:V397">
    <cfRule type="cellIs" dxfId="508" priority="508" stopIfTrue="1" operator="greaterThan">
      <formula>0</formula>
    </cfRule>
  </conditionalFormatting>
  <conditionalFormatting sqref="T393:V393">
    <cfRule type="expression" dxfId="507" priority="507" stopIfTrue="1">
      <formula>T393&lt;&gt;MAX(T390:T392)</formula>
    </cfRule>
  </conditionalFormatting>
  <conditionalFormatting sqref="T20:V20">
    <cfRule type="expression" dxfId="506" priority="530">
      <formula>T$165&lt;&gt;SUM(T$162:T$164)</formula>
    </cfRule>
  </conditionalFormatting>
  <conditionalFormatting sqref="T565:V565">
    <cfRule type="cellIs" dxfId="505" priority="505" stopIfTrue="1" operator="greaterThan">
      <formula>0</formula>
    </cfRule>
  </conditionalFormatting>
  <conditionalFormatting sqref="T561:V561">
    <cfRule type="expression" dxfId="504" priority="504" stopIfTrue="1">
      <formula>T561&lt;&gt;MAX(T558:T560)</formula>
    </cfRule>
  </conditionalFormatting>
  <conditionalFormatting sqref="T557:V557">
    <cfRule type="expression" dxfId="503" priority="506">
      <formula>T$165&lt;&gt;SUM(T$162:T$164)</formula>
    </cfRule>
  </conditionalFormatting>
  <conditionalFormatting sqref="AA389:AE389">
    <cfRule type="expression" dxfId="502" priority="503">
      <formula>AA$165&lt;&gt;SUM(AA$162:AA$164)</formula>
    </cfRule>
  </conditionalFormatting>
  <conditionalFormatting sqref="AA221:AE221">
    <cfRule type="expression" dxfId="501" priority="501" stopIfTrue="1">
      <formula>AA221&lt;&gt;SUM(AA218:AA220)</formula>
    </cfRule>
  </conditionalFormatting>
  <conditionalFormatting sqref="AA173:AE173 AA61:AE61">
    <cfRule type="cellIs" dxfId="500" priority="502" stopIfTrue="1" operator="greaterThan">
      <formula>0</formula>
    </cfRule>
  </conditionalFormatting>
  <conditionalFormatting sqref="AA225:AE225">
    <cfRule type="expression" dxfId="499" priority="500" stopIfTrue="1">
      <formula>AA225&lt;&gt;MAX(AA222:AA224)</formula>
    </cfRule>
  </conditionalFormatting>
  <conditionalFormatting sqref="AA169:AE169">
    <cfRule type="expression" dxfId="498" priority="499" stopIfTrue="1">
      <formula>AA169&lt;&gt;MAX(AA166:AA168)</formula>
    </cfRule>
  </conditionalFormatting>
  <conditionalFormatting sqref="AA57:AE57">
    <cfRule type="expression" dxfId="497" priority="498" stopIfTrue="1">
      <formula>AA57&lt;&gt;MAX(AA55:AA56)</formula>
    </cfRule>
  </conditionalFormatting>
  <conditionalFormatting sqref="AA117:AE117">
    <cfRule type="cellIs" dxfId="496" priority="497" stopIfTrue="1" operator="greaterThan">
      <formula>0</formula>
    </cfRule>
  </conditionalFormatting>
  <conditionalFormatting sqref="AA113:AE113">
    <cfRule type="expression" dxfId="495" priority="496" stopIfTrue="1">
      <formula>AA113&lt;&gt;MAX(AA110:AA112)</formula>
    </cfRule>
  </conditionalFormatting>
  <conditionalFormatting sqref="AA453:AE453">
    <cfRule type="cellIs" dxfId="494" priority="495" stopIfTrue="1" operator="greaterThan">
      <formula>0</formula>
    </cfRule>
  </conditionalFormatting>
  <conditionalFormatting sqref="AA449:AE449">
    <cfRule type="expression" dxfId="493" priority="494" stopIfTrue="1">
      <formula>AA449&lt;&gt;MAX(AA446:AA448)</formula>
    </cfRule>
  </conditionalFormatting>
  <conditionalFormatting sqref="AA285:AE285">
    <cfRule type="cellIs" dxfId="492" priority="493" stopIfTrue="1" operator="greaterThan">
      <formula>0</formula>
    </cfRule>
  </conditionalFormatting>
  <conditionalFormatting sqref="AA281:AE281">
    <cfRule type="expression" dxfId="491" priority="492" stopIfTrue="1">
      <formula>AA281&lt;&gt;MAX(AA278:AA280)</formula>
    </cfRule>
  </conditionalFormatting>
  <conditionalFormatting sqref="AA733:AE733">
    <cfRule type="cellIs" dxfId="490" priority="491" stopIfTrue="1" operator="greaterThan">
      <formula>0</formula>
    </cfRule>
  </conditionalFormatting>
  <conditionalFormatting sqref="AA729:AE729">
    <cfRule type="expression" dxfId="489" priority="490" stopIfTrue="1">
      <formula>AA729&lt;&gt;MAX(AA726:AA728)</formula>
    </cfRule>
  </conditionalFormatting>
  <conditionalFormatting sqref="AA621:AE621">
    <cfRule type="cellIs" dxfId="488" priority="489" stopIfTrue="1" operator="greaterThan">
      <formula>0</formula>
    </cfRule>
  </conditionalFormatting>
  <conditionalFormatting sqref="AA617:AE617">
    <cfRule type="expression" dxfId="487" priority="488" stopIfTrue="1">
      <formula>AA617&lt;&gt;MAX(AA614:AA616)</formula>
    </cfRule>
  </conditionalFormatting>
  <conditionalFormatting sqref="AA677:AE677">
    <cfRule type="cellIs" dxfId="486" priority="487" stopIfTrue="1" operator="greaterThan">
      <formula>0</formula>
    </cfRule>
  </conditionalFormatting>
  <conditionalFormatting sqref="AA673:AE673">
    <cfRule type="expression" dxfId="485" priority="486" stopIfTrue="1">
      <formula>AA673&lt;&gt;MAX(AA670:AA672)</formula>
    </cfRule>
  </conditionalFormatting>
  <conditionalFormatting sqref="AA509:AE509">
    <cfRule type="cellIs" dxfId="484" priority="485" stopIfTrue="1" operator="greaterThan">
      <formula>0</formula>
    </cfRule>
  </conditionalFormatting>
  <conditionalFormatting sqref="AA505:AE505">
    <cfRule type="expression" dxfId="483" priority="484" stopIfTrue="1">
      <formula>AA505&lt;&gt;MAX(AA502:AA504)</formula>
    </cfRule>
  </conditionalFormatting>
  <conditionalFormatting sqref="AA341:AE341">
    <cfRule type="cellIs" dxfId="482" priority="483" stopIfTrue="1" operator="greaterThan">
      <formula>0</formula>
    </cfRule>
  </conditionalFormatting>
  <conditionalFormatting sqref="AA337:AE337">
    <cfRule type="expression" dxfId="481" priority="482" stopIfTrue="1">
      <formula>AA337&lt;&gt;MAX(AA334:AA336)</formula>
    </cfRule>
  </conditionalFormatting>
  <conditionalFormatting sqref="AA397:AE397">
    <cfRule type="cellIs" dxfId="480" priority="481" stopIfTrue="1" operator="greaterThan">
      <formula>0</formula>
    </cfRule>
  </conditionalFormatting>
  <conditionalFormatting sqref="AA393:AE393">
    <cfRule type="expression" dxfId="479" priority="480" stopIfTrue="1">
      <formula>AA393&lt;&gt;MAX(AA390:AA392)</formula>
    </cfRule>
  </conditionalFormatting>
  <conditionalFormatting sqref="AA565:AE565">
    <cfRule type="cellIs" dxfId="478" priority="478" stopIfTrue="1" operator="greaterThan">
      <formula>0</formula>
    </cfRule>
  </conditionalFormatting>
  <conditionalFormatting sqref="AA561:AE561">
    <cfRule type="expression" dxfId="477" priority="477" stopIfTrue="1">
      <formula>AA561&lt;&gt;MAX(AA558:AA560)</formula>
    </cfRule>
  </conditionalFormatting>
  <conditionalFormatting sqref="AA557:AE557">
    <cfRule type="expression" dxfId="476" priority="479">
      <formula>AA$165&lt;&gt;SUM(AA$162:AA$164)</formula>
    </cfRule>
  </conditionalFormatting>
  <conditionalFormatting sqref="AI389:AL389">
    <cfRule type="expression" dxfId="475" priority="476">
      <formula>AI$165&lt;&gt;SUM(AI$162:AI$164)</formula>
    </cfRule>
  </conditionalFormatting>
  <conditionalFormatting sqref="AI221:AL221">
    <cfRule type="expression" dxfId="474" priority="474" stopIfTrue="1">
      <formula>AI221&lt;&gt;SUM(AI218:AI220)</formula>
    </cfRule>
  </conditionalFormatting>
  <conditionalFormatting sqref="AI173:AL173 AI61:AL61">
    <cfRule type="cellIs" dxfId="473" priority="475" stopIfTrue="1" operator="greaterThan">
      <formula>0</formula>
    </cfRule>
  </conditionalFormatting>
  <conditionalFormatting sqref="AI225:AL225">
    <cfRule type="expression" dxfId="472" priority="473" stopIfTrue="1">
      <formula>AI225&lt;&gt;MAX(AI222:AI224)</formula>
    </cfRule>
  </conditionalFormatting>
  <conditionalFormatting sqref="AI169:AL169">
    <cfRule type="expression" dxfId="471" priority="472" stopIfTrue="1">
      <formula>AI169&lt;&gt;MAX(AI166:AI168)</formula>
    </cfRule>
  </conditionalFormatting>
  <conditionalFormatting sqref="AI57:AL57">
    <cfRule type="expression" dxfId="470" priority="471" stopIfTrue="1">
      <formula>AI57&lt;&gt;MAX(AI55:AI56)</formula>
    </cfRule>
  </conditionalFormatting>
  <conditionalFormatting sqref="AI117:AL117">
    <cfRule type="cellIs" dxfId="469" priority="470" stopIfTrue="1" operator="greaterThan">
      <formula>0</formula>
    </cfRule>
  </conditionalFormatting>
  <conditionalFormatting sqref="AI113:AL113">
    <cfRule type="expression" dxfId="468" priority="469" stopIfTrue="1">
      <formula>AI113&lt;&gt;MAX(AI110:AI112)</formula>
    </cfRule>
  </conditionalFormatting>
  <conditionalFormatting sqref="AI453:AL453">
    <cfRule type="cellIs" dxfId="467" priority="468" stopIfTrue="1" operator="greaterThan">
      <formula>0</formula>
    </cfRule>
  </conditionalFormatting>
  <conditionalFormatting sqref="AI449:AL449">
    <cfRule type="expression" dxfId="466" priority="467" stopIfTrue="1">
      <formula>AI449&lt;&gt;MAX(AI446:AI448)</formula>
    </cfRule>
  </conditionalFormatting>
  <conditionalFormatting sqref="AI285:AL285">
    <cfRule type="cellIs" dxfId="465" priority="466" stopIfTrue="1" operator="greaterThan">
      <formula>0</formula>
    </cfRule>
  </conditionalFormatting>
  <conditionalFormatting sqref="AI281:AL281">
    <cfRule type="expression" dxfId="464" priority="465" stopIfTrue="1">
      <formula>AI281&lt;&gt;MAX(AI278:AI280)</formula>
    </cfRule>
  </conditionalFormatting>
  <conditionalFormatting sqref="AI733:AL733">
    <cfRule type="cellIs" dxfId="463" priority="464" stopIfTrue="1" operator="greaterThan">
      <formula>0</formula>
    </cfRule>
  </conditionalFormatting>
  <conditionalFormatting sqref="AI729:AL729">
    <cfRule type="expression" dxfId="462" priority="463" stopIfTrue="1">
      <formula>AI729&lt;&gt;MAX(AI726:AI728)</formula>
    </cfRule>
  </conditionalFormatting>
  <conditionalFormatting sqref="AI621:AL621">
    <cfRule type="cellIs" dxfId="461" priority="462" stopIfTrue="1" operator="greaterThan">
      <formula>0</formula>
    </cfRule>
  </conditionalFormatting>
  <conditionalFormatting sqref="AI617:AL617">
    <cfRule type="expression" dxfId="460" priority="461" stopIfTrue="1">
      <formula>AI617&lt;&gt;MAX(AI614:AI616)</formula>
    </cfRule>
  </conditionalFormatting>
  <conditionalFormatting sqref="AI677:AL677">
    <cfRule type="cellIs" dxfId="459" priority="460" stopIfTrue="1" operator="greaterThan">
      <formula>0</formula>
    </cfRule>
  </conditionalFormatting>
  <conditionalFormatting sqref="AI673:AL673">
    <cfRule type="expression" dxfId="458" priority="459" stopIfTrue="1">
      <formula>AI673&lt;&gt;MAX(AI670:AI672)</formula>
    </cfRule>
  </conditionalFormatting>
  <conditionalFormatting sqref="AI509:AL509">
    <cfRule type="cellIs" dxfId="457" priority="458" stopIfTrue="1" operator="greaterThan">
      <formula>0</formula>
    </cfRule>
  </conditionalFormatting>
  <conditionalFormatting sqref="AI505:AL505">
    <cfRule type="expression" dxfId="456" priority="457" stopIfTrue="1">
      <formula>AI505&lt;&gt;MAX(AI502:AI504)</formula>
    </cfRule>
  </conditionalFormatting>
  <conditionalFormatting sqref="AI341:AL341">
    <cfRule type="cellIs" dxfId="455" priority="456" stopIfTrue="1" operator="greaterThan">
      <formula>0</formula>
    </cfRule>
  </conditionalFormatting>
  <conditionalFormatting sqref="AI337:AL337">
    <cfRule type="expression" dxfId="454" priority="455" stopIfTrue="1">
      <formula>AI337&lt;&gt;MAX(AI334:AI336)</formula>
    </cfRule>
  </conditionalFormatting>
  <conditionalFormatting sqref="AI397:AL397">
    <cfRule type="cellIs" dxfId="453" priority="454" stopIfTrue="1" operator="greaterThan">
      <formula>0</formula>
    </cfRule>
  </conditionalFormatting>
  <conditionalFormatting sqref="AI393:AL393">
    <cfRule type="expression" dxfId="452" priority="453" stopIfTrue="1">
      <formula>AI393&lt;&gt;MAX(AI390:AI392)</formula>
    </cfRule>
  </conditionalFormatting>
  <conditionalFormatting sqref="AI565:AL565">
    <cfRule type="cellIs" dxfId="451" priority="451" stopIfTrue="1" operator="greaterThan">
      <formula>0</formula>
    </cfRule>
  </conditionalFormatting>
  <conditionalFormatting sqref="AI561:AL561">
    <cfRule type="expression" dxfId="450" priority="450" stopIfTrue="1">
      <formula>AI561&lt;&gt;MAX(AI558:AI560)</formula>
    </cfRule>
  </conditionalFormatting>
  <conditionalFormatting sqref="AI557:AL557">
    <cfRule type="expression" dxfId="449" priority="452">
      <formula>AI$165&lt;&gt;SUM(AI$162:AI$164)</formula>
    </cfRule>
  </conditionalFormatting>
  <conditionalFormatting sqref="AF221 AH221">
    <cfRule type="expression" dxfId="448" priority="449" stopIfTrue="1">
      <formula>AF221&lt;&gt;SUM(AF218:AF220)</formula>
    </cfRule>
  </conditionalFormatting>
  <conditionalFormatting sqref="AF169">
    <cfRule type="expression" dxfId="447" priority="448" stopIfTrue="1">
      <formula>AF169&lt;&gt;MAX(AF166:AF168)</formula>
    </cfRule>
  </conditionalFormatting>
  <conditionalFormatting sqref="AF57">
    <cfRule type="expression" dxfId="446" priority="447" stopIfTrue="1">
      <formula>AF57&lt;&gt;MAX(AF55:AF56)</formula>
    </cfRule>
  </conditionalFormatting>
  <conditionalFormatting sqref="AH61">
    <cfRule type="cellIs" dxfId="445" priority="446" stopIfTrue="1" operator="greaterThan">
      <formula>0</formula>
    </cfRule>
  </conditionalFormatting>
  <conditionalFormatting sqref="AH57">
    <cfRule type="expression" dxfId="444" priority="445" stopIfTrue="1">
      <formula>AH57&lt;&gt;MAX(AH54:AH56)</formula>
    </cfRule>
  </conditionalFormatting>
  <conditionalFormatting sqref="AF61">
    <cfRule type="cellIs" dxfId="443" priority="444" stopIfTrue="1" operator="greaterThan">
      <formula>0</formula>
    </cfRule>
  </conditionalFormatting>
  <conditionalFormatting sqref="AF113">
    <cfRule type="expression" dxfId="442" priority="443" stopIfTrue="1">
      <formula>AF113&lt;&gt;MAX(AF110:AF112)</formula>
    </cfRule>
  </conditionalFormatting>
  <conditionalFormatting sqref="AH113">
    <cfRule type="expression" dxfId="441" priority="442" stopIfTrue="1">
      <formula>AH113&lt;&gt;MAX(AH110:AH112)</formula>
    </cfRule>
  </conditionalFormatting>
  <conditionalFormatting sqref="AF453">
    <cfRule type="cellIs" dxfId="440" priority="441" stopIfTrue="1" operator="greaterThan">
      <formula>0</formula>
    </cfRule>
  </conditionalFormatting>
  <conditionalFormatting sqref="AF449">
    <cfRule type="expression" dxfId="439" priority="440" stopIfTrue="1">
      <formula>AF449&lt;&gt;MAX(AF446:AF448)</formula>
    </cfRule>
  </conditionalFormatting>
  <conditionalFormatting sqref="AH453">
    <cfRule type="cellIs" dxfId="438" priority="439" stopIfTrue="1" operator="greaterThan">
      <formula>0</formula>
    </cfRule>
  </conditionalFormatting>
  <conditionalFormatting sqref="AH449">
    <cfRule type="expression" dxfId="437" priority="438" stopIfTrue="1">
      <formula>AH449&lt;&gt;MAX(AH446:AH448)</formula>
    </cfRule>
  </conditionalFormatting>
  <conditionalFormatting sqref="AF285">
    <cfRule type="cellIs" dxfId="436" priority="437" stopIfTrue="1" operator="greaterThan">
      <formula>0</formula>
    </cfRule>
  </conditionalFormatting>
  <conditionalFormatting sqref="AF281">
    <cfRule type="expression" dxfId="435" priority="436" stopIfTrue="1">
      <formula>AF281&lt;&gt;MAX(AF278:AF280)</formula>
    </cfRule>
  </conditionalFormatting>
  <conditionalFormatting sqref="AH285">
    <cfRule type="cellIs" dxfId="434" priority="435" stopIfTrue="1" operator="greaterThan">
      <formula>0</formula>
    </cfRule>
  </conditionalFormatting>
  <conditionalFormatting sqref="AH281">
    <cfRule type="expression" dxfId="433" priority="434" stopIfTrue="1">
      <formula>AH281&lt;&gt;MAX(AH278:AH280)</formula>
    </cfRule>
  </conditionalFormatting>
  <conditionalFormatting sqref="AF733">
    <cfRule type="cellIs" dxfId="432" priority="433" stopIfTrue="1" operator="greaterThan">
      <formula>0</formula>
    </cfRule>
  </conditionalFormatting>
  <conditionalFormatting sqref="AF729">
    <cfRule type="expression" dxfId="431" priority="432" stopIfTrue="1">
      <formula>AF729&lt;&gt;MAX(AF726:AF728)</formula>
    </cfRule>
  </conditionalFormatting>
  <conditionalFormatting sqref="AH733">
    <cfRule type="cellIs" dxfId="430" priority="431" stopIfTrue="1" operator="greaterThan">
      <formula>0</formula>
    </cfRule>
  </conditionalFormatting>
  <conditionalFormatting sqref="AH729">
    <cfRule type="expression" dxfId="429" priority="430" stopIfTrue="1">
      <formula>AH729&lt;&gt;MAX(AH726:AH728)</formula>
    </cfRule>
  </conditionalFormatting>
  <conditionalFormatting sqref="AF621">
    <cfRule type="cellIs" dxfId="428" priority="429" stopIfTrue="1" operator="greaterThan">
      <formula>0</formula>
    </cfRule>
  </conditionalFormatting>
  <conditionalFormatting sqref="AF617">
    <cfRule type="expression" dxfId="427" priority="428" stopIfTrue="1">
      <formula>AF617&lt;&gt;MAX(AF614:AF616)</formula>
    </cfRule>
  </conditionalFormatting>
  <conditionalFormatting sqref="AH621">
    <cfRule type="cellIs" dxfId="426" priority="427" stopIfTrue="1" operator="greaterThan">
      <formula>0</formula>
    </cfRule>
  </conditionalFormatting>
  <conditionalFormatting sqref="AH617">
    <cfRule type="expression" dxfId="425" priority="426" stopIfTrue="1">
      <formula>AH617&lt;&gt;MAX(AH614:AH616)</formula>
    </cfRule>
  </conditionalFormatting>
  <conditionalFormatting sqref="AF677">
    <cfRule type="cellIs" dxfId="424" priority="425" stopIfTrue="1" operator="greaterThan">
      <formula>0</formula>
    </cfRule>
  </conditionalFormatting>
  <conditionalFormatting sqref="AF673">
    <cfRule type="expression" dxfId="423" priority="424" stopIfTrue="1">
      <formula>AF673&lt;&gt;MAX(AF670:AF672)</formula>
    </cfRule>
  </conditionalFormatting>
  <conditionalFormatting sqref="AH677">
    <cfRule type="cellIs" dxfId="422" priority="423" stopIfTrue="1" operator="greaterThan">
      <formula>0</formula>
    </cfRule>
  </conditionalFormatting>
  <conditionalFormatting sqref="AH673">
    <cfRule type="expression" dxfId="421" priority="422" stopIfTrue="1">
      <formula>AH673&lt;&gt;MAX(AH670:AH672)</formula>
    </cfRule>
  </conditionalFormatting>
  <conditionalFormatting sqref="AF509">
    <cfRule type="cellIs" dxfId="420" priority="421" stopIfTrue="1" operator="greaterThan">
      <formula>0</formula>
    </cfRule>
  </conditionalFormatting>
  <conditionalFormatting sqref="AF505">
    <cfRule type="expression" dxfId="419" priority="420" stopIfTrue="1">
      <formula>AF505&lt;&gt;MAX(AF502:AF504)</formula>
    </cfRule>
  </conditionalFormatting>
  <conditionalFormatting sqref="AH509">
    <cfRule type="cellIs" dxfId="418" priority="419" stopIfTrue="1" operator="greaterThan">
      <formula>0</formula>
    </cfRule>
  </conditionalFormatting>
  <conditionalFormatting sqref="AH505">
    <cfRule type="expression" dxfId="417" priority="418" stopIfTrue="1">
      <formula>AH505&lt;&gt;MAX(AH502:AH504)</formula>
    </cfRule>
  </conditionalFormatting>
  <conditionalFormatting sqref="AF341">
    <cfRule type="cellIs" dxfId="416" priority="417" stopIfTrue="1" operator="greaterThan">
      <formula>0</formula>
    </cfRule>
  </conditionalFormatting>
  <conditionalFormatting sqref="AF337">
    <cfRule type="expression" dxfId="415" priority="416" stopIfTrue="1">
      <formula>AF337&lt;&gt;MAX(AF334:AF336)</formula>
    </cfRule>
  </conditionalFormatting>
  <conditionalFormatting sqref="AH341">
    <cfRule type="cellIs" dxfId="414" priority="415" stopIfTrue="1" operator="greaterThan">
      <formula>0</formula>
    </cfRule>
  </conditionalFormatting>
  <conditionalFormatting sqref="AH337">
    <cfRule type="expression" dxfId="413" priority="414" stopIfTrue="1">
      <formula>AH337&lt;&gt;MAX(AH334:AH336)</formula>
    </cfRule>
  </conditionalFormatting>
  <conditionalFormatting sqref="AF397">
    <cfRule type="cellIs" dxfId="412" priority="413" stopIfTrue="1" operator="greaterThan">
      <formula>0</formula>
    </cfRule>
  </conditionalFormatting>
  <conditionalFormatting sqref="AF393">
    <cfRule type="expression" dxfId="411" priority="412" stopIfTrue="1">
      <formula>AF393&lt;&gt;MAX(AF390:AF392)</formula>
    </cfRule>
  </conditionalFormatting>
  <conditionalFormatting sqref="AH397">
    <cfRule type="cellIs" dxfId="410" priority="411" stopIfTrue="1" operator="greaterThan">
      <formula>0</formula>
    </cfRule>
  </conditionalFormatting>
  <conditionalFormatting sqref="AH393">
    <cfRule type="expression" dxfId="409" priority="410" stopIfTrue="1">
      <formula>AH393&lt;&gt;MAX(AH390:AH392)</formula>
    </cfRule>
  </conditionalFormatting>
  <conditionalFormatting sqref="AF565">
    <cfRule type="cellIs" dxfId="408" priority="408" stopIfTrue="1" operator="greaterThan">
      <formula>0</formula>
    </cfRule>
  </conditionalFormatting>
  <conditionalFormatting sqref="AF561">
    <cfRule type="expression" dxfId="407" priority="407" stopIfTrue="1">
      <formula>AF561&lt;&gt;MAX(AF558:AF560)</formula>
    </cfRule>
  </conditionalFormatting>
  <conditionalFormatting sqref="AH565">
    <cfRule type="cellIs" dxfId="406" priority="406" stopIfTrue="1" operator="greaterThan">
      <formula>0</formula>
    </cfRule>
  </conditionalFormatting>
  <conditionalFormatting sqref="AH561">
    <cfRule type="expression" dxfId="405" priority="405" stopIfTrue="1">
      <formula>AH561&lt;&gt;MAX(AH558:AH560)</formula>
    </cfRule>
  </conditionalFormatting>
  <conditionalFormatting sqref="AF557">
    <cfRule type="expression" dxfId="404" priority="409">
      <formula>AF$165&lt;&gt;SUM(AF$162:AF$164)</formula>
    </cfRule>
  </conditionalFormatting>
  <conditionalFormatting sqref="AF173 AH173">
    <cfRule type="cellIs" dxfId="403" priority="404" stopIfTrue="1" operator="greaterThan">
      <formula>0</formula>
    </cfRule>
  </conditionalFormatting>
  <conditionalFormatting sqref="AH117">
    <cfRule type="cellIs" dxfId="402" priority="403" stopIfTrue="1" operator="greaterThan">
      <formula>0</formula>
    </cfRule>
  </conditionalFormatting>
  <conditionalFormatting sqref="AF117">
    <cfRule type="cellIs" dxfId="401" priority="402" stopIfTrue="1" operator="greaterThan">
      <formula>0</formula>
    </cfRule>
  </conditionalFormatting>
  <conditionalFormatting sqref="AF389:AH389 AF333:AH333 AF501:AH501 AF669:AH669 AF613:AH613 AF725:AH725 AF277:AH277 AF445:AH445 AF109:AH109 AF165:AH165 AF53:AH53">
    <cfRule type="expression" dxfId="400" priority="401">
      <formula>AF$165&lt;&gt;SUM(AF$162:AF$164)</formula>
    </cfRule>
  </conditionalFormatting>
  <conditionalFormatting sqref="AF221:AH221">
    <cfRule type="expression" dxfId="399" priority="399" stopIfTrue="1">
      <formula>AF221&lt;&gt;SUM(AF218:AF220)</formula>
    </cfRule>
  </conditionalFormatting>
  <conditionalFormatting sqref="AF173:AH173 AF61:AH61">
    <cfRule type="cellIs" dxfId="398" priority="400" stopIfTrue="1" operator="greaterThan">
      <formula>0</formula>
    </cfRule>
  </conditionalFormatting>
  <conditionalFormatting sqref="AF225:AH225">
    <cfRule type="expression" dxfId="397" priority="398" stopIfTrue="1">
      <formula>AF225&lt;&gt;MAX(AF222:AF224)</formula>
    </cfRule>
  </conditionalFormatting>
  <conditionalFormatting sqref="AF169:AH169">
    <cfRule type="expression" dxfId="396" priority="397" stopIfTrue="1">
      <formula>AF169&lt;&gt;MAX(AF166:AF168)</formula>
    </cfRule>
  </conditionalFormatting>
  <conditionalFormatting sqref="AF57:AH57">
    <cfRule type="expression" dxfId="395" priority="396" stopIfTrue="1">
      <formula>AF57&lt;&gt;MAX(AF55:AF56)</formula>
    </cfRule>
  </conditionalFormatting>
  <conditionalFormatting sqref="AF117:AH117">
    <cfRule type="cellIs" dxfId="394" priority="395" stopIfTrue="1" operator="greaterThan">
      <formula>0</formula>
    </cfRule>
  </conditionalFormatting>
  <conditionalFormatting sqref="AF113:AH113">
    <cfRule type="expression" dxfId="393" priority="394" stopIfTrue="1">
      <formula>AF113&lt;&gt;MAX(AF110:AF112)</formula>
    </cfRule>
  </conditionalFormatting>
  <conditionalFormatting sqref="AF453:AH453">
    <cfRule type="cellIs" dxfId="392" priority="393" stopIfTrue="1" operator="greaterThan">
      <formula>0</formula>
    </cfRule>
  </conditionalFormatting>
  <conditionalFormatting sqref="AF449:AH449">
    <cfRule type="expression" dxfId="391" priority="392" stopIfTrue="1">
      <formula>AF449&lt;&gt;MAX(AF446:AF448)</formula>
    </cfRule>
  </conditionalFormatting>
  <conditionalFormatting sqref="AF285:AH285">
    <cfRule type="cellIs" dxfId="390" priority="391" stopIfTrue="1" operator="greaterThan">
      <formula>0</formula>
    </cfRule>
  </conditionalFormatting>
  <conditionalFormatting sqref="AF281:AH281">
    <cfRule type="expression" dxfId="389" priority="390" stopIfTrue="1">
      <formula>AF281&lt;&gt;MAX(AF278:AF280)</formula>
    </cfRule>
  </conditionalFormatting>
  <conditionalFormatting sqref="AF733:AH733">
    <cfRule type="cellIs" dxfId="388" priority="389" stopIfTrue="1" operator="greaterThan">
      <formula>0</formula>
    </cfRule>
  </conditionalFormatting>
  <conditionalFormatting sqref="AF729:AH729">
    <cfRule type="expression" dxfId="387" priority="388" stopIfTrue="1">
      <formula>AF729&lt;&gt;MAX(AF726:AF728)</formula>
    </cfRule>
  </conditionalFormatting>
  <conditionalFormatting sqref="AF621:AH621">
    <cfRule type="cellIs" dxfId="386" priority="387" stopIfTrue="1" operator="greaterThan">
      <formula>0</formula>
    </cfRule>
  </conditionalFormatting>
  <conditionalFormatting sqref="AF617:AH617">
    <cfRule type="expression" dxfId="385" priority="386" stopIfTrue="1">
      <formula>AF617&lt;&gt;MAX(AF614:AF616)</formula>
    </cfRule>
  </conditionalFormatting>
  <conditionalFormatting sqref="AF677:AH677">
    <cfRule type="cellIs" dxfId="384" priority="385" stopIfTrue="1" operator="greaterThan">
      <formula>0</formula>
    </cfRule>
  </conditionalFormatting>
  <conditionalFormatting sqref="AF673:AH673">
    <cfRule type="expression" dxfId="383" priority="384" stopIfTrue="1">
      <formula>AF673&lt;&gt;MAX(AF670:AF672)</formula>
    </cfRule>
  </conditionalFormatting>
  <conditionalFormatting sqref="AF509:AH509">
    <cfRule type="cellIs" dxfId="382" priority="383" stopIfTrue="1" operator="greaterThan">
      <formula>0</formula>
    </cfRule>
  </conditionalFormatting>
  <conditionalFormatting sqref="AF505:AH505">
    <cfRule type="expression" dxfId="381" priority="382" stopIfTrue="1">
      <formula>AF505&lt;&gt;MAX(AF502:AF504)</formula>
    </cfRule>
  </conditionalFormatting>
  <conditionalFormatting sqref="AF341:AH341">
    <cfRule type="cellIs" dxfId="380" priority="381" stopIfTrue="1" operator="greaterThan">
      <formula>0</formula>
    </cfRule>
  </conditionalFormatting>
  <conditionalFormatting sqref="AF337:AH337">
    <cfRule type="expression" dxfId="379" priority="380" stopIfTrue="1">
      <formula>AF337&lt;&gt;MAX(AF334:AF336)</formula>
    </cfRule>
  </conditionalFormatting>
  <conditionalFormatting sqref="AF397:AH397">
    <cfRule type="cellIs" dxfId="378" priority="379" stopIfTrue="1" operator="greaterThan">
      <formula>0</formula>
    </cfRule>
  </conditionalFormatting>
  <conditionalFormatting sqref="AF393:AH393">
    <cfRule type="expression" dxfId="377" priority="378" stopIfTrue="1">
      <formula>AF393&lt;&gt;MAX(AF390:AF392)</formula>
    </cfRule>
  </conditionalFormatting>
  <conditionalFormatting sqref="AF565:AH565">
    <cfRule type="cellIs" dxfId="376" priority="376" stopIfTrue="1" operator="greaterThan">
      <formula>0</formula>
    </cfRule>
  </conditionalFormatting>
  <conditionalFormatting sqref="AF561:AH561">
    <cfRule type="expression" dxfId="375" priority="375" stopIfTrue="1">
      <formula>AF561&lt;&gt;MAX(AF558:AF560)</formula>
    </cfRule>
  </conditionalFormatting>
  <conditionalFormatting sqref="AF557:AH557">
    <cfRule type="expression" dxfId="374" priority="377">
      <formula>AF$165&lt;&gt;SUM(AF$162:AF$164)</formula>
    </cfRule>
  </conditionalFormatting>
  <conditionalFormatting sqref="AM389:AQ389">
    <cfRule type="expression" dxfId="373" priority="374">
      <formula>AM$165&lt;&gt;SUM(AM$162:AM$164)</formula>
    </cfRule>
  </conditionalFormatting>
  <conditionalFormatting sqref="AM221:AQ221">
    <cfRule type="expression" dxfId="372" priority="372" stopIfTrue="1">
      <formula>AM221&lt;&gt;SUM(AM218:AM220)</formula>
    </cfRule>
  </conditionalFormatting>
  <conditionalFormatting sqref="AM173:AQ173 AM61:AQ61">
    <cfRule type="cellIs" dxfId="371" priority="373" stopIfTrue="1" operator="greaterThan">
      <formula>0</formula>
    </cfRule>
  </conditionalFormatting>
  <conditionalFormatting sqref="AM225:AQ225">
    <cfRule type="expression" dxfId="370" priority="371" stopIfTrue="1">
      <formula>AM225&lt;&gt;MAX(AM222:AM224)</formula>
    </cfRule>
  </conditionalFormatting>
  <conditionalFormatting sqref="AM169:AQ169">
    <cfRule type="expression" dxfId="369" priority="370" stopIfTrue="1">
      <formula>AM169&lt;&gt;MAX(AM166:AM168)</formula>
    </cfRule>
  </conditionalFormatting>
  <conditionalFormatting sqref="AM57:AQ57">
    <cfRule type="expression" dxfId="368" priority="369" stopIfTrue="1">
      <formula>AM57&lt;&gt;MAX(AM55:AM56)</formula>
    </cfRule>
  </conditionalFormatting>
  <conditionalFormatting sqref="AM117:AQ117">
    <cfRule type="cellIs" dxfId="367" priority="368" stopIfTrue="1" operator="greaterThan">
      <formula>0</formula>
    </cfRule>
  </conditionalFormatting>
  <conditionalFormatting sqref="AM113:AQ113">
    <cfRule type="expression" dxfId="366" priority="367" stopIfTrue="1">
      <formula>AM113&lt;&gt;MAX(AM110:AM112)</formula>
    </cfRule>
  </conditionalFormatting>
  <conditionalFormatting sqref="AM453:AQ453">
    <cfRule type="cellIs" dxfId="365" priority="366" stopIfTrue="1" operator="greaterThan">
      <formula>0</formula>
    </cfRule>
  </conditionalFormatting>
  <conditionalFormatting sqref="AM449:AQ449">
    <cfRule type="expression" dxfId="364" priority="365" stopIfTrue="1">
      <formula>AM449&lt;&gt;MAX(AM446:AM448)</formula>
    </cfRule>
  </conditionalFormatting>
  <conditionalFormatting sqref="AM285:AQ285">
    <cfRule type="cellIs" dxfId="363" priority="364" stopIfTrue="1" operator="greaterThan">
      <formula>0</formula>
    </cfRule>
  </conditionalFormatting>
  <conditionalFormatting sqref="AM281:AQ281">
    <cfRule type="expression" dxfId="362" priority="363" stopIfTrue="1">
      <formula>AM281&lt;&gt;MAX(AM278:AM280)</formula>
    </cfRule>
  </conditionalFormatting>
  <conditionalFormatting sqref="AM733:AQ733">
    <cfRule type="cellIs" dxfId="361" priority="362" stopIfTrue="1" operator="greaterThan">
      <formula>0</formula>
    </cfRule>
  </conditionalFormatting>
  <conditionalFormatting sqref="AM729:AQ729">
    <cfRule type="expression" dxfId="360" priority="361" stopIfTrue="1">
      <formula>AM729&lt;&gt;MAX(AM726:AM728)</formula>
    </cfRule>
  </conditionalFormatting>
  <conditionalFormatting sqref="AM621:AQ621">
    <cfRule type="cellIs" dxfId="359" priority="360" stopIfTrue="1" operator="greaterThan">
      <formula>0</formula>
    </cfRule>
  </conditionalFormatting>
  <conditionalFormatting sqref="AM617:AQ617">
    <cfRule type="expression" dxfId="358" priority="359" stopIfTrue="1">
      <formula>AM617&lt;&gt;MAX(AM614:AM616)</formula>
    </cfRule>
  </conditionalFormatting>
  <conditionalFormatting sqref="AM677:AQ677">
    <cfRule type="cellIs" dxfId="357" priority="358" stopIfTrue="1" operator="greaterThan">
      <formula>0</formula>
    </cfRule>
  </conditionalFormatting>
  <conditionalFormatting sqref="AM673:AQ673">
    <cfRule type="expression" dxfId="356" priority="357" stopIfTrue="1">
      <formula>AM673&lt;&gt;MAX(AM670:AM672)</formula>
    </cfRule>
  </conditionalFormatting>
  <conditionalFormatting sqref="AM509:AQ509">
    <cfRule type="cellIs" dxfId="355" priority="356" stopIfTrue="1" operator="greaterThan">
      <formula>0</formula>
    </cfRule>
  </conditionalFormatting>
  <conditionalFormatting sqref="AM505:AQ505">
    <cfRule type="expression" dxfId="354" priority="355" stopIfTrue="1">
      <formula>AM505&lt;&gt;MAX(AM502:AM504)</formula>
    </cfRule>
  </conditionalFormatting>
  <conditionalFormatting sqref="AM341:AQ341">
    <cfRule type="cellIs" dxfId="353" priority="354" stopIfTrue="1" operator="greaterThan">
      <formula>0</formula>
    </cfRule>
  </conditionalFormatting>
  <conditionalFormatting sqref="AM337:AQ337">
    <cfRule type="expression" dxfId="352" priority="353" stopIfTrue="1">
      <formula>AM337&lt;&gt;MAX(AM334:AM336)</formula>
    </cfRule>
  </conditionalFormatting>
  <conditionalFormatting sqref="AM397:AQ397">
    <cfRule type="cellIs" dxfId="351" priority="352" stopIfTrue="1" operator="greaterThan">
      <formula>0</formula>
    </cfRule>
  </conditionalFormatting>
  <conditionalFormatting sqref="AM393:AQ393">
    <cfRule type="expression" dxfId="350" priority="351" stopIfTrue="1">
      <formula>AM393&lt;&gt;MAX(AM390:AM392)</formula>
    </cfRule>
  </conditionalFormatting>
  <conditionalFormatting sqref="AM565:AQ565">
    <cfRule type="cellIs" dxfId="349" priority="349" stopIfTrue="1" operator="greaterThan">
      <formula>0</formula>
    </cfRule>
  </conditionalFormatting>
  <conditionalFormatting sqref="AM561:AQ561">
    <cfRule type="expression" dxfId="348" priority="348" stopIfTrue="1">
      <formula>AM561&lt;&gt;MAX(AM558:AM560)</formula>
    </cfRule>
  </conditionalFormatting>
  <conditionalFormatting sqref="AM557:AQ557">
    <cfRule type="expression" dxfId="347" priority="350">
      <formula>AM$165&lt;&gt;SUM(AM$162:AM$164)</formula>
    </cfRule>
  </conditionalFormatting>
  <conditionalFormatting sqref="AU389:AX389">
    <cfRule type="expression" dxfId="346" priority="347">
      <formula>AU$165&lt;&gt;SUM(AU$162:AU$164)</formula>
    </cfRule>
  </conditionalFormatting>
  <conditionalFormatting sqref="AU221:AX221">
    <cfRule type="expression" dxfId="345" priority="345" stopIfTrue="1">
      <formula>AU221&lt;&gt;SUM(AU218:AU220)</formula>
    </cfRule>
  </conditionalFormatting>
  <conditionalFormatting sqref="AU173:AX173 AU61:AX61">
    <cfRule type="cellIs" dxfId="344" priority="346" stopIfTrue="1" operator="greaterThan">
      <formula>0</formula>
    </cfRule>
  </conditionalFormatting>
  <conditionalFormatting sqref="AU225:AX225">
    <cfRule type="expression" dxfId="343" priority="344" stopIfTrue="1">
      <formula>AU225&lt;&gt;MAX(AU222:AU224)</formula>
    </cfRule>
  </conditionalFormatting>
  <conditionalFormatting sqref="AU169:AX169">
    <cfRule type="expression" dxfId="342" priority="343" stopIfTrue="1">
      <formula>AU169&lt;&gt;MAX(AU166:AU168)</formula>
    </cfRule>
  </conditionalFormatting>
  <conditionalFormatting sqref="AU57:AX57">
    <cfRule type="expression" dxfId="341" priority="342" stopIfTrue="1">
      <formula>AU57&lt;&gt;MAX(AU55:AU56)</formula>
    </cfRule>
  </conditionalFormatting>
  <conditionalFormatting sqref="AU117:AX117">
    <cfRule type="cellIs" dxfId="340" priority="341" stopIfTrue="1" operator="greaterThan">
      <formula>0</formula>
    </cfRule>
  </conditionalFormatting>
  <conditionalFormatting sqref="AU113:AX113">
    <cfRule type="expression" dxfId="339" priority="340" stopIfTrue="1">
      <formula>AU113&lt;&gt;MAX(AU110:AU112)</formula>
    </cfRule>
  </conditionalFormatting>
  <conditionalFormatting sqref="AU453:AX453">
    <cfRule type="cellIs" dxfId="338" priority="339" stopIfTrue="1" operator="greaterThan">
      <formula>0</formula>
    </cfRule>
  </conditionalFormatting>
  <conditionalFormatting sqref="AU449:AX449">
    <cfRule type="expression" dxfId="337" priority="338" stopIfTrue="1">
      <formula>AU449&lt;&gt;MAX(AU446:AU448)</formula>
    </cfRule>
  </conditionalFormatting>
  <conditionalFormatting sqref="AU285:AX285">
    <cfRule type="cellIs" dxfId="336" priority="337" stopIfTrue="1" operator="greaterThan">
      <formula>0</formula>
    </cfRule>
  </conditionalFormatting>
  <conditionalFormatting sqref="AU281:AX281">
    <cfRule type="expression" dxfId="335" priority="336" stopIfTrue="1">
      <formula>AU281&lt;&gt;MAX(AU278:AU280)</formula>
    </cfRule>
  </conditionalFormatting>
  <conditionalFormatting sqref="AU733:AX733">
    <cfRule type="cellIs" dxfId="334" priority="335" stopIfTrue="1" operator="greaterThan">
      <formula>0</formula>
    </cfRule>
  </conditionalFormatting>
  <conditionalFormatting sqref="AU729:AX729">
    <cfRule type="expression" dxfId="333" priority="334" stopIfTrue="1">
      <formula>AU729&lt;&gt;MAX(AU726:AU728)</formula>
    </cfRule>
  </conditionalFormatting>
  <conditionalFormatting sqref="AU621:AX621">
    <cfRule type="cellIs" dxfId="332" priority="333" stopIfTrue="1" operator="greaterThan">
      <formula>0</formula>
    </cfRule>
  </conditionalFormatting>
  <conditionalFormatting sqref="AU617:AX617">
    <cfRule type="expression" dxfId="331" priority="332" stopIfTrue="1">
      <formula>AU617&lt;&gt;MAX(AU614:AU616)</formula>
    </cfRule>
  </conditionalFormatting>
  <conditionalFormatting sqref="AU677:AX677">
    <cfRule type="cellIs" dxfId="330" priority="331" stopIfTrue="1" operator="greaterThan">
      <formula>0</formula>
    </cfRule>
  </conditionalFormatting>
  <conditionalFormatting sqref="AU673:AX673">
    <cfRule type="expression" dxfId="329" priority="330" stopIfTrue="1">
      <formula>AU673&lt;&gt;MAX(AU670:AU672)</formula>
    </cfRule>
  </conditionalFormatting>
  <conditionalFormatting sqref="AU509:AX509">
    <cfRule type="cellIs" dxfId="328" priority="329" stopIfTrue="1" operator="greaterThan">
      <formula>0</formula>
    </cfRule>
  </conditionalFormatting>
  <conditionalFormatting sqref="AU505:AX505">
    <cfRule type="expression" dxfId="327" priority="328" stopIfTrue="1">
      <formula>AU505&lt;&gt;MAX(AU502:AU504)</formula>
    </cfRule>
  </conditionalFormatting>
  <conditionalFormatting sqref="AU341:AX341">
    <cfRule type="cellIs" dxfId="326" priority="327" stopIfTrue="1" operator="greaterThan">
      <formula>0</formula>
    </cfRule>
  </conditionalFormatting>
  <conditionalFormatting sqref="AU337:AX337">
    <cfRule type="expression" dxfId="325" priority="326" stopIfTrue="1">
      <formula>AU337&lt;&gt;MAX(AU334:AU336)</formula>
    </cfRule>
  </conditionalFormatting>
  <conditionalFormatting sqref="AU397:AX397">
    <cfRule type="cellIs" dxfId="324" priority="325" stopIfTrue="1" operator="greaterThan">
      <formula>0</formula>
    </cfRule>
  </conditionalFormatting>
  <conditionalFormatting sqref="AU393:AX393">
    <cfRule type="expression" dxfId="323" priority="324" stopIfTrue="1">
      <formula>AU393&lt;&gt;MAX(AU390:AU392)</formula>
    </cfRule>
  </conditionalFormatting>
  <conditionalFormatting sqref="AU565:AX565">
    <cfRule type="cellIs" dxfId="322" priority="322" stopIfTrue="1" operator="greaterThan">
      <formula>0</formula>
    </cfRule>
  </conditionalFormatting>
  <conditionalFormatting sqref="AU561:AX561">
    <cfRule type="expression" dxfId="321" priority="321" stopIfTrue="1">
      <formula>AU561&lt;&gt;MAX(AU558:AU560)</formula>
    </cfRule>
  </conditionalFormatting>
  <conditionalFormatting sqref="AU557:AX557">
    <cfRule type="expression" dxfId="320" priority="323">
      <formula>AU$165&lt;&gt;SUM(AU$162:AU$164)</formula>
    </cfRule>
  </conditionalFormatting>
  <conditionalFormatting sqref="AR221 AT221">
    <cfRule type="expression" dxfId="319" priority="320" stopIfTrue="1">
      <formula>AR221&lt;&gt;SUM(AR218:AR220)</formula>
    </cfRule>
  </conditionalFormatting>
  <conditionalFormatting sqref="AR169">
    <cfRule type="expression" dxfId="318" priority="319" stopIfTrue="1">
      <formula>AR169&lt;&gt;MAX(AR166:AR168)</formula>
    </cfRule>
  </conditionalFormatting>
  <conditionalFormatting sqref="AR57">
    <cfRule type="expression" dxfId="317" priority="318" stopIfTrue="1">
      <formula>AR57&lt;&gt;MAX(AR55:AR56)</formula>
    </cfRule>
  </conditionalFormatting>
  <conditionalFormatting sqref="AT61">
    <cfRule type="cellIs" dxfId="316" priority="317" stopIfTrue="1" operator="greaterThan">
      <formula>0</formula>
    </cfRule>
  </conditionalFormatting>
  <conditionalFormatting sqref="AT57">
    <cfRule type="expression" dxfId="315" priority="316" stopIfTrue="1">
      <formula>AT57&lt;&gt;MAX(AT54:AT56)</formula>
    </cfRule>
  </conditionalFormatting>
  <conditionalFormatting sqref="AR61">
    <cfRule type="cellIs" dxfId="314" priority="315" stopIfTrue="1" operator="greaterThan">
      <formula>0</formula>
    </cfRule>
  </conditionalFormatting>
  <conditionalFormatting sqref="AR113">
    <cfRule type="expression" dxfId="313" priority="314" stopIfTrue="1">
      <formula>AR113&lt;&gt;MAX(AR110:AR112)</formula>
    </cfRule>
  </conditionalFormatting>
  <conditionalFormatting sqref="AT113">
    <cfRule type="expression" dxfId="312" priority="313" stopIfTrue="1">
      <formula>AT113&lt;&gt;MAX(AT110:AT112)</formula>
    </cfRule>
  </conditionalFormatting>
  <conditionalFormatting sqref="AR453">
    <cfRule type="cellIs" dxfId="311" priority="312" stopIfTrue="1" operator="greaterThan">
      <formula>0</formula>
    </cfRule>
  </conditionalFormatting>
  <conditionalFormatting sqref="AR449">
    <cfRule type="expression" dxfId="310" priority="311" stopIfTrue="1">
      <formula>AR449&lt;&gt;MAX(AR446:AR448)</formula>
    </cfRule>
  </conditionalFormatting>
  <conditionalFormatting sqref="AT453">
    <cfRule type="cellIs" dxfId="309" priority="310" stopIfTrue="1" operator="greaterThan">
      <formula>0</formula>
    </cfRule>
  </conditionalFormatting>
  <conditionalFormatting sqref="AT449">
    <cfRule type="expression" dxfId="308" priority="309" stopIfTrue="1">
      <formula>AT449&lt;&gt;MAX(AT446:AT448)</formula>
    </cfRule>
  </conditionalFormatting>
  <conditionalFormatting sqref="AR285">
    <cfRule type="cellIs" dxfId="307" priority="308" stopIfTrue="1" operator="greaterThan">
      <formula>0</formula>
    </cfRule>
  </conditionalFormatting>
  <conditionalFormatting sqref="AR281">
    <cfRule type="expression" dxfId="306" priority="307" stopIfTrue="1">
      <formula>AR281&lt;&gt;MAX(AR278:AR280)</formula>
    </cfRule>
  </conditionalFormatting>
  <conditionalFormatting sqref="AT285">
    <cfRule type="cellIs" dxfId="305" priority="306" stopIfTrue="1" operator="greaterThan">
      <formula>0</formula>
    </cfRule>
  </conditionalFormatting>
  <conditionalFormatting sqref="AT281">
    <cfRule type="expression" dxfId="304" priority="305" stopIfTrue="1">
      <formula>AT281&lt;&gt;MAX(AT278:AT280)</formula>
    </cfRule>
  </conditionalFormatting>
  <conditionalFormatting sqref="AR733">
    <cfRule type="cellIs" dxfId="303" priority="304" stopIfTrue="1" operator="greaterThan">
      <formula>0</formula>
    </cfRule>
  </conditionalFormatting>
  <conditionalFormatting sqref="AR729">
    <cfRule type="expression" dxfId="302" priority="303" stopIfTrue="1">
      <formula>AR729&lt;&gt;MAX(AR726:AR728)</formula>
    </cfRule>
  </conditionalFormatting>
  <conditionalFormatting sqref="AT733">
    <cfRule type="cellIs" dxfId="301" priority="302" stopIfTrue="1" operator="greaterThan">
      <formula>0</formula>
    </cfRule>
  </conditionalFormatting>
  <conditionalFormatting sqref="AT729">
    <cfRule type="expression" dxfId="300" priority="301" stopIfTrue="1">
      <formula>AT729&lt;&gt;MAX(AT726:AT728)</formula>
    </cfRule>
  </conditionalFormatting>
  <conditionalFormatting sqref="AR621">
    <cfRule type="cellIs" dxfId="299" priority="300" stopIfTrue="1" operator="greaterThan">
      <formula>0</formula>
    </cfRule>
  </conditionalFormatting>
  <conditionalFormatting sqref="AR617">
    <cfRule type="expression" dxfId="298" priority="299" stopIfTrue="1">
      <formula>AR617&lt;&gt;MAX(AR614:AR616)</formula>
    </cfRule>
  </conditionalFormatting>
  <conditionalFormatting sqref="AT621">
    <cfRule type="cellIs" dxfId="297" priority="298" stopIfTrue="1" operator="greaterThan">
      <formula>0</formula>
    </cfRule>
  </conditionalFormatting>
  <conditionalFormatting sqref="AT617">
    <cfRule type="expression" dxfId="296" priority="297" stopIfTrue="1">
      <formula>AT617&lt;&gt;MAX(AT614:AT616)</formula>
    </cfRule>
  </conditionalFormatting>
  <conditionalFormatting sqref="AR677">
    <cfRule type="cellIs" dxfId="295" priority="296" stopIfTrue="1" operator="greaterThan">
      <formula>0</formula>
    </cfRule>
  </conditionalFormatting>
  <conditionalFormatting sqref="AR673">
    <cfRule type="expression" dxfId="294" priority="295" stopIfTrue="1">
      <formula>AR673&lt;&gt;MAX(AR670:AR672)</formula>
    </cfRule>
  </conditionalFormatting>
  <conditionalFormatting sqref="AT677">
    <cfRule type="cellIs" dxfId="293" priority="294" stopIfTrue="1" operator="greaterThan">
      <formula>0</formula>
    </cfRule>
  </conditionalFormatting>
  <conditionalFormatting sqref="AT673">
    <cfRule type="expression" dxfId="292" priority="293" stopIfTrue="1">
      <formula>AT673&lt;&gt;MAX(AT670:AT672)</formula>
    </cfRule>
  </conditionalFormatting>
  <conditionalFormatting sqref="AR509">
    <cfRule type="cellIs" dxfId="291" priority="292" stopIfTrue="1" operator="greaterThan">
      <formula>0</formula>
    </cfRule>
  </conditionalFormatting>
  <conditionalFormatting sqref="AR505">
    <cfRule type="expression" dxfId="290" priority="291" stopIfTrue="1">
      <formula>AR505&lt;&gt;MAX(AR502:AR504)</formula>
    </cfRule>
  </conditionalFormatting>
  <conditionalFormatting sqref="AT509">
    <cfRule type="cellIs" dxfId="289" priority="290" stopIfTrue="1" operator="greaterThan">
      <formula>0</formula>
    </cfRule>
  </conditionalFormatting>
  <conditionalFormatting sqref="AT505">
    <cfRule type="expression" dxfId="288" priority="289" stopIfTrue="1">
      <formula>AT505&lt;&gt;MAX(AT502:AT504)</formula>
    </cfRule>
  </conditionalFormatting>
  <conditionalFormatting sqref="AR341">
    <cfRule type="cellIs" dxfId="287" priority="288" stopIfTrue="1" operator="greaterThan">
      <formula>0</formula>
    </cfRule>
  </conditionalFormatting>
  <conditionalFormatting sqref="AR337">
    <cfRule type="expression" dxfId="286" priority="287" stopIfTrue="1">
      <formula>AR337&lt;&gt;MAX(AR334:AR336)</formula>
    </cfRule>
  </conditionalFormatting>
  <conditionalFormatting sqref="AT341">
    <cfRule type="cellIs" dxfId="285" priority="286" stopIfTrue="1" operator="greaterThan">
      <formula>0</formula>
    </cfRule>
  </conditionalFormatting>
  <conditionalFormatting sqref="AT337">
    <cfRule type="expression" dxfId="284" priority="285" stopIfTrue="1">
      <formula>AT337&lt;&gt;MAX(AT334:AT336)</formula>
    </cfRule>
  </conditionalFormatting>
  <conditionalFormatting sqref="AR397">
    <cfRule type="cellIs" dxfId="283" priority="284" stopIfTrue="1" operator="greaterThan">
      <formula>0</formula>
    </cfRule>
  </conditionalFormatting>
  <conditionalFormatting sqref="AR393">
    <cfRule type="expression" dxfId="282" priority="283" stopIfTrue="1">
      <formula>AR393&lt;&gt;MAX(AR390:AR392)</formula>
    </cfRule>
  </conditionalFormatting>
  <conditionalFormatting sqref="AT397">
    <cfRule type="cellIs" dxfId="281" priority="282" stopIfTrue="1" operator="greaterThan">
      <formula>0</formula>
    </cfRule>
  </conditionalFormatting>
  <conditionalFormatting sqref="AT393">
    <cfRule type="expression" dxfId="280" priority="281" stopIfTrue="1">
      <formula>AT393&lt;&gt;MAX(AT390:AT392)</formula>
    </cfRule>
  </conditionalFormatting>
  <conditionalFormatting sqref="AR565">
    <cfRule type="cellIs" dxfId="279" priority="279" stopIfTrue="1" operator="greaterThan">
      <formula>0</formula>
    </cfRule>
  </conditionalFormatting>
  <conditionalFormatting sqref="AR561">
    <cfRule type="expression" dxfId="278" priority="278" stopIfTrue="1">
      <formula>AR561&lt;&gt;MAX(AR558:AR560)</formula>
    </cfRule>
  </conditionalFormatting>
  <conditionalFormatting sqref="AT565">
    <cfRule type="cellIs" dxfId="277" priority="277" stopIfTrue="1" operator="greaterThan">
      <formula>0</formula>
    </cfRule>
  </conditionalFormatting>
  <conditionalFormatting sqref="AT561">
    <cfRule type="expression" dxfId="276" priority="276" stopIfTrue="1">
      <formula>AT561&lt;&gt;MAX(AT558:AT560)</formula>
    </cfRule>
  </conditionalFormatting>
  <conditionalFormatting sqref="AR557">
    <cfRule type="expression" dxfId="275" priority="280">
      <formula>AR$165&lt;&gt;SUM(AR$162:AR$164)</formula>
    </cfRule>
  </conditionalFormatting>
  <conditionalFormatting sqref="AR173 AT173">
    <cfRule type="cellIs" dxfId="274" priority="275" stopIfTrue="1" operator="greaterThan">
      <formula>0</formula>
    </cfRule>
  </conditionalFormatting>
  <conditionalFormatting sqref="AT117">
    <cfRule type="cellIs" dxfId="273" priority="274" stopIfTrue="1" operator="greaterThan">
      <formula>0</formula>
    </cfRule>
  </conditionalFormatting>
  <conditionalFormatting sqref="AR117">
    <cfRule type="cellIs" dxfId="272" priority="273" stopIfTrue="1" operator="greaterThan">
      <formula>0</formula>
    </cfRule>
  </conditionalFormatting>
  <conditionalFormatting sqref="AR389:AT389 AR333:AT333 AR501:AT501 AR669:AT669 AR613:AT613 AR725:AT725 AR277:AT277 AR445:AT445 AR109:AT109 AR165:AT165 AR53:AT53">
    <cfRule type="expression" dxfId="271" priority="272">
      <formula>AR$165&lt;&gt;SUM(AR$162:AR$164)</formula>
    </cfRule>
  </conditionalFormatting>
  <conditionalFormatting sqref="AR221:AT221">
    <cfRule type="expression" dxfId="270" priority="270" stopIfTrue="1">
      <formula>AR221&lt;&gt;SUM(AR218:AR220)</formula>
    </cfRule>
  </conditionalFormatting>
  <conditionalFormatting sqref="AR173:AT173 AR61:AT61">
    <cfRule type="cellIs" dxfId="269" priority="271" stopIfTrue="1" operator="greaterThan">
      <formula>0</formula>
    </cfRule>
  </conditionalFormatting>
  <conditionalFormatting sqref="AR225:AT225">
    <cfRule type="expression" dxfId="268" priority="269" stopIfTrue="1">
      <formula>AR225&lt;&gt;MAX(AR222:AR224)</formula>
    </cfRule>
  </conditionalFormatting>
  <conditionalFormatting sqref="AR169:AT169">
    <cfRule type="expression" dxfId="267" priority="268" stopIfTrue="1">
      <formula>AR169&lt;&gt;MAX(AR166:AR168)</formula>
    </cfRule>
  </conditionalFormatting>
  <conditionalFormatting sqref="AR57:AT57">
    <cfRule type="expression" dxfId="266" priority="267" stopIfTrue="1">
      <formula>AR57&lt;&gt;MAX(AR55:AR56)</formula>
    </cfRule>
  </conditionalFormatting>
  <conditionalFormatting sqref="AR117:AT117">
    <cfRule type="cellIs" dxfId="265" priority="266" stopIfTrue="1" operator="greaterThan">
      <formula>0</formula>
    </cfRule>
  </conditionalFormatting>
  <conditionalFormatting sqref="AR113:AT113">
    <cfRule type="expression" dxfId="264" priority="265" stopIfTrue="1">
      <formula>AR113&lt;&gt;MAX(AR110:AR112)</formula>
    </cfRule>
  </conditionalFormatting>
  <conditionalFormatting sqref="AR453:AT453">
    <cfRule type="cellIs" dxfId="263" priority="264" stopIfTrue="1" operator="greaterThan">
      <formula>0</formula>
    </cfRule>
  </conditionalFormatting>
  <conditionalFormatting sqref="AR449:AT449">
    <cfRule type="expression" dxfId="262" priority="263" stopIfTrue="1">
      <formula>AR449&lt;&gt;MAX(AR446:AR448)</formula>
    </cfRule>
  </conditionalFormatting>
  <conditionalFormatting sqref="AR285:AT285">
    <cfRule type="cellIs" dxfId="261" priority="262" stopIfTrue="1" operator="greaterThan">
      <formula>0</formula>
    </cfRule>
  </conditionalFormatting>
  <conditionalFormatting sqref="AR281:AT281">
    <cfRule type="expression" dxfId="260" priority="261" stopIfTrue="1">
      <formula>AR281&lt;&gt;MAX(AR278:AR280)</formula>
    </cfRule>
  </conditionalFormatting>
  <conditionalFormatting sqref="AR733:AT733">
    <cfRule type="cellIs" dxfId="259" priority="260" stopIfTrue="1" operator="greaterThan">
      <formula>0</formula>
    </cfRule>
  </conditionalFormatting>
  <conditionalFormatting sqref="AR729:AT729">
    <cfRule type="expression" dxfId="258" priority="259" stopIfTrue="1">
      <formula>AR729&lt;&gt;MAX(AR726:AR728)</formula>
    </cfRule>
  </conditionalFormatting>
  <conditionalFormatting sqref="AR621:AT621">
    <cfRule type="cellIs" dxfId="257" priority="258" stopIfTrue="1" operator="greaterThan">
      <formula>0</formula>
    </cfRule>
  </conditionalFormatting>
  <conditionalFormatting sqref="AR617:AT617">
    <cfRule type="expression" dxfId="256" priority="257" stopIfTrue="1">
      <formula>AR617&lt;&gt;MAX(AR614:AR616)</formula>
    </cfRule>
  </conditionalFormatting>
  <conditionalFormatting sqref="AR677:AT677">
    <cfRule type="cellIs" dxfId="255" priority="256" stopIfTrue="1" operator="greaterThan">
      <formula>0</formula>
    </cfRule>
  </conditionalFormatting>
  <conditionalFormatting sqref="AR673:AT673">
    <cfRule type="expression" dxfId="254" priority="255" stopIfTrue="1">
      <formula>AR673&lt;&gt;MAX(AR670:AR672)</formula>
    </cfRule>
  </conditionalFormatting>
  <conditionalFormatting sqref="AR509:AT509">
    <cfRule type="cellIs" dxfId="253" priority="254" stopIfTrue="1" operator="greaterThan">
      <formula>0</formula>
    </cfRule>
  </conditionalFormatting>
  <conditionalFormatting sqref="AR505:AT505">
    <cfRule type="expression" dxfId="252" priority="253" stopIfTrue="1">
      <formula>AR505&lt;&gt;MAX(AR502:AR504)</formula>
    </cfRule>
  </conditionalFormatting>
  <conditionalFormatting sqref="AR341:AT341">
    <cfRule type="cellIs" dxfId="251" priority="252" stopIfTrue="1" operator="greaterThan">
      <formula>0</formula>
    </cfRule>
  </conditionalFormatting>
  <conditionalFormatting sqref="AR337:AT337">
    <cfRule type="expression" dxfId="250" priority="251" stopIfTrue="1">
      <formula>AR337&lt;&gt;MAX(AR334:AR336)</formula>
    </cfRule>
  </conditionalFormatting>
  <conditionalFormatting sqref="AR397:AT397">
    <cfRule type="cellIs" dxfId="249" priority="250" stopIfTrue="1" operator="greaterThan">
      <formula>0</formula>
    </cfRule>
  </conditionalFormatting>
  <conditionalFormatting sqref="AR393:AT393">
    <cfRule type="expression" dxfId="248" priority="249" stopIfTrue="1">
      <formula>AR393&lt;&gt;MAX(AR390:AR392)</formula>
    </cfRule>
  </conditionalFormatting>
  <conditionalFormatting sqref="AR565:AT565">
    <cfRule type="cellIs" dxfId="247" priority="247" stopIfTrue="1" operator="greaterThan">
      <formula>0</formula>
    </cfRule>
  </conditionalFormatting>
  <conditionalFormatting sqref="AR561:AT561">
    <cfRule type="expression" dxfId="246" priority="246" stopIfTrue="1">
      <formula>AR561&lt;&gt;MAX(AR558:AR560)</formula>
    </cfRule>
  </conditionalFormatting>
  <conditionalFormatting sqref="AR557:AT557">
    <cfRule type="expression" dxfId="245" priority="248">
      <formula>AR$165&lt;&gt;SUM(AR$162:AR$164)</formula>
    </cfRule>
  </conditionalFormatting>
  <conditionalFormatting sqref="AY389:BC389">
    <cfRule type="expression" dxfId="244" priority="245">
      <formula>AY$165&lt;&gt;SUM(AY$162:AY$164)</formula>
    </cfRule>
  </conditionalFormatting>
  <conditionalFormatting sqref="AY221:BC221">
    <cfRule type="expression" dxfId="243" priority="243" stopIfTrue="1">
      <formula>AY221&lt;&gt;SUM(AY218:AY220)</formula>
    </cfRule>
  </conditionalFormatting>
  <conditionalFormatting sqref="AY173:BC173 AY61:BC61">
    <cfRule type="cellIs" dxfId="242" priority="244" stopIfTrue="1" operator="greaterThan">
      <formula>0</formula>
    </cfRule>
  </conditionalFormatting>
  <conditionalFormatting sqref="AY225:BC225">
    <cfRule type="expression" dxfId="241" priority="242" stopIfTrue="1">
      <formula>AY225&lt;&gt;MAX(AY222:AY224)</formula>
    </cfRule>
  </conditionalFormatting>
  <conditionalFormatting sqref="AY169:BC169">
    <cfRule type="expression" dxfId="240" priority="241" stopIfTrue="1">
      <formula>AY169&lt;&gt;MAX(AY166:AY168)</formula>
    </cfRule>
  </conditionalFormatting>
  <conditionalFormatting sqref="AY57:BC57">
    <cfRule type="expression" dxfId="239" priority="240" stopIfTrue="1">
      <formula>AY57&lt;&gt;MAX(AY55:AY56)</formula>
    </cfRule>
  </conditionalFormatting>
  <conditionalFormatting sqref="AY117:BC117">
    <cfRule type="cellIs" dxfId="238" priority="239" stopIfTrue="1" operator="greaterThan">
      <formula>0</formula>
    </cfRule>
  </conditionalFormatting>
  <conditionalFormatting sqref="AY113:BC113">
    <cfRule type="expression" dxfId="237" priority="238" stopIfTrue="1">
      <formula>AY113&lt;&gt;MAX(AY110:AY112)</formula>
    </cfRule>
  </conditionalFormatting>
  <conditionalFormatting sqref="AY453:BC453">
    <cfRule type="cellIs" dxfId="236" priority="237" stopIfTrue="1" operator="greaterThan">
      <formula>0</formula>
    </cfRule>
  </conditionalFormatting>
  <conditionalFormatting sqref="AY449:BC449">
    <cfRule type="expression" dxfId="235" priority="236" stopIfTrue="1">
      <formula>AY449&lt;&gt;MAX(AY446:AY448)</formula>
    </cfRule>
  </conditionalFormatting>
  <conditionalFormatting sqref="AY285:BC285">
    <cfRule type="cellIs" dxfId="234" priority="235" stopIfTrue="1" operator="greaterThan">
      <formula>0</formula>
    </cfRule>
  </conditionalFormatting>
  <conditionalFormatting sqref="AY281:BC281">
    <cfRule type="expression" dxfId="233" priority="234" stopIfTrue="1">
      <formula>AY281&lt;&gt;MAX(AY278:AY280)</formula>
    </cfRule>
  </conditionalFormatting>
  <conditionalFormatting sqref="AY733:BC733">
    <cfRule type="cellIs" dxfId="232" priority="233" stopIfTrue="1" operator="greaterThan">
      <formula>0</formula>
    </cfRule>
  </conditionalFormatting>
  <conditionalFormatting sqref="AY729:BC729">
    <cfRule type="expression" dxfId="231" priority="232" stopIfTrue="1">
      <formula>AY729&lt;&gt;MAX(AY726:AY728)</formula>
    </cfRule>
  </conditionalFormatting>
  <conditionalFormatting sqref="AY621:BC621">
    <cfRule type="cellIs" dxfId="230" priority="231" stopIfTrue="1" operator="greaterThan">
      <formula>0</formula>
    </cfRule>
  </conditionalFormatting>
  <conditionalFormatting sqref="AY617:BC617">
    <cfRule type="expression" dxfId="229" priority="230" stopIfTrue="1">
      <formula>AY617&lt;&gt;MAX(AY614:AY616)</formula>
    </cfRule>
  </conditionalFormatting>
  <conditionalFormatting sqref="AY677:BC677">
    <cfRule type="cellIs" dxfId="228" priority="229" stopIfTrue="1" operator="greaterThan">
      <formula>0</formula>
    </cfRule>
  </conditionalFormatting>
  <conditionalFormatting sqref="AY673:BC673">
    <cfRule type="expression" dxfId="227" priority="228" stopIfTrue="1">
      <formula>AY673&lt;&gt;MAX(AY670:AY672)</formula>
    </cfRule>
  </conditionalFormatting>
  <conditionalFormatting sqref="AY509:BC509">
    <cfRule type="cellIs" dxfId="226" priority="227" stopIfTrue="1" operator="greaterThan">
      <formula>0</formula>
    </cfRule>
  </conditionalFormatting>
  <conditionalFormatting sqref="AY505:BC505">
    <cfRule type="expression" dxfId="225" priority="226" stopIfTrue="1">
      <formula>AY505&lt;&gt;MAX(AY502:AY504)</formula>
    </cfRule>
  </conditionalFormatting>
  <conditionalFormatting sqref="AY341:BC341">
    <cfRule type="cellIs" dxfId="224" priority="225" stopIfTrue="1" operator="greaterThan">
      <formula>0</formula>
    </cfRule>
  </conditionalFormatting>
  <conditionalFormatting sqref="AY337:BC337">
    <cfRule type="expression" dxfId="223" priority="224" stopIfTrue="1">
      <formula>AY337&lt;&gt;MAX(AY334:AY336)</formula>
    </cfRule>
  </conditionalFormatting>
  <conditionalFormatting sqref="AY397:BC397">
    <cfRule type="cellIs" dxfId="222" priority="223" stopIfTrue="1" operator="greaterThan">
      <formula>0</formula>
    </cfRule>
  </conditionalFormatting>
  <conditionalFormatting sqref="AY393:BC393">
    <cfRule type="expression" dxfId="221" priority="222" stopIfTrue="1">
      <formula>AY393&lt;&gt;MAX(AY390:AY392)</formula>
    </cfRule>
  </conditionalFormatting>
  <conditionalFormatting sqref="AY565:BC565">
    <cfRule type="cellIs" dxfId="220" priority="220" stopIfTrue="1" operator="greaterThan">
      <formula>0</formula>
    </cfRule>
  </conditionalFormatting>
  <conditionalFormatting sqref="AY561:BC561">
    <cfRule type="expression" dxfId="219" priority="219" stopIfTrue="1">
      <formula>AY561&lt;&gt;MAX(AY558:AY560)</formula>
    </cfRule>
  </conditionalFormatting>
  <conditionalFormatting sqref="AY557:BC557">
    <cfRule type="expression" dxfId="218" priority="221">
      <formula>AY$165&lt;&gt;SUM(AY$162:AY$164)</formula>
    </cfRule>
  </conditionalFormatting>
  <conditionalFormatting sqref="BG389:BI389">
    <cfRule type="expression" dxfId="217" priority="218">
      <formula>BG$165&lt;&gt;SUM(BG$162:BG$164)</formula>
    </cfRule>
  </conditionalFormatting>
  <conditionalFormatting sqref="BG221:BI221">
    <cfRule type="expression" dxfId="216" priority="216" stopIfTrue="1">
      <formula>BG221&lt;&gt;SUM(BG218:BG220)</formula>
    </cfRule>
  </conditionalFormatting>
  <conditionalFormatting sqref="BG173:BI173 BG61:BI61">
    <cfRule type="cellIs" dxfId="215" priority="217" stopIfTrue="1" operator="greaterThan">
      <formula>0</formula>
    </cfRule>
  </conditionalFormatting>
  <conditionalFormatting sqref="BG225:BI225">
    <cfRule type="expression" dxfId="214" priority="215" stopIfTrue="1">
      <formula>BG225&lt;&gt;MAX(BG222:BG224)</formula>
    </cfRule>
  </conditionalFormatting>
  <conditionalFormatting sqref="BG169:BI169">
    <cfRule type="expression" dxfId="213" priority="214" stopIfTrue="1">
      <formula>BG169&lt;&gt;MAX(BG166:BG168)</formula>
    </cfRule>
  </conditionalFormatting>
  <conditionalFormatting sqref="BG57:BI57">
    <cfRule type="expression" dxfId="212" priority="213" stopIfTrue="1">
      <formula>BG57&lt;&gt;MAX(BG55:BG56)</formula>
    </cfRule>
  </conditionalFormatting>
  <conditionalFormatting sqref="BG117:BI117">
    <cfRule type="cellIs" dxfId="211" priority="212" stopIfTrue="1" operator="greaterThan">
      <formula>0</formula>
    </cfRule>
  </conditionalFormatting>
  <conditionalFormatting sqref="BG113:BI113">
    <cfRule type="expression" dxfId="210" priority="211" stopIfTrue="1">
      <formula>BG113&lt;&gt;MAX(BG110:BG112)</formula>
    </cfRule>
  </conditionalFormatting>
  <conditionalFormatting sqref="BG453:BI453">
    <cfRule type="cellIs" dxfId="209" priority="210" stopIfTrue="1" operator="greaterThan">
      <formula>0</formula>
    </cfRule>
  </conditionalFormatting>
  <conditionalFormatting sqref="BG449:BI449">
    <cfRule type="expression" dxfId="208" priority="209" stopIfTrue="1">
      <formula>BG449&lt;&gt;MAX(BG446:BG448)</formula>
    </cfRule>
  </conditionalFormatting>
  <conditionalFormatting sqref="BG285:BI285">
    <cfRule type="cellIs" dxfId="207" priority="208" stopIfTrue="1" operator="greaterThan">
      <formula>0</formula>
    </cfRule>
  </conditionalFormatting>
  <conditionalFormatting sqref="BG281:BI281">
    <cfRule type="expression" dxfId="206" priority="207" stopIfTrue="1">
      <formula>BG281&lt;&gt;MAX(BG278:BG280)</formula>
    </cfRule>
  </conditionalFormatting>
  <conditionalFormatting sqref="BG733:BI733">
    <cfRule type="cellIs" dxfId="205" priority="206" stopIfTrue="1" operator="greaterThan">
      <formula>0</formula>
    </cfRule>
  </conditionalFormatting>
  <conditionalFormatting sqref="BG729:BI729">
    <cfRule type="expression" dxfId="204" priority="205" stopIfTrue="1">
      <formula>BG729&lt;&gt;MAX(BG726:BG728)</formula>
    </cfRule>
  </conditionalFormatting>
  <conditionalFormatting sqref="BG621:BI621">
    <cfRule type="cellIs" dxfId="203" priority="204" stopIfTrue="1" operator="greaterThan">
      <formula>0</formula>
    </cfRule>
  </conditionalFormatting>
  <conditionalFormatting sqref="BG617:BI617">
    <cfRule type="expression" dxfId="202" priority="203" stopIfTrue="1">
      <formula>BG617&lt;&gt;MAX(BG614:BG616)</formula>
    </cfRule>
  </conditionalFormatting>
  <conditionalFormatting sqref="BG677:BI677">
    <cfRule type="cellIs" dxfId="201" priority="202" stopIfTrue="1" operator="greaterThan">
      <formula>0</formula>
    </cfRule>
  </conditionalFormatting>
  <conditionalFormatting sqref="BG673:BI673">
    <cfRule type="expression" dxfId="200" priority="201" stopIfTrue="1">
      <formula>BG673&lt;&gt;MAX(BG670:BG672)</formula>
    </cfRule>
  </conditionalFormatting>
  <conditionalFormatting sqref="BG509:BI509">
    <cfRule type="cellIs" dxfId="199" priority="200" stopIfTrue="1" operator="greaterThan">
      <formula>0</formula>
    </cfRule>
  </conditionalFormatting>
  <conditionalFormatting sqref="BG505:BI505">
    <cfRule type="expression" dxfId="198" priority="199" stopIfTrue="1">
      <formula>BG505&lt;&gt;MAX(BG502:BG504)</formula>
    </cfRule>
  </conditionalFormatting>
  <conditionalFormatting sqref="BG341:BI341">
    <cfRule type="cellIs" dxfId="197" priority="198" stopIfTrue="1" operator="greaterThan">
      <formula>0</formula>
    </cfRule>
  </conditionalFormatting>
  <conditionalFormatting sqref="BG337:BI337">
    <cfRule type="expression" dxfId="196" priority="197" stopIfTrue="1">
      <formula>BG337&lt;&gt;MAX(BG334:BG336)</formula>
    </cfRule>
  </conditionalFormatting>
  <conditionalFormatting sqref="BG397:BI397">
    <cfRule type="cellIs" dxfId="195" priority="196" stopIfTrue="1" operator="greaterThan">
      <formula>0</formula>
    </cfRule>
  </conditionalFormatting>
  <conditionalFormatting sqref="BG393:BI393">
    <cfRule type="expression" dxfId="194" priority="195" stopIfTrue="1">
      <formula>BG393&lt;&gt;MAX(BG390:BG392)</formula>
    </cfRule>
  </conditionalFormatting>
  <conditionalFormatting sqref="BG565:BI565">
    <cfRule type="cellIs" dxfId="193" priority="193" stopIfTrue="1" operator="greaterThan">
      <formula>0</formula>
    </cfRule>
  </conditionalFormatting>
  <conditionalFormatting sqref="BG561:BI561">
    <cfRule type="expression" dxfId="192" priority="192" stopIfTrue="1">
      <formula>BG561&lt;&gt;MAX(BG558:BG560)</formula>
    </cfRule>
  </conditionalFormatting>
  <conditionalFormatting sqref="BG557:BI557">
    <cfRule type="expression" dxfId="191" priority="194">
      <formula>BG$165&lt;&gt;SUM(BG$162:BG$164)</formula>
    </cfRule>
  </conditionalFormatting>
  <conditionalFormatting sqref="BD221 BF221">
    <cfRule type="expression" dxfId="190" priority="191" stopIfTrue="1">
      <formula>BD221&lt;&gt;SUM(BD218:BD220)</formula>
    </cfRule>
  </conditionalFormatting>
  <conditionalFormatting sqref="BD169">
    <cfRule type="expression" dxfId="189" priority="190" stopIfTrue="1">
      <formula>BD169&lt;&gt;MAX(BD166:BD168)</formula>
    </cfRule>
  </conditionalFormatting>
  <conditionalFormatting sqref="BD57">
    <cfRule type="expression" dxfId="188" priority="189" stopIfTrue="1">
      <formula>BD57&lt;&gt;MAX(BD55:BD56)</formula>
    </cfRule>
  </conditionalFormatting>
  <conditionalFormatting sqref="BF61">
    <cfRule type="cellIs" dxfId="187" priority="188" stopIfTrue="1" operator="greaterThan">
      <formula>0</formula>
    </cfRule>
  </conditionalFormatting>
  <conditionalFormatting sqref="BF57">
    <cfRule type="expression" dxfId="186" priority="187" stopIfTrue="1">
      <formula>BF57&lt;&gt;MAX(BF54:BF56)</formula>
    </cfRule>
  </conditionalFormatting>
  <conditionalFormatting sqref="BD61">
    <cfRule type="cellIs" dxfId="185" priority="186" stopIfTrue="1" operator="greaterThan">
      <formula>0</formula>
    </cfRule>
  </conditionalFormatting>
  <conditionalFormatting sqref="BD113">
    <cfRule type="expression" dxfId="184" priority="185" stopIfTrue="1">
      <formula>BD113&lt;&gt;MAX(BD110:BD112)</formula>
    </cfRule>
  </conditionalFormatting>
  <conditionalFormatting sqref="BF113">
    <cfRule type="expression" dxfId="183" priority="184" stopIfTrue="1">
      <formula>BF113&lt;&gt;MAX(BF110:BF112)</formula>
    </cfRule>
  </conditionalFormatting>
  <conditionalFormatting sqref="BD453">
    <cfRule type="cellIs" dxfId="182" priority="183" stopIfTrue="1" operator="greaterThan">
      <formula>0</formula>
    </cfRule>
  </conditionalFormatting>
  <conditionalFormatting sqref="BD449">
    <cfRule type="expression" dxfId="181" priority="182" stopIfTrue="1">
      <formula>BD449&lt;&gt;MAX(BD446:BD448)</formula>
    </cfRule>
  </conditionalFormatting>
  <conditionalFormatting sqref="BF453">
    <cfRule type="cellIs" dxfId="180" priority="181" stopIfTrue="1" operator="greaterThan">
      <formula>0</formula>
    </cfRule>
  </conditionalFormatting>
  <conditionalFormatting sqref="BF449">
    <cfRule type="expression" dxfId="179" priority="180" stopIfTrue="1">
      <formula>BF449&lt;&gt;MAX(BF446:BF448)</formula>
    </cfRule>
  </conditionalFormatting>
  <conditionalFormatting sqref="BD285">
    <cfRule type="cellIs" dxfId="178" priority="179" stopIfTrue="1" operator="greaterThan">
      <formula>0</formula>
    </cfRule>
  </conditionalFormatting>
  <conditionalFormatting sqref="BD281">
    <cfRule type="expression" dxfId="177" priority="178" stopIfTrue="1">
      <formula>BD281&lt;&gt;MAX(BD278:BD280)</formula>
    </cfRule>
  </conditionalFormatting>
  <conditionalFormatting sqref="BF285">
    <cfRule type="cellIs" dxfId="176" priority="177" stopIfTrue="1" operator="greaterThan">
      <formula>0</formula>
    </cfRule>
  </conditionalFormatting>
  <conditionalFormatting sqref="BF281">
    <cfRule type="expression" dxfId="175" priority="176" stopIfTrue="1">
      <formula>BF281&lt;&gt;MAX(BF278:BF280)</formula>
    </cfRule>
  </conditionalFormatting>
  <conditionalFormatting sqref="BD733">
    <cfRule type="cellIs" dxfId="174" priority="175" stopIfTrue="1" operator="greaterThan">
      <formula>0</formula>
    </cfRule>
  </conditionalFormatting>
  <conditionalFormatting sqref="BD729">
    <cfRule type="expression" dxfId="173" priority="174" stopIfTrue="1">
      <formula>BD729&lt;&gt;MAX(BD726:BD728)</formula>
    </cfRule>
  </conditionalFormatting>
  <conditionalFormatting sqref="BF733">
    <cfRule type="cellIs" dxfId="172" priority="173" stopIfTrue="1" operator="greaterThan">
      <formula>0</formula>
    </cfRule>
  </conditionalFormatting>
  <conditionalFormatting sqref="BF729">
    <cfRule type="expression" dxfId="171" priority="172" stopIfTrue="1">
      <formula>BF729&lt;&gt;MAX(BF726:BF728)</formula>
    </cfRule>
  </conditionalFormatting>
  <conditionalFormatting sqref="BD621">
    <cfRule type="cellIs" dxfId="170" priority="171" stopIfTrue="1" operator="greaterThan">
      <formula>0</formula>
    </cfRule>
  </conditionalFormatting>
  <conditionalFormatting sqref="BD617">
    <cfRule type="expression" dxfId="169" priority="170" stopIfTrue="1">
      <formula>BD617&lt;&gt;MAX(BD614:BD616)</formula>
    </cfRule>
  </conditionalFormatting>
  <conditionalFormatting sqref="BF621">
    <cfRule type="cellIs" dxfId="168" priority="169" stopIfTrue="1" operator="greaterThan">
      <formula>0</formula>
    </cfRule>
  </conditionalFormatting>
  <conditionalFormatting sqref="BF617">
    <cfRule type="expression" dxfId="167" priority="168" stopIfTrue="1">
      <formula>BF617&lt;&gt;MAX(BF614:BF616)</formula>
    </cfRule>
  </conditionalFormatting>
  <conditionalFormatting sqref="BD677">
    <cfRule type="cellIs" dxfId="166" priority="167" stopIfTrue="1" operator="greaterThan">
      <formula>0</formula>
    </cfRule>
  </conditionalFormatting>
  <conditionalFormatting sqref="BD673">
    <cfRule type="expression" dxfId="165" priority="166" stopIfTrue="1">
      <formula>BD673&lt;&gt;MAX(BD670:BD672)</formula>
    </cfRule>
  </conditionalFormatting>
  <conditionalFormatting sqref="BF677">
    <cfRule type="cellIs" dxfId="164" priority="165" stopIfTrue="1" operator="greaterThan">
      <formula>0</formula>
    </cfRule>
  </conditionalFormatting>
  <conditionalFormatting sqref="BF673">
    <cfRule type="expression" dxfId="163" priority="164" stopIfTrue="1">
      <formula>BF673&lt;&gt;MAX(BF670:BF672)</formula>
    </cfRule>
  </conditionalFormatting>
  <conditionalFormatting sqref="BD509">
    <cfRule type="cellIs" dxfId="162" priority="163" stopIfTrue="1" operator="greaterThan">
      <formula>0</formula>
    </cfRule>
  </conditionalFormatting>
  <conditionalFormatting sqref="BD505">
    <cfRule type="expression" dxfId="161" priority="162" stopIfTrue="1">
      <formula>BD505&lt;&gt;MAX(BD502:BD504)</formula>
    </cfRule>
  </conditionalFormatting>
  <conditionalFormatting sqref="BF509">
    <cfRule type="cellIs" dxfId="160" priority="161" stopIfTrue="1" operator="greaterThan">
      <formula>0</formula>
    </cfRule>
  </conditionalFormatting>
  <conditionalFormatting sqref="BF505">
    <cfRule type="expression" dxfId="159" priority="160" stopIfTrue="1">
      <formula>BF505&lt;&gt;MAX(BF502:BF504)</formula>
    </cfRule>
  </conditionalFormatting>
  <conditionalFormatting sqref="BD341">
    <cfRule type="cellIs" dxfId="158" priority="159" stopIfTrue="1" operator="greaterThan">
      <formula>0</formula>
    </cfRule>
  </conditionalFormatting>
  <conditionalFormatting sqref="BD337">
    <cfRule type="expression" dxfId="157" priority="158" stopIfTrue="1">
      <formula>BD337&lt;&gt;MAX(BD334:BD336)</formula>
    </cfRule>
  </conditionalFormatting>
  <conditionalFormatting sqref="BF341">
    <cfRule type="cellIs" dxfId="156" priority="157" stopIfTrue="1" operator="greaterThan">
      <formula>0</formula>
    </cfRule>
  </conditionalFormatting>
  <conditionalFormatting sqref="BF337">
    <cfRule type="expression" dxfId="155" priority="156" stopIfTrue="1">
      <formula>BF337&lt;&gt;MAX(BF334:BF336)</formula>
    </cfRule>
  </conditionalFormatting>
  <conditionalFormatting sqref="BD397">
    <cfRule type="cellIs" dxfId="154" priority="155" stopIfTrue="1" operator="greaterThan">
      <formula>0</formula>
    </cfRule>
  </conditionalFormatting>
  <conditionalFormatting sqref="BD393">
    <cfRule type="expression" dxfId="153" priority="154" stopIfTrue="1">
      <formula>BD393&lt;&gt;MAX(BD390:BD392)</formula>
    </cfRule>
  </conditionalFormatting>
  <conditionalFormatting sqref="BF397">
    <cfRule type="cellIs" dxfId="152" priority="153" stopIfTrue="1" operator="greaterThan">
      <formula>0</formula>
    </cfRule>
  </conditionalFormatting>
  <conditionalFormatting sqref="BF393">
    <cfRule type="expression" dxfId="151" priority="152" stopIfTrue="1">
      <formula>BF393&lt;&gt;MAX(BF390:BF392)</formula>
    </cfRule>
  </conditionalFormatting>
  <conditionalFormatting sqref="BD565">
    <cfRule type="cellIs" dxfId="150" priority="150" stopIfTrue="1" operator="greaterThan">
      <formula>0</formula>
    </cfRule>
  </conditionalFormatting>
  <conditionalFormatting sqref="BD561">
    <cfRule type="expression" dxfId="149" priority="149" stopIfTrue="1">
      <formula>BD561&lt;&gt;MAX(BD558:BD560)</formula>
    </cfRule>
  </conditionalFormatting>
  <conditionalFormatting sqref="BF565">
    <cfRule type="cellIs" dxfId="148" priority="148" stopIfTrue="1" operator="greaterThan">
      <formula>0</formula>
    </cfRule>
  </conditionalFormatting>
  <conditionalFormatting sqref="BF561">
    <cfRule type="expression" dxfId="147" priority="147" stopIfTrue="1">
      <formula>BF561&lt;&gt;MAX(BF558:BF560)</formula>
    </cfRule>
  </conditionalFormatting>
  <conditionalFormatting sqref="BD557">
    <cfRule type="expression" dxfId="146" priority="151">
      <formula>BD$165&lt;&gt;SUM(BD$162:BD$164)</formula>
    </cfRule>
  </conditionalFormatting>
  <conditionalFormatting sqref="BD173 BF173">
    <cfRule type="cellIs" dxfId="145" priority="146" stopIfTrue="1" operator="greaterThan">
      <formula>0</formula>
    </cfRule>
  </conditionalFormatting>
  <conditionalFormatting sqref="BF117">
    <cfRule type="cellIs" dxfId="144" priority="145" stopIfTrue="1" operator="greaterThan">
      <formula>0</formula>
    </cfRule>
  </conditionalFormatting>
  <conditionalFormatting sqref="BD117">
    <cfRule type="cellIs" dxfId="143" priority="144" stopIfTrue="1" operator="greaterThan">
      <formula>0</formula>
    </cfRule>
  </conditionalFormatting>
  <conditionalFormatting sqref="BD389:BF389 BD333:BF333 BD501:BF501 BD669:BF669 BD613:BF613 BD725:BF725 BD277:BF277 BD445:BF445 BD109:BF109 BD165:BF165 BD53:BF53">
    <cfRule type="expression" dxfId="142" priority="143">
      <formula>BD$165&lt;&gt;SUM(BD$162:BD$164)</formula>
    </cfRule>
  </conditionalFormatting>
  <conditionalFormatting sqref="BD221:BF221">
    <cfRule type="expression" dxfId="141" priority="141" stopIfTrue="1">
      <formula>BD221&lt;&gt;SUM(BD218:BD220)</formula>
    </cfRule>
  </conditionalFormatting>
  <conditionalFormatting sqref="BD173:BF173 BD61:BF61">
    <cfRule type="cellIs" dxfId="140" priority="142" stopIfTrue="1" operator="greaterThan">
      <formula>0</formula>
    </cfRule>
  </conditionalFormatting>
  <conditionalFormatting sqref="BD225:BF225">
    <cfRule type="expression" dxfId="139" priority="140" stopIfTrue="1">
      <formula>BD225&lt;&gt;MAX(BD222:BD224)</formula>
    </cfRule>
  </conditionalFormatting>
  <conditionalFormatting sqref="BD169:BF169">
    <cfRule type="expression" dxfId="138" priority="139" stopIfTrue="1">
      <formula>BD169&lt;&gt;MAX(BD166:BD168)</formula>
    </cfRule>
  </conditionalFormatting>
  <conditionalFormatting sqref="BD57:BF57">
    <cfRule type="expression" dxfId="137" priority="138" stopIfTrue="1">
      <formula>BD57&lt;&gt;MAX(BD55:BD56)</formula>
    </cfRule>
  </conditionalFormatting>
  <conditionalFormatting sqref="BD117:BF117">
    <cfRule type="cellIs" dxfId="136" priority="137" stopIfTrue="1" operator="greaterThan">
      <formula>0</formula>
    </cfRule>
  </conditionalFormatting>
  <conditionalFormatting sqref="BD113:BF113">
    <cfRule type="expression" dxfId="135" priority="136" stopIfTrue="1">
      <formula>BD113&lt;&gt;MAX(BD110:BD112)</formula>
    </cfRule>
  </conditionalFormatting>
  <conditionalFormatting sqref="BD453:BF453">
    <cfRule type="cellIs" dxfId="134" priority="135" stopIfTrue="1" operator="greaterThan">
      <formula>0</formula>
    </cfRule>
  </conditionalFormatting>
  <conditionalFormatting sqref="BD449:BF449">
    <cfRule type="expression" dxfId="133" priority="134" stopIfTrue="1">
      <formula>BD449&lt;&gt;MAX(BD446:BD448)</formula>
    </cfRule>
  </conditionalFormatting>
  <conditionalFormatting sqref="BD285:BF285">
    <cfRule type="cellIs" dxfId="132" priority="133" stopIfTrue="1" operator="greaterThan">
      <formula>0</formula>
    </cfRule>
  </conditionalFormatting>
  <conditionalFormatting sqref="BD281:BF281">
    <cfRule type="expression" dxfId="131" priority="132" stopIfTrue="1">
      <formula>BD281&lt;&gt;MAX(BD278:BD280)</formula>
    </cfRule>
  </conditionalFormatting>
  <conditionalFormatting sqref="BD733:BF733">
    <cfRule type="cellIs" dxfId="130" priority="131" stopIfTrue="1" operator="greaterThan">
      <formula>0</formula>
    </cfRule>
  </conditionalFormatting>
  <conditionalFormatting sqref="BD729:BF729">
    <cfRule type="expression" dxfId="129" priority="130" stopIfTrue="1">
      <formula>BD729&lt;&gt;MAX(BD726:BD728)</formula>
    </cfRule>
  </conditionalFormatting>
  <conditionalFormatting sqref="BD621:BF621">
    <cfRule type="cellIs" dxfId="128" priority="129" stopIfTrue="1" operator="greaterThan">
      <formula>0</formula>
    </cfRule>
  </conditionalFormatting>
  <conditionalFormatting sqref="BD617:BF617">
    <cfRule type="expression" dxfId="127" priority="128" stopIfTrue="1">
      <formula>BD617&lt;&gt;MAX(BD614:BD616)</formula>
    </cfRule>
  </conditionalFormatting>
  <conditionalFormatting sqref="BD677:BF677">
    <cfRule type="cellIs" dxfId="126" priority="127" stopIfTrue="1" operator="greaterThan">
      <formula>0</formula>
    </cfRule>
  </conditionalFormatting>
  <conditionalFormatting sqref="BD673:BF673">
    <cfRule type="expression" dxfId="125" priority="126" stopIfTrue="1">
      <formula>BD673&lt;&gt;MAX(BD670:BD672)</formula>
    </cfRule>
  </conditionalFormatting>
  <conditionalFormatting sqref="BD509:BF509">
    <cfRule type="cellIs" dxfId="124" priority="125" stopIfTrue="1" operator="greaterThan">
      <formula>0</formula>
    </cfRule>
  </conditionalFormatting>
  <conditionalFormatting sqref="BD505:BF505">
    <cfRule type="expression" dxfId="123" priority="124" stopIfTrue="1">
      <formula>BD505&lt;&gt;MAX(BD502:BD504)</formula>
    </cfRule>
  </conditionalFormatting>
  <conditionalFormatting sqref="BD341:BF341">
    <cfRule type="cellIs" dxfId="122" priority="123" stopIfTrue="1" operator="greaterThan">
      <formula>0</formula>
    </cfRule>
  </conditionalFormatting>
  <conditionalFormatting sqref="BD337:BF337">
    <cfRule type="expression" dxfId="121" priority="122" stopIfTrue="1">
      <formula>BD337&lt;&gt;MAX(BD334:BD336)</formula>
    </cfRule>
  </conditionalFormatting>
  <conditionalFormatting sqref="BD397:BF397">
    <cfRule type="cellIs" dxfId="120" priority="121" stopIfTrue="1" operator="greaterThan">
      <formula>0</formula>
    </cfRule>
  </conditionalFormatting>
  <conditionalFormatting sqref="BD393:BF393">
    <cfRule type="expression" dxfId="119" priority="120" stopIfTrue="1">
      <formula>BD393&lt;&gt;MAX(BD390:BD392)</formula>
    </cfRule>
  </conditionalFormatting>
  <conditionalFormatting sqref="BD565:BF565">
    <cfRule type="cellIs" dxfId="118" priority="118" stopIfTrue="1" operator="greaterThan">
      <formula>0</formula>
    </cfRule>
  </conditionalFormatting>
  <conditionalFormatting sqref="BD561:BF561">
    <cfRule type="expression" dxfId="117" priority="117" stopIfTrue="1">
      <formula>BD561&lt;&gt;MAX(BD558:BD560)</formula>
    </cfRule>
  </conditionalFormatting>
  <conditionalFormatting sqref="BD557:BF557">
    <cfRule type="expression" dxfId="116" priority="119">
      <formula>BD$165&lt;&gt;SUM(BD$162:BD$164)</formula>
    </cfRule>
  </conditionalFormatting>
  <conditionalFormatting sqref="BJ389">
    <cfRule type="expression" dxfId="115" priority="116">
      <formula>BJ$165&lt;&gt;SUM(BJ$162:BJ$164)</formula>
    </cfRule>
  </conditionalFormatting>
  <conditionalFormatting sqref="BJ221">
    <cfRule type="expression" dxfId="114" priority="114" stopIfTrue="1">
      <formula>BJ221&lt;&gt;SUM(BJ218:BJ220)</formula>
    </cfRule>
  </conditionalFormatting>
  <conditionalFormatting sqref="BJ173 BJ61">
    <cfRule type="cellIs" dxfId="113" priority="115" stopIfTrue="1" operator="greaterThan">
      <formula>0</formula>
    </cfRule>
  </conditionalFormatting>
  <conditionalFormatting sqref="BJ225">
    <cfRule type="expression" dxfId="112" priority="113" stopIfTrue="1">
      <formula>BJ225&lt;&gt;MAX(BJ222:BJ224)</formula>
    </cfRule>
  </conditionalFormatting>
  <conditionalFormatting sqref="BJ169">
    <cfRule type="expression" dxfId="111" priority="112" stopIfTrue="1">
      <formula>BJ169&lt;&gt;MAX(BJ166:BJ168)</formula>
    </cfRule>
  </conditionalFormatting>
  <conditionalFormatting sqref="BJ57">
    <cfRule type="expression" dxfId="110" priority="111" stopIfTrue="1">
      <formula>BJ57&lt;&gt;MAX(BJ55:BJ56)</formula>
    </cfRule>
  </conditionalFormatting>
  <conditionalFormatting sqref="BJ117">
    <cfRule type="cellIs" dxfId="109" priority="110" stopIfTrue="1" operator="greaterThan">
      <formula>0</formula>
    </cfRule>
  </conditionalFormatting>
  <conditionalFormatting sqref="BJ113">
    <cfRule type="expression" dxfId="108" priority="109" stopIfTrue="1">
      <formula>BJ113&lt;&gt;MAX(BJ110:BJ112)</formula>
    </cfRule>
  </conditionalFormatting>
  <conditionalFormatting sqref="BJ453">
    <cfRule type="cellIs" dxfId="107" priority="108" stopIfTrue="1" operator="greaterThan">
      <formula>0</formula>
    </cfRule>
  </conditionalFormatting>
  <conditionalFormatting sqref="BJ449">
    <cfRule type="expression" dxfId="106" priority="107" stopIfTrue="1">
      <formula>BJ449&lt;&gt;MAX(BJ446:BJ448)</formula>
    </cfRule>
  </conditionalFormatting>
  <conditionalFormatting sqref="BJ285">
    <cfRule type="cellIs" dxfId="105" priority="106" stopIfTrue="1" operator="greaterThan">
      <formula>0</formula>
    </cfRule>
  </conditionalFormatting>
  <conditionalFormatting sqref="BJ281">
    <cfRule type="expression" dxfId="104" priority="105" stopIfTrue="1">
      <formula>BJ281&lt;&gt;MAX(BJ278:BJ280)</formula>
    </cfRule>
  </conditionalFormatting>
  <conditionalFormatting sqref="BJ733">
    <cfRule type="cellIs" dxfId="103" priority="104" stopIfTrue="1" operator="greaterThan">
      <formula>0</formula>
    </cfRule>
  </conditionalFormatting>
  <conditionalFormatting sqref="BJ729">
    <cfRule type="expression" dxfId="102" priority="103" stopIfTrue="1">
      <formula>BJ729&lt;&gt;MAX(BJ726:BJ728)</formula>
    </cfRule>
  </conditionalFormatting>
  <conditionalFormatting sqref="BJ621">
    <cfRule type="cellIs" dxfId="101" priority="102" stopIfTrue="1" operator="greaterThan">
      <formula>0</formula>
    </cfRule>
  </conditionalFormatting>
  <conditionalFormatting sqref="BJ617">
    <cfRule type="expression" dxfId="100" priority="101" stopIfTrue="1">
      <formula>BJ617&lt;&gt;MAX(BJ614:BJ616)</formula>
    </cfRule>
  </conditionalFormatting>
  <conditionalFormatting sqref="BJ677">
    <cfRule type="cellIs" dxfId="99" priority="100" stopIfTrue="1" operator="greaterThan">
      <formula>0</formula>
    </cfRule>
  </conditionalFormatting>
  <conditionalFormatting sqref="BJ673">
    <cfRule type="expression" dxfId="98" priority="99" stopIfTrue="1">
      <formula>BJ673&lt;&gt;MAX(BJ670:BJ672)</formula>
    </cfRule>
  </conditionalFormatting>
  <conditionalFormatting sqref="BJ509">
    <cfRule type="cellIs" dxfId="97" priority="98" stopIfTrue="1" operator="greaterThan">
      <formula>0</formula>
    </cfRule>
  </conditionalFormatting>
  <conditionalFormatting sqref="BJ505">
    <cfRule type="expression" dxfId="96" priority="97" stopIfTrue="1">
      <formula>BJ505&lt;&gt;MAX(BJ502:BJ504)</formula>
    </cfRule>
  </conditionalFormatting>
  <conditionalFormatting sqref="BJ341">
    <cfRule type="cellIs" dxfId="95" priority="96" stopIfTrue="1" operator="greaterThan">
      <formula>0</formula>
    </cfRule>
  </conditionalFormatting>
  <conditionalFormatting sqref="BJ337">
    <cfRule type="expression" dxfId="94" priority="95" stopIfTrue="1">
      <formula>BJ337&lt;&gt;MAX(BJ334:BJ336)</formula>
    </cfRule>
  </conditionalFormatting>
  <conditionalFormatting sqref="BJ397">
    <cfRule type="cellIs" dxfId="93" priority="94" stopIfTrue="1" operator="greaterThan">
      <formula>0</formula>
    </cfRule>
  </conditionalFormatting>
  <conditionalFormatting sqref="BJ393">
    <cfRule type="expression" dxfId="92" priority="93" stopIfTrue="1">
      <formula>BJ393&lt;&gt;MAX(BJ390:BJ392)</formula>
    </cfRule>
  </conditionalFormatting>
  <conditionalFormatting sqref="BJ565">
    <cfRule type="cellIs" dxfId="91" priority="91" stopIfTrue="1" operator="greaterThan">
      <formula>0</formula>
    </cfRule>
  </conditionalFormatting>
  <conditionalFormatting sqref="BJ561">
    <cfRule type="expression" dxfId="90" priority="90" stopIfTrue="1">
      <formula>BJ561&lt;&gt;MAX(BJ558:BJ560)</formula>
    </cfRule>
  </conditionalFormatting>
  <conditionalFormatting sqref="BJ557">
    <cfRule type="expression" dxfId="89" priority="92">
      <formula>BJ$165&lt;&gt;SUM(BJ$162:BJ$164)</formula>
    </cfRule>
  </conditionalFormatting>
  <conditionalFormatting sqref="BL389">
    <cfRule type="expression" dxfId="88" priority="89">
      <formula>BL$165&lt;&gt;SUM(BL$162:BL$164)</formula>
    </cfRule>
  </conditionalFormatting>
  <conditionalFormatting sqref="BL221">
    <cfRule type="expression" dxfId="87" priority="87" stopIfTrue="1">
      <formula>BL221&lt;&gt;SUM(BL218:BL220)</formula>
    </cfRule>
  </conditionalFormatting>
  <conditionalFormatting sqref="BL173 BL61">
    <cfRule type="cellIs" dxfId="86" priority="88" stopIfTrue="1" operator="greaterThan">
      <formula>0</formula>
    </cfRule>
  </conditionalFormatting>
  <conditionalFormatting sqref="BL225">
    <cfRule type="expression" dxfId="85" priority="86" stopIfTrue="1">
      <formula>BL225&lt;&gt;MAX(BL222:BL224)</formula>
    </cfRule>
  </conditionalFormatting>
  <conditionalFormatting sqref="BL169">
    <cfRule type="expression" dxfId="84" priority="85" stopIfTrue="1">
      <formula>BL169&lt;&gt;MAX(BL166:BL168)</formula>
    </cfRule>
  </conditionalFormatting>
  <conditionalFormatting sqref="BL57">
    <cfRule type="expression" dxfId="83" priority="84" stopIfTrue="1">
      <formula>BL57&lt;&gt;MAX(BL55:BL56)</formula>
    </cfRule>
  </conditionalFormatting>
  <conditionalFormatting sqref="BL117">
    <cfRule type="cellIs" dxfId="82" priority="83" stopIfTrue="1" operator="greaterThan">
      <formula>0</formula>
    </cfRule>
  </conditionalFormatting>
  <conditionalFormatting sqref="BL113">
    <cfRule type="expression" dxfId="81" priority="82" stopIfTrue="1">
      <formula>BL113&lt;&gt;MAX(BL110:BL112)</formula>
    </cfRule>
  </conditionalFormatting>
  <conditionalFormatting sqref="BL453">
    <cfRule type="cellIs" dxfId="80" priority="81" stopIfTrue="1" operator="greaterThan">
      <formula>0</formula>
    </cfRule>
  </conditionalFormatting>
  <conditionalFormatting sqref="BL449">
    <cfRule type="expression" dxfId="79" priority="80" stopIfTrue="1">
      <formula>BL449&lt;&gt;MAX(BL446:BL448)</formula>
    </cfRule>
  </conditionalFormatting>
  <conditionalFormatting sqref="BL285">
    <cfRule type="cellIs" dxfId="78" priority="79" stopIfTrue="1" operator="greaterThan">
      <formula>0</formula>
    </cfRule>
  </conditionalFormatting>
  <conditionalFormatting sqref="BL281">
    <cfRule type="expression" dxfId="77" priority="78" stopIfTrue="1">
      <formula>BL281&lt;&gt;MAX(BL278:BL280)</formula>
    </cfRule>
  </conditionalFormatting>
  <conditionalFormatting sqref="BL733">
    <cfRule type="cellIs" dxfId="76" priority="77" stopIfTrue="1" operator="greaterThan">
      <formula>0</formula>
    </cfRule>
  </conditionalFormatting>
  <conditionalFormatting sqref="BL729">
    <cfRule type="expression" dxfId="75" priority="76" stopIfTrue="1">
      <formula>BL729&lt;&gt;MAX(BL726:BL728)</formula>
    </cfRule>
  </conditionalFormatting>
  <conditionalFormatting sqref="BL621">
    <cfRule type="cellIs" dxfId="74" priority="75" stopIfTrue="1" operator="greaterThan">
      <formula>0</formula>
    </cfRule>
  </conditionalFormatting>
  <conditionalFormatting sqref="BL617">
    <cfRule type="expression" dxfId="73" priority="74" stopIfTrue="1">
      <formula>BL617&lt;&gt;MAX(BL614:BL616)</formula>
    </cfRule>
  </conditionalFormatting>
  <conditionalFormatting sqref="BL677">
    <cfRule type="cellIs" dxfId="72" priority="73" stopIfTrue="1" operator="greaterThan">
      <formula>0</formula>
    </cfRule>
  </conditionalFormatting>
  <conditionalFormatting sqref="BL673">
    <cfRule type="expression" dxfId="71" priority="72" stopIfTrue="1">
      <formula>BL673&lt;&gt;MAX(BL670:BL672)</formula>
    </cfRule>
  </conditionalFormatting>
  <conditionalFormatting sqref="BL509">
    <cfRule type="cellIs" dxfId="70" priority="71" stopIfTrue="1" operator="greaterThan">
      <formula>0</formula>
    </cfRule>
  </conditionalFormatting>
  <conditionalFormatting sqref="BL505">
    <cfRule type="expression" dxfId="69" priority="70" stopIfTrue="1">
      <formula>BL505&lt;&gt;MAX(BL502:BL504)</formula>
    </cfRule>
  </conditionalFormatting>
  <conditionalFormatting sqref="BL341">
    <cfRule type="cellIs" dxfId="68" priority="69" stopIfTrue="1" operator="greaterThan">
      <formula>0</formula>
    </cfRule>
  </conditionalFormatting>
  <conditionalFormatting sqref="BL337">
    <cfRule type="expression" dxfId="67" priority="68" stopIfTrue="1">
      <formula>BL337&lt;&gt;MAX(BL334:BL336)</formula>
    </cfRule>
  </conditionalFormatting>
  <conditionalFormatting sqref="BL397">
    <cfRule type="cellIs" dxfId="66" priority="67" stopIfTrue="1" operator="greaterThan">
      <formula>0</formula>
    </cfRule>
  </conditionalFormatting>
  <conditionalFormatting sqref="BL393">
    <cfRule type="expression" dxfId="65" priority="66" stopIfTrue="1">
      <formula>BL393&lt;&gt;MAX(BL390:BL392)</formula>
    </cfRule>
  </conditionalFormatting>
  <conditionalFormatting sqref="BL565">
    <cfRule type="cellIs" dxfId="64" priority="64" stopIfTrue="1" operator="greaterThan">
      <formula>0</formula>
    </cfRule>
  </conditionalFormatting>
  <conditionalFormatting sqref="BL561">
    <cfRule type="expression" dxfId="63" priority="63" stopIfTrue="1">
      <formula>BL561&lt;&gt;MAX(BL558:BL560)</formula>
    </cfRule>
  </conditionalFormatting>
  <conditionalFormatting sqref="BL557">
    <cfRule type="expression" dxfId="62" priority="65">
      <formula>BL$165&lt;&gt;SUM(BL$162:BL$164)</formula>
    </cfRule>
  </conditionalFormatting>
  <conditionalFormatting sqref="C333:G333 C501:G501 C669:G669 C613:G613 C725:G725 C277:G277 C445:G445 C109:G109 C165:G165 C53:G53">
    <cfRule type="expression" dxfId="61" priority="62">
      <formula>C$165&lt;&gt;SUM(C$162:C$164)</formula>
    </cfRule>
  </conditionalFormatting>
  <conditionalFormatting sqref="C389:G389">
    <cfRule type="expression" dxfId="60" priority="61">
      <formula>C$165&lt;&gt;SUM(C$162:C$164)</formula>
    </cfRule>
  </conditionalFormatting>
  <conditionalFormatting sqref="C221:G221">
    <cfRule type="expression" dxfId="59" priority="58" stopIfTrue="1">
      <formula>C221&lt;&gt;SUM(C218:C220)</formula>
    </cfRule>
  </conditionalFormatting>
  <conditionalFormatting sqref="C173:G173 C61:G61">
    <cfRule type="cellIs" dxfId="58" priority="59" stopIfTrue="1" operator="greaterThan">
      <formula>0</formula>
    </cfRule>
  </conditionalFormatting>
  <conditionalFormatting sqref="C225:G225">
    <cfRule type="expression" dxfId="57" priority="57" stopIfTrue="1">
      <formula>C225&lt;&gt;MAX(C222:C224)</formula>
    </cfRule>
  </conditionalFormatting>
  <conditionalFormatting sqref="C169:G169">
    <cfRule type="expression" dxfId="56" priority="56" stopIfTrue="1">
      <formula>C169&lt;&gt;MAX(C166:C168)</formula>
    </cfRule>
  </conditionalFormatting>
  <conditionalFormatting sqref="C57:G57">
    <cfRule type="expression" dxfId="55" priority="55" stopIfTrue="1">
      <formula>C57&lt;&gt;MAX(C55:C56)</formula>
    </cfRule>
  </conditionalFormatting>
  <conditionalFormatting sqref="C117:G117">
    <cfRule type="cellIs" dxfId="54" priority="54" stopIfTrue="1" operator="greaterThan">
      <formula>0</formula>
    </cfRule>
  </conditionalFormatting>
  <conditionalFormatting sqref="C113:G113">
    <cfRule type="expression" dxfId="53" priority="53" stopIfTrue="1">
      <formula>C113&lt;&gt;MAX(C110:C112)</formula>
    </cfRule>
  </conditionalFormatting>
  <conditionalFormatting sqref="C453:G453">
    <cfRule type="cellIs" dxfId="52" priority="52" stopIfTrue="1" operator="greaterThan">
      <formula>0</formula>
    </cfRule>
  </conditionalFormatting>
  <conditionalFormatting sqref="C449:G449">
    <cfRule type="expression" dxfId="51" priority="51" stopIfTrue="1">
      <formula>C449&lt;&gt;MAX(C446:C448)</formula>
    </cfRule>
  </conditionalFormatting>
  <conditionalFormatting sqref="C285:G285">
    <cfRule type="cellIs" dxfId="50" priority="50" stopIfTrue="1" operator="greaterThan">
      <formula>0</formula>
    </cfRule>
  </conditionalFormatting>
  <conditionalFormatting sqref="C281:G281">
    <cfRule type="expression" dxfId="49" priority="49" stopIfTrue="1">
      <formula>C281&lt;&gt;MAX(C278:C280)</formula>
    </cfRule>
  </conditionalFormatting>
  <conditionalFormatting sqref="C733:G733">
    <cfRule type="cellIs" dxfId="48" priority="48" stopIfTrue="1" operator="greaterThan">
      <formula>0</formula>
    </cfRule>
  </conditionalFormatting>
  <conditionalFormatting sqref="C729:G729">
    <cfRule type="expression" dxfId="47" priority="47" stopIfTrue="1">
      <formula>C729&lt;&gt;MAX(C726:C728)</formula>
    </cfRule>
  </conditionalFormatting>
  <conditionalFormatting sqref="C621:G621">
    <cfRule type="cellIs" dxfId="46" priority="46" stopIfTrue="1" operator="greaterThan">
      <formula>0</formula>
    </cfRule>
  </conditionalFormatting>
  <conditionalFormatting sqref="C617:G617">
    <cfRule type="expression" dxfId="45" priority="45" stopIfTrue="1">
      <formula>C617&lt;&gt;MAX(C614:C616)</formula>
    </cfRule>
  </conditionalFormatting>
  <conditionalFormatting sqref="C677:G677">
    <cfRule type="cellIs" dxfId="44" priority="44" stopIfTrue="1" operator="greaterThan">
      <formula>0</formula>
    </cfRule>
  </conditionalFormatting>
  <conditionalFormatting sqref="C673:G673">
    <cfRule type="expression" dxfId="43" priority="43" stopIfTrue="1">
      <formula>C673&lt;&gt;MAX(C670:C672)</formula>
    </cfRule>
  </conditionalFormatting>
  <conditionalFormatting sqref="C509:G509">
    <cfRule type="cellIs" dxfId="42" priority="42" stopIfTrue="1" operator="greaterThan">
      <formula>0</formula>
    </cfRule>
  </conditionalFormatting>
  <conditionalFormatting sqref="C505:G505">
    <cfRule type="expression" dxfId="41" priority="41" stopIfTrue="1">
      <formula>C505&lt;&gt;MAX(C502:C504)</formula>
    </cfRule>
  </conditionalFormatting>
  <conditionalFormatting sqref="C341:G341">
    <cfRule type="cellIs" dxfId="40" priority="40" stopIfTrue="1" operator="greaterThan">
      <formula>0</formula>
    </cfRule>
  </conditionalFormatting>
  <conditionalFormatting sqref="C337:G337">
    <cfRule type="expression" dxfId="39" priority="39" stopIfTrue="1">
      <formula>C337&lt;&gt;MAX(C334:C336)</formula>
    </cfRule>
  </conditionalFormatting>
  <conditionalFormatting sqref="C397:G397">
    <cfRule type="cellIs" dxfId="38" priority="38" stopIfTrue="1" operator="greaterThan">
      <formula>0</formula>
    </cfRule>
  </conditionalFormatting>
  <conditionalFormatting sqref="C393:G393">
    <cfRule type="expression" dxfId="37" priority="37" stopIfTrue="1">
      <formula>C393&lt;&gt;MAX(C390:C392)</formula>
    </cfRule>
  </conditionalFormatting>
  <conditionalFormatting sqref="C20:N20">
    <cfRule type="expression" dxfId="36" priority="60">
      <formula>C$165&lt;&gt;SUM(C$162:C$164)</formula>
    </cfRule>
  </conditionalFormatting>
  <conditionalFormatting sqref="C565:G565">
    <cfRule type="cellIs" dxfId="35" priority="35" stopIfTrue="1" operator="greaterThan">
      <formula>0</formula>
    </cfRule>
  </conditionalFormatting>
  <conditionalFormatting sqref="C561:G561">
    <cfRule type="expression" dxfId="34" priority="34" stopIfTrue="1">
      <formula>C561&lt;&gt;MAX(C558:C560)</formula>
    </cfRule>
  </conditionalFormatting>
  <conditionalFormatting sqref="C557:G557">
    <cfRule type="expression" dxfId="33" priority="36">
      <formula>C$165&lt;&gt;SUM(C$162:C$164)</formula>
    </cfRule>
  </conditionalFormatting>
  <conditionalFormatting sqref="K333:N333 K501:N501 K669:N669 K613:N613 K725:N725 K277:N277 K445:N445 K109:N109 K165:N165 H53:N53">
    <cfRule type="expression" dxfId="32" priority="33">
      <formula>H$165&lt;&gt;SUM(H$162:H$164)</formula>
    </cfRule>
  </conditionalFormatting>
  <conditionalFormatting sqref="K389:N389">
    <cfRule type="expression" dxfId="31" priority="32">
      <formula>K$165&lt;&gt;SUM(K$162:K$164)</formula>
    </cfRule>
  </conditionalFormatting>
  <conditionalFormatting sqref="K221:N221">
    <cfRule type="expression" dxfId="30" priority="30" stopIfTrue="1">
      <formula>K221&lt;&gt;SUM(K218:K220)</formula>
    </cfRule>
  </conditionalFormatting>
  <conditionalFormatting sqref="K173:N173 H61:N61">
    <cfRule type="cellIs" dxfId="29" priority="31" stopIfTrue="1" operator="greaterThan">
      <formula>0</formula>
    </cfRule>
  </conditionalFormatting>
  <conditionalFormatting sqref="K225:N225">
    <cfRule type="expression" dxfId="28" priority="29" stopIfTrue="1">
      <formula>K225&lt;&gt;MAX(K222:K224)</formula>
    </cfRule>
  </conditionalFormatting>
  <conditionalFormatting sqref="K169:N169">
    <cfRule type="expression" dxfId="27" priority="28" stopIfTrue="1">
      <formula>K169&lt;&gt;MAX(K166:K168)</formula>
    </cfRule>
  </conditionalFormatting>
  <conditionalFormatting sqref="H57:N57">
    <cfRule type="expression" dxfId="26" priority="27" stopIfTrue="1">
      <formula>H57&lt;&gt;MAX(H55:H56)</formula>
    </cfRule>
  </conditionalFormatting>
  <conditionalFormatting sqref="K117:N117">
    <cfRule type="cellIs" dxfId="25" priority="26" stopIfTrue="1" operator="greaterThan">
      <formula>0</formula>
    </cfRule>
  </conditionalFormatting>
  <conditionalFormatting sqref="K113:N113">
    <cfRule type="expression" dxfId="24" priority="25" stopIfTrue="1">
      <formula>K113&lt;&gt;MAX(K110:K112)</formula>
    </cfRule>
  </conditionalFormatting>
  <conditionalFormatting sqref="K453:N453">
    <cfRule type="cellIs" dxfId="23" priority="24" stopIfTrue="1" operator="greaterThan">
      <formula>0</formula>
    </cfRule>
  </conditionalFormatting>
  <conditionalFormatting sqref="K449:N449">
    <cfRule type="expression" dxfId="22" priority="23" stopIfTrue="1">
      <formula>K449&lt;&gt;MAX(K446:K448)</formula>
    </cfRule>
  </conditionalFormatting>
  <conditionalFormatting sqref="K285:N285">
    <cfRule type="cellIs" dxfId="21" priority="22" stopIfTrue="1" operator="greaterThan">
      <formula>0</formula>
    </cfRule>
  </conditionalFormatting>
  <conditionalFormatting sqref="K281:N281">
    <cfRule type="expression" dxfId="20" priority="21" stopIfTrue="1">
      <formula>K281&lt;&gt;MAX(K278:K280)</formula>
    </cfRule>
  </conditionalFormatting>
  <conditionalFormatting sqref="K733:N733">
    <cfRule type="cellIs" dxfId="19" priority="20" stopIfTrue="1" operator="greaterThan">
      <formula>0</formula>
    </cfRule>
  </conditionalFormatting>
  <conditionalFormatting sqref="K729:N729">
    <cfRule type="expression" dxfId="18" priority="19" stopIfTrue="1">
      <formula>K729&lt;&gt;MAX(K726:K728)</formula>
    </cfRule>
  </conditionalFormatting>
  <conditionalFormatting sqref="K621:N621">
    <cfRule type="cellIs" dxfId="17" priority="18" stopIfTrue="1" operator="greaterThan">
      <formula>0</formula>
    </cfRule>
  </conditionalFormatting>
  <conditionalFormatting sqref="K617:N617">
    <cfRule type="expression" dxfId="16" priority="17" stopIfTrue="1">
      <formula>K617&lt;&gt;MAX(K614:K616)</formula>
    </cfRule>
  </conditionalFormatting>
  <conditionalFormatting sqref="K677:N677">
    <cfRule type="cellIs" dxfId="15" priority="16" stopIfTrue="1" operator="greaterThan">
      <formula>0</formula>
    </cfRule>
  </conditionalFormatting>
  <conditionalFormatting sqref="K673:N673">
    <cfRule type="expression" dxfId="14" priority="15" stopIfTrue="1">
      <formula>K673&lt;&gt;MAX(K670:K672)</formula>
    </cfRule>
  </conditionalFormatting>
  <conditionalFormatting sqref="K509:N509">
    <cfRule type="cellIs" dxfId="13" priority="14" stopIfTrue="1" operator="greaterThan">
      <formula>0</formula>
    </cfRule>
  </conditionalFormatting>
  <conditionalFormatting sqref="K505:N505">
    <cfRule type="expression" dxfId="12" priority="13" stopIfTrue="1">
      <formula>K505&lt;&gt;MAX(K502:K504)</formula>
    </cfRule>
  </conditionalFormatting>
  <conditionalFormatting sqref="K341:N341">
    <cfRule type="cellIs" dxfId="11" priority="12" stopIfTrue="1" operator="greaterThan">
      <formula>0</formula>
    </cfRule>
  </conditionalFormatting>
  <conditionalFormatting sqref="K337:N337">
    <cfRule type="expression" dxfId="10" priority="11" stopIfTrue="1">
      <formula>K337&lt;&gt;MAX(K334:K336)</formula>
    </cfRule>
  </conditionalFormatting>
  <conditionalFormatting sqref="K397:N397">
    <cfRule type="cellIs" dxfId="9" priority="10" stopIfTrue="1" operator="greaterThan">
      <formula>0</formula>
    </cfRule>
  </conditionalFormatting>
  <conditionalFormatting sqref="K393:N393">
    <cfRule type="expression" dxfId="8" priority="9" stopIfTrue="1">
      <formula>K393&lt;&gt;MAX(K390:K392)</formula>
    </cfRule>
  </conditionalFormatting>
  <conditionalFormatting sqref="K565:N565">
    <cfRule type="cellIs" dxfId="7" priority="7" stopIfTrue="1" operator="greaterThan">
      <formula>0</formula>
    </cfRule>
  </conditionalFormatting>
  <conditionalFormatting sqref="K561:N561">
    <cfRule type="expression" dxfId="6" priority="6" stopIfTrue="1">
      <formula>K561&lt;&gt;MAX(K558:K560)</formula>
    </cfRule>
  </conditionalFormatting>
  <conditionalFormatting sqref="K557:N557">
    <cfRule type="expression" dxfId="5" priority="8">
      <formula>K$165&lt;&gt;SUM(K$162:K$164)</formula>
    </cfRule>
  </conditionalFormatting>
  <conditionalFormatting sqref="BL20">
    <cfRule type="expression" dxfId="4" priority="5">
      <formula>BL$165&lt;&gt;SUM(BL$162:BL$164)</formula>
    </cfRule>
  </conditionalFormatting>
  <conditionalFormatting sqref="T21:V21">
    <cfRule type="cellIs" dxfId="3" priority="4" stopIfTrue="1" operator="equal">
      <formula>""""""</formula>
    </cfRule>
  </conditionalFormatting>
  <conditionalFormatting sqref="AF21:AH21">
    <cfRule type="cellIs" dxfId="2" priority="3" stopIfTrue="1" operator="equal">
      <formula>""""""</formula>
    </cfRule>
  </conditionalFormatting>
  <conditionalFormatting sqref="AR21:AT21">
    <cfRule type="cellIs" dxfId="1" priority="2" stopIfTrue="1" operator="equal">
      <formula>""""""</formula>
    </cfRule>
  </conditionalFormatting>
  <conditionalFormatting sqref="BD21:BF21">
    <cfRule type="cellIs" dxfId="0" priority="1" stopIfTrue="1" operator="equal">
      <formula>""""""</formula>
    </cfRule>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Eskom</vt:lpstr>
    </vt:vector>
  </TitlesOfParts>
  <Company>DRA Mineral Projects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Terblanche</dc:creator>
  <cp:lastModifiedBy>Marthinus</cp:lastModifiedBy>
  <dcterms:created xsi:type="dcterms:W3CDTF">2011-02-07T10:59:39Z</dcterms:created>
  <dcterms:modified xsi:type="dcterms:W3CDTF">2011-02-08T19:53:09Z</dcterms:modified>
</cp:coreProperties>
</file>