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<sst xmlns="http://schemas.openxmlformats.org/spreadsheetml/2006/main" count="562" uniqueCount="354">
  <si>
    <t>Token Text</t>
  </si>
  <si>
    <t>Token Name</t>
  </si>
  <si>
    <t>Token Kind</t>
  </si>
  <si>
    <t>Notes</t>
  </si>
  <si>
    <t>Token Type Code</t>
  </si>
  <si>
    <t>after</t>
  </si>
  <si>
    <t>AFTER</t>
  </si>
  <si>
    <t>Keyword</t>
  </si>
  <si>
    <t>alias</t>
  </si>
  <si>
    <t>ALIAS</t>
  </si>
  <si>
    <t>and</t>
  </si>
  <si>
    <t>AND</t>
  </si>
  <si>
    <t>annotation</t>
  </si>
  <si>
    <t>ANNOTATION</t>
  </si>
  <si>
    <t>ANONYMOUS_LITERAL</t>
  </si>
  <si>
    <t>Literal</t>
  </si>
  <si>
    <t>around</t>
  </si>
  <si>
    <t>AROUND</t>
  </si>
  <si>
    <t>ARROW_COLON_COLON_LEFT</t>
  </si>
  <si>
    <t>Arrow</t>
  </si>
  <si>
    <t>ARROW_COLON_COLON_LEFT_RIGHT</t>
  </si>
  <si>
    <t>ARROW_COLON_COLON_RIGHT</t>
  </si>
  <si>
    <t>ARROW_COLON_LEFT</t>
  </si>
  <si>
    <t>ARROW_COLON_LEFT_RIGHT</t>
  </si>
  <si>
    <t>ARROW_COLON_RIGHT</t>
  </si>
  <si>
    <t>ARROW_DASH_DASH_DASH</t>
  </si>
  <si>
    <t>ARROW_DASH_DASH_DIAMOND_LEFT</t>
  </si>
  <si>
    <t>ARROW_DASH_DASH_DIAMOND_RIGHT</t>
  </si>
  <si>
    <t>ARROW_DASH_DASH_DOUBLE_LEFT</t>
  </si>
  <si>
    <t>ARROW_DASH_DASH_DOUBLE_RIGHT</t>
  </si>
  <si>
    <t>ARROW_DASH_DASH_LEFT</t>
  </si>
  <si>
    <t>ARROW_DASH_DASH_LEFT_RIGHT</t>
  </si>
  <si>
    <t>ARROW_DASH_DASH_RIGHT</t>
  </si>
  <si>
    <t>ARROW_DASH_LEFT</t>
  </si>
  <si>
    <t>ARROW_DASH_LEFT_RIGHT</t>
  </si>
  <si>
    <t>ARROW_DASH_RIGHT</t>
  </si>
  <si>
    <t>ARROW_EQUAL_EQUAL_DIAMOND_LEFT</t>
  </si>
  <si>
    <t>ARROW_EQUAL_EQUAL_DIAMOND_RIGHT</t>
  </si>
  <si>
    <t>ARROW_EQUAL_EQUAL_DOUBLE_LEFT</t>
  </si>
  <si>
    <t>ARROW_EQUAL_EQUAL_DOUBLE_RIGHT</t>
  </si>
  <si>
    <t>ARROW_EQUAL_EQUAL_LEFT</t>
  </si>
  <si>
    <t>ARROW_EQUAL_EQUAL_LEFT_RIGHT</t>
  </si>
  <si>
    <t>ARROW_EQUAL_EQUAL_RIGHT</t>
  </si>
  <si>
    <t>ARROW_EQUAL_RIGHT</t>
  </si>
  <si>
    <t>ARROW_TILDE_LEFT</t>
  </si>
  <si>
    <t>ARROW_TILDE_LEFT_RIGHT</t>
  </si>
  <si>
    <t>ARROW_TILDE_RIGHT</t>
  </si>
  <si>
    <t>ARROW_TILDE_TILDE_DIAMOND_LEFT</t>
  </si>
  <si>
    <t>ARROW_TILDE_TILDE_DIAMOND_RIGHT</t>
  </si>
  <si>
    <t>ARROW_TILDE_TILDE_DOUBLE_LEFT</t>
  </si>
  <si>
    <t>ARROW_TILDE_TILDE_DOUBLE_RIGHT</t>
  </si>
  <si>
    <t>ARROW_TILDE_TILDE_LEFT</t>
  </si>
  <si>
    <t>ARROW_TILDE_TILDE_LEFT_RIGHT</t>
  </si>
  <si>
    <t>ARROW_TILDE_TILDE_RIGHT</t>
  </si>
  <si>
    <t>ARROW_TILDE_TILDE_TILDE</t>
  </si>
  <si>
    <t>as</t>
  </si>
  <si>
    <t>AS</t>
  </si>
  <si>
    <t>aspect</t>
  </si>
  <si>
    <t>ASPECT</t>
  </si>
  <si>
    <t>assert</t>
  </si>
  <si>
    <t>ASSERT</t>
  </si>
  <si>
    <t>@</t>
  </si>
  <si>
    <t>AT</t>
  </si>
  <si>
    <t>Operator</t>
  </si>
  <si>
    <t>before</t>
  </si>
  <si>
    <t>BEFORE</t>
  </si>
  <si>
    <t>begin</t>
  </si>
  <si>
    <t>BEGIN</t>
  </si>
  <si>
    <t>behavior</t>
  </si>
  <si>
    <t>BEHAVIOR</t>
  </si>
  <si>
    <t>~and~</t>
  </si>
  <si>
    <t>BITWISE_AND</t>
  </si>
  <si>
    <t>Bitwise AND</t>
  </si>
  <si>
    <t>~nand~</t>
  </si>
  <si>
    <t>BITWISE_NAND</t>
  </si>
  <si>
    <t>Bitwise NAND</t>
  </si>
  <si>
    <t>~nor~</t>
  </si>
  <si>
    <t>BITWISE_NOR</t>
  </si>
  <si>
    <t>Bitwise NOR</t>
  </si>
  <si>
    <t>~not~</t>
  </si>
  <si>
    <t>BITWISE_NOT</t>
  </si>
  <si>
    <t>Bitwise NOT (prefix)</t>
  </si>
  <si>
    <t>~or~</t>
  </si>
  <si>
    <t>BITWISE_OR</t>
  </si>
  <si>
    <t>Bitwise OR</t>
  </si>
  <si>
    <t>~shl~</t>
  </si>
  <si>
    <t>BITWISE_SHIFT_LEFT</t>
  </si>
  <si>
    <t>Bitwise SHIFT LEFT</t>
  </si>
  <si>
    <t>~shr~</t>
  </si>
  <si>
    <t>BITWISE_SHIFT_RIGHT</t>
  </si>
  <si>
    <t>Bitwise SHIFT RIGHT (sign extend)</t>
  </si>
  <si>
    <t>~xor~</t>
  </si>
  <si>
    <t>BITWISE_XOR</t>
  </si>
  <si>
    <t>Bitwise XOR</t>
  </si>
  <si>
    <t>~zshr~</t>
  </si>
  <si>
    <t>BITWISE_ZERO_SHIFT_RIGHT</t>
  </si>
  <si>
    <t>Bitwise SHIFT RIGHT (zero extend)</t>
  </si>
  <si>
    <t>call</t>
  </si>
  <si>
    <t>CALL</t>
  </si>
  <si>
    <t>case</t>
  </si>
  <si>
    <t>CASE</t>
  </si>
  <si>
    <t>check</t>
  </si>
  <si>
    <t>CHECK</t>
  </si>
  <si>
    <t>class</t>
  </si>
  <si>
    <t>CLASS</t>
  </si>
  <si>
    <t>cleanup</t>
  </si>
  <si>
    <t>CLEANUP</t>
  </si>
  <si>
    <t>CodeLiteral</t>
  </si>
  <si>
    <t>COLON</t>
  </si>
  <si>
    <t>Punctuation</t>
  </si>
  <si>
    <t>COLON_COLON</t>
  </si>
  <si>
    <t>COMMA</t>
  </si>
  <si>
    <t>COMPARE</t>
  </si>
  <si>
    <t>CONCAT_EQUALS</t>
  </si>
  <si>
    <t>CONCATENATE</t>
  </si>
  <si>
    <t>constant</t>
  </si>
  <si>
    <t>CONSTANT</t>
  </si>
  <si>
    <t>context</t>
  </si>
  <si>
    <t>CONTEXT</t>
  </si>
  <si>
    <t>data</t>
  </si>
  <si>
    <t>DATA</t>
  </si>
  <si>
    <t>DateTimeLiteral</t>
  </si>
  <si>
    <t>default</t>
  </si>
  <si>
    <t>DEFAULT</t>
  </si>
  <si>
    <t>defer</t>
  </si>
  <si>
    <t>DEFER</t>
  </si>
  <si>
    <t>define</t>
  </si>
  <si>
    <t>DEFINE</t>
  </si>
  <si>
    <t>delete</t>
  </si>
  <si>
    <t>DELETE</t>
  </si>
  <si>
    <t>detect</t>
  </si>
  <si>
    <t>DETECT</t>
  </si>
  <si>
    <t>div</t>
  </si>
  <si>
    <t>DIV</t>
  </si>
  <si>
    <t>DIVIDE_EQUALS</t>
  </si>
  <si>
    <t>DIVIDED_BY</t>
  </si>
  <si>
    <t>do</t>
  </si>
  <si>
    <t>DO</t>
  </si>
  <si>
    <t>Documentation</t>
  </si>
  <si>
    <t>Annotation documentation for an element</t>
  </si>
  <si>
    <t>DOT</t>
  </si>
  <si>
    <t>DOT_DOT_DOT</t>
  </si>
  <si>
    <t>.?</t>
  </si>
  <si>
    <t>DOT_QUESTION</t>
  </si>
  <si>
    <t>edge</t>
  </si>
  <si>
    <t>EDGE</t>
  </si>
  <si>
    <t>else</t>
  </si>
  <si>
    <t>ELSE</t>
  </si>
  <si>
    <t>end</t>
  </si>
  <si>
    <t>END</t>
  </si>
  <si>
    <t>enumeration</t>
  </si>
  <si>
    <t>ENUMERATION</t>
  </si>
  <si>
    <t>EQUALS</t>
  </si>
  <si>
    <t>error</t>
  </si>
  <si>
    <t>ERROR</t>
  </si>
  <si>
    <t>ErrorInvalidIdentifier</t>
  </si>
  <si>
    <t>Error</t>
  </si>
  <si>
    <t>ErrorInvalidMultilineTextLiteral</t>
  </si>
  <si>
    <t>ErrorInvalidTextLiteral</t>
  </si>
  <si>
    <t>ErrorInvalidTimeLiteral</t>
  </si>
  <si>
    <t>ErrorUnclosedBlockComment</t>
  </si>
  <si>
    <t>ErrorUnclosedCodeLiteral</t>
  </si>
  <si>
    <t>ErrorUnclosedLocationLiteral</t>
  </si>
  <si>
    <t>ErrorUnclosedRegularExpression</t>
  </si>
  <si>
    <t>ErrorUnclosedTemplate</t>
  </si>
  <si>
    <t>ErrorUnclosedTextLiteral</t>
  </si>
  <si>
    <t>ErrorUnclosedTextLiteralMultiline</t>
  </si>
  <si>
    <t>ErrorUnexpectedCharacter</t>
  </si>
  <si>
    <t>expect</t>
  </si>
  <si>
    <t>EXPECT</t>
  </si>
  <si>
    <t>false</t>
  </si>
  <si>
    <t>FALSE</t>
  </si>
  <si>
    <t>for</t>
  </si>
  <si>
    <t>FOR</t>
  </si>
  <si>
    <t>function</t>
  </si>
  <si>
    <t>FUNCTION</t>
  </si>
  <si>
    <t>given</t>
  </si>
  <si>
    <t>GIVEN</t>
  </si>
  <si>
    <t>graph</t>
  </si>
  <si>
    <t>GRAPH</t>
  </si>
  <si>
    <t>GRAPH_END</t>
  </si>
  <si>
    <t>End of a graph literal</t>
  </si>
  <si>
    <t>GRAPH_START</t>
  </si>
  <si>
    <t>Start of a graph literal</t>
  </si>
  <si>
    <t>GREATER_THAN</t>
  </si>
  <si>
    <t>GREATER_THAN_OR_EQUAL</t>
  </si>
  <si>
    <t>z_z1</t>
  </si>
  <si>
    <t>Identifier</t>
  </si>
  <si>
    <t>if</t>
  </si>
  <si>
    <t>IF</t>
  </si>
  <si>
    <t>import</t>
  </si>
  <si>
    <t>IMPORT</t>
  </si>
  <si>
    <t>in</t>
  </si>
  <si>
    <t>IN</t>
  </si>
  <si>
    <t>insert</t>
  </si>
  <si>
    <t>INSERT</t>
  </si>
  <si>
    <t>instance</t>
  </si>
  <si>
    <t>INSTANCE</t>
  </si>
  <si>
    <t>IntegerLiteral_Binary</t>
  </si>
  <si>
    <t>IntegerLiteral_Decimal</t>
  </si>
  <si>
    <t>IntegerLiteral_Hex</t>
  </si>
  <si>
    <t>interface</t>
  </si>
  <si>
    <t>INTERFACE</t>
  </si>
  <si>
    <t>intersection</t>
  </si>
  <si>
    <t>INTERSECTION</t>
  </si>
  <si>
    <t>is</t>
  </si>
  <si>
    <t>IS</t>
  </si>
  <si>
    <t>isnot</t>
  </si>
  <si>
    <t>ISNOT</t>
  </si>
  <si>
    <t>LEFT_BRACE</t>
  </si>
  <si>
    <t>LEFT_BRACKET</t>
  </si>
  <si>
    <t>LEFT_PARENTHESIS</t>
  </si>
  <si>
    <t>LESS_THAN</t>
  </si>
  <si>
    <t>LESS_THAN_OR_EQUAL</t>
  </si>
  <si>
    <t>let</t>
  </si>
  <si>
    <t>LET</t>
  </si>
  <si>
    <t>LocationLiteral</t>
  </si>
  <si>
    <t>match</t>
  </si>
  <si>
    <t>MATCH</t>
  </si>
  <si>
    <t>-</t>
  </si>
  <si>
    <t>MINUS</t>
  </si>
  <si>
    <t>Subtraction (infix); Negation (prefix)</t>
  </si>
  <si>
    <t>MINUS_EQUALS</t>
  </si>
  <si>
    <t>mod</t>
  </si>
  <si>
    <t>MOD</t>
  </si>
  <si>
    <t>module</t>
  </si>
  <si>
    <t>MODULE</t>
  </si>
  <si>
    <t>namespace</t>
  </si>
  <si>
    <t>NAMESPACE</t>
  </si>
  <si>
    <t>not</t>
  </si>
  <si>
    <t>NOT</t>
  </si>
  <si>
    <t>NOT_EQUAL_TO</t>
  </si>
  <si>
    <t>notin</t>
  </si>
  <si>
    <t>NOTIN</t>
  </si>
  <si>
    <t>NumberLiteral</t>
  </si>
  <si>
    <t>object</t>
  </si>
  <si>
    <t>OBJECT</t>
  </si>
  <si>
    <t>or</t>
  </si>
  <si>
    <t>OR</t>
  </si>
  <si>
    <t>package</t>
  </si>
  <si>
    <t>PACKAGE</t>
  </si>
  <si>
    <t>PERCENT</t>
  </si>
  <si>
    <t>PLUS</t>
  </si>
  <si>
    <t>PLUS_EQUALS</t>
  </si>
  <si>
    <t>POWER</t>
  </si>
  <si>
    <t>POWER_EQUALS</t>
  </si>
  <si>
    <t>protocol</t>
  </si>
  <si>
    <t>PROTOCOL</t>
  </si>
  <si>
    <t>QUESTION</t>
  </si>
  <si>
    <t>??</t>
  </si>
  <si>
    <t>QUESTION_QUESTION</t>
  </si>
  <si>
    <t>Null coalescence</t>
  </si>
  <si>
    <t>raise</t>
  </si>
  <si>
    <t>RAISE</t>
  </si>
  <si>
    <t>RANGE_EXCLUSIVE</t>
  </si>
  <si>
    <t>Range from lower inclusive to upper exclusive</t>
  </si>
  <si>
    <t>RANGE_INCLUSIVE</t>
  </si>
  <si>
    <t>Range from lower to upper inclusive</t>
  </si>
  <si>
    <t>regardless</t>
  </si>
  <si>
    <t>REGARDLESS</t>
  </si>
  <si>
    <t>RegularExpressionLiteral</t>
  </si>
  <si>
    <t>repeat</t>
  </si>
  <si>
    <t>REPEAT</t>
  </si>
  <si>
    <t>return</t>
  </si>
  <si>
    <t>RETURN</t>
  </si>
  <si>
    <t>RIGHT_BRACE</t>
  </si>
  <si>
    <t>RIGHT_BRACKET</t>
  </si>
  <si>
    <t>RIGHT_PARENTHESIS</t>
  </si>
  <si>
    <t>rule</t>
  </si>
  <si>
    <t>RULE</t>
  </si>
  <si>
    <t>sampling</t>
  </si>
  <si>
    <t>SAMPLING</t>
  </si>
  <si>
    <t>scenario</t>
  </si>
  <si>
    <t>SCENARIO</t>
  </si>
  <si>
    <t>select</t>
  </si>
  <si>
    <t>SELECT</t>
  </si>
  <si>
    <t>self</t>
  </si>
  <si>
    <t>SELF</t>
  </si>
  <si>
    <t>SEMICOLON</t>
  </si>
  <si>
    <t>setup</t>
  </si>
  <si>
    <t>SETUP</t>
  </si>
  <si>
    <t>specification</t>
  </si>
  <si>
    <t>SPECIFICATION</t>
  </si>
  <si>
    <t>structure</t>
  </si>
  <si>
    <t>STRUCTURE</t>
  </si>
  <si>
    <t>symbol</t>
  </si>
  <si>
    <t>SYMBOL</t>
  </si>
  <si>
    <t>#abc_def</t>
  </si>
  <si>
    <t>Tag</t>
  </si>
  <si>
    <t>TemplateLiteral</t>
  </si>
  <si>
    <t>test</t>
  </si>
  <si>
    <t>TEST</t>
  </si>
  <si>
    <t>TextLiteral_DoubleQuoted</t>
  </si>
  <si>
    <t>TextLiteral_DoubleQuotedMultiline</t>
  </si>
  <si>
    <t>TextLiteral_SingleQuoted</t>
  </si>
  <si>
    <t>TextLiteral_SingleQuotedMultiline</t>
  </si>
  <si>
    <t>then</t>
  </si>
  <si>
    <t>THEN</t>
  </si>
  <si>
    <t>TILDE</t>
  </si>
  <si>
    <t>TILDE_EQUALS</t>
  </si>
  <si>
    <t>TIMES</t>
  </si>
  <si>
    <t>TIMES_EQUALS</t>
  </si>
  <si>
    <t>$</t>
  </si>
  <si>
    <t>TO_STRING</t>
  </si>
  <si>
    <t>Conversion to string (prefix)</t>
  </si>
  <si>
    <t>transform</t>
  </si>
  <si>
    <t>TRANSFORM</t>
  </si>
  <si>
    <t>translate</t>
  </si>
  <si>
    <t>TRANSLATE</t>
  </si>
  <si>
    <t>true</t>
  </si>
  <si>
    <t>TRUE</t>
  </si>
  <si>
    <t>type</t>
  </si>
  <si>
    <t>TYPE</t>
  </si>
  <si>
    <t>undefined</t>
  </si>
  <si>
    <t>UNDEFINED</t>
  </si>
  <si>
    <t>union</t>
  </si>
  <si>
    <t>UNION</t>
  </si>
  <si>
    <t>unless</t>
  </si>
  <si>
    <t>UNLESS</t>
  </si>
  <si>
    <t>until</t>
  </si>
  <si>
    <t>UNTIL</t>
  </si>
  <si>
    <t>update</t>
  </si>
  <si>
    <t>UPDATE</t>
  </si>
  <si>
    <t>use</t>
  </si>
  <si>
    <t>USE</t>
  </si>
  <si>
    <t>UserDefinedLiteral_Braces</t>
  </si>
  <si>
    <t>User-defined literal B</t>
  </si>
  <si>
    <t>UserDefinedLiteral_Brackets</t>
  </si>
  <si>
    <t>User-defined literal A</t>
  </si>
  <si>
    <t>UserDefinedLiteral_Slashes</t>
  </si>
  <si>
    <t>User-defined literal C</t>
  </si>
  <si>
    <t>value</t>
  </si>
  <si>
    <t>VALUE</t>
  </si>
  <si>
    <t>variable</t>
  </si>
  <si>
    <t>VARIABLE</t>
  </si>
  <si>
    <t>variant</t>
  </si>
  <si>
    <t>VARIANT</t>
  </si>
  <si>
    <t>version</t>
  </si>
  <si>
    <t>VERSION</t>
  </si>
  <si>
    <t>VersionLiteral</t>
  </si>
  <si>
    <t>vertex</t>
  </si>
  <si>
    <t>VERTEX</t>
  </si>
  <si>
    <t>when</t>
  </si>
  <si>
    <t>WHEN</t>
  </si>
  <si>
    <t>where</t>
  </si>
  <si>
    <t>WHERE</t>
  </si>
  <si>
    <t>while</t>
  </si>
  <si>
    <t>WHILE</t>
  </si>
  <si>
    <t>with</t>
  </si>
  <si>
    <t>WITH</t>
  </si>
  <si>
    <t>xor</t>
  </si>
  <si>
    <t>XOR</t>
  </si>
  <si>
    <t>yield</t>
  </si>
  <si>
    <t>YIELD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</si>
</sst>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4.3112244897959"/>
    <col collapsed="false" hidden="false" max="2" min="2" style="0" width="36.719387755102"/>
    <col collapsed="false" hidden="false" max="3" min="3" style="0" width="10.6632653061225"/>
    <col collapsed="false" hidden="false" max="4" min="4" style="0" width="28.8877551020408"/>
    <col collapsed="false" hidden="false" max="5" min="5" style="0" width="74.6479591836735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E2" s="0" t="str">
        <f aca="false">CONCATENATE("  ",B2,",    // ",C2," `",A2,"`    ",D2)</f>
        <v>  AFTER,    // Keyword `after`    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7</v>
      </c>
      <c r="E3" s="0" t="str">
        <f aca="false">CONCATENATE("  ",B3,",    // ",C3," `",A3,"`    ",D3)</f>
        <v>  ALIAS,    // Keyword `alias`    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7</v>
      </c>
      <c r="E4" s="0" t="str">
        <f aca="false">CONCATENATE("  ",B4,",    // ",C4," `",A4,"`    ",D4)</f>
        <v>  AND,    // Keyword `and`    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7</v>
      </c>
      <c r="E5" s="0" t="str">
        <f aca="false">CONCATENATE("  ",B5,",    // ",C5," `",A5,"`    ",D5)</f>
        <v>  ANNOTATION,    // Keyword `annotation`    </v>
      </c>
    </row>
    <row r="6" customFormat="false" ht="12.8" hidden="false" customHeight="false" outlineLevel="0" collapsed="false">
      <c r="A6" s="0" t="str">
        <f aca="false">"_"</f>
        <v>_</v>
      </c>
      <c r="B6" s="0" t="s">
        <v>14</v>
      </c>
      <c r="C6" s="0" t="s">
        <v>15</v>
      </c>
      <c r="E6" s="0" t="str">
        <f aca="false">CONCATENATE("  ",B6,",    // ",C6," `",A6,"`    ",D6)</f>
        <v>  ANONYMOUS_LITERAL,    // Literal `_`    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7</v>
      </c>
      <c r="E7" s="0" t="str">
        <f aca="false">CONCATENATE("  ",B7,",    // ",C7," `",A7,"`    ",D7)</f>
        <v>  AROUND,    // Keyword `around`    </v>
      </c>
    </row>
    <row r="8" customFormat="false" ht="12.8" hidden="false" customHeight="false" outlineLevel="0" collapsed="false">
      <c r="A8" s="0" t="str">
        <f aca="false">"&lt;::"</f>
        <v>&lt;::</v>
      </c>
      <c r="B8" s="0" t="s">
        <v>18</v>
      </c>
      <c r="C8" s="0" t="s">
        <v>19</v>
      </c>
      <c r="E8" s="0" t="str">
        <f aca="false">CONCATENATE("  ",B8,",    // ",C8," `",A8,"`    ",D8)</f>
        <v>  ARROW_COLON_COLON_LEFT,    // Arrow `&lt;::`    </v>
      </c>
    </row>
    <row r="9" customFormat="false" ht="12.8" hidden="false" customHeight="false" outlineLevel="0" collapsed="false">
      <c r="A9" s="0" t="str">
        <f aca="false">"&lt;::&gt;"</f>
        <v>&lt;::&gt;</v>
      </c>
      <c r="B9" s="0" t="s">
        <v>20</v>
      </c>
      <c r="C9" s="0" t="s">
        <v>19</v>
      </c>
      <c r="E9" s="0" t="str">
        <f aca="false">CONCATENATE("  ",B9,",    // ",C9," `",A9,"`    ",D9)</f>
        <v>  ARROW_COLON_COLON_LEFT_RIGHT,    // Arrow `&lt;::&gt;`    </v>
      </c>
    </row>
    <row r="10" customFormat="false" ht="12.8" hidden="false" customHeight="false" outlineLevel="0" collapsed="false">
      <c r="A10" s="0" t="str">
        <f aca="false">"::&gt;"</f>
        <v>::&gt;</v>
      </c>
      <c r="B10" s="0" t="s">
        <v>21</v>
      </c>
      <c r="C10" s="0" t="s">
        <v>19</v>
      </c>
      <c r="E10" s="0" t="str">
        <f aca="false">CONCATENATE("  ",B10,",    // ",C10," `",A10,"`    ",D10)</f>
        <v>  ARROW_COLON_COLON_RIGHT,    // Arrow `::&gt;`    </v>
      </c>
    </row>
    <row r="11" customFormat="false" ht="12.8" hidden="false" customHeight="false" outlineLevel="0" collapsed="false">
      <c r="A11" s="0" t="str">
        <f aca="false">"&lt;:"</f>
        <v>&lt;:</v>
      </c>
      <c r="B11" s="0" t="s">
        <v>22</v>
      </c>
      <c r="C11" s="0" t="s">
        <v>19</v>
      </c>
      <c r="E11" s="0" t="str">
        <f aca="false">CONCATENATE("  ",B11,",    // ",C11," `",A11,"`    ",D11)</f>
        <v>  ARROW_COLON_LEFT,    // Arrow `&lt;:`    </v>
      </c>
    </row>
    <row r="12" customFormat="false" ht="12.8" hidden="false" customHeight="false" outlineLevel="0" collapsed="false">
      <c r="A12" s="0" t="str">
        <f aca="false">"&lt;:&gt;"</f>
        <v>&lt;:&gt;</v>
      </c>
      <c r="B12" s="0" t="s">
        <v>23</v>
      </c>
      <c r="C12" s="0" t="s">
        <v>19</v>
      </c>
      <c r="E12" s="0" t="str">
        <f aca="false">CONCATENATE("  ",B12,",    // ",C12," `",A12,"`    ",D12)</f>
        <v>  ARROW_COLON_LEFT_RIGHT,    // Arrow `&lt;:&gt;`    </v>
      </c>
    </row>
    <row r="13" customFormat="false" ht="12.8" hidden="false" customHeight="false" outlineLevel="0" collapsed="false">
      <c r="A13" s="0" t="str">
        <f aca="false">":&gt;"</f>
        <v>:&gt;</v>
      </c>
      <c r="B13" s="0" t="s">
        <v>24</v>
      </c>
      <c r="C13" s="0" t="s">
        <v>19</v>
      </c>
      <c r="E13" s="0" t="str">
        <f aca="false">CONCATENATE("  ",B13,",    // ",C13," `",A13,"`    ",D13)</f>
        <v>  ARROW_COLON_RIGHT,    // Arrow `:&gt;`    </v>
      </c>
    </row>
    <row r="14" customFormat="false" ht="12.8" hidden="false" customHeight="false" outlineLevel="0" collapsed="false">
      <c r="A14" s="0" t="str">
        <f aca="false">"---"</f>
        <v>---</v>
      </c>
      <c r="B14" s="0" t="s">
        <v>25</v>
      </c>
      <c r="C14" s="0" t="s">
        <v>19</v>
      </c>
      <c r="E14" s="0" t="str">
        <f aca="false">CONCATENATE("  ",B14,",    // ",C14," `",A14,"`    ",D14)</f>
        <v>  ARROW_DASH_DASH_DASH,    // Arrow `---`    </v>
      </c>
    </row>
    <row r="15" customFormat="false" ht="12.8" hidden="false" customHeight="false" outlineLevel="0" collapsed="false">
      <c r="A15" s="0" t="str">
        <f aca="false">"&lt;&gt;--"</f>
        <v>&lt;&gt;--</v>
      </c>
      <c r="B15" s="0" t="s">
        <v>26</v>
      </c>
      <c r="C15" s="0" t="s">
        <v>19</v>
      </c>
      <c r="E15" s="0" t="str">
        <f aca="false">CONCATENATE("  ",B15,",    // ",C15," `",A15,"`    ",D15)</f>
        <v>  ARROW_DASH_DASH_DIAMOND_LEFT,    // Arrow `&lt;&gt;--`    </v>
      </c>
    </row>
    <row r="16" customFormat="false" ht="12.8" hidden="false" customHeight="false" outlineLevel="0" collapsed="false">
      <c r="A16" s="0" t="str">
        <f aca="false">"--&lt;&gt;"</f>
        <v>--&lt;&gt;</v>
      </c>
      <c r="B16" s="0" t="s">
        <v>27</v>
      </c>
      <c r="C16" s="0" t="s">
        <v>19</v>
      </c>
      <c r="E16" s="0" t="str">
        <f aca="false">CONCATENATE("  ",B16,",    // ",C16," `",A16,"`    ",D16)</f>
        <v>  ARROW_DASH_DASH_DIAMOND_RIGHT,    // Arrow `--&lt;&gt;`    </v>
      </c>
    </row>
    <row r="17" customFormat="false" ht="12.8" hidden="false" customHeight="false" outlineLevel="0" collapsed="false">
      <c r="A17" s="0" t="str">
        <f aca="false">"&lt;&lt;--"</f>
        <v>&lt;&lt;--</v>
      </c>
      <c r="B17" s="0" t="s">
        <v>28</v>
      </c>
      <c r="C17" s="0" t="s">
        <v>19</v>
      </c>
      <c r="E17" s="0" t="str">
        <f aca="false">CONCATENATE("  ",B17,",    // ",C17," `",A17,"`    ",D17)</f>
        <v>  ARROW_DASH_DASH_DOUBLE_LEFT,    // Arrow `&lt;&lt;--`    </v>
      </c>
    </row>
    <row r="18" customFormat="false" ht="12.8" hidden="false" customHeight="false" outlineLevel="0" collapsed="false">
      <c r="A18" s="0" t="str">
        <f aca="false">"--&gt;&gt;"</f>
        <v>--&gt;&gt;</v>
      </c>
      <c r="B18" s="0" t="s">
        <v>29</v>
      </c>
      <c r="C18" s="0" t="s">
        <v>19</v>
      </c>
      <c r="E18" s="0" t="str">
        <f aca="false">CONCATENATE("  ",B18,",    // ",C18," `",A18,"`    ",D18)</f>
        <v>  ARROW_DASH_DASH_DOUBLE_RIGHT,    // Arrow `--&gt;&gt;`    </v>
      </c>
    </row>
    <row r="19" customFormat="false" ht="12.8" hidden="false" customHeight="false" outlineLevel="0" collapsed="false">
      <c r="A19" s="0" t="str">
        <f aca="false">"&lt;--"</f>
        <v>&lt;--</v>
      </c>
      <c r="B19" s="0" t="s">
        <v>30</v>
      </c>
      <c r="C19" s="0" t="s">
        <v>19</v>
      </c>
      <c r="E19" s="0" t="str">
        <f aca="false">CONCATENATE("  ",B19,",    // ",C19," `",A19,"`    ",D19)</f>
        <v>  ARROW_DASH_DASH_LEFT,    // Arrow `&lt;--`    </v>
      </c>
    </row>
    <row r="20" customFormat="false" ht="12.8" hidden="false" customHeight="false" outlineLevel="0" collapsed="false">
      <c r="A20" s="0" t="str">
        <f aca="false">"&lt;--&gt;"</f>
        <v>&lt;--&gt;</v>
      </c>
      <c r="B20" s="0" t="s">
        <v>31</v>
      </c>
      <c r="C20" s="0" t="s">
        <v>19</v>
      </c>
      <c r="E20" s="0" t="str">
        <f aca="false">CONCATENATE("  ",B20,",    // ",C20," `",A20,"`    ",D20)</f>
        <v>  ARROW_DASH_DASH_LEFT_RIGHT,    // Arrow `&lt;--&gt;`    </v>
      </c>
    </row>
    <row r="21" customFormat="false" ht="12.8" hidden="false" customHeight="false" outlineLevel="0" collapsed="false">
      <c r="A21" s="0" t="str">
        <f aca="false">"--&gt;"</f>
        <v>--&gt;</v>
      </c>
      <c r="B21" s="0" t="s">
        <v>32</v>
      </c>
      <c r="C21" s="0" t="s">
        <v>19</v>
      </c>
      <c r="E21" s="0" t="str">
        <f aca="false">CONCATENATE("  ",B21,",    // ",C21," `",A21,"`    ",D21)</f>
        <v>  ARROW_DASH_DASH_RIGHT,    // Arrow `--&gt;`    </v>
      </c>
    </row>
    <row r="22" customFormat="false" ht="12.8" hidden="false" customHeight="false" outlineLevel="0" collapsed="false">
      <c r="A22" s="0" t="str">
        <f aca="false">"&lt;-"</f>
        <v>&lt;-</v>
      </c>
      <c r="B22" s="0" t="s">
        <v>33</v>
      </c>
      <c r="C22" s="0" t="s">
        <v>19</v>
      </c>
      <c r="E22" s="0" t="str">
        <f aca="false">CONCATENATE("  ",B22,",    // ",C22," `",A22,"`    ",D22)</f>
        <v>  ARROW_DASH_LEFT,    // Arrow `&lt;-`    </v>
      </c>
    </row>
    <row r="23" customFormat="false" ht="12.8" hidden="false" customHeight="false" outlineLevel="0" collapsed="false">
      <c r="A23" s="0" t="str">
        <f aca="false">"&lt;-&gt;"</f>
        <v>&lt;-&gt;</v>
      </c>
      <c r="B23" s="0" t="s">
        <v>34</v>
      </c>
      <c r="C23" s="0" t="s">
        <v>19</v>
      </c>
      <c r="E23" s="0" t="str">
        <f aca="false">CONCATENATE("  ",B23,",    // ",C23," `",A23,"`    ",D23)</f>
        <v>  ARROW_DASH_LEFT_RIGHT,    // Arrow `&lt;-&gt;`    </v>
      </c>
    </row>
    <row r="24" customFormat="false" ht="12.8" hidden="false" customHeight="false" outlineLevel="0" collapsed="false">
      <c r="A24" s="0" t="str">
        <f aca="false">"-&gt;"</f>
        <v>-&gt;</v>
      </c>
      <c r="B24" s="0" t="s">
        <v>35</v>
      </c>
      <c r="C24" s="0" t="s">
        <v>19</v>
      </c>
      <c r="E24" s="0" t="str">
        <f aca="false">CONCATENATE("  ",B24,",    // ",C24," `",A24,"`    ",D24)</f>
        <v>  ARROW_DASH_RIGHT,    // Arrow `-&gt;`    </v>
      </c>
    </row>
    <row r="25" customFormat="false" ht="12.8" hidden="false" customHeight="false" outlineLevel="0" collapsed="false">
      <c r="A25" s="0" t="str">
        <f aca="false">"&lt;&gt;=="</f>
        <v>&lt;&gt;==</v>
      </c>
      <c r="B25" s="0" t="s">
        <v>36</v>
      </c>
      <c r="C25" s="0" t="s">
        <v>19</v>
      </c>
      <c r="E25" s="0" t="str">
        <f aca="false">CONCATENATE("  ",B25,",    // ",C25," `",A25,"`    ",D25)</f>
        <v>  ARROW_EQUAL_EQUAL_DIAMOND_LEFT,    // Arrow `&lt;&gt;==`    </v>
      </c>
    </row>
    <row r="26" customFormat="false" ht="12.8" hidden="false" customHeight="false" outlineLevel="0" collapsed="false">
      <c r="A26" s="0" t="str">
        <f aca="false">"==&lt;&gt;"</f>
        <v>==&lt;&gt;</v>
      </c>
      <c r="B26" s="0" t="s">
        <v>37</v>
      </c>
      <c r="C26" s="0" t="s">
        <v>19</v>
      </c>
      <c r="E26" s="0" t="str">
        <f aca="false">CONCATENATE("  ",B26,",    // ",C26," `",A26,"`    ",D26)</f>
        <v>  ARROW_EQUAL_EQUAL_DIAMOND_RIGHT,    // Arrow `==&lt;&gt;`    </v>
      </c>
    </row>
    <row r="27" customFormat="false" ht="12.8" hidden="false" customHeight="false" outlineLevel="0" collapsed="false">
      <c r="A27" s="0" t="str">
        <f aca="false">"&lt;&lt;=="</f>
        <v>&lt;&lt;==</v>
      </c>
      <c r="B27" s="0" t="s">
        <v>38</v>
      </c>
      <c r="C27" s="0" t="s">
        <v>19</v>
      </c>
      <c r="E27" s="0" t="str">
        <f aca="false">CONCATENATE("  ",B27,",    // ",C27," `",A27,"`    ",D27)</f>
        <v>  ARROW_EQUAL_EQUAL_DOUBLE_LEFT,    // Arrow `&lt;&lt;==`    </v>
      </c>
    </row>
    <row r="28" customFormat="false" ht="12.8" hidden="false" customHeight="false" outlineLevel="0" collapsed="false">
      <c r="A28" s="0" t="str">
        <f aca="false">"==&gt;&gt;"</f>
        <v>==&gt;&gt;</v>
      </c>
      <c r="B28" s="0" t="s">
        <v>39</v>
      </c>
      <c r="C28" s="0" t="s">
        <v>19</v>
      </c>
      <c r="E28" s="0" t="str">
        <f aca="false">CONCATENATE("  ",B28,",    // ",C28," `",A28,"`    ",D28)</f>
        <v>  ARROW_EQUAL_EQUAL_DOUBLE_RIGHT,    // Arrow `==&gt;&gt;`    </v>
      </c>
    </row>
    <row r="29" customFormat="false" ht="12.8" hidden="false" customHeight="false" outlineLevel="0" collapsed="false">
      <c r="A29" s="0" t="str">
        <f aca="false">"&lt;=="</f>
        <v>&lt;==</v>
      </c>
      <c r="B29" s="0" t="s">
        <v>40</v>
      </c>
      <c r="C29" s="0" t="s">
        <v>19</v>
      </c>
      <c r="E29" s="0" t="str">
        <f aca="false">CONCATENATE("  ",B29,",    // ",C29," `",A29,"`    ",D29)</f>
        <v>  ARROW_EQUAL_EQUAL_LEFT,    // Arrow `&lt;==`    </v>
      </c>
    </row>
    <row r="30" customFormat="false" ht="12.8" hidden="false" customHeight="false" outlineLevel="0" collapsed="false">
      <c r="A30" s="0" t="str">
        <f aca="false">"&lt;==&gt;"</f>
        <v>&lt;==&gt;</v>
      </c>
      <c r="B30" s="0" t="s">
        <v>41</v>
      </c>
      <c r="C30" s="0" t="s">
        <v>19</v>
      </c>
      <c r="E30" s="0" t="str">
        <f aca="false">CONCATENATE("  ",B30,",    // ",C30," `",A30,"`    ",D30)</f>
        <v>  ARROW_EQUAL_EQUAL_LEFT_RIGHT,    // Arrow `&lt;==&gt;`    </v>
      </c>
    </row>
    <row r="31" customFormat="false" ht="12.8" hidden="false" customHeight="false" outlineLevel="0" collapsed="false">
      <c r="A31" s="0" t="str">
        <f aca="false">"==&gt;"</f>
        <v>==&gt;</v>
      </c>
      <c r="B31" s="0" t="s">
        <v>42</v>
      </c>
      <c r="C31" s="0" t="s">
        <v>19</v>
      </c>
      <c r="E31" s="0" t="str">
        <f aca="false">CONCATENATE("  ",B31,",    // ",C31," `",A31,"`    ",D31)</f>
        <v>  ARROW_EQUAL_EQUAL_RIGHT,    // Arrow `==&gt;`    </v>
      </c>
    </row>
    <row r="32" customFormat="false" ht="12.8" hidden="false" customHeight="false" outlineLevel="0" collapsed="false">
      <c r="A32" s="0" t="str">
        <f aca="false">"=&gt;"</f>
        <v>=&gt;</v>
      </c>
      <c r="B32" s="0" t="s">
        <v>43</v>
      </c>
      <c r="C32" s="0" t="s">
        <v>19</v>
      </c>
      <c r="E32" s="0" t="str">
        <f aca="false">CONCATENATE("  ",B32,",    // ",C32," `",A32,"`    ",D32)</f>
        <v>  ARROW_EQUAL_RIGHT,    // Arrow `=&gt;`    </v>
      </c>
    </row>
    <row r="33" customFormat="false" ht="12.8" hidden="false" customHeight="false" outlineLevel="0" collapsed="false">
      <c r="A33" s="0" t="str">
        <f aca="false">"&lt;~"</f>
        <v>&lt;~</v>
      </c>
      <c r="B33" s="0" t="s">
        <v>44</v>
      </c>
      <c r="C33" s="0" t="s">
        <v>19</v>
      </c>
      <c r="E33" s="0" t="str">
        <f aca="false">CONCATENATE("  ",B33,",    // ",C33," `",A33,"`    ",D33)</f>
        <v>  ARROW_TILDE_LEFT,    // Arrow `&lt;~`    </v>
      </c>
    </row>
    <row r="34" customFormat="false" ht="12.8" hidden="false" customHeight="false" outlineLevel="0" collapsed="false">
      <c r="A34" s="0" t="str">
        <f aca="false">"&lt;~&gt;"</f>
        <v>&lt;~&gt;</v>
      </c>
      <c r="B34" s="0" t="s">
        <v>45</v>
      </c>
      <c r="C34" s="0" t="s">
        <v>19</v>
      </c>
      <c r="E34" s="0" t="str">
        <f aca="false">CONCATENATE("  ",B34,",    // ",C34," `",A34,"`    ",D34)</f>
        <v>  ARROW_TILDE_LEFT_RIGHT,    // Arrow `&lt;~&gt;`    </v>
      </c>
    </row>
    <row r="35" customFormat="false" ht="12.8" hidden="false" customHeight="false" outlineLevel="0" collapsed="false">
      <c r="A35" s="0" t="str">
        <f aca="false">"~&gt;"</f>
        <v>~&gt;</v>
      </c>
      <c r="B35" s="0" t="s">
        <v>46</v>
      </c>
      <c r="C35" s="0" t="s">
        <v>19</v>
      </c>
      <c r="E35" s="0" t="str">
        <f aca="false">CONCATENATE("  ",B35,",    // ",C35," `",A35,"`    ",D35)</f>
        <v>  ARROW_TILDE_RIGHT,    // Arrow `~&gt;`    </v>
      </c>
    </row>
    <row r="36" customFormat="false" ht="12.8" hidden="false" customHeight="false" outlineLevel="0" collapsed="false">
      <c r="A36" s="0" t="str">
        <f aca="false">"&lt;&gt;~~"</f>
        <v>&lt;&gt;~~</v>
      </c>
      <c r="B36" s="0" t="s">
        <v>47</v>
      </c>
      <c r="C36" s="0" t="s">
        <v>19</v>
      </c>
      <c r="E36" s="0" t="str">
        <f aca="false">CONCATENATE("  ",B36,",    // ",C36," `",A36,"`    ",D36)</f>
        <v>  ARROW_TILDE_TILDE_DIAMOND_LEFT,    // Arrow `&lt;&gt;~~`    </v>
      </c>
    </row>
    <row r="37" customFormat="false" ht="12.8" hidden="false" customHeight="false" outlineLevel="0" collapsed="false">
      <c r="A37" s="0" t="str">
        <f aca="false">"~~&lt;&gt;"</f>
        <v>~~&lt;&gt;</v>
      </c>
      <c r="B37" s="0" t="s">
        <v>48</v>
      </c>
      <c r="C37" s="0" t="s">
        <v>19</v>
      </c>
      <c r="E37" s="0" t="str">
        <f aca="false">CONCATENATE("  ",B37,",    // ",C37," `",A37,"`    ",D37)</f>
        <v>  ARROW_TILDE_TILDE_DIAMOND_RIGHT,    // Arrow `~~&lt;&gt;`    </v>
      </c>
    </row>
    <row r="38" customFormat="false" ht="12.8" hidden="false" customHeight="false" outlineLevel="0" collapsed="false">
      <c r="A38" s="0" t="str">
        <f aca="false">"&lt;&lt;~~"</f>
        <v>&lt;&lt;~~</v>
      </c>
      <c r="B38" s="0" t="s">
        <v>49</v>
      </c>
      <c r="C38" s="0" t="s">
        <v>19</v>
      </c>
      <c r="E38" s="0" t="str">
        <f aca="false">CONCATENATE("  ",B38,",    // ",C38," `",A38,"`    ",D38)</f>
        <v>  ARROW_TILDE_TILDE_DOUBLE_LEFT,    // Arrow `&lt;&lt;~~`    </v>
      </c>
    </row>
    <row r="39" customFormat="false" ht="12.8" hidden="false" customHeight="false" outlineLevel="0" collapsed="false">
      <c r="A39" s="0" t="str">
        <f aca="false">"~~&gt;&gt;"</f>
        <v>~~&gt;&gt;</v>
      </c>
      <c r="B39" s="0" t="s">
        <v>50</v>
      </c>
      <c r="C39" s="0" t="s">
        <v>19</v>
      </c>
      <c r="E39" s="0" t="str">
        <f aca="false">CONCATENATE("  ",B39,",    // ",C39," `",A39,"`    ",D39)</f>
        <v>  ARROW_TILDE_TILDE_DOUBLE_RIGHT,    // Arrow `~~&gt;&gt;`    </v>
      </c>
    </row>
    <row r="40" customFormat="false" ht="12.8" hidden="false" customHeight="false" outlineLevel="0" collapsed="false">
      <c r="A40" s="0" t="str">
        <f aca="false">"&lt;~~"</f>
        <v>&lt;~~</v>
      </c>
      <c r="B40" s="0" t="s">
        <v>51</v>
      </c>
      <c r="C40" s="0" t="s">
        <v>19</v>
      </c>
      <c r="E40" s="0" t="str">
        <f aca="false">CONCATENATE("  ",B40,",    // ",C40," `",A40,"`    ",D40)</f>
        <v>  ARROW_TILDE_TILDE_LEFT,    // Arrow `&lt;~~`    </v>
      </c>
    </row>
    <row r="41" customFormat="false" ht="12.8" hidden="false" customHeight="false" outlineLevel="0" collapsed="false">
      <c r="A41" s="0" t="str">
        <f aca="false">"&lt;~~&gt;"</f>
        <v>&lt;~~&gt;</v>
      </c>
      <c r="B41" s="0" t="s">
        <v>52</v>
      </c>
      <c r="C41" s="0" t="s">
        <v>19</v>
      </c>
      <c r="E41" s="0" t="str">
        <f aca="false">CONCATENATE("  ",B41,",    // ",C41," `",A41,"`    ",D41)</f>
        <v>  ARROW_TILDE_TILDE_LEFT_RIGHT,    // Arrow `&lt;~~&gt;`    </v>
      </c>
    </row>
    <row r="42" customFormat="false" ht="12.8" hidden="false" customHeight="false" outlineLevel="0" collapsed="false">
      <c r="A42" s="0" t="str">
        <f aca="false">"~~&gt;"</f>
        <v>~~&gt;</v>
      </c>
      <c r="B42" s="0" t="s">
        <v>53</v>
      </c>
      <c r="C42" s="0" t="s">
        <v>19</v>
      </c>
      <c r="E42" s="0" t="str">
        <f aca="false">CONCATENATE("  ",B42,",    // ",C42," `",A42,"`    ",D42)</f>
        <v>  ARROW_TILDE_TILDE_RIGHT,    // Arrow `~~&gt;`    </v>
      </c>
    </row>
    <row r="43" customFormat="false" ht="12.8" hidden="false" customHeight="false" outlineLevel="0" collapsed="false">
      <c r="A43" s="0" t="str">
        <f aca="false">"~~~"</f>
        <v>~~~</v>
      </c>
      <c r="B43" s="0" t="s">
        <v>54</v>
      </c>
      <c r="C43" s="0" t="s">
        <v>19</v>
      </c>
      <c r="E43" s="0" t="str">
        <f aca="false">CONCATENATE("  ",B43,",    // ",C43," `",A43,"`    ",D43)</f>
        <v>  ARROW_TILDE_TILDE_TILDE,    // Arrow `~~~`    </v>
      </c>
    </row>
    <row r="44" customFormat="false" ht="12.8" hidden="false" customHeight="false" outlineLevel="0" collapsed="false">
      <c r="A44" s="0" t="s">
        <v>55</v>
      </c>
      <c r="B44" s="0" t="s">
        <v>56</v>
      </c>
      <c r="C44" s="0" t="s">
        <v>7</v>
      </c>
      <c r="E44" s="0" t="str">
        <f aca="false">CONCATENATE("  ",B44,",    // ",C44," `",A44,"`    ",D44)</f>
        <v>  AS,    // Keyword `as`    </v>
      </c>
    </row>
    <row r="45" customFormat="false" ht="12.8" hidden="false" customHeight="false" outlineLevel="0" collapsed="false">
      <c r="A45" s="0" t="s">
        <v>57</v>
      </c>
      <c r="B45" s="0" t="s">
        <v>58</v>
      </c>
      <c r="C45" s="0" t="s">
        <v>7</v>
      </c>
      <c r="E45" s="0" t="str">
        <f aca="false">CONCATENATE("  ",B45,",    // ",C45," `",A45,"`    ",D45)</f>
        <v>  ASPECT,    // Keyword `aspect`    </v>
      </c>
    </row>
    <row r="46" customFormat="false" ht="12.8" hidden="false" customHeight="false" outlineLevel="0" collapsed="false">
      <c r="A46" s="0" t="s">
        <v>59</v>
      </c>
      <c r="B46" s="0" t="s">
        <v>60</v>
      </c>
      <c r="C46" s="0" t="s">
        <v>7</v>
      </c>
      <c r="E46" s="0" t="str">
        <f aca="false">CONCATENATE("  ",B46,",    // ",C46," `",A46,"`    ",D46)</f>
        <v>  ASSERT,    // Keyword `assert`    </v>
      </c>
    </row>
    <row r="47" customFormat="false" ht="12.8" hidden="false" customHeight="false" outlineLevel="0" collapsed="false">
      <c r="A47" s="0" t="s">
        <v>61</v>
      </c>
      <c r="B47" s="0" t="s">
        <v>62</v>
      </c>
      <c r="C47" s="0" t="s">
        <v>63</v>
      </c>
      <c r="E47" s="0" t="str">
        <f aca="false">CONCATENATE("  ",B47,",    // ",C47," `",A47,"`    ",D47)</f>
        <v>  AT,    // Operator `@`    </v>
      </c>
    </row>
    <row r="48" customFormat="false" ht="12.8" hidden="false" customHeight="false" outlineLevel="0" collapsed="false">
      <c r="A48" s="0" t="s">
        <v>64</v>
      </c>
      <c r="B48" s="0" t="s">
        <v>65</v>
      </c>
      <c r="C48" s="0" t="s">
        <v>7</v>
      </c>
      <c r="E48" s="0" t="str">
        <f aca="false">CONCATENATE("  ",B48,",    // ",C48," `",A48,"`    ",D48)</f>
        <v>  BEFORE,    // Keyword `before`    </v>
      </c>
    </row>
    <row r="49" customFormat="false" ht="12.8" hidden="false" customHeight="false" outlineLevel="0" collapsed="false">
      <c r="A49" s="0" t="s">
        <v>66</v>
      </c>
      <c r="B49" s="0" t="s">
        <v>67</v>
      </c>
      <c r="C49" s="0" t="s">
        <v>7</v>
      </c>
      <c r="E49" s="0" t="str">
        <f aca="false">CONCATENATE("  ",B49,",    // ",C49," `",A49,"`    ",D49)</f>
        <v>  BEGIN,    // Keyword `begin`    </v>
      </c>
    </row>
    <row r="50" customFormat="false" ht="12.8" hidden="false" customHeight="false" outlineLevel="0" collapsed="false">
      <c r="A50" s="0" t="s">
        <v>68</v>
      </c>
      <c r="B50" s="0" t="s">
        <v>69</v>
      </c>
      <c r="C50" s="0" t="s">
        <v>7</v>
      </c>
      <c r="E50" s="0" t="str">
        <f aca="false">CONCATENATE("  ",B50,",    // ",C50," `",A50,"`    ",D50)</f>
        <v>  BEHAVIOR,    // Keyword `behavior`    </v>
      </c>
    </row>
    <row r="51" customFormat="false" ht="12.8" hidden="false" customHeight="false" outlineLevel="0" collapsed="false">
      <c r="A51" s="0" t="s">
        <v>70</v>
      </c>
      <c r="B51" s="0" t="s">
        <v>71</v>
      </c>
      <c r="C51" s="0" t="s">
        <v>63</v>
      </c>
      <c r="D51" s="0" t="s">
        <v>72</v>
      </c>
      <c r="E51" s="0" t="str">
        <f aca="false">CONCATENATE("  ",B51,",    // ",C51," `",A51,"`    ",D51)</f>
        <v>  BITWISE_AND,    // Operator `~and~`    Bitwise AND</v>
      </c>
    </row>
    <row r="52" customFormat="false" ht="12.8" hidden="false" customHeight="false" outlineLevel="0" collapsed="false">
      <c r="A52" s="0" t="s">
        <v>73</v>
      </c>
      <c r="B52" s="0" t="s">
        <v>74</v>
      </c>
      <c r="C52" s="0" t="s">
        <v>63</v>
      </c>
      <c r="D52" s="0" t="s">
        <v>75</v>
      </c>
      <c r="E52" s="0" t="str">
        <f aca="false">CONCATENATE("  ",B52,",    // ",C52," `",A52,"`    ",D52)</f>
        <v>  BITWISE_NAND,    // Operator `~nand~`    Bitwise NAND</v>
      </c>
    </row>
    <row r="53" customFormat="false" ht="12.8" hidden="false" customHeight="false" outlineLevel="0" collapsed="false">
      <c r="A53" s="0" t="s">
        <v>76</v>
      </c>
      <c r="B53" s="0" t="s">
        <v>77</v>
      </c>
      <c r="C53" s="0" t="s">
        <v>63</v>
      </c>
      <c r="D53" s="0" t="s">
        <v>78</v>
      </c>
      <c r="E53" s="0" t="str">
        <f aca="false">CONCATENATE("  ",B53,",    // ",C53," `",A53,"`    ",D53)</f>
        <v>  BITWISE_NOR,    // Operator `~nor~`    Bitwise NOR</v>
      </c>
    </row>
    <row r="54" customFormat="false" ht="12.8" hidden="false" customHeight="false" outlineLevel="0" collapsed="false">
      <c r="A54" s="0" t="s">
        <v>79</v>
      </c>
      <c r="B54" s="0" t="s">
        <v>80</v>
      </c>
      <c r="C54" s="0" t="s">
        <v>63</v>
      </c>
      <c r="D54" s="0" t="s">
        <v>81</v>
      </c>
      <c r="E54" s="0" t="str">
        <f aca="false">CONCATENATE("  ",B54,",    // ",C54," `",A54,"`    ",D54)</f>
        <v>  BITWISE_NOT,    // Operator `~not~`    Bitwise NOT (prefix)</v>
      </c>
    </row>
    <row r="55" customFormat="false" ht="12.8" hidden="false" customHeight="false" outlineLevel="0" collapsed="false">
      <c r="A55" s="0" t="s">
        <v>82</v>
      </c>
      <c r="B55" s="0" t="s">
        <v>83</v>
      </c>
      <c r="C55" s="0" t="s">
        <v>63</v>
      </c>
      <c r="D55" s="0" t="s">
        <v>84</v>
      </c>
      <c r="E55" s="0" t="str">
        <f aca="false">CONCATENATE("  ",B55,",    // ",C55," `",A55,"`    ",D55)</f>
        <v>  BITWISE_OR,    // Operator `~or~`    Bitwise OR</v>
      </c>
    </row>
    <row r="56" customFormat="false" ht="12.8" hidden="false" customHeight="false" outlineLevel="0" collapsed="false">
      <c r="A56" s="0" t="s">
        <v>85</v>
      </c>
      <c r="B56" s="0" t="s">
        <v>86</v>
      </c>
      <c r="C56" s="0" t="s">
        <v>63</v>
      </c>
      <c r="D56" s="0" t="s">
        <v>87</v>
      </c>
      <c r="E56" s="0" t="str">
        <f aca="false">CONCATENATE("  ",B56,",    // ",C56," `",A56,"`    ",D56)</f>
        <v>  BITWISE_SHIFT_LEFT,    // Operator `~shl~`    Bitwise SHIFT LEFT</v>
      </c>
    </row>
    <row r="57" customFormat="false" ht="12.8" hidden="false" customHeight="false" outlineLevel="0" collapsed="false">
      <c r="A57" s="0" t="s">
        <v>88</v>
      </c>
      <c r="B57" s="0" t="s">
        <v>89</v>
      </c>
      <c r="C57" s="0" t="s">
        <v>63</v>
      </c>
      <c r="D57" s="0" t="s">
        <v>90</v>
      </c>
      <c r="E57" s="0" t="str">
        <f aca="false">CONCATENATE("  ",B57,",    // ",C57," `",A57,"`    ",D57)</f>
        <v>  BITWISE_SHIFT_RIGHT,    // Operator `~shr~`    Bitwise SHIFT RIGHT (sign extend)</v>
      </c>
    </row>
    <row r="58" customFormat="false" ht="12.8" hidden="false" customHeight="false" outlineLevel="0" collapsed="false">
      <c r="A58" s="0" t="s">
        <v>91</v>
      </c>
      <c r="B58" s="0" t="s">
        <v>92</v>
      </c>
      <c r="C58" s="0" t="s">
        <v>63</v>
      </c>
      <c r="D58" s="0" t="s">
        <v>93</v>
      </c>
      <c r="E58" s="0" t="str">
        <f aca="false">CONCATENATE("  ",B58,",    // ",C58," `",A58,"`    ",D58)</f>
        <v>  BITWISE_XOR,    // Operator `~xor~`    Bitwise XOR</v>
      </c>
    </row>
    <row r="59" customFormat="false" ht="12.8" hidden="false" customHeight="false" outlineLevel="0" collapsed="false">
      <c r="A59" s="0" t="s">
        <v>94</v>
      </c>
      <c r="B59" s="0" t="s">
        <v>95</v>
      </c>
      <c r="C59" s="0" t="s">
        <v>63</v>
      </c>
      <c r="D59" s="0" t="s">
        <v>96</v>
      </c>
      <c r="E59" s="0" t="str">
        <f aca="false">CONCATENATE("  ",B59,",    // ",C59," `",A59,"`    ",D59)</f>
        <v>  BITWISE_ZERO_SHIFT_RIGHT,    // Operator `~zshr~`    Bitwise SHIFT RIGHT (zero extend)</v>
      </c>
    </row>
    <row r="60" customFormat="false" ht="12.8" hidden="false" customHeight="false" outlineLevel="0" collapsed="false">
      <c r="A60" s="0" t="s">
        <v>97</v>
      </c>
      <c r="B60" s="0" t="s">
        <v>98</v>
      </c>
      <c r="C60" s="0" t="s">
        <v>7</v>
      </c>
      <c r="E60" s="0" t="str">
        <f aca="false">CONCATENATE("  ",B60,",    // ",C60," `",A60,"`    ",D60)</f>
        <v>  CALL,    // Keyword `call`    </v>
      </c>
    </row>
    <row r="61" customFormat="false" ht="12.8" hidden="false" customHeight="false" outlineLevel="0" collapsed="false">
      <c r="A61" s="0" t="s">
        <v>99</v>
      </c>
      <c r="B61" s="0" t="s">
        <v>100</v>
      </c>
      <c r="C61" s="0" t="s">
        <v>7</v>
      </c>
      <c r="E61" s="0" t="str">
        <f aca="false">CONCATENATE("  ",B61,",    // ",C61," `",A61,"`    ",D61)</f>
        <v>  CASE,    // Keyword `case`    </v>
      </c>
    </row>
    <row r="62" customFormat="false" ht="12.8" hidden="false" customHeight="false" outlineLevel="0" collapsed="false">
      <c r="A62" s="0" t="s">
        <v>101</v>
      </c>
      <c r="B62" s="0" t="s">
        <v>102</v>
      </c>
      <c r="C62" s="0" t="s">
        <v>7</v>
      </c>
      <c r="E62" s="0" t="str">
        <f aca="false">CONCATENATE("  ",B62,",    // ",C62," `",A62,"`    ",D62)</f>
        <v>  CHECK,    // Keyword `check`    </v>
      </c>
    </row>
    <row r="63" customFormat="false" ht="12.8" hidden="false" customHeight="false" outlineLevel="0" collapsed="false">
      <c r="A63" s="0" t="s">
        <v>103</v>
      </c>
      <c r="B63" s="0" t="s">
        <v>104</v>
      </c>
      <c r="C63" s="0" t="s">
        <v>7</v>
      </c>
      <c r="E63" s="0" t="str">
        <f aca="false">CONCATENATE("  ",B63,",    // ",C63," `",A63,"`    ",D63)</f>
        <v>  CLASS,    // Keyword `class`    </v>
      </c>
    </row>
    <row r="64" customFormat="false" ht="12.8" hidden="false" customHeight="false" outlineLevel="0" collapsed="false">
      <c r="A64" s="0" t="s">
        <v>105</v>
      </c>
      <c r="B64" s="0" t="s">
        <v>106</v>
      </c>
      <c r="C64" s="0" t="s">
        <v>7</v>
      </c>
      <c r="E64" s="0" t="str">
        <f aca="false">CONCATENATE("  ",B64,",    // ",C64," `",A64,"`    ",D64)</f>
        <v>  CLEANUP,    // Keyword `cleanup`    </v>
      </c>
    </row>
    <row r="65" customFormat="false" ht="12.8" hidden="false" customHeight="false" outlineLevel="0" collapsed="false">
      <c r="A65" s="0" t="str">
        <f aca="false">"`...`"</f>
        <v>`...`</v>
      </c>
      <c r="B65" s="0" t="s">
        <v>107</v>
      </c>
      <c r="C65" s="0" t="s">
        <v>15</v>
      </c>
      <c r="E65" s="0" t="str">
        <f aca="false">CONCATENATE("  ",B65,",    // ",C65," `",A65,"`    ",D65)</f>
        <v>  CodeLiteral,    // Literal ``...``    </v>
      </c>
    </row>
    <row r="66" customFormat="false" ht="12.8" hidden="false" customHeight="false" outlineLevel="0" collapsed="false">
      <c r="A66" s="0" t="str">
        <f aca="false">":"</f>
        <v>:</v>
      </c>
      <c r="B66" s="0" t="s">
        <v>108</v>
      </c>
      <c r="C66" s="0" t="s">
        <v>109</v>
      </c>
      <c r="E66" s="0" t="str">
        <f aca="false">CONCATENATE("  ",B66,",    // ",C66," `",A66,"`    ",D66)</f>
        <v>  COLON,    // Punctuation `:`    </v>
      </c>
    </row>
    <row r="67" customFormat="false" ht="12.8" hidden="false" customHeight="false" outlineLevel="0" collapsed="false">
      <c r="A67" s="0" t="str">
        <f aca="false">"::"</f>
        <v>::</v>
      </c>
      <c r="B67" s="0" t="s">
        <v>110</v>
      </c>
      <c r="C67" s="0" t="s">
        <v>109</v>
      </c>
      <c r="E67" s="0" t="str">
        <f aca="false">CONCATENATE("  ",B67,",    // ",C67," `",A67,"`    ",D67)</f>
        <v>  COLON_COLON,    // Punctuation `::`    </v>
      </c>
    </row>
    <row r="68" customFormat="false" ht="12.8" hidden="false" customHeight="false" outlineLevel="0" collapsed="false">
      <c r="A68" s="0" t="str">
        <f aca="false">","</f>
        <v>,</v>
      </c>
      <c r="B68" s="0" t="s">
        <v>111</v>
      </c>
      <c r="C68" s="0" t="s">
        <v>109</v>
      </c>
      <c r="E68" s="0" t="str">
        <f aca="false">CONCATENATE("  ",B68,",    // ",C68," `",A68,"`    ",D68)</f>
        <v>  COMMA,    // Punctuation `,`    </v>
      </c>
    </row>
    <row r="69" customFormat="false" ht="12.8" hidden="false" customHeight="false" outlineLevel="0" collapsed="false">
      <c r="A69" s="0" t="str">
        <f aca="false">"&lt;=&gt;"</f>
        <v>&lt;=&gt;</v>
      </c>
      <c r="B69" s="0" t="s">
        <v>112</v>
      </c>
      <c r="C69" s="0" t="s">
        <v>63</v>
      </c>
      <c r="E69" s="0" t="str">
        <f aca="false">CONCATENATE("  ",B69,",    // ",C69," `",A69,"`    ",D69)</f>
        <v>  COMPARE,    // Operator `&lt;=&gt;`    </v>
      </c>
    </row>
    <row r="70" customFormat="false" ht="12.8" hidden="false" customHeight="false" outlineLevel="0" collapsed="false">
      <c r="A70" s="0" t="str">
        <f aca="false">"&amp;="</f>
        <v>&amp;=</v>
      </c>
      <c r="B70" s="0" t="s">
        <v>113</v>
      </c>
      <c r="C70" s="0" t="s">
        <v>63</v>
      </c>
      <c r="E70" s="0" t="str">
        <f aca="false">CONCATENATE("  ",B70,",    // ",C70," `",A70,"`    ",D70)</f>
        <v>  CONCAT_EQUALS,    // Operator `&amp;=`    </v>
      </c>
    </row>
    <row r="71" customFormat="false" ht="12.8" hidden="false" customHeight="false" outlineLevel="0" collapsed="false">
      <c r="A71" s="0" t="str">
        <f aca="false">"&amp;"</f>
        <v>&amp;</v>
      </c>
      <c r="B71" s="0" t="s">
        <v>114</v>
      </c>
      <c r="C71" s="0" t="s">
        <v>63</v>
      </c>
      <c r="E71" s="0" t="str">
        <f aca="false">CONCATENATE("  ",B71,",    // ",C71," `",A71,"`    ",D71)</f>
        <v>  CONCATENATE,    // Operator `&amp;`    </v>
      </c>
    </row>
    <row r="72" customFormat="false" ht="12.8" hidden="false" customHeight="false" outlineLevel="0" collapsed="false">
      <c r="A72" s="0" t="s">
        <v>115</v>
      </c>
      <c r="B72" s="0" t="s">
        <v>116</v>
      </c>
      <c r="C72" s="0" t="s">
        <v>7</v>
      </c>
      <c r="E72" s="0" t="str">
        <f aca="false">CONCATENATE("  ",B72,",    // ",C72," `",A72,"`    ",D72)</f>
        <v>  CONSTANT,    // Keyword `constant`    </v>
      </c>
    </row>
    <row r="73" customFormat="false" ht="12.8" hidden="false" customHeight="false" outlineLevel="0" collapsed="false">
      <c r="A73" s="0" t="s">
        <v>117</v>
      </c>
      <c r="B73" s="0" t="s">
        <v>118</v>
      </c>
      <c r="C73" s="0" t="s">
        <v>7</v>
      </c>
      <c r="E73" s="0" t="str">
        <f aca="false">CONCATENATE("  ",B73,",    // ",C73," `",A73,"`    ",D73)</f>
        <v>  CONTEXT,    // Keyword `context`    </v>
      </c>
    </row>
    <row r="74" customFormat="false" ht="12.8" hidden="false" customHeight="false" outlineLevel="0" collapsed="false">
      <c r="A74" s="0" t="s">
        <v>119</v>
      </c>
      <c r="B74" s="0" t="s">
        <v>120</v>
      </c>
      <c r="C74" s="0" t="s">
        <v>7</v>
      </c>
      <c r="E74" s="0" t="str">
        <f aca="false">CONCATENATE("  ",B74,",    // ",C74," `",A74,"`    ",D74)</f>
        <v>  DATA,    // Keyword `data`    </v>
      </c>
    </row>
    <row r="75" customFormat="false" ht="12.8" hidden="false" customHeight="false" outlineLevel="0" collapsed="false">
      <c r="A75" s="0" t="str">
        <f aca="false">"$2016-12-31T12:01:14.001-05:00$"</f>
        <v>$2016-12-31T12:01:14.001-05:00$</v>
      </c>
      <c r="B75" s="0" t="s">
        <v>121</v>
      </c>
      <c r="C75" s="0" t="s">
        <v>15</v>
      </c>
      <c r="E75" s="0" t="str">
        <f aca="false">CONCATENATE("  ",B75,",    // ",C75," `",A75,"`    ",D75)</f>
        <v>  DateTimeLiteral,    // Literal `$2016-12-31T12:01:14.001-05:00$`    </v>
      </c>
    </row>
    <row r="76" customFormat="false" ht="12.8" hidden="false" customHeight="false" outlineLevel="0" collapsed="false">
      <c r="A76" s="0" t="s">
        <v>122</v>
      </c>
      <c r="B76" s="0" t="s">
        <v>123</v>
      </c>
      <c r="C76" s="0" t="s">
        <v>7</v>
      </c>
      <c r="E76" s="0" t="str">
        <f aca="false">CONCATENATE("  ",B76,",    // ",C76," `",A76,"`    ",D76)</f>
        <v>  DEFAULT,    // Keyword `default`    </v>
      </c>
    </row>
    <row r="77" customFormat="false" ht="12.8" hidden="false" customHeight="false" outlineLevel="0" collapsed="false">
      <c r="A77" s="0" t="s">
        <v>124</v>
      </c>
      <c r="B77" s="0" t="s">
        <v>125</v>
      </c>
      <c r="C77" s="0" t="s">
        <v>7</v>
      </c>
      <c r="E77" s="0" t="str">
        <f aca="false">CONCATENATE("  ",B77,",    // ",C77," `",A77,"`    ",D77)</f>
        <v>  DEFER,    // Keyword `defer`    </v>
      </c>
    </row>
    <row r="78" customFormat="false" ht="12.8" hidden="false" customHeight="false" outlineLevel="0" collapsed="false">
      <c r="A78" s="0" t="s">
        <v>126</v>
      </c>
      <c r="B78" s="0" t="s">
        <v>127</v>
      </c>
      <c r="C78" s="0" t="s">
        <v>7</v>
      </c>
      <c r="E78" s="0" t="str">
        <f aca="false">CONCATENATE("  ",B78,",    // ",C78," `",A78,"`    ",D78)</f>
        <v>  DEFINE,    // Keyword `define`    </v>
      </c>
    </row>
    <row r="79" customFormat="false" ht="12.8" hidden="false" customHeight="false" outlineLevel="0" collapsed="false">
      <c r="A79" s="0" t="s">
        <v>128</v>
      </c>
      <c r="B79" s="0" t="s">
        <v>129</v>
      </c>
      <c r="C79" s="0" t="s">
        <v>7</v>
      </c>
      <c r="E79" s="0" t="str">
        <f aca="false">CONCATENATE("  ",B79,",    // ",C79," `",A79,"`    ",D79)</f>
        <v>  DELETE,    // Keyword `delete`    </v>
      </c>
    </row>
    <row r="80" customFormat="false" ht="12.8" hidden="false" customHeight="false" outlineLevel="0" collapsed="false">
      <c r="A80" s="0" t="s">
        <v>130</v>
      </c>
      <c r="B80" s="0" t="s">
        <v>131</v>
      </c>
      <c r="C80" s="0" t="s">
        <v>7</v>
      </c>
      <c r="E80" s="0" t="str">
        <f aca="false">CONCATENATE("  ",B80,",    // ",C80," `",A80,"`    ",D80)</f>
        <v>  DETECT,    // Keyword `detect`    </v>
      </c>
    </row>
    <row r="81" customFormat="false" ht="12.8" hidden="false" customHeight="false" outlineLevel="0" collapsed="false">
      <c r="A81" s="0" t="s">
        <v>132</v>
      </c>
      <c r="B81" s="0" t="s">
        <v>133</v>
      </c>
      <c r="C81" s="0" t="s">
        <v>7</v>
      </c>
      <c r="E81" s="0" t="str">
        <f aca="false">CONCATENATE("  ",B81,",    // ",C81," `",A81,"`    ",D81)</f>
        <v>  DIV,    // Keyword `div`    </v>
      </c>
    </row>
    <row r="82" customFormat="false" ht="12.8" hidden="false" customHeight="false" outlineLevel="0" collapsed="false">
      <c r="A82" s="0" t="str">
        <f aca="false">"/="</f>
        <v>/=</v>
      </c>
      <c r="B82" s="0" t="s">
        <v>134</v>
      </c>
      <c r="C82" s="0" t="s">
        <v>63</v>
      </c>
      <c r="E82" s="0" t="str">
        <f aca="false">CONCATENATE("  ",B82,",    // ",C82," `",A82,"`    ",D82)</f>
        <v>  DIVIDE_EQUALS,    // Operator `/=`    </v>
      </c>
    </row>
    <row r="83" customFormat="false" ht="12.8" hidden="false" customHeight="false" outlineLevel="0" collapsed="false">
      <c r="A83" s="0" t="str">
        <f aca="false">"/"</f>
        <v>/</v>
      </c>
      <c r="B83" s="0" t="s">
        <v>135</v>
      </c>
      <c r="C83" s="0" t="s">
        <v>63</v>
      </c>
      <c r="E83" s="0" t="str">
        <f aca="false">CONCATENATE("  ",B83,",    // ",C83," `",A83,"`    ",D83)</f>
        <v>  DIVIDED_BY,    // Operator `/`    </v>
      </c>
    </row>
    <row r="84" customFormat="false" ht="12.8" hidden="false" customHeight="false" outlineLevel="0" collapsed="false">
      <c r="A84" s="0" t="s">
        <v>136</v>
      </c>
      <c r="B84" s="0" t="s">
        <v>137</v>
      </c>
      <c r="C84" s="0" t="s">
        <v>7</v>
      </c>
      <c r="E84" s="0" t="str">
        <f aca="false">CONCATENATE("  ",B84,",    // ",C84," `",A84,"`    ",D84)</f>
        <v>  DO,    // Keyword `do`    </v>
      </c>
    </row>
    <row r="85" customFormat="false" ht="12.8" hidden="false" customHeight="false" outlineLevel="0" collapsed="false">
      <c r="A85" s="0" t="str">
        <f aca="false">"/*...*/"</f>
        <v>/*...*/</v>
      </c>
      <c r="B85" s="0" t="s">
        <v>138</v>
      </c>
      <c r="C85" s="0" t="s">
        <v>138</v>
      </c>
      <c r="D85" s="0" t="s">
        <v>139</v>
      </c>
      <c r="E85" s="0" t="str">
        <f aca="false">CONCATENATE("  ",B85,",    // ",C85," `",A85,"`    ",D85)</f>
        <v>  Documentation,    // Documentation `/*...*/`    Annotation documentation for an element</v>
      </c>
    </row>
    <row r="86" customFormat="false" ht="12.8" hidden="false" customHeight="false" outlineLevel="0" collapsed="false">
      <c r="A86" s="0" t="str">
        <f aca="false">"."</f>
        <v>.</v>
      </c>
      <c r="B86" s="0" t="s">
        <v>140</v>
      </c>
      <c r="C86" s="0" t="s">
        <v>109</v>
      </c>
      <c r="E86" s="0" t="str">
        <f aca="false">CONCATENATE("  ",B86,",    // ",C86," `",A86,"`    ",D86)</f>
        <v>  DOT,    // Punctuation `.`    </v>
      </c>
    </row>
    <row r="87" customFormat="false" ht="12.8" hidden="false" customHeight="false" outlineLevel="0" collapsed="false">
      <c r="A87" s="0" t="str">
        <f aca="false">"..."</f>
        <v>...</v>
      </c>
      <c r="B87" s="0" t="s">
        <v>141</v>
      </c>
      <c r="C87" s="0" t="s">
        <v>109</v>
      </c>
      <c r="E87" s="0" t="str">
        <f aca="false">CONCATENATE("  ",B87,",    // ",C87," `",A87,"`    ",D87)</f>
        <v>  DOT_DOT_DOT,    // Punctuation `...`    </v>
      </c>
    </row>
    <row r="88" customFormat="false" ht="12.8" hidden="false" customHeight="false" outlineLevel="0" collapsed="false">
      <c r="A88" s="0" t="s">
        <v>142</v>
      </c>
      <c r="B88" s="0" t="s">
        <v>143</v>
      </c>
      <c r="C88" s="0" t="s">
        <v>109</v>
      </c>
      <c r="E88" s="0" t="str">
        <f aca="false">CONCATENATE("  ",B88,",    // ",C88," `",A88,"`    ",D88)</f>
        <v>  DOT_QUESTION,    // Punctuation `.?`    </v>
      </c>
    </row>
    <row r="89" customFormat="false" ht="12.8" hidden="false" customHeight="false" outlineLevel="0" collapsed="false">
      <c r="A89" s="0" t="s">
        <v>144</v>
      </c>
      <c r="B89" s="0" t="s">
        <v>145</v>
      </c>
      <c r="C89" s="0" t="s">
        <v>7</v>
      </c>
      <c r="E89" s="0" t="str">
        <f aca="false">CONCATENATE("  ",B89,",    // ",C89," `",A89,"`    ",D89)</f>
        <v>  EDGE,    // Keyword `edge`    </v>
      </c>
    </row>
    <row r="90" customFormat="false" ht="12.8" hidden="false" customHeight="false" outlineLevel="0" collapsed="false">
      <c r="A90" s="0" t="s">
        <v>146</v>
      </c>
      <c r="B90" s="0" t="s">
        <v>147</v>
      </c>
      <c r="C90" s="0" t="s">
        <v>7</v>
      </c>
      <c r="E90" s="0" t="str">
        <f aca="false">CONCATENATE("  ",B90,",    // ",C90," `",A90,"`    ",D90)</f>
        <v>  ELSE,    // Keyword `else`    </v>
      </c>
    </row>
    <row r="91" customFormat="false" ht="12.8" hidden="false" customHeight="false" outlineLevel="0" collapsed="false">
      <c r="A91" s="0" t="s">
        <v>148</v>
      </c>
      <c r="B91" s="0" t="s">
        <v>149</v>
      </c>
      <c r="C91" s="0" t="s">
        <v>7</v>
      </c>
      <c r="E91" s="0" t="str">
        <f aca="false">CONCATENATE("  ",B91,",    // ",C91," `",A91,"`    ",D91)</f>
        <v>  END,    // Keyword `end`    </v>
      </c>
    </row>
    <row r="92" customFormat="false" ht="12.8" hidden="false" customHeight="false" outlineLevel="0" collapsed="false">
      <c r="A92" s="0" t="s">
        <v>150</v>
      </c>
      <c r="B92" s="0" t="s">
        <v>151</v>
      </c>
      <c r="C92" s="0" t="s">
        <v>7</v>
      </c>
      <c r="E92" s="0" t="str">
        <f aca="false">CONCATENATE("  ",B92,",    // ",C92," `",A92,"`    ",D92)</f>
        <v>  ENUMERATION,    // Keyword `enumeration`    </v>
      </c>
    </row>
    <row r="93" customFormat="false" ht="12.8" hidden="false" customHeight="false" outlineLevel="0" collapsed="false">
      <c r="A93" s="0" t="str">
        <f aca="false">"="</f>
        <v>=</v>
      </c>
      <c r="B93" s="0" t="s">
        <v>152</v>
      </c>
      <c r="C93" s="0" t="s">
        <v>63</v>
      </c>
      <c r="E93" s="0" t="str">
        <f aca="false">CONCATENATE("  ",B93,",    // ",C93," `",A93,"`    ",D93)</f>
        <v>  EQUALS,    // Operator `=`    </v>
      </c>
    </row>
    <row r="94" customFormat="false" ht="12.8" hidden="false" customHeight="false" outlineLevel="0" collapsed="false">
      <c r="A94" s="0" t="s">
        <v>153</v>
      </c>
      <c r="B94" s="0" t="s">
        <v>154</v>
      </c>
      <c r="C94" s="0" t="s">
        <v>7</v>
      </c>
      <c r="E94" s="0" t="str">
        <f aca="false">CONCATENATE("  ",B94,",    // ",C94," `",A94,"`    ",D94)</f>
        <v>  ERROR,    // Keyword `error`    </v>
      </c>
    </row>
    <row r="95" customFormat="false" ht="12.8" hidden="false" customHeight="false" outlineLevel="0" collapsed="false">
      <c r="B95" s="0" t="s">
        <v>155</v>
      </c>
      <c r="C95" s="0" t="s">
        <v>156</v>
      </c>
      <c r="E95" s="0" t="str">
        <f aca="false">CONCATENATE("  ",B95,",    // ",C95," `",A95,"`    ",D95)</f>
        <v>  ErrorInvalidIdentifier,    // Error ``    </v>
      </c>
    </row>
    <row r="96" customFormat="false" ht="12.8" hidden="false" customHeight="false" outlineLevel="0" collapsed="false">
      <c r="B96" s="0" t="s">
        <v>157</v>
      </c>
      <c r="C96" s="0" t="s">
        <v>156</v>
      </c>
      <c r="E96" s="0" t="str">
        <f aca="false">CONCATENATE("  ",B96,",    // ",C96," `",A96,"`    ",D96)</f>
        <v>  ErrorInvalidMultilineTextLiteral,    // Error ``    </v>
      </c>
    </row>
    <row r="97" customFormat="false" ht="12.8" hidden="false" customHeight="false" outlineLevel="0" collapsed="false">
      <c r="B97" s="0" t="s">
        <v>158</v>
      </c>
      <c r="C97" s="0" t="s">
        <v>156</v>
      </c>
      <c r="E97" s="0" t="str">
        <f aca="false">CONCATENATE("  ",B97,",    // ",C97," `",A97,"`    ",D97)</f>
        <v>  ErrorInvalidTextLiteral,    // Error ``    </v>
      </c>
    </row>
    <row r="98" customFormat="false" ht="12.8" hidden="false" customHeight="false" outlineLevel="0" collapsed="false">
      <c r="B98" s="0" t="s">
        <v>159</v>
      </c>
      <c r="C98" s="0" t="s">
        <v>156</v>
      </c>
      <c r="E98" s="0" t="str">
        <f aca="false">CONCATENATE("  ",B98,",    // ",C98," `",A98,"`    ",D98)</f>
        <v>  ErrorInvalidTimeLiteral,    // Error ``    </v>
      </c>
    </row>
    <row r="99" customFormat="false" ht="12.8" hidden="false" customHeight="false" outlineLevel="0" collapsed="false">
      <c r="B99" s="0" t="s">
        <v>160</v>
      </c>
      <c r="C99" s="0" t="s">
        <v>156</v>
      </c>
      <c r="E99" s="0" t="str">
        <f aca="false">CONCATENATE("  ",B99,",    // ",C99," `",A99,"`    ",D99)</f>
        <v>  ErrorUnclosedBlockComment,    // Error ``    </v>
      </c>
    </row>
    <row r="100" customFormat="false" ht="12.8" hidden="false" customHeight="false" outlineLevel="0" collapsed="false">
      <c r="B100" s="0" t="s">
        <v>161</v>
      </c>
      <c r="C100" s="0" t="s">
        <v>156</v>
      </c>
      <c r="E100" s="0" t="str">
        <f aca="false">CONCATENATE("  ",B100,",    // ",C100," `",A100,"`    ",D100)</f>
        <v>  ErrorUnclosedCodeLiteral,    // Error ``    </v>
      </c>
    </row>
    <row r="101" customFormat="false" ht="12.8" hidden="false" customHeight="false" outlineLevel="0" collapsed="false">
      <c r="B101" s="0" t="s">
        <v>162</v>
      </c>
      <c r="C101" s="0" t="s">
        <v>156</v>
      </c>
      <c r="E101" s="0" t="str">
        <f aca="false">CONCATENATE("  ",B101,",    // ",C101," `",A101,"`    ",D101)</f>
        <v>  ErrorUnclosedLocationLiteral,    // Error ``    </v>
      </c>
    </row>
    <row r="102" customFormat="false" ht="12.8" hidden="false" customHeight="false" outlineLevel="0" collapsed="false">
      <c r="B102" s="0" t="s">
        <v>163</v>
      </c>
      <c r="C102" s="0" t="s">
        <v>156</v>
      </c>
      <c r="E102" s="0" t="str">
        <f aca="false">CONCATENATE("  ",B102,",    // ",C102," `",A102,"`    ",D102)</f>
        <v>  ErrorUnclosedRegularExpression,    // Error ``    </v>
      </c>
    </row>
    <row r="103" customFormat="false" ht="12.8" hidden="false" customHeight="false" outlineLevel="0" collapsed="false">
      <c r="B103" s="0" t="s">
        <v>164</v>
      </c>
      <c r="C103" s="0" t="s">
        <v>156</v>
      </c>
      <c r="E103" s="0" t="str">
        <f aca="false">CONCATENATE("  ",B103,",    // ",C103," `",A103,"`    ",D103)</f>
        <v>  ErrorUnclosedTemplate,    // Error ``    </v>
      </c>
    </row>
    <row r="104" customFormat="false" ht="12.8" hidden="false" customHeight="false" outlineLevel="0" collapsed="false">
      <c r="B104" s="0" t="s">
        <v>165</v>
      </c>
      <c r="C104" s="0" t="s">
        <v>156</v>
      </c>
      <c r="E104" s="0" t="str">
        <f aca="false">CONCATENATE("  ",B104,",    // ",C104," `",A104,"`    ",D104)</f>
        <v>  ErrorUnclosedTextLiteral,    // Error ``    </v>
      </c>
    </row>
    <row r="105" customFormat="false" ht="12.8" hidden="false" customHeight="false" outlineLevel="0" collapsed="false">
      <c r="B105" s="0" t="s">
        <v>166</v>
      </c>
      <c r="C105" s="0" t="s">
        <v>156</v>
      </c>
      <c r="E105" s="0" t="str">
        <f aca="false">CONCATENATE("  ",B105,",    // ",C105," `",A105,"`    ",D105)</f>
        <v>  ErrorUnclosedTextLiteralMultiline,    // Error ``    </v>
      </c>
    </row>
    <row r="106" customFormat="false" ht="12.8" hidden="false" customHeight="false" outlineLevel="0" collapsed="false">
      <c r="B106" s="0" t="s">
        <v>167</v>
      </c>
      <c r="C106" s="0" t="s">
        <v>156</v>
      </c>
      <c r="E106" s="0" t="str">
        <f aca="false">CONCATENATE("  ",B106,",    // ",C106," `",A106,"`    ",D106)</f>
        <v>  ErrorUnexpectedCharacter,    // Error ``    </v>
      </c>
    </row>
    <row r="107" customFormat="false" ht="12.8" hidden="false" customHeight="false" outlineLevel="0" collapsed="false">
      <c r="A107" s="0" t="s">
        <v>168</v>
      </c>
      <c r="B107" s="0" t="s">
        <v>169</v>
      </c>
      <c r="C107" s="0" t="s">
        <v>7</v>
      </c>
      <c r="E107" s="0" t="str">
        <f aca="false">CONCATENATE("  ",B107,",    // ",C107," `",A107,"`    ",D107)</f>
        <v>  EXPECT,    // Keyword `expect`    </v>
      </c>
    </row>
    <row r="108" customFormat="false" ht="12.8" hidden="false" customHeight="false" outlineLevel="0" collapsed="false">
      <c r="A108" s="2" t="s">
        <v>170</v>
      </c>
      <c r="B108" s="2" t="s">
        <v>171</v>
      </c>
      <c r="C108" s="0" t="s">
        <v>7</v>
      </c>
      <c r="E108" s="0" t="str">
        <f aca="false">CONCATENATE("  ",B108,",    // ",C108," `",A108,"`    ",D108)</f>
        <v>  FALSE,    // Keyword `false`    </v>
      </c>
    </row>
    <row r="109" customFormat="false" ht="12.8" hidden="false" customHeight="false" outlineLevel="0" collapsed="false">
      <c r="A109" s="0" t="s">
        <v>172</v>
      </c>
      <c r="B109" s="0" t="s">
        <v>173</v>
      </c>
      <c r="C109" s="0" t="s">
        <v>7</v>
      </c>
      <c r="E109" s="0" t="str">
        <f aca="false">CONCATENATE("  ",B109,",    // ",C109," `",A109,"`    ",D109)</f>
        <v>  FOR,    // Keyword `for`    </v>
      </c>
    </row>
    <row r="110" customFormat="false" ht="12.8" hidden="false" customHeight="false" outlineLevel="0" collapsed="false">
      <c r="A110" s="0" t="s">
        <v>174</v>
      </c>
      <c r="B110" s="0" t="s">
        <v>175</v>
      </c>
      <c r="C110" s="0" t="s">
        <v>7</v>
      </c>
      <c r="E110" s="0" t="str">
        <f aca="false">CONCATENATE("  ",B110,",    // ",C110," `",A110,"`    ",D110)</f>
        <v>  FUNCTION,    // Keyword `function`    </v>
      </c>
    </row>
    <row r="111" customFormat="false" ht="12.8" hidden="false" customHeight="false" outlineLevel="0" collapsed="false">
      <c r="A111" s="0" t="s">
        <v>176</v>
      </c>
      <c r="B111" s="0" t="s">
        <v>177</v>
      </c>
      <c r="C111" s="0" t="s">
        <v>7</v>
      </c>
      <c r="E111" s="0" t="str">
        <f aca="false">CONCATENATE("  ",B111,",    // ",C111," `",A111,"`    ",D111)</f>
        <v>  GIVEN,    // Keyword `given`    </v>
      </c>
    </row>
    <row r="112" customFormat="false" ht="12.8" hidden="false" customHeight="false" outlineLevel="0" collapsed="false">
      <c r="A112" s="0" t="s">
        <v>178</v>
      </c>
      <c r="B112" s="0" t="s">
        <v>179</v>
      </c>
      <c r="C112" s="0" t="s">
        <v>7</v>
      </c>
      <c r="E112" s="0" t="str">
        <f aca="false">CONCATENATE("  ",B112,",    // ",C112," `",A112,"`    ",D112)</f>
        <v>  GRAPH,    // Keyword `graph`    </v>
      </c>
    </row>
    <row r="113" customFormat="false" ht="12.8" hidden="false" customHeight="false" outlineLevel="0" collapsed="false">
      <c r="A113" s="0" t="str">
        <f aca="false">"%%]"</f>
        <v>%%]</v>
      </c>
      <c r="B113" s="0" t="s">
        <v>180</v>
      </c>
      <c r="C113" s="0" t="s">
        <v>109</v>
      </c>
      <c r="D113" s="0" t="s">
        <v>181</v>
      </c>
      <c r="E113" s="0" t="str">
        <f aca="false">CONCATENATE("  ",B113,",    // ",C113," `",A113,"`    ",D113)</f>
        <v>  GRAPH_END,    // Punctuation `%%]`    End of a graph literal</v>
      </c>
    </row>
    <row r="114" customFormat="false" ht="12.8" hidden="false" customHeight="false" outlineLevel="0" collapsed="false">
      <c r="A114" s="0" t="str">
        <f aca="false">"[%%"</f>
        <v>[%%</v>
      </c>
      <c r="B114" s="0" t="s">
        <v>182</v>
      </c>
      <c r="C114" s="0" t="s">
        <v>109</v>
      </c>
      <c r="D114" s="0" t="s">
        <v>183</v>
      </c>
      <c r="E114" s="0" t="str">
        <f aca="false">CONCATENATE("  ",B114,",    // ",C114," `",A114,"`    ",D114)</f>
        <v>  GRAPH_START,    // Punctuation `[%%`    Start of a graph literal</v>
      </c>
    </row>
    <row r="115" customFormat="false" ht="12.8" hidden="false" customHeight="false" outlineLevel="0" collapsed="false">
      <c r="A115" s="0" t="str">
        <f aca="false">"&gt;"</f>
        <v>&gt;</v>
      </c>
      <c r="B115" s="0" t="s">
        <v>184</v>
      </c>
      <c r="C115" s="0" t="s">
        <v>63</v>
      </c>
      <c r="E115" s="0" t="str">
        <f aca="false">CONCATENATE("  ",B115,",    // ",C115," `",A115,"`    ",D115)</f>
        <v>  GREATER_THAN,    // Operator `&gt;`    </v>
      </c>
    </row>
    <row r="116" customFormat="false" ht="12.8" hidden="false" customHeight="false" outlineLevel="0" collapsed="false">
      <c r="A116" s="0" t="str">
        <f aca="false">"&gt;="</f>
        <v>&gt;=</v>
      </c>
      <c r="B116" s="0" t="s">
        <v>185</v>
      </c>
      <c r="C116" s="0" t="s">
        <v>63</v>
      </c>
      <c r="E116" s="0" t="str">
        <f aca="false">CONCATENATE("  ",B116,",    // ",C116," `",A116,"`    ",D116)</f>
        <v>  GREATER_THAN_OR_EQUAL,    // Operator `&gt;=`    </v>
      </c>
    </row>
    <row r="117" customFormat="false" ht="12.8" hidden="false" customHeight="false" outlineLevel="0" collapsed="false">
      <c r="A117" s="0" t="s">
        <v>186</v>
      </c>
      <c r="B117" s="3" t="s">
        <v>187</v>
      </c>
      <c r="C117" s="0" t="s">
        <v>187</v>
      </c>
      <c r="E117" s="0" t="str">
        <f aca="false">CONCATENATE("  ",B117,",    // ",C117," `",A117,"`    ",D117)</f>
        <v>  Identifier,    // Identifier `z_z1`    </v>
      </c>
    </row>
    <row r="118" customFormat="false" ht="12.8" hidden="false" customHeight="false" outlineLevel="0" collapsed="false">
      <c r="A118" s="0" t="s">
        <v>188</v>
      </c>
      <c r="B118" s="0" t="s">
        <v>189</v>
      </c>
      <c r="C118" s="0" t="s">
        <v>7</v>
      </c>
      <c r="E118" s="0" t="str">
        <f aca="false">CONCATENATE("  ",B118,",    // ",C118," `",A118,"`    ",D118)</f>
        <v>  IF,    // Keyword `if`    </v>
      </c>
    </row>
    <row r="119" customFormat="false" ht="12.8" hidden="false" customHeight="false" outlineLevel="0" collapsed="false">
      <c r="A119" s="0" t="s">
        <v>190</v>
      </c>
      <c r="B119" s="0" t="s">
        <v>191</v>
      </c>
      <c r="C119" s="0" t="s">
        <v>7</v>
      </c>
      <c r="E119" s="0" t="str">
        <f aca="false">CONCATENATE("  ",B119,",    // ",C119," `",A119,"`    ",D119)</f>
        <v>  IMPORT,    // Keyword `import`    </v>
      </c>
    </row>
    <row r="120" customFormat="false" ht="12.8" hidden="false" customHeight="false" outlineLevel="0" collapsed="false">
      <c r="A120" s="0" t="s">
        <v>192</v>
      </c>
      <c r="B120" s="0" t="s">
        <v>193</v>
      </c>
      <c r="C120" s="0" t="s">
        <v>7</v>
      </c>
      <c r="E120" s="0" t="str">
        <f aca="false">CONCATENATE("  ",B120,",    // ",C120," `",A120,"`    ",D120)</f>
        <v>  IN,    // Keyword `in`    </v>
      </c>
    </row>
    <row r="121" customFormat="false" ht="12.8" hidden="false" customHeight="false" outlineLevel="0" collapsed="false">
      <c r="A121" s="0" t="s">
        <v>194</v>
      </c>
      <c r="B121" s="0" t="s">
        <v>195</v>
      </c>
      <c r="C121" s="0" t="s">
        <v>7</v>
      </c>
      <c r="E121" s="0" t="str">
        <f aca="false">CONCATENATE("  ",B121,",    // ",C121," `",A121,"`    ",D121)</f>
        <v>  INSERT,    // Keyword `insert`    </v>
      </c>
    </row>
    <row r="122" customFormat="false" ht="12.8" hidden="false" customHeight="false" outlineLevel="0" collapsed="false">
      <c r="A122" s="0" t="s">
        <v>196</v>
      </c>
      <c r="B122" s="0" t="s">
        <v>197</v>
      </c>
      <c r="C122" s="0" t="s">
        <v>7</v>
      </c>
      <c r="E122" s="0" t="str">
        <f aca="false">CONCATENATE("  ",B122,",    // ",C122," `",A122,"`    ",D122)</f>
        <v>  INSTANCE,    // Keyword `instance`    </v>
      </c>
    </row>
    <row r="123" customFormat="false" ht="12.8" hidden="false" customHeight="false" outlineLevel="0" collapsed="false">
      <c r="A123" s="0" t="str">
        <f aca="false">"0b101010"</f>
        <v>0b101010</v>
      </c>
      <c r="B123" s="0" t="s">
        <v>198</v>
      </c>
      <c r="C123" s="0" t="s">
        <v>15</v>
      </c>
      <c r="E123" s="0" t="str">
        <f aca="false">CONCATENATE("  ",B123,",    // ",C123," `",A123,"`    ",D123)</f>
        <v>  IntegerLiteral_Binary,    // Literal `0b101010`    </v>
      </c>
    </row>
    <row r="124" customFormat="false" ht="12.8" hidden="false" customHeight="false" outlineLevel="0" collapsed="false">
      <c r="A124" s="0" t="str">
        <f aca="false">"0"</f>
        <v>0</v>
      </c>
      <c r="B124" s="0" t="s">
        <v>199</v>
      </c>
      <c r="C124" s="0" t="s">
        <v>15</v>
      </c>
      <c r="E124" s="0" t="str">
        <f aca="false">CONCATENATE("  ",B124,",    // ",C124," `",A124,"`    ",D124)</f>
        <v>  IntegerLiteral_Decimal,    // Literal `0`    </v>
      </c>
    </row>
    <row r="125" customFormat="false" ht="12.8" hidden="false" customHeight="false" outlineLevel="0" collapsed="false">
      <c r="A125" s="0" t="str">
        <f aca="false">"0x12AB"</f>
        <v>0x12AB</v>
      </c>
      <c r="B125" s="0" t="s">
        <v>200</v>
      </c>
      <c r="C125" s="0" t="s">
        <v>15</v>
      </c>
      <c r="E125" s="0" t="str">
        <f aca="false">CONCATENATE("  ",B125,",    // ",C125," `",A125,"`    ",D125)</f>
        <v>  IntegerLiteral_Hex,    // Literal `0x12AB`    </v>
      </c>
    </row>
    <row r="126" customFormat="false" ht="12.8" hidden="false" customHeight="false" outlineLevel="0" collapsed="false">
      <c r="A126" s="0" t="s">
        <v>201</v>
      </c>
      <c r="B126" s="0" t="s">
        <v>202</v>
      </c>
      <c r="C126" s="0" t="s">
        <v>7</v>
      </c>
      <c r="E126" s="0" t="str">
        <f aca="false">CONCATENATE("  ",B126,",    // ",C126," `",A126,"`    ",D126)</f>
        <v>  INTERFACE,    // Keyword `interface`    </v>
      </c>
    </row>
    <row r="127" customFormat="false" ht="12.8" hidden="false" customHeight="false" outlineLevel="0" collapsed="false">
      <c r="A127" s="0" t="s">
        <v>203</v>
      </c>
      <c r="B127" s="0" t="s">
        <v>204</v>
      </c>
      <c r="C127" s="0" t="s">
        <v>7</v>
      </c>
      <c r="E127" s="0" t="str">
        <f aca="false">CONCATENATE("  ",B127,",    // ",C127," `",A127,"`    ",D127)</f>
        <v>  INTERSECTION,    // Keyword `intersection`    </v>
      </c>
    </row>
    <row r="128" customFormat="false" ht="12.8" hidden="false" customHeight="false" outlineLevel="0" collapsed="false">
      <c r="A128" s="0" t="s">
        <v>205</v>
      </c>
      <c r="B128" s="0" t="s">
        <v>206</v>
      </c>
      <c r="C128" s="0" t="s">
        <v>7</v>
      </c>
      <c r="E128" s="0" t="str">
        <f aca="false">CONCATENATE("  ",B128,",    // ",C128," `",A128,"`    ",D128)</f>
        <v>  IS,    // Keyword `is`    </v>
      </c>
    </row>
    <row r="129" customFormat="false" ht="12.8" hidden="false" customHeight="false" outlineLevel="0" collapsed="false">
      <c r="A129" s="0" t="s">
        <v>207</v>
      </c>
      <c r="B129" s="0" t="s">
        <v>208</v>
      </c>
      <c r="C129" s="0" t="s">
        <v>7</v>
      </c>
      <c r="E129" s="0" t="str">
        <f aca="false">CONCATENATE("  ",B129,",    // ",C129," `",A129,"`    ",D129)</f>
        <v>  ISNOT,    // Keyword `isnot`    </v>
      </c>
    </row>
    <row r="130" customFormat="false" ht="12.8" hidden="false" customHeight="false" outlineLevel="0" collapsed="false">
      <c r="A130" s="0" t="str">
        <f aca="false">"{"</f>
        <v>{</v>
      </c>
      <c r="B130" s="0" t="s">
        <v>209</v>
      </c>
      <c r="C130" s="0" t="s">
        <v>109</v>
      </c>
      <c r="E130" s="0" t="str">
        <f aca="false">CONCATENATE("  ",B130,",    // ",C130," `",A130,"`    ",D130)</f>
        <v>  LEFT_BRACE,    // Punctuation `{`    </v>
      </c>
    </row>
    <row r="131" customFormat="false" ht="12.8" hidden="false" customHeight="false" outlineLevel="0" collapsed="false">
      <c r="A131" s="0" t="str">
        <f aca="false">"["</f>
        <v>[</v>
      </c>
      <c r="B131" s="0" t="s">
        <v>210</v>
      </c>
      <c r="C131" s="0" t="s">
        <v>109</v>
      </c>
      <c r="E131" s="0" t="str">
        <f aca="false">CONCATENATE("  ",B131,",    // ",C131," `",A131,"`    ",D131)</f>
        <v>  LEFT_BRACKET,    // Punctuation `[`    </v>
      </c>
    </row>
    <row r="132" customFormat="false" ht="12.8" hidden="false" customHeight="false" outlineLevel="0" collapsed="false">
      <c r="A132" s="0" t="str">
        <f aca="false">"("</f>
        <v>(</v>
      </c>
      <c r="B132" s="0" t="s">
        <v>211</v>
      </c>
      <c r="C132" s="0" t="s">
        <v>109</v>
      </c>
      <c r="E132" s="0" t="str">
        <f aca="false">CONCATENATE("  ",B132,",    // ",C132," `",A132,"`    ",D132)</f>
        <v>  LEFT_PARENTHESIS,    // Punctuation `(`    </v>
      </c>
    </row>
    <row r="133" customFormat="false" ht="12.8" hidden="false" customHeight="false" outlineLevel="0" collapsed="false">
      <c r="A133" s="0" t="str">
        <f aca="false">"&lt;"</f>
        <v>&lt;</v>
      </c>
      <c r="B133" s="0" t="s">
        <v>212</v>
      </c>
      <c r="C133" s="0" t="s">
        <v>63</v>
      </c>
      <c r="E133" s="0" t="str">
        <f aca="false">CONCATENATE("  ",B133,",    // ",C133," `",A133,"`    ",D133)</f>
        <v>  LESS_THAN,    // Operator `&lt;`    </v>
      </c>
    </row>
    <row r="134" customFormat="false" ht="12.8" hidden="false" customHeight="false" outlineLevel="0" collapsed="false">
      <c r="A134" s="0" t="str">
        <f aca="false">"&lt;="</f>
        <v>&lt;=</v>
      </c>
      <c r="B134" s="0" t="s">
        <v>213</v>
      </c>
      <c r="C134" s="0" t="s">
        <v>63</v>
      </c>
      <c r="E134" s="0" t="str">
        <f aca="false">CONCATENATE("  ",B134,",    // ",C134," `",A134,"`    ",D134)</f>
        <v>  LESS_THAN_OR_EQUAL,    // Operator `&lt;=`    </v>
      </c>
    </row>
    <row r="135" customFormat="false" ht="12.8" hidden="false" customHeight="false" outlineLevel="0" collapsed="false">
      <c r="A135" s="0" t="s">
        <v>214</v>
      </c>
      <c r="B135" s="0" t="s">
        <v>215</v>
      </c>
      <c r="C135" s="0" t="s">
        <v>7</v>
      </c>
      <c r="E135" s="0" t="str">
        <f aca="false">CONCATENATE("  ",B135,",    // ",C135," `",A135,"`    ",D135)</f>
        <v>  LET,    // Keyword `let`    </v>
      </c>
    </row>
    <row r="136" customFormat="false" ht="12.8" hidden="false" customHeight="false" outlineLevel="0" collapsed="false">
      <c r="A136" s="0" t="str">
        <f aca="false">"@| ... |"</f>
        <v>@| ... |</v>
      </c>
      <c r="B136" s="0" t="s">
        <v>216</v>
      </c>
      <c r="C136" s="0" t="s">
        <v>15</v>
      </c>
      <c r="E136" s="0" t="str">
        <f aca="false">CONCATENATE("  ",B136,",    // ",C136," `",A136,"`    ",D136)</f>
        <v>  LocationLiteral,    // Literal `@| ... |`    </v>
      </c>
    </row>
    <row r="137" customFormat="false" ht="12.8" hidden="false" customHeight="false" outlineLevel="0" collapsed="false">
      <c r="A137" s="0" t="s">
        <v>217</v>
      </c>
      <c r="B137" s="0" t="s">
        <v>218</v>
      </c>
      <c r="C137" s="0" t="s">
        <v>7</v>
      </c>
      <c r="E137" s="0" t="str">
        <f aca="false">CONCATENATE("  ",B137,",    // ",C137," `",A137,"`    ",D137)</f>
        <v>  MATCH,    // Keyword `match`    </v>
      </c>
    </row>
    <row r="138" customFormat="false" ht="12.8" hidden="false" customHeight="false" outlineLevel="0" collapsed="false">
      <c r="A138" s="0" t="s">
        <v>219</v>
      </c>
      <c r="B138" s="0" t="s">
        <v>220</v>
      </c>
      <c r="C138" s="0" t="s">
        <v>63</v>
      </c>
      <c r="D138" s="0" t="s">
        <v>221</v>
      </c>
      <c r="E138" s="0" t="str">
        <f aca="false">CONCATENATE("  ",B138,",    // ",C138," `",A138,"`    ",D138)</f>
        <v>  MINUS,    // Operator `-`    Subtraction (infix); Negation (prefix)</v>
      </c>
    </row>
    <row r="139" customFormat="false" ht="12.8" hidden="false" customHeight="false" outlineLevel="0" collapsed="false">
      <c r="A139" s="0" t="str">
        <f aca="false">"-="</f>
        <v>-=</v>
      </c>
      <c r="B139" s="0" t="s">
        <v>222</v>
      </c>
      <c r="C139" s="0" t="s">
        <v>63</v>
      </c>
      <c r="E139" s="0" t="str">
        <f aca="false">CONCATENATE("  ",B139,",    // ",C139," `",A139,"`    ",D139)</f>
        <v>  MINUS_EQUALS,    // Operator `-=`    </v>
      </c>
    </row>
    <row r="140" customFormat="false" ht="12.8" hidden="false" customHeight="false" outlineLevel="0" collapsed="false">
      <c r="A140" s="0" t="s">
        <v>223</v>
      </c>
      <c r="B140" s="0" t="s">
        <v>224</v>
      </c>
      <c r="C140" s="0" t="s">
        <v>7</v>
      </c>
      <c r="E140" s="0" t="str">
        <f aca="false">CONCATENATE("  ",B140,",    // ",C140," `",A140,"`    ",D140)</f>
        <v>  MOD,    // Keyword `mod`    </v>
      </c>
    </row>
    <row r="141" customFormat="false" ht="12.8" hidden="false" customHeight="false" outlineLevel="0" collapsed="false">
      <c r="A141" s="0" t="s">
        <v>225</v>
      </c>
      <c r="B141" s="0" t="s">
        <v>226</v>
      </c>
      <c r="C141" s="0" t="s">
        <v>7</v>
      </c>
      <c r="E141" s="0" t="str">
        <f aca="false">CONCATENATE("  ",B141,",    // ",C141," `",A141,"`    ",D141)</f>
        <v>  MODULE,    // Keyword `module`    </v>
      </c>
    </row>
    <row r="142" customFormat="false" ht="12.8" hidden="false" customHeight="false" outlineLevel="0" collapsed="false">
      <c r="A142" s="0" t="s">
        <v>227</v>
      </c>
      <c r="B142" s="0" t="s">
        <v>228</v>
      </c>
      <c r="C142" s="0" t="s">
        <v>7</v>
      </c>
      <c r="E142" s="0" t="str">
        <f aca="false">CONCATENATE("  ",B142,",    // ",C142," `",A142,"`    ",D142)</f>
        <v>  NAMESPACE,    // Keyword `namespace`    </v>
      </c>
    </row>
    <row r="143" customFormat="false" ht="12.8" hidden="false" customHeight="false" outlineLevel="0" collapsed="false">
      <c r="A143" s="0" t="s">
        <v>229</v>
      </c>
      <c r="B143" s="0" t="s">
        <v>230</v>
      </c>
      <c r="C143" s="0" t="s">
        <v>7</v>
      </c>
      <c r="E143" s="0" t="str">
        <f aca="false">CONCATENATE("  ",B143,",    // ",C143," `",A143,"`    ",D143)</f>
        <v>  NOT,    // Keyword `not`    </v>
      </c>
    </row>
    <row r="144" customFormat="false" ht="12.8" hidden="false" customHeight="false" outlineLevel="0" collapsed="false">
      <c r="A144" s="0" t="str">
        <f aca="false">"&lt;&gt;"</f>
        <v>&lt;&gt;</v>
      </c>
      <c r="B144" s="0" t="s">
        <v>231</v>
      </c>
      <c r="C144" s="0" t="s">
        <v>63</v>
      </c>
      <c r="E144" s="0" t="str">
        <f aca="false">CONCATENATE("  ",B144,",    // ",C144," `",A144,"`    ",D144)</f>
        <v>  NOT_EQUAL_TO,    // Operator `&lt;&gt;`    </v>
      </c>
    </row>
    <row r="145" customFormat="false" ht="12.8" hidden="false" customHeight="false" outlineLevel="0" collapsed="false">
      <c r="A145" s="0" t="s">
        <v>232</v>
      </c>
      <c r="B145" s="0" t="s">
        <v>233</v>
      </c>
      <c r="C145" s="0" t="s">
        <v>7</v>
      </c>
      <c r="E145" s="0" t="str">
        <f aca="false">CONCATENATE("  ",B145,",    // ",C145," `",A145,"`    ",D145)</f>
        <v>  NOTIN,    // Keyword `notin`    </v>
      </c>
    </row>
    <row r="146" customFormat="false" ht="12.8" hidden="false" customHeight="false" outlineLevel="0" collapsed="false">
      <c r="A146" s="0" t="str">
        <f aca="false">"123.45"</f>
        <v>123.45</v>
      </c>
      <c r="B146" s="0" t="s">
        <v>234</v>
      </c>
      <c r="C146" s="0" t="s">
        <v>15</v>
      </c>
      <c r="E146" s="0" t="str">
        <f aca="false">CONCATENATE("  ",B146,",    // ",C146," `",A146,"`    ",D146)</f>
        <v>  NumberLiteral,    // Literal `123.45`    </v>
      </c>
    </row>
    <row r="147" customFormat="false" ht="12.8" hidden="false" customHeight="false" outlineLevel="0" collapsed="false">
      <c r="A147" s="0" t="s">
        <v>235</v>
      </c>
      <c r="B147" s="0" t="s">
        <v>236</v>
      </c>
      <c r="C147" s="0" t="s">
        <v>7</v>
      </c>
      <c r="E147" s="0" t="str">
        <f aca="false">CONCATENATE("  ",B147,",    // ",C147," `",A147,"`    ",D147)</f>
        <v>  OBJECT,    // Keyword `object`    </v>
      </c>
    </row>
    <row r="148" customFormat="false" ht="12.8" hidden="false" customHeight="false" outlineLevel="0" collapsed="false">
      <c r="A148" s="0" t="s">
        <v>237</v>
      </c>
      <c r="B148" s="0" t="s">
        <v>238</v>
      </c>
      <c r="C148" s="0" t="s">
        <v>7</v>
      </c>
      <c r="E148" s="0" t="str">
        <f aca="false">CONCATENATE("  ",B148,",    // ",C148," `",A148,"`    ",D148)</f>
        <v>  OR,    // Keyword `or`    </v>
      </c>
    </row>
    <row r="149" customFormat="false" ht="12.8" hidden="false" customHeight="false" outlineLevel="0" collapsed="false">
      <c r="A149" s="0" t="s">
        <v>239</v>
      </c>
      <c r="B149" s="0" t="s">
        <v>240</v>
      </c>
      <c r="C149" s="0" t="s">
        <v>7</v>
      </c>
      <c r="E149" s="0" t="str">
        <f aca="false">CONCATENATE("  ",B149,",    // ",C149," `",A149,"`    ",D149)</f>
        <v>  PACKAGE,    // Keyword `package`    </v>
      </c>
    </row>
    <row r="150" customFormat="false" ht="12.8" hidden="false" customHeight="false" outlineLevel="0" collapsed="false">
      <c r="A150" s="0" t="str">
        <f aca="false">"%"</f>
        <v>%</v>
      </c>
      <c r="B150" s="0" t="s">
        <v>241</v>
      </c>
      <c r="C150" s="0" t="s">
        <v>63</v>
      </c>
      <c r="E150" s="0" t="str">
        <f aca="false">CONCATENATE("  ",B150,",    // ",C150," `",A150,"`    ",D150)</f>
        <v>  PERCENT,    // Operator `%`    </v>
      </c>
    </row>
    <row r="151" customFormat="false" ht="12.8" hidden="false" customHeight="false" outlineLevel="0" collapsed="false">
      <c r="A151" s="0" t="str">
        <f aca="false">"+"</f>
        <v>+</v>
      </c>
      <c r="B151" s="0" t="s">
        <v>242</v>
      </c>
      <c r="C151" s="0" t="s">
        <v>63</v>
      </c>
      <c r="E151" s="0" t="str">
        <f aca="false">CONCATENATE("  ",B151,",    // ",C151," `",A151,"`    ",D151)</f>
        <v>  PLUS,    // Operator `+`    </v>
      </c>
    </row>
    <row r="152" customFormat="false" ht="12.8" hidden="false" customHeight="false" outlineLevel="0" collapsed="false">
      <c r="A152" s="0" t="str">
        <f aca="false">"+="</f>
        <v>+=</v>
      </c>
      <c r="B152" s="0" t="s">
        <v>243</v>
      </c>
      <c r="C152" s="0" t="s">
        <v>63</v>
      </c>
      <c r="E152" s="0" t="str">
        <f aca="false">CONCATENATE("  ",B152,",    // ",C152," `",A152,"`    ",D152)</f>
        <v>  PLUS_EQUALS,    // Operator `+=`    </v>
      </c>
    </row>
    <row r="153" customFormat="false" ht="12.8" hidden="false" customHeight="false" outlineLevel="0" collapsed="false">
      <c r="A153" s="0" t="str">
        <f aca="false">"^"</f>
        <v>^</v>
      </c>
      <c r="B153" s="0" t="s">
        <v>244</v>
      </c>
      <c r="C153" s="0" t="s">
        <v>63</v>
      </c>
      <c r="E153" s="0" t="str">
        <f aca="false">CONCATENATE("  ",B153,",    // ",C153," `",A153,"`    ",D153)</f>
        <v>  POWER,    // Operator `^`    </v>
      </c>
    </row>
    <row r="154" customFormat="false" ht="12.8" hidden="false" customHeight="false" outlineLevel="0" collapsed="false">
      <c r="A154" s="0" t="str">
        <f aca="false">"^="</f>
        <v>^=</v>
      </c>
      <c r="B154" s="0" t="s">
        <v>245</v>
      </c>
      <c r="C154" s="0" t="s">
        <v>63</v>
      </c>
      <c r="E154" s="0" t="str">
        <f aca="false">CONCATENATE("  ",B154,",    // ",C154," `",A154,"`    ",D154)</f>
        <v>  POWER_EQUALS,    // Operator `^=`    </v>
      </c>
    </row>
    <row r="155" customFormat="false" ht="12.8" hidden="false" customHeight="false" outlineLevel="0" collapsed="false">
      <c r="A155" s="0" t="s">
        <v>246</v>
      </c>
      <c r="B155" s="0" t="s">
        <v>247</v>
      </c>
      <c r="C155" s="0" t="s">
        <v>7</v>
      </c>
      <c r="E155" s="0" t="str">
        <f aca="false">CONCATENATE("  ",B155,",    // ",C155," `",A155,"`    ",D155)</f>
        <v>  PROTOCOL,    // Keyword `protocol`    </v>
      </c>
    </row>
    <row r="156" customFormat="false" ht="12.8" hidden="false" customHeight="false" outlineLevel="0" collapsed="false">
      <c r="A156" s="0" t="str">
        <f aca="false">"?"</f>
        <v>?</v>
      </c>
      <c r="B156" s="0" t="s">
        <v>248</v>
      </c>
      <c r="C156" s="0" t="s">
        <v>109</v>
      </c>
      <c r="E156" s="0" t="str">
        <f aca="false">CONCATENATE("  ",B156,",    // ",C156," `",A156,"`    ",D156)</f>
        <v>  QUESTION,    // Punctuation `?`    </v>
      </c>
    </row>
    <row r="157" customFormat="false" ht="12.8" hidden="false" customHeight="false" outlineLevel="0" collapsed="false">
      <c r="A157" s="0" t="s">
        <v>249</v>
      </c>
      <c r="B157" s="0" t="s">
        <v>250</v>
      </c>
      <c r="C157" s="0" t="s">
        <v>63</v>
      </c>
      <c r="D157" s="0" t="s">
        <v>251</v>
      </c>
      <c r="E157" s="0" t="str">
        <f aca="false">CONCATENATE("  ",B157,",    // ",C157," `",A157,"`    ",D157)</f>
        <v>  QUESTION_QUESTION,    // Operator `??`    Null coalescence</v>
      </c>
    </row>
    <row r="158" customFormat="false" ht="12.8" hidden="false" customHeight="false" outlineLevel="0" collapsed="false">
      <c r="A158" s="0" t="s">
        <v>252</v>
      </c>
      <c r="B158" s="0" t="s">
        <v>253</v>
      </c>
      <c r="C158" s="0" t="s">
        <v>7</v>
      </c>
      <c r="E158" s="0" t="str">
        <f aca="false">CONCATENATE("  ",B158,",    // ",C158," `",A158,"`    ",D158)</f>
        <v>  RAISE,    // Keyword `raise`    </v>
      </c>
    </row>
    <row r="159" customFormat="false" ht="12.8" hidden="false" customHeight="false" outlineLevel="0" collapsed="false">
      <c r="A159" s="0" t="str">
        <f aca="false">"..&lt;"</f>
        <v>..&lt;</v>
      </c>
      <c r="B159" s="0" t="s">
        <v>254</v>
      </c>
      <c r="C159" s="0" t="s">
        <v>63</v>
      </c>
      <c r="D159" s="0" t="s">
        <v>255</v>
      </c>
      <c r="E159" s="0" t="str">
        <f aca="false">CONCATENATE("  ",B159,",    // ",C159," `",A159,"`    ",D159)</f>
        <v>  RANGE_EXCLUSIVE,    // Operator `..&lt;`    Range from lower inclusive to upper exclusive</v>
      </c>
    </row>
    <row r="160" customFormat="false" ht="12.8" hidden="false" customHeight="false" outlineLevel="0" collapsed="false">
      <c r="A160" s="0" t="str">
        <f aca="false">".."</f>
        <v>..</v>
      </c>
      <c r="B160" s="0" t="s">
        <v>256</v>
      </c>
      <c r="C160" s="0" t="s">
        <v>63</v>
      </c>
      <c r="D160" s="0" t="s">
        <v>257</v>
      </c>
      <c r="E160" s="0" t="str">
        <f aca="false">CONCATENATE("  ",B160,",    // ",C160," `",A160,"`    ",D160)</f>
        <v>  RANGE_INCLUSIVE,    // Operator `..`    Range from lower to upper inclusive</v>
      </c>
    </row>
    <row r="161" customFormat="false" ht="12.8" hidden="false" customHeight="false" outlineLevel="0" collapsed="false">
      <c r="A161" s="0" t="s">
        <v>258</v>
      </c>
      <c r="B161" s="0" t="s">
        <v>259</v>
      </c>
      <c r="C161" s="0" t="s">
        <v>7</v>
      </c>
      <c r="E161" s="0" t="str">
        <f aca="false">CONCATENATE("  ",B161,",    // ",C161," `",A161,"`    ",D161)</f>
        <v>  REGARDLESS,    // Keyword `regardless`    </v>
      </c>
    </row>
    <row r="162" customFormat="false" ht="12.8" hidden="false" customHeight="false" outlineLevel="0" collapsed="false">
      <c r="A162" s="0" t="str">
        <f aca="false">"~/ ... /igm"</f>
        <v>~/ ... /igm</v>
      </c>
      <c r="B162" s="0" t="s">
        <v>260</v>
      </c>
      <c r="C162" s="0" t="s">
        <v>15</v>
      </c>
      <c r="E162" s="0" t="str">
        <f aca="false">CONCATENATE("  ",B162,",    // ",C162," `",A162,"`    ",D162)</f>
        <v>  RegularExpressionLiteral,    // Literal `~/ ... /igm`    </v>
      </c>
    </row>
    <row r="163" customFormat="false" ht="12.8" hidden="false" customHeight="false" outlineLevel="0" collapsed="false">
      <c r="A163" s="0" t="s">
        <v>261</v>
      </c>
      <c r="B163" s="0" t="s">
        <v>262</v>
      </c>
      <c r="C163" s="0" t="s">
        <v>7</v>
      </c>
      <c r="E163" s="0" t="str">
        <f aca="false">CONCATENATE("  ",B163,",    // ",C163," `",A163,"`    ",D163)</f>
        <v>  REPEAT,    // Keyword `repeat`    </v>
      </c>
    </row>
    <row r="164" customFormat="false" ht="12.8" hidden="false" customHeight="false" outlineLevel="0" collapsed="false">
      <c r="A164" s="0" t="s">
        <v>263</v>
      </c>
      <c r="B164" s="0" t="s">
        <v>264</v>
      </c>
      <c r="C164" s="0" t="s">
        <v>7</v>
      </c>
      <c r="E164" s="0" t="str">
        <f aca="false">CONCATENATE("  ",B164,",    // ",C164," `",A164,"`    ",D164)</f>
        <v>  RETURN,    // Keyword `return`    </v>
      </c>
    </row>
    <row r="165" customFormat="false" ht="12.8" hidden="false" customHeight="false" outlineLevel="0" collapsed="false">
      <c r="A165" s="0" t="str">
        <f aca="false">"}"</f>
        <v>}</v>
      </c>
      <c r="B165" s="0" t="s">
        <v>265</v>
      </c>
      <c r="C165" s="0" t="s">
        <v>109</v>
      </c>
      <c r="E165" s="0" t="str">
        <f aca="false">CONCATENATE("  ",B165,",    // ",C165," `",A165,"`    ",D165)</f>
        <v>  RIGHT_BRACE,    // Punctuation `}`    </v>
      </c>
    </row>
    <row r="166" customFormat="false" ht="12.8" hidden="false" customHeight="false" outlineLevel="0" collapsed="false">
      <c r="A166" s="0" t="str">
        <f aca="false">"]"</f>
        <v>]</v>
      </c>
      <c r="B166" s="0" t="s">
        <v>266</v>
      </c>
      <c r="C166" s="0" t="s">
        <v>109</v>
      </c>
      <c r="E166" s="0" t="str">
        <f aca="false">CONCATENATE("  ",B166,",    // ",C166," `",A166,"`    ",D166)</f>
        <v>  RIGHT_BRACKET,    // Punctuation `]`    </v>
      </c>
    </row>
    <row r="167" customFormat="false" ht="12.8" hidden="false" customHeight="false" outlineLevel="0" collapsed="false">
      <c r="A167" s="0" t="str">
        <f aca="false">")"</f>
        <v>)</v>
      </c>
      <c r="B167" s="0" t="s">
        <v>267</v>
      </c>
      <c r="C167" s="0" t="s">
        <v>109</v>
      </c>
      <c r="E167" s="0" t="str">
        <f aca="false">CONCATENATE("  ",B167,",    // ",C167," `",A167,"`    ",D167)</f>
        <v>  RIGHT_PARENTHESIS,    // Punctuation `)`    </v>
      </c>
    </row>
    <row r="168" customFormat="false" ht="12.8" hidden="false" customHeight="false" outlineLevel="0" collapsed="false">
      <c r="A168" s="0" t="s">
        <v>268</v>
      </c>
      <c r="B168" s="0" t="s">
        <v>269</v>
      </c>
      <c r="C168" s="0" t="s">
        <v>7</v>
      </c>
      <c r="E168" s="0" t="str">
        <f aca="false">CONCATENATE("  ",B168,",    // ",C168," `",A168,"`    ",D168)</f>
        <v>  RULE,    // Keyword `rule`    </v>
      </c>
    </row>
    <row r="169" customFormat="false" ht="12.8" hidden="false" customHeight="false" outlineLevel="0" collapsed="false">
      <c r="A169" s="0" t="s">
        <v>270</v>
      </c>
      <c r="B169" s="0" t="s">
        <v>271</v>
      </c>
      <c r="C169" s="0" t="s">
        <v>7</v>
      </c>
      <c r="E169" s="0" t="str">
        <f aca="false">CONCATENATE("  ",B169,",    // ",C169," `",A169,"`    ",D169)</f>
        <v>  SAMPLING,    // Keyword `sampling`    </v>
      </c>
    </row>
    <row r="170" customFormat="false" ht="12.8" hidden="false" customHeight="false" outlineLevel="0" collapsed="false">
      <c r="A170" s="0" t="s">
        <v>272</v>
      </c>
      <c r="B170" s="0" t="s">
        <v>273</v>
      </c>
      <c r="C170" s="0" t="s">
        <v>7</v>
      </c>
      <c r="E170" s="0" t="str">
        <f aca="false">CONCATENATE("  ",B170,",    // ",C170," `",A170,"`    ",D170)</f>
        <v>  SCENARIO,    // Keyword `scenario`    </v>
      </c>
    </row>
    <row r="171" customFormat="false" ht="12.8" hidden="false" customHeight="false" outlineLevel="0" collapsed="false">
      <c r="A171" s="0" t="s">
        <v>274</v>
      </c>
      <c r="B171" s="0" t="s">
        <v>275</v>
      </c>
      <c r="C171" s="0" t="s">
        <v>7</v>
      </c>
      <c r="E171" s="0" t="str">
        <f aca="false">CONCATENATE("  ",B171,",    // ",C171," `",A171,"`    ",D171)</f>
        <v>  SELECT,    // Keyword `select`    </v>
      </c>
    </row>
    <row r="172" customFormat="false" ht="12.8" hidden="false" customHeight="false" outlineLevel="0" collapsed="false">
      <c r="A172" s="0" t="s">
        <v>276</v>
      </c>
      <c r="B172" s="0" t="s">
        <v>277</v>
      </c>
      <c r="C172" s="0" t="s">
        <v>7</v>
      </c>
      <c r="E172" s="0" t="str">
        <f aca="false">CONCATENATE("  ",B172,",    // ",C172," `",A172,"`    ",D172)</f>
        <v>  SELF,    // Keyword `self`    </v>
      </c>
    </row>
    <row r="173" customFormat="false" ht="12.8" hidden="false" customHeight="false" outlineLevel="0" collapsed="false">
      <c r="A173" s="0" t="str">
        <f aca="false">";"</f>
        <v>;</v>
      </c>
      <c r="B173" s="0" t="s">
        <v>278</v>
      </c>
      <c r="C173" s="0" t="s">
        <v>109</v>
      </c>
      <c r="E173" s="0" t="str">
        <f aca="false">CONCATENATE("  ",B173,",    // ",C173," `",A173,"`    ",D173)</f>
        <v>  SEMICOLON,    // Punctuation `;`    </v>
      </c>
    </row>
    <row r="174" customFormat="false" ht="12.8" hidden="false" customHeight="false" outlineLevel="0" collapsed="false">
      <c r="A174" s="0" t="s">
        <v>279</v>
      </c>
      <c r="B174" s="0" t="s">
        <v>280</v>
      </c>
      <c r="C174" s="0" t="s">
        <v>7</v>
      </c>
      <c r="E174" s="0" t="str">
        <f aca="false">CONCATENATE("  ",B174,",    // ",C174," `",A174,"`    ",D174)</f>
        <v>  SETUP,    // Keyword `setup`    </v>
      </c>
    </row>
    <row r="175" customFormat="false" ht="12.8" hidden="false" customHeight="false" outlineLevel="0" collapsed="false">
      <c r="A175" s="0" t="s">
        <v>281</v>
      </c>
      <c r="B175" s="0" t="s">
        <v>282</v>
      </c>
      <c r="C175" s="0" t="s">
        <v>7</v>
      </c>
      <c r="E175" s="0" t="str">
        <f aca="false">CONCATENATE("  ",B175,",    // ",C175," `",A175,"`    ",D175)</f>
        <v>  SPECIFICATION,    // Keyword `specification`    </v>
      </c>
    </row>
    <row r="176" customFormat="false" ht="12.8" hidden="false" customHeight="false" outlineLevel="0" collapsed="false">
      <c r="A176" s="0" t="s">
        <v>283</v>
      </c>
      <c r="B176" s="0" t="s">
        <v>284</v>
      </c>
      <c r="C176" s="0" t="s">
        <v>7</v>
      </c>
      <c r="E176" s="0" t="str">
        <f aca="false">CONCATENATE("  ",B176,",    // ",C176," `",A176,"`    ",D176)</f>
        <v>  STRUCTURE,    // Keyword `structure`    </v>
      </c>
    </row>
    <row r="177" customFormat="false" ht="12.8" hidden="false" customHeight="false" outlineLevel="0" collapsed="false">
      <c r="A177" s="0" t="s">
        <v>285</v>
      </c>
      <c r="B177" s="0" t="s">
        <v>286</v>
      </c>
      <c r="C177" s="0" t="s">
        <v>7</v>
      </c>
      <c r="E177" s="0" t="str">
        <f aca="false">CONCATENATE("  ",B177,",    // ",C177," `",A177,"`    ",D177)</f>
        <v>  SYMBOL,    // Keyword `symbol`    </v>
      </c>
    </row>
    <row r="178" customFormat="false" ht="12.8" hidden="false" customHeight="false" outlineLevel="0" collapsed="false">
      <c r="A178" s="0" t="s">
        <v>287</v>
      </c>
      <c r="B178" s="0" t="s">
        <v>288</v>
      </c>
      <c r="C178" s="0" t="s">
        <v>288</v>
      </c>
      <c r="E178" s="0" t="str">
        <f aca="false">CONCATENATE("  ",B178,",    // ",C178," `",A178,"`    ",D178)</f>
        <v>  Tag,    // Tag `#abc_def`    </v>
      </c>
    </row>
    <row r="179" customFormat="false" ht="12.8" hidden="false" customHeight="false" outlineLevel="0" collapsed="false">
      <c r="A179" s="0" t="str">
        <f aca="false">"{{{...}}}"</f>
        <v>{{{...}}}</v>
      </c>
      <c r="B179" s="3" t="s">
        <v>289</v>
      </c>
      <c r="C179" s="0" t="s">
        <v>15</v>
      </c>
      <c r="E179" s="0" t="str">
        <f aca="false">CONCATENATE("  ",B179,",    // ",C179," `",A179,"`    ",D179)</f>
        <v>  TemplateLiteral,    // Literal `{{{...}}}`    </v>
      </c>
    </row>
    <row r="180" customFormat="false" ht="12.8" hidden="false" customHeight="false" outlineLevel="0" collapsed="false">
      <c r="A180" s="0" t="s">
        <v>290</v>
      </c>
      <c r="B180" s="0" t="s">
        <v>291</v>
      </c>
      <c r="C180" s="0" t="s">
        <v>7</v>
      </c>
      <c r="E180" s="0" t="str">
        <f aca="false">CONCATENATE("  ",B180,",    // ",C180," `",A180,"`    ",D180)</f>
        <v>  TEST,    // Keyword `test`    </v>
      </c>
    </row>
    <row r="181" customFormat="false" ht="12.8" hidden="false" customHeight="false" outlineLevel="0" collapsed="false">
      <c r="A181" s="0" t="str">
        <f aca="false">"""..."""</f>
        <v>"..."</v>
      </c>
      <c r="B181" s="0" t="s">
        <v>292</v>
      </c>
      <c r="C181" s="0" t="s">
        <v>15</v>
      </c>
      <c r="E181" s="0" t="str">
        <f aca="false">CONCATENATE("  ",B181,",    // ",C181," `",A181,"`    ",D181)</f>
        <v>  TextLiteral_DoubleQuoted,    // Literal `"..."`    </v>
      </c>
    </row>
    <row r="182" customFormat="false" ht="12.8" hidden="false" customHeight="false" outlineLevel="0" collapsed="false">
      <c r="A182" s="0" t="str">
        <f aca="false">"""""""..."""""""</f>
        <v>"""..."""</v>
      </c>
      <c r="B182" s="0" t="s">
        <v>293</v>
      </c>
      <c r="C182" s="0" t="s">
        <v>15</v>
      </c>
      <c r="E182" s="0" t="str">
        <f aca="false">CONCATENATE("  ",B182,",    // ",C182," `",A182,"`    ",D182)</f>
        <v>  TextLiteral_DoubleQuotedMultiline,    // Literal `"""..."""`    </v>
      </c>
    </row>
    <row r="183" customFormat="false" ht="12.8" hidden="false" customHeight="false" outlineLevel="0" collapsed="false">
      <c r="A183" s="0" t="str">
        <f aca="false">"'...'"</f>
        <v>'...'</v>
      </c>
      <c r="B183" s="0" t="s">
        <v>294</v>
      </c>
      <c r="C183" s="0" t="s">
        <v>15</v>
      </c>
      <c r="E183" s="0" t="str">
        <f aca="false">CONCATENATE("  ",B183,",    // ",C183," `",A183,"`    ",D183)</f>
        <v>  TextLiteral_SingleQuoted,    // Literal `'...'`    </v>
      </c>
    </row>
    <row r="184" customFormat="false" ht="12.8" hidden="false" customHeight="false" outlineLevel="0" collapsed="false">
      <c r="A184" s="0" t="str">
        <f aca="false">"'''...'''"</f>
        <v>'''...'''</v>
      </c>
      <c r="B184" s="0" t="s">
        <v>295</v>
      </c>
      <c r="C184" s="0" t="s">
        <v>15</v>
      </c>
      <c r="E184" s="0" t="str">
        <f aca="false">CONCATENATE("  ",B184,",    // ",C184," `",A184,"`    ",D184)</f>
        <v>  TextLiteral_SingleQuotedMultiline,    // Literal `'''...'''`    </v>
      </c>
    </row>
    <row r="185" customFormat="false" ht="12.8" hidden="false" customHeight="false" outlineLevel="0" collapsed="false">
      <c r="A185" s="0" t="s">
        <v>296</v>
      </c>
      <c r="B185" s="0" t="s">
        <v>297</v>
      </c>
      <c r="C185" s="0" t="s">
        <v>7</v>
      </c>
      <c r="E185" s="0" t="str">
        <f aca="false">CONCATENATE("  ",B185,",    // ",C185," `",A185,"`    ",D185)</f>
        <v>  THEN,    // Keyword `then`    </v>
      </c>
    </row>
    <row r="186" customFormat="false" ht="12.8" hidden="false" customHeight="false" outlineLevel="0" collapsed="false">
      <c r="A186" s="0" t="str">
        <f aca="false">"~"</f>
        <v>~</v>
      </c>
      <c r="B186" s="0" t="s">
        <v>298</v>
      </c>
      <c r="C186" s="0" t="s">
        <v>63</v>
      </c>
      <c r="E186" s="0" t="str">
        <f aca="false">CONCATENATE("  ",B186,",    // ",C186," `",A186,"`    ",D186)</f>
        <v>  TILDE,    // Operator `~`    </v>
      </c>
    </row>
    <row r="187" customFormat="false" ht="12.8" hidden="false" customHeight="false" outlineLevel="0" collapsed="false">
      <c r="A187" s="0" t="str">
        <f aca="false">"~="</f>
        <v>~=</v>
      </c>
      <c r="B187" s="0" t="s">
        <v>299</v>
      </c>
      <c r="C187" s="0" t="s">
        <v>63</v>
      </c>
      <c r="E187" s="0" t="str">
        <f aca="false">CONCATENATE("  ",B187,",    // ",C187," `",A187,"`    ",D187)</f>
        <v>  TILDE_EQUALS,    // Operator `~=`    </v>
      </c>
    </row>
    <row r="188" customFormat="false" ht="12.8" hidden="false" customHeight="false" outlineLevel="0" collapsed="false">
      <c r="A188" s="0" t="str">
        <f aca="false">"*"</f>
        <v>*</v>
      </c>
      <c r="B188" s="0" t="s">
        <v>300</v>
      </c>
      <c r="C188" s="0" t="s">
        <v>63</v>
      </c>
      <c r="E188" s="0" t="str">
        <f aca="false">CONCATENATE("  ",B188,",    // ",C188," `",A188,"`    ",D188)</f>
        <v>  TIMES,    // Operator `*`    </v>
      </c>
    </row>
    <row r="189" customFormat="false" ht="12.8" hidden="false" customHeight="false" outlineLevel="0" collapsed="false">
      <c r="A189" s="0" t="str">
        <f aca="false">"*="</f>
        <v>*=</v>
      </c>
      <c r="B189" s="0" t="s">
        <v>301</v>
      </c>
      <c r="C189" s="0" t="s">
        <v>63</v>
      </c>
      <c r="E189" s="0" t="str">
        <f aca="false">CONCATENATE("  ",B189,",    // ",C189," `",A189,"`    ",D189)</f>
        <v>  TIMES_EQUALS,    // Operator `*=`    </v>
      </c>
    </row>
    <row r="190" customFormat="false" ht="12.8" hidden="false" customHeight="false" outlineLevel="0" collapsed="false">
      <c r="A190" s="0" t="s">
        <v>302</v>
      </c>
      <c r="B190" s="0" t="s">
        <v>303</v>
      </c>
      <c r="C190" s="0" t="s">
        <v>63</v>
      </c>
      <c r="D190" s="0" t="s">
        <v>304</v>
      </c>
      <c r="E190" s="0" t="str">
        <f aca="false">CONCATENATE("  ",B190,",    // ",C190," `",A190,"`    ",D190)</f>
        <v>  TO_STRING,    // Operator `$`    Conversion to string (prefix)</v>
      </c>
    </row>
    <row r="191" customFormat="false" ht="12.8" hidden="false" customHeight="false" outlineLevel="0" collapsed="false">
      <c r="A191" s="0" t="s">
        <v>305</v>
      </c>
      <c r="B191" s="0" t="s">
        <v>306</v>
      </c>
      <c r="C191" s="0" t="s">
        <v>7</v>
      </c>
      <c r="E191" s="0" t="str">
        <f aca="false">CONCATENATE("  ",B191,",    // ",C191," `",A191,"`    ",D191)</f>
        <v>  TRANSFORM,    // Keyword `transform`    </v>
      </c>
    </row>
    <row r="192" customFormat="false" ht="12.8" hidden="false" customHeight="false" outlineLevel="0" collapsed="false">
      <c r="A192" s="0" t="s">
        <v>307</v>
      </c>
      <c r="B192" s="0" t="s">
        <v>308</v>
      </c>
      <c r="C192" s="0" t="s">
        <v>7</v>
      </c>
      <c r="E192" s="0" t="str">
        <f aca="false">CONCATENATE("  ",B192,",    // ",C192," `",A192,"`    ",D192)</f>
        <v>  TRANSLATE,    // Keyword `translate`    </v>
      </c>
    </row>
    <row r="193" customFormat="false" ht="12.8" hidden="false" customHeight="false" outlineLevel="0" collapsed="false">
      <c r="A193" s="2" t="s">
        <v>309</v>
      </c>
      <c r="B193" s="2" t="s">
        <v>310</v>
      </c>
      <c r="C193" s="0" t="s">
        <v>7</v>
      </c>
      <c r="E193" s="0" t="str">
        <f aca="false">CONCATENATE("  ",B193,",    // ",C193," `",A193,"`    ",D193)</f>
        <v>  TRUE,    // Keyword `true`    </v>
      </c>
    </row>
    <row r="194" customFormat="false" ht="12.8" hidden="false" customHeight="false" outlineLevel="0" collapsed="false">
      <c r="A194" s="0" t="s">
        <v>311</v>
      </c>
      <c r="B194" s="0" t="s">
        <v>312</v>
      </c>
      <c r="C194" s="0" t="s">
        <v>7</v>
      </c>
      <c r="E194" s="0" t="str">
        <f aca="false">CONCATENATE("  ",B194,",    // ",C194," `",A194,"`    ",D194)</f>
        <v>  TYPE,    // Keyword `type`    </v>
      </c>
    </row>
    <row r="195" customFormat="false" ht="12.8" hidden="false" customHeight="false" outlineLevel="0" collapsed="false">
      <c r="A195" s="0" t="s">
        <v>313</v>
      </c>
      <c r="B195" s="0" t="s">
        <v>314</v>
      </c>
      <c r="C195" s="0" t="s">
        <v>7</v>
      </c>
      <c r="E195" s="0" t="str">
        <f aca="false">CONCATENATE("  ",B195,",    // ",C195," `",A195,"`    ",D195)</f>
        <v>  UNDEFINED,    // Keyword `undefined`    </v>
      </c>
    </row>
    <row r="196" customFormat="false" ht="12.8" hidden="false" customHeight="false" outlineLevel="0" collapsed="false">
      <c r="A196" s="0" t="s">
        <v>315</v>
      </c>
      <c r="B196" s="0" t="s">
        <v>316</v>
      </c>
      <c r="C196" s="0" t="s">
        <v>7</v>
      </c>
      <c r="E196" s="0" t="str">
        <f aca="false">CONCATENATE("  ",B196,",    // ",C196," `",A196,"`    ",D196)</f>
        <v>  UNION,    // Keyword `union`    </v>
      </c>
    </row>
    <row r="197" customFormat="false" ht="12.8" hidden="false" customHeight="false" outlineLevel="0" collapsed="false">
      <c r="A197" s="0" t="s">
        <v>317</v>
      </c>
      <c r="B197" s="0" t="s">
        <v>318</v>
      </c>
      <c r="C197" s="0" t="s">
        <v>7</v>
      </c>
      <c r="E197" s="0" t="str">
        <f aca="false">CONCATENATE("  ",B197,",    // ",C197," `",A197,"`    ",D197)</f>
        <v>  UNLESS,    // Keyword `unless`    </v>
      </c>
    </row>
    <row r="198" customFormat="false" ht="12.8" hidden="false" customHeight="false" outlineLevel="0" collapsed="false">
      <c r="A198" s="0" t="s">
        <v>319</v>
      </c>
      <c r="B198" s="0" t="s">
        <v>320</v>
      </c>
      <c r="C198" s="0" t="s">
        <v>7</v>
      </c>
      <c r="E198" s="0" t="str">
        <f aca="false">CONCATENATE("  ",B198,",    // ",C198," `",A198,"`    ",D198)</f>
        <v>  UNTIL,    // Keyword `until`    </v>
      </c>
    </row>
    <row r="199" customFormat="false" ht="12.8" hidden="false" customHeight="false" outlineLevel="0" collapsed="false">
      <c r="A199" s="0" t="s">
        <v>321</v>
      </c>
      <c r="B199" s="0" t="s">
        <v>322</v>
      </c>
      <c r="C199" s="0" t="s">
        <v>7</v>
      </c>
      <c r="E199" s="0" t="str">
        <f aca="false">CONCATENATE("  ",B199,",    // ",C199," `",A199,"`    ",D199)</f>
        <v>  UPDATE,    // Keyword `update`    </v>
      </c>
    </row>
    <row r="200" customFormat="false" ht="12.8" hidden="false" customHeight="false" outlineLevel="0" collapsed="false">
      <c r="A200" s="0" t="s">
        <v>323</v>
      </c>
      <c r="B200" s="0" t="s">
        <v>324</v>
      </c>
      <c r="C200" s="0" t="s">
        <v>7</v>
      </c>
      <c r="E200" s="0" t="str">
        <f aca="false">CONCATENATE("  ",B200,",    // ",C200," `",A200,"`    ",D200)</f>
        <v>  USE,    // Keyword `use`    </v>
      </c>
    </row>
    <row r="201" customFormat="false" ht="12.8" hidden="false" customHeight="false" outlineLevel="0" collapsed="false">
      <c r="A201" s="0" t="str">
        <f aca="false">"#{...}"</f>
        <v>#{...}</v>
      </c>
      <c r="B201" s="0" t="s">
        <v>325</v>
      </c>
      <c r="C201" s="0" t="s">
        <v>15</v>
      </c>
      <c r="D201" s="0" t="s">
        <v>326</v>
      </c>
      <c r="E201" s="0" t="str">
        <f aca="false">CONCATENATE("  ",B201,",    // ",C201," `",A201,"`    ",D201)</f>
        <v>  UserDefinedLiteral_Braces,    // Literal `#{...}`    User-defined literal B</v>
      </c>
    </row>
    <row r="202" customFormat="false" ht="12.8" hidden="false" customHeight="false" outlineLevel="0" collapsed="false">
      <c r="A202" s="0" t="str">
        <f aca="false">"#[...]"</f>
        <v>#[...]</v>
      </c>
      <c r="B202" s="0" t="s">
        <v>327</v>
      </c>
      <c r="C202" s="0" t="s">
        <v>15</v>
      </c>
      <c r="D202" s="0" t="s">
        <v>328</v>
      </c>
      <c r="E202" s="0" t="str">
        <f aca="false">CONCATENATE("  ",B202,",    // ",C202," `",A202,"`    ",D202)</f>
        <v>  UserDefinedLiteral_Brackets,    // Literal `#[...]`    User-defined literal A</v>
      </c>
    </row>
    <row r="203" customFormat="false" ht="12.8" hidden="false" customHeight="false" outlineLevel="0" collapsed="false">
      <c r="A203" s="0" t="str">
        <f aca="false">"#/.../"</f>
        <v>#/.../</v>
      </c>
      <c r="B203" s="0" t="s">
        <v>329</v>
      </c>
      <c r="C203" s="0" t="s">
        <v>15</v>
      </c>
      <c r="D203" s="0" t="s">
        <v>330</v>
      </c>
      <c r="E203" s="0" t="str">
        <f aca="false">CONCATENATE("  ",B203,",    // ",C203," `",A203,"`    ",D203)</f>
        <v>  UserDefinedLiteral_Slashes,    // Literal `#/.../`    User-defined literal C</v>
      </c>
    </row>
    <row r="204" customFormat="false" ht="12.8" hidden="false" customHeight="false" outlineLevel="0" collapsed="false">
      <c r="A204" s="0" t="s">
        <v>331</v>
      </c>
      <c r="B204" s="0" t="s">
        <v>332</v>
      </c>
      <c r="C204" s="0" t="s">
        <v>7</v>
      </c>
      <c r="E204" s="0" t="str">
        <f aca="false">CONCATENATE("  ",B204,",    // ",C204," `",A204,"`    ",D204)</f>
        <v>  VALUE,    // Keyword `value`    </v>
      </c>
    </row>
    <row r="205" customFormat="false" ht="12.8" hidden="false" customHeight="false" outlineLevel="0" collapsed="false">
      <c r="A205" s="0" t="s">
        <v>333</v>
      </c>
      <c r="B205" s="0" t="s">
        <v>334</v>
      </c>
      <c r="C205" s="0" t="s">
        <v>7</v>
      </c>
      <c r="E205" s="0" t="str">
        <f aca="false">CONCATENATE("  ",B205,",    // ",C205," `",A205,"`    ",D205)</f>
        <v>  VARIABLE,    // Keyword `variable`    </v>
      </c>
    </row>
    <row r="206" customFormat="false" ht="12.8" hidden="false" customHeight="false" outlineLevel="0" collapsed="false">
      <c r="A206" s="0" t="s">
        <v>335</v>
      </c>
      <c r="B206" s="0" t="s">
        <v>336</v>
      </c>
      <c r="C206" s="0" t="s">
        <v>7</v>
      </c>
      <c r="E206" s="0" t="str">
        <f aca="false">CONCATENATE("  ",B206,",    // ",C206," `",A206,"`    ",D206)</f>
        <v>  VARIANT,    // Keyword `variant`    </v>
      </c>
    </row>
    <row r="207" customFormat="false" ht="12.8" hidden="false" customHeight="false" outlineLevel="0" collapsed="false">
      <c r="A207" s="0" t="s">
        <v>337</v>
      </c>
      <c r="B207" s="0" t="s">
        <v>338</v>
      </c>
      <c r="C207" s="0" t="s">
        <v>7</v>
      </c>
      <c r="E207" s="0" t="str">
        <f aca="false">CONCATENATE("  ",B207,",    // ",C207," `",A207,"`    ",D207)</f>
        <v>  VERSION,    // Keyword `version`    </v>
      </c>
    </row>
    <row r="208" customFormat="false" ht="12.8" hidden="false" customHeight="false" outlineLevel="0" collapsed="false">
      <c r="A208" s="0" t="str">
        <f aca="false">"2.3.4"</f>
        <v>2.3.4</v>
      </c>
      <c r="B208" s="0" t="s">
        <v>339</v>
      </c>
      <c r="C208" s="0" t="s">
        <v>15</v>
      </c>
      <c r="E208" s="0" t="str">
        <f aca="false">CONCATENATE("  ",B208,",    // ",C208," `",A208,"`    ",D208)</f>
        <v>  VersionLiteral,    // Literal `2.3.4`    </v>
      </c>
    </row>
    <row r="209" customFormat="false" ht="12.8" hidden="false" customHeight="false" outlineLevel="0" collapsed="false">
      <c r="A209" s="0" t="s">
        <v>340</v>
      </c>
      <c r="B209" s="0" t="s">
        <v>341</v>
      </c>
      <c r="C209" s="0" t="s">
        <v>7</v>
      </c>
      <c r="E209" s="0" t="str">
        <f aca="false">CONCATENATE("  ",B209,",    // ",C209," `",A209,"`    ",D209)</f>
        <v>  VERTEX,    // Keyword `vertex`    </v>
      </c>
    </row>
    <row r="210" customFormat="false" ht="12.8" hidden="false" customHeight="false" outlineLevel="0" collapsed="false">
      <c r="A210" s="0" t="s">
        <v>342</v>
      </c>
      <c r="B210" s="0" t="s">
        <v>343</v>
      </c>
      <c r="C210" s="0" t="s">
        <v>7</v>
      </c>
      <c r="E210" s="0" t="str">
        <f aca="false">CONCATENATE("  ",B210,",    // ",C210," `",A210,"`    ",D210)</f>
        <v>  WHEN,    // Keyword `when`    </v>
      </c>
    </row>
    <row r="211" customFormat="false" ht="12.8" hidden="false" customHeight="false" outlineLevel="0" collapsed="false">
      <c r="A211" s="0" t="s">
        <v>344</v>
      </c>
      <c r="B211" s="0" t="s">
        <v>345</v>
      </c>
      <c r="C211" s="0" t="s">
        <v>7</v>
      </c>
      <c r="E211" s="0" t="str">
        <f aca="false">CONCATENATE("  ",B211,",    // ",C211," `",A211,"`    ",D211)</f>
        <v>  WHERE,    // Keyword `where`    </v>
      </c>
    </row>
    <row r="212" customFormat="false" ht="12.8" hidden="false" customHeight="false" outlineLevel="0" collapsed="false">
      <c r="A212" s="0" t="s">
        <v>346</v>
      </c>
      <c r="B212" s="0" t="s">
        <v>347</v>
      </c>
      <c r="C212" s="0" t="s">
        <v>7</v>
      </c>
      <c r="E212" s="0" t="str">
        <f aca="false">CONCATENATE("  ",B212,",    // ",C212," `",A212,"`    ",D212)</f>
        <v>  WHILE,    // Keyword `while`    </v>
      </c>
    </row>
    <row r="213" customFormat="false" ht="12.8" hidden="false" customHeight="false" outlineLevel="0" collapsed="false">
      <c r="A213" s="0" t="s">
        <v>348</v>
      </c>
      <c r="B213" s="0" t="s">
        <v>349</v>
      </c>
      <c r="C213" s="0" t="s">
        <v>7</v>
      </c>
      <c r="E213" s="0" t="str">
        <f aca="false">CONCATENATE("  ",B213,",    // ",C213," `",A213,"`    ",D213)</f>
        <v>  WITH,    // Keyword `with`    </v>
      </c>
    </row>
    <row r="214" customFormat="false" ht="12.8" hidden="false" customHeight="false" outlineLevel="0" collapsed="false">
      <c r="A214" s="0" t="s">
        <v>350</v>
      </c>
      <c r="B214" s="0" t="s">
        <v>351</v>
      </c>
      <c r="C214" s="0" t="s">
        <v>7</v>
      </c>
      <c r="E214" s="0" t="str">
        <f aca="false">CONCATENATE("  ",B214,",    // ",C214," `",A214,"`    ",D214)</f>
        <v>  XOR,    // Keyword `xor`    </v>
      </c>
    </row>
    <row r="215" customFormat="false" ht="12.8" hidden="false" customHeight="false" outlineLevel="0" collapsed="false">
      <c r="A215" s="0" t="s">
        <v>352</v>
      </c>
      <c r="B215" s="0" t="s">
        <v>353</v>
      </c>
      <c r="C215" s="0" t="s">
        <v>7</v>
      </c>
      <c r="E215" s="0" t="str">
        <f aca="false">CONCATENATE("  ",B215,",    // ",C215," `",A215,"`    ",D215)</f>
        <v>  YIELD,    // Keyword `yield`   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2016-07-14T08:42:13Z</dcterms:created>
  <dc:creator>Martin Nordberg</dc:creator>
  <dc:language>en-US</dc:language>
  <cp:lastModifiedBy>Martin Nordberg</cp:lastModifiedBy>
  <dcterms:modified xsi:type="dcterms:W3CDTF">2016-07-22T09:04:02Z</dcterms:modified>
  <cp:revision>12</cp:revision>
</cp:coreProperties>
</file>