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<sst xmlns="http://schemas.openxmlformats.org/spreadsheetml/2006/main" count="334" uniqueCount="202">
  <si>
    <t>Token Text</t>
  </si>
  <si>
    <t>Token Name</t>
  </si>
  <si>
    <t>Token Kind</t>
  </si>
  <si>
    <t>Notes</t>
  </si>
  <si>
    <t>Token Type Code</t>
  </si>
  <si>
    <t>and</t>
  </si>
  <si>
    <t>AND</t>
  </si>
  <si>
    <t>Keyword</t>
  </si>
  <si>
    <t>ANONYMOUS_LITERAL</t>
  </si>
  <si>
    <t>Literal</t>
  </si>
  <si>
    <t>ARROW_COLON_COLON_LEFT</t>
  </si>
  <si>
    <t>Arrow</t>
  </si>
  <si>
    <t>ARROW_COLON_COLON_LEFT_RIGHT</t>
  </si>
  <si>
    <t>ARROW_COLON_COLON_RIGHT</t>
  </si>
  <si>
    <t>ARROW_COLON_LEFT</t>
  </si>
  <si>
    <t>ARROW_COLON_LEFT_RIGHT</t>
  </si>
  <si>
    <t>ARROW_COLON_RIGHT</t>
  </si>
  <si>
    <t>ARROW_DASH_DASH_DASH</t>
  </si>
  <si>
    <t>ARROW_DASH_DASH_DIAMOND_LEFT</t>
  </si>
  <si>
    <t>ARROW_DASH_DASH_DIAMOND_RIGHT</t>
  </si>
  <si>
    <t>ARROW_DASH_DASH_DOUBLE_LEFT</t>
  </si>
  <si>
    <t>ARROW_DASH_DASH_DOUBLE_RIGHT</t>
  </si>
  <si>
    <t>ARROW_DASH_DASH_LEFT</t>
  </si>
  <si>
    <t>ARROW_DASH_DASH_LEFT_RIGHT</t>
  </si>
  <si>
    <t>ARROW_DASH_DASH_RIGHT</t>
  </si>
  <si>
    <t>ARROW_DASH_LEFT</t>
  </si>
  <si>
    <t>ARROW_DASH_LEFT_RIGHT</t>
  </si>
  <si>
    <t>ARROW_DASH_RIGHT</t>
  </si>
  <si>
    <t>ARROW_EQUAL_EQUAL_DIAMOND_LEFT</t>
  </si>
  <si>
    <t>ARROW_EQUAL_EQUAL_DIAMOND_RIGHT</t>
  </si>
  <si>
    <t>ARROW_EQUAL_EQUAL_DOUBLE_LEFT</t>
  </si>
  <si>
    <t>ARROW_EQUAL_EQUAL_DOUBLE_RIGHT</t>
  </si>
  <si>
    <t>ARROW_EQUAL_EQUAL_LEFT</t>
  </si>
  <si>
    <t>ARROW_EQUAL_EQUAL_LEFT_RIGHT</t>
  </si>
  <si>
    <t>ARROW_EQUAL_EQUAL_RIGHT</t>
  </si>
  <si>
    <t>ARROW_EQUAL_RIGHT</t>
  </si>
  <si>
    <t>ARROW_TILDE_LEFT</t>
  </si>
  <si>
    <t>ARROW_TILDE_LEFT_RIGHT</t>
  </si>
  <si>
    <t>ARROW_TILDE_RIGHT</t>
  </si>
  <si>
    <t>ARROW_TILDE_TILDE_DIAMOND_LEFT</t>
  </si>
  <si>
    <t>ARROW_TILDE_TILDE_DIAMOND_RIGHT</t>
  </si>
  <si>
    <t>ARROW_TILDE_TILDE_DOUBLE_LEFT</t>
  </si>
  <si>
    <t>ARROW_TILDE_TILDE_DOUBLE_RIGHT</t>
  </si>
  <si>
    <t>ARROW_TILDE_TILDE_LEFT</t>
  </si>
  <si>
    <t>ARROW_TILDE_TILDE_LEFT_RIGHT</t>
  </si>
  <si>
    <t>ARROW_TILDE_TILDE_RIGHT</t>
  </si>
  <si>
    <t>ARROW_TILDE_TILDE_TILDE</t>
  </si>
  <si>
    <t>as</t>
  </si>
  <si>
    <t>AS</t>
  </si>
  <si>
    <t>@</t>
  </si>
  <si>
    <t>AT</t>
  </si>
  <si>
    <t>Operator</t>
  </si>
  <si>
    <t>~and~</t>
  </si>
  <si>
    <t>BITWISE_AND</t>
  </si>
  <si>
    <t>Bitwise AND</t>
  </si>
  <si>
    <t>~nand~</t>
  </si>
  <si>
    <t>BITWISE_NAND</t>
  </si>
  <si>
    <t>Bitwise NAND</t>
  </si>
  <si>
    <t>~nor~</t>
  </si>
  <si>
    <t>BITWISE_NOR</t>
  </si>
  <si>
    <t>Bitwise NOR</t>
  </si>
  <si>
    <t>~not~</t>
  </si>
  <si>
    <t>BITWISE_NOT</t>
  </si>
  <si>
    <t>Bitwise NOT (prefix)</t>
  </si>
  <si>
    <t>~or~</t>
  </si>
  <si>
    <t>BITWISE_OR</t>
  </si>
  <si>
    <t>Bitwise OR</t>
  </si>
  <si>
    <t>~shl~</t>
  </si>
  <si>
    <t>BITWISE_SHIFT_LEFT</t>
  </si>
  <si>
    <t>Bitwise SHIFT LEFT</t>
  </si>
  <si>
    <t>~shr~</t>
  </si>
  <si>
    <t>BITWISE_SHIFT_RIGHT</t>
  </si>
  <si>
    <t>Bitwise SHIFT RIGHT (sign extend)</t>
  </si>
  <si>
    <t>~xor~</t>
  </si>
  <si>
    <t>BITWISE_XOR</t>
  </si>
  <si>
    <t>Bitwise XOR</t>
  </si>
  <si>
    <t>~zshr~</t>
  </si>
  <si>
    <t>BITWISE_ZERO_SHIFT_RIGHT</t>
  </si>
  <si>
    <t>Bitwise SHIFT RIGHT (zero extend)</t>
  </si>
  <si>
    <t>CodeLiteral</t>
  </si>
  <si>
    <t>COLON</t>
  </si>
  <si>
    <t>Punctuation</t>
  </si>
  <si>
    <t>COLON_COLON</t>
  </si>
  <si>
    <t>COMMA</t>
  </si>
  <si>
    <t>COMPARE</t>
  </si>
  <si>
    <t>CONCAT_EQUALS</t>
  </si>
  <si>
    <t>CONCATENATE</t>
  </si>
  <si>
    <t>DateTimeLiteral</t>
  </si>
  <si>
    <t>div</t>
  </si>
  <si>
    <t>DIV</t>
  </si>
  <si>
    <t>DIVIDE_EQUALS</t>
  </si>
  <si>
    <t>DIVIDED_BY</t>
  </si>
  <si>
    <t>Documentation</t>
  </si>
  <si>
    <t>Annotation documentation for an element</t>
  </si>
  <si>
    <t>DOT</t>
  </si>
  <si>
    <t>DOT_DOT_DOT</t>
  </si>
  <si>
    <t>.?</t>
  </si>
  <si>
    <t>DOT_QUESTION</t>
  </si>
  <si>
    <t>end</t>
  </si>
  <si>
    <t>END</t>
  </si>
  <si>
    <t>EQUALS</t>
  </si>
  <si>
    <t>ErrorInvalidIdentifier</t>
  </si>
  <si>
    <t>Error</t>
  </si>
  <si>
    <t>ErrorInvalidMultilineTextLiteral</t>
  </si>
  <si>
    <t>ErrorInvalidTextLiteral</t>
  </si>
  <si>
    <t>ErrorInvalidTimeLiteral</t>
  </si>
  <si>
    <t>ErrorUnclosedBlockComment</t>
  </si>
  <si>
    <t>ErrorUnclosedCodeLiteral</t>
  </si>
  <si>
    <t>ErrorUnclosedLocationLiteral</t>
  </si>
  <si>
    <t>ErrorUnclosedRegularExpression</t>
  </si>
  <si>
    <t>ErrorUnclosedTemplate</t>
  </si>
  <si>
    <t>ErrorUnclosedTextLiteral</t>
  </si>
  <si>
    <t>ErrorUnclosedTextLiteralMultiline</t>
  </si>
  <si>
    <t>ErrorUnexpectedCharacter</t>
  </si>
  <si>
    <t>false</t>
  </si>
  <si>
    <t>FALSE</t>
  </si>
  <si>
    <t>GRAPH_END</t>
  </si>
  <si>
    <t>End of a graph literal</t>
  </si>
  <si>
    <t>GRAPH_START</t>
  </si>
  <si>
    <t>Start of a graph literal</t>
  </si>
  <si>
    <t>GREATER_THAN</t>
  </si>
  <si>
    <t>GREATER_THAN_OR_EQUAL</t>
  </si>
  <si>
    <t>z_z1</t>
  </si>
  <si>
    <t>Identifier</t>
  </si>
  <si>
    <t>in</t>
  </si>
  <si>
    <t>IN</t>
  </si>
  <si>
    <t>IntegerLiteral_Binary</t>
  </si>
  <si>
    <t>IntegerLiteral_Decimal</t>
  </si>
  <si>
    <t>IntegerLiteral_Hex</t>
  </si>
  <si>
    <t>is</t>
  </si>
  <si>
    <t>IS</t>
  </si>
  <si>
    <t>isnot</t>
  </si>
  <si>
    <t>ISNOT</t>
  </si>
  <si>
    <t>LEFT_BRACE</t>
  </si>
  <si>
    <t>LEFT_BRACKET</t>
  </si>
  <si>
    <t>LEFT_PARENTHESIS</t>
  </si>
  <si>
    <t>LESS_THAN</t>
  </si>
  <si>
    <t>LESS_THAN_OR_EQUAL</t>
  </si>
  <si>
    <t>LocationLiteral</t>
  </si>
  <si>
    <t>-</t>
  </si>
  <si>
    <t>MINUS</t>
  </si>
  <si>
    <t>Subtraction (infix); Negation (prefix)</t>
  </si>
  <si>
    <t>MINUS_EQUALS</t>
  </si>
  <si>
    <t>mod</t>
  </si>
  <si>
    <t>MOD</t>
  </si>
  <si>
    <t>not</t>
  </si>
  <si>
    <t>NOT</t>
  </si>
  <si>
    <t>NOT_EQUAL_TO</t>
  </si>
  <si>
    <t>notin</t>
  </si>
  <si>
    <t>NOTIN</t>
  </si>
  <si>
    <t>NumberLiteral</t>
  </si>
  <si>
    <t>or</t>
  </si>
  <si>
    <t>OR</t>
  </si>
  <si>
    <t>PERCENT</t>
  </si>
  <si>
    <t>PLUS</t>
  </si>
  <si>
    <t>PLUS_EQUALS</t>
  </si>
  <si>
    <t>POWER</t>
  </si>
  <si>
    <t>POWER_EQUALS</t>
  </si>
  <si>
    <t>QUESTION</t>
  </si>
  <si>
    <t>??</t>
  </si>
  <si>
    <t>QUESTION_QUESTION</t>
  </si>
  <si>
    <t>Null coalescence</t>
  </si>
  <si>
    <t>RANGE_EXCLUSIVE</t>
  </si>
  <si>
    <t>Range from lower inclusive to upper exclusive</t>
  </si>
  <si>
    <t>RANGE_INCLUSIVE</t>
  </si>
  <si>
    <t>Range from lower to upper inclusive</t>
  </si>
  <si>
    <t>RegularExpressionLiteral</t>
  </si>
  <si>
    <t>RIGHT_BRACE</t>
  </si>
  <si>
    <t>RIGHT_BRACKET</t>
  </si>
  <si>
    <t>RIGHT_PARENTHESIS</t>
  </si>
  <si>
    <t>self</t>
  </si>
  <si>
    <t>SELF</t>
  </si>
  <si>
    <t>SEMICOLON</t>
  </si>
  <si>
    <t>#abc_def</t>
  </si>
  <si>
    <t>Tag</t>
  </si>
  <si>
    <t>TemplateLiteral</t>
  </si>
  <si>
    <t>TextLiteral_DoubleQuoted</t>
  </si>
  <si>
    <t>TextLiteral_DoubleQuotedMultiline</t>
  </si>
  <si>
    <t>TextLiteral_SingleQuoted</t>
  </si>
  <si>
    <t>TextLiteral_SingleQuotedMultiline</t>
  </si>
  <si>
    <t>TILDE</t>
  </si>
  <si>
    <t>TILDE_EQUALS</t>
  </si>
  <si>
    <t>TIMES</t>
  </si>
  <si>
    <t>TIMES_EQUALS</t>
  </si>
  <si>
    <t>$</t>
  </si>
  <si>
    <t>TO_STRING</t>
  </si>
  <si>
    <t>Conversion to string (prefix)</t>
  </si>
  <si>
    <t>true</t>
  </si>
  <si>
    <t>TRUE</t>
  </si>
  <si>
    <t>undefined</t>
  </si>
  <si>
    <t>UNDEFINED</t>
  </si>
  <si>
    <t>use</t>
  </si>
  <si>
    <t>USE</t>
  </si>
  <si>
    <t>UserDefinedLiteral_Braces</t>
  </si>
  <si>
    <t>User-defined literal B</t>
  </si>
  <si>
    <t>UserDefinedLiteral_Brackets</t>
  </si>
  <si>
    <t>User-defined literal A</t>
  </si>
  <si>
    <t>UserDefinedLiteral_Slashes</t>
  </si>
  <si>
    <t>User-defined literal C</t>
  </si>
  <si>
    <t>VersionLiteral</t>
  </si>
  <si>
    <t>xor</t>
  </si>
  <si>
    <t>XOR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</si>
</sst>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3.7704081632653"/>
    <col collapsed="false" hidden="false" max="2" min="2" style="0" width="35.7704081632653"/>
    <col collapsed="false" hidden="false" max="3" min="3" style="0" width="10.3928571428571"/>
    <col collapsed="false" hidden="false" max="4" min="4" style="0" width="28.0765306122449"/>
    <col collapsed="false" hidden="false" max="5" min="5" style="0" width="73.030612244898"/>
    <col collapsed="false" hidden="false" max="1025" min="6" style="0" width="8.3673469387755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E2" s="0" t="str">
        <f aca="false">CONCATENATE("  ",B2,",    // ",C2," `",A2,"`    ",D2)</f>
        <v>  AND,    // Keyword `and`    </v>
      </c>
    </row>
    <row r="3" customFormat="false" ht="12.8" hidden="false" customHeight="false" outlineLevel="0" collapsed="false">
      <c r="A3" s="0" t="str">
        <f aca="false">"_"</f>
        <v>_</v>
      </c>
      <c r="B3" s="0" t="s">
        <v>8</v>
      </c>
      <c r="C3" s="0" t="s">
        <v>9</v>
      </c>
      <c r="E3" s="0" t="str">
        <f aca="false">CONCATENATE("  ",B3,",    // ",C3," `",A3,"`    ",D3)</f>
        <v>  ANONYMOUS_LITERAL,    // Literal `_`    </v>
      </c>
    </row>
    <row r="4" customFormat="false" ht="12.8" hidden="false" customHeight="false" outlineLevel="0" collapsed="false">
      <c r="A4" s="0" t="str">
        <f aca="false">"&lt;::"</f>
        <v>&lt;::</v>
      </c>
      <c r="B4" s="0" t="s">
        <v>10</v>
      </c>
      <c r="C4" s="0" t="s">
        <v>11</v>
      </c>
      <c r="E4" s="0" t="str">
        <f aca="false">CONCATENATE("  ",B4,",    // ",C4," `",A4,"`    ",D4)</f>
        <v>  ARROW_COLON_COLON_LEFT,    // Arrow `&lt;::`    </v>
      </c>
    </row>
    <row r="5" customFormat="false" ht="12.8" hidden="false" customHeight="false" outlineLevel="0" collapsed="false">
      <c r="A5" s="0" t="str">
        <f aca="false">"&lt;::&gt;"</f>
        <v>&lt;::&gt;</v>
      </c>
      <c r="B5" s="0" t="s">
        <v>12</v>
      </c>
      <c r="C5" s="0" t="s">
        <v>11</v>
      </c>
      <c r="E5" s="0" t="str">
        <f aca="false">CONCATENATE("  ",B5,",    // ",C5," `",A5,"`    ",D5)</f>
        <v>  ARROW_COLON_COLON_LEFT_RIGHT,    // Arrow `&lt;::&gt;`    </v>
      </c>
    </row>
    <row r="6" customFormat="false" ht="12.8" hidden="false" customHeight="false" outlineLevel="0" collapsed="false">
      <c r="A6" s="0" t="str">
        <f aca="false">"::&gt;"</f>
        <v>::&gt;</v>
      </c>
      <c r="B6" s="0" t="s">
        <v>13</v>
      </c>
      <c r="C6" s="0" t="s">
        <v>11</v>
      </c>
      <c r="E6" s="0" t="str">
        <f aca="false">CONCATENATE("  ",B6,",    // ",C6," `",A6,"`    ",D6)</f>
        <v>  ARROW_COLON_COLON_RIGHT,    // Arrow `::&gt;`    </v>
      </c>
    </row>
    <row r="7" customFormat="false" ht="12.8" hidden="false" customHeight="false" outlineLevel="0" collapsed="false">
      <c r="A7" s="0" t="str">
        <f aca="false">"&lt;:"</f>
        <v>&lt;:</v>
      </c>
      <c r="B7" s="0" t="s">
        <v>14</v>
      </c>
      <c r="C7" s="0" t="s">
        <v>11</v>
      </c>
      <c r="E7" s="0" t="str">
        <f aca="false">CONCATENATE("  ",B7,",    // ",C7," `",A7,"`    ",D7)</f>
        <v>  ARROW_COLON_LEFT,    // Arrow `&lt;:`    </v>
      </c>
    </row>
    <row r="8" customFormat="false" ht="12.8" hidden="false" customHeight="false" outlineLevel="0" collapsed="false">
      <c r="A8" s="0" t="str">
        <f aca="false">"&lt;:&gt;"</f>
        <v>&lt;:&gt;</v>
      </c>
      <c r="B8" s="0" t="s">
        <v>15</v>
      </c>
      <c r="C8" s="0" t="s">
        <v>11</v>
      </c>
      <c r="E8" s="0" t="str">
        <f aca="false">CONCATENATE("  ",B8,",    // ",C8," `",A8,"`    ",D8)</f>
        <v>  ARROW_COLON_LEFT_RIGHT,    // Arrow `&lt;:&gt;`    </v>
      </c>
    </row>
    <row r="9" customFormat="false" ht="12.8" hidden="false" customHeight="false" outlineLevel="0" collapsed="false">
      <c r="A9" s="0" t="str">
        <f aca="false">":&gt;"</f>
        <v>:&gt;</v>
      </c>
      <c r="B9" s="0" t="s">
        <v>16</v>
      </c>
      <c r="C9" s="0" t="s">
        <v>11</v>
      </c>
      <c r="E9" s="0" t="str">
        <f aca="false">CONCATENATE("  ",B9,",    // ",C9," `",A9,"`    ",D9)</f>
        <v>  ARROW_COLON_RIGHT,    // Arrow `:&gt;`    </v>
      </c>
    </row>
    <row r="10" customFormat="false" ht="12.8" hidden="false" customHeight="false" outlineLevel="0" collapsed="false">
      <c r="A10" s="0" t="str">
        <f aca="false">"---"</f>
        <v>---</v>
      </c>
      <c r="B10" s="0" t="s">
        <v>17</v>
      </c>
      <c r="C10" s="0" t="s">
        <v>11</v>
      </c>
      <c r="E10" s="0" t="str">
        <f aca="false">CONCATENATE("  ",B10,",    // ",C10," `",A10,"`    ",D10)</f>
        <v>  ARROW_DASH_DASH_DASH,    // Arrow `---`    </v>
      </c>
    </row>
    <row r="11" customFormat="false" ht="12.8" hidden="false" customHeight="false" outlineLevel="0" collapsed="false">
      <c r="A11" s="0" t="str">
        <f aca="false">"&lt;&gt;--"</f>
        <v>&lt;&gt;--</v>
      </c>
      <c r="B11" s="0" t="s">
        <v>18</v>
      </c>
      <c r="C11" s="0" t="s">
        <v>11</v>
      </c>
      <c r="E11" s="0" t="str">
        <f aca="false">CONCATENATE("  ",B11,",    // ",C11," `",A11,"`    ",D11)</f>
        <v>  ARROW_DASH_DASH_DIAMOND_LEFT,    // Arrow `&lt;&gt;--`    </v>
      </c>
    </row>
    <row r="12" customFormat="false" ht="12.8" hidden="false" customHeight="false" outlineLevel="0" collapsed="false">
      <c r="A12" s="0" t="str">
        <f aca="false">"--&lt;&gt;"</f>
        <v>--&lt;&gt;</v>
      </c>
      <c r="B12" s="0" t="s">
        <v>19</v>
      </c>
      <c r="C12" s="0" t="s">
        <v>11</v>
      </c>
      <c r="E12" s="0" t="str">
        <f aca="false">CONCATENATE("  ",B12,",    // ",C12," `",A12,"`    ",D12)</f>
        <v>  ARROW_DASH_DASH_DIAMOND_RIGHT,    // Arrow `--&lt;&gt;`    </v>
      </c>
    </row>
    <row r="13" customFormat="false" ht="12.8" hidden="false" customHeight="false" outlineLevel="0" collapsed="false">
      <c r="A13" s="0" t="str">
        <f aca="false">"&lt;&lt;--"</f>
        <v>&lt;&lt;--</v>
      </c>
      <c r="B13" s="0" t="s">
        <v>20</v>
      </c>
      <c r="C13" s="0" t="s">
        <v>11</v>
      </c>
      <c r="E13" s="0" t="str">
        <f aca="false">CONCATENATE("  ",B13,",    // ",C13," `",A13,"`    ",D13)</f>
        <v>  ARROW_DASH_DASH_DOUBLE_LEFT,    // Arrow `&lt;&lt;--`    </v>
      </c>
    </row>
    <row r="14" customFormat="false" ht="12.8" hidden="false" customHeight="false" outlineLevel="0" collapsed="false">
      <c r="A14" s="0" t="str">
        <f aca="false">"--&gt;&gt;"</f>
        <v>--&gt;&gt;</v>
      </c>
      <c r="B14" s="0" t="s">
        <v>21</v>
      </c>
      <c r="C14" s="0" t="s">
        <v>11</v>
      </c>
      <c r="E14" s="0" t="str">
        <f aca="false">CONCATENATE("  ",B14,",    // ",C14," `",A14,"`    ",D14)</f>
        <v>  ARROW_DASH_DASH_DOUBLE_RIGHT,    // Arrow `--&gt;&gt;`    </v>
      </c>
    </row>
    <row r="15" customFormat="false" ht="12.8" hidden="false" customHeight="false" outlineLevel="0" collapsed="false">
      <c r="A15" s="0" t="str">
        <f aca="false">"&lt;--"</f>
        <v>&lt;--</v>
      </c>
      <c r="B15" s="0" t="s">
        <v>22</v>
      </c>
      <c r="C15" s="0" t="s">
        <v>11</v>
      </c>
      <c r="E15" s="0" t="str">
        <f aca="false">CONCATENATE("  ",B15,",    // ",C15," `",A15,"`    ",D15)</f>
        <v>  ARROW_DASH_DASH_LEFT,    // Arrow `&lt;--`    </v>
      </c>
    </row>
    <row r="16" customFormat="false" ht="12.8" hidden="false" customHeight="false" outlineLevel="0" collapsed="false">
      <c r="A16" s="0" t="str">
        <f aca="false">"&lt;--&gt;"</f>
        <v>&lt;--&gt;</v>
      </c>
      <c r="B16" s="0" t="s">
        <v>23</v>
      </c>
      <c r="C16" s="0" t="s">
        <v>11</v>
      </c>
      <c r="E16" s="0" t="str">
        <f aca="false">CONCATENATE("  ",B16,",    // ",C16," `",A16,"`    ",D16)</f>
        <v>  ARROW_DASH_DASH_LEFT_RIGHT,    // Arrow `&lt;--&gt;`    </v>
      </c>
    </row>
    <row r="17" customFormat="false" ht="12.8" hidden="false" customHeight="false" outlineLevel="0" collapsed="false">
      <c r="A17" s="0" t="str">
        <f aca="false">"--&gt;"</f>
        <v>--&gt;</v>
      </c>
      <c r="B17" s="0" t="s">
        <v>24</v>
      </c>
      <c r="C17" s="0" t="s">
        <v>11</v>
      </c>
      <c r="E17" s="0" t="str">
        <f aca="false">CONCATENATE("  ",B17,",    // ",C17," `",A17,"`    ",D17)</f>
        <v>  ARROW_DASH_DASH_RIGHT,    // Arrow `--&gt;`    </v>
      </c>
    </row>
    <row r="18" customFormat="false" ht="12.8" hidden="false" customHeight="false" outlineLevel="0" collapsed="false">
      <c r="A18" s="0" t="str">
        <f aca="false">"&lt;-"</f>
        <v>&lt;-</v>
      </c>
      <c r="B18" s="0" t="s">
        <v>25</v>
      </c>
      <c r="C18" s="0" t="s">
        <v>11</v>
      </c>
      <c r="E18" s="0" t="str">
        <f aca="false">CONCATENATE("  ",B18,",    // ",C18," `",A18,"`    ",D18)</f>
        <v>  ARROW_DASH_LEFT,    // Arrow `&lt;-`    </v>
      </c>
    </row>
    <row r="19" customFormat="false" ht="12.8" hidden="false" customHeight="false" outlineLevel="0" collapsed="false">
      <c r="A19" s="0" t="str">
        <f aca="false">"&lt;-&gt;"</f>
        <v>&lt;-&gt;</v>
      </c>
      <c r="B19" s="0" t="s">
        <v>26</v>
      </c>
      <c r="C19" s="0" t="s">
        <v>11</v>
      </c>
      <c r="E19" s="0" t="str">
        <f aca="false">CONCATENATE("  ",B19,",    // ",C19," `",A19,"`    ",D19)</f>
        <v>  ARROW_DASH_LEFT_RIGHT,    // Arrow `&lt;-&gt;`    </v>
      </c>
    </row>
    <row r="20" customFormat="false" ht="12.8" hidden="false" customHeight="false" outlineLevel="0" collapsed="false">
      <c r="A20" s="0" t="str">
        <f aca="false">"-&gt;"</f>
        <v>-&gt;</v>
      </c>
      <c r="B20" s="0" t="s">
        <v>27</v>
      </c>
      <c r="C20" s="0" t="s">
        <v>11</v>
      </c>
      <c r="E20" s="0" t="str">
        <f aca="false">CONCATENATE("  ",B20,",    // ",C20," `",A20,"`    ",D20)</f>
        <v>  ARROW_DASH_RIGHT,    // Arrow `-&gt;`    </v>
      </c>
    </row>
    <row r="21" customFormat="false" ht="12.8" hidden="false" customHeight="false" outlineLevel="0" collapsed="false">
      <c r="A21" s="0" t="str">
        <f aca="false">"&lt;&gt;=="</f>
        <v>&lt;&gt;==</v>
      </c>
      <c r="B21" s="0" t="s">
        <v>28</v>
      </c>
      <c r="C21" s="0" t="s">
        <v>11</v>
      </c>
      <c r="E21" s="0" t="str">
        <f aca="false">CONCATENATE("  ",B21,",    // ",C21," `",A21,"`    ",D21)</f>
        <v>  ARROW_EQUAL_EQUAL_DIAMOND_LEFT,    // Arrow `&lt;&gt;==`    </v>
      </c>
    </row>
    <row r="22" customFormat="false" ht="12.8" hidden="false" customHeight="false" outlineLevel="0" collapsed="false">
      <c r="A22" s="0" t="str">
        <f aca="false">"==&lt;&gt;"</f>
        <v>==&lt;&gt;</v>
      </c>
      <c r="B22" s="0" t="s">
        <v>29</v>
      </c>
      <c r="C22" s="0" t="s">
        <v>11</v>
      </c>
      <c r="E22" s="0" t="str">
        <f aca="false">CONCATENATE("  ",B22,",    // ",C22," `",A22,"`    ",D22)</f>
        <v>  ARROW_EQUAL_EQUAL_DIAMOND_RIGHT,    // Arrow `==&lt;&gt;`    </v>
      </c>
    </row>
    <row r="23" customFormat="false" ht="12.8" hidden="false" customHeight="false" outlineLevel="0" collapsed="false">
      <c r="A23" s="0" t="str">
        <f aca="false">"&lt;&lt;=="</f>
        <v>&lt;&lt;==</v>
      </c>
      <c r="B23" s="0" t="s">
        <v>30</v>
      </c>
      <c r="C23" s="0" t="s">
        <v>11</v>
      </c>
      <c r="E23" s="0" t="str">
        <f aca="false">CONCATENATE("  ",B23,",    // ",C23," `",A23,"`    ",D23)</f>
        <v>  ARROW_EQUAL_EQUAL_DOUBLE_LEFT,    // Arrow `&lt;&lt;==`    </v>
      </c>
    </row>
    <row r="24" customFormat="false" ht="12.8" hidden="false" customHeight="false" outlineLevel="0" collapsed="false">
      <c r="A24" s="0" t="str">
        <f aca="false">"==&gt;&gt;"</f>
        <v>==&gt;&gt;</v>
      </c>
      <c r="B24" s="0" t="s">
        <v>31</v>
      </c>
      <c r="C24" s="0" t="s">
        <v>11</v>
      </c>
      <c r="E24" s="0" t="str">
        <f aca="false">CONCATENATE("  ",B24,",    // ",C24," `",A24,"`    ",D24)</f>
        <v>  ARROW_EQUAL_EQUAL_DOUBLE_RIGHT,    // Arrow `==&gt;&gt;`    </v>
      </c>
    </row>
    <row r="25" customFormat="false" ht="12.8" hidden="false" customHeight="false" outlineLevel="0" collapsed="false">
      <c r="A25" s="0" t="str">
        <f aca="false">"&lt;=="</f>
        <v>&lt;==</v>
      </c>
      <c r="B25" s="0" t="s">
        <v>32</v>
      </c>
      <c r="C25" s="0" t="s">
        <v>11</v>
      </c>
      <c r="E25" s="0" t="str">
        <f aca="false">CONCATENATE("  ",B25,",    // ",C25," `",A25,"`    ",D25)</f>
        <v>  ARROW_EQUAL_EQUAL_LEFT,    // Arrow `&lt;==`    </v>
      </c>
    </row>
    <row r="26" customFormat="false" ht="12.8" hidden="false" customHeight="false" outlineLevel="0" collapsed="false">
      <c r="A26" s="0" t="str">
        <f aca="false">"&lt;==&gt;"</f>
        <v>&lt;==&gt;</v>
      </c>
      <c r="B26" s="0" t="s">
        <v>33</v>
      </c>
      <c r="C26" s="0" t="s">
        <v>11</v>
      </c>
      <c r="E26" s="0" t="str">
        <f aca="false">CONCATENATE("  ",B26,",    // ",C26," `",A26,"`    ",D26)</f>
        <v>  ARROW_EQUAL_EQUAL_LEFT_RIGHT,    // Arrow `&lt;==&gt;`    </v>
      </c>
    </row>
    <row r="27" customFormat="false" ht="12.8" hidden="false" customHeight="false" outlineLevel="0" collapsed="false">
      <c r="A27" s="0" t="str">
        <f aca="false">"==&gt;"</f>
        <v>==&gt;</v>
      </c>
      <c r="B27" s="0" t="s">
        <v>34</v>
      </c>
      <c r="C27" s="0" t="s">
        <v>11</v>
      </c>
      <c r="E27" s="0" t="str">
        <f aca="false">CONCATENATE("  ",B27,",    // ",C27," `",A27,"`    ",D27)</f>
        <v>  ARROW_EQUAL_EQUAL_RIGHT,    // Arrow `==&gt;`    </v>
      </c>
    </row>
    <row r="28" customFormat="false" ht="12.8" hidden="false" customHeight="false" outlineLevel="0" collapsed="false">
      <c r="A28" s="0" t="str">
        <f aca="false">"=&gt;"</f>
        <v>=&gt;</v>
      </c>
      <c r="B28" s="0" t="s">
        <v>35</v>
      </c>
      <c r="C28" s="0" t="s">
        <v>11</v>
      </c>
      <c r="E28" s="0" t="str">
        <f aca="false">CONCATENATE("  ",B28,",    // ",C28," `",A28,"`    ",D28)</f>
        <v>  ARROW_EQUAL_RIGHT,    // Arrow `=&gt;`    </v>
      </c>
    </row>
    <row r="29" customFormat="false" ht="12.8" hidden="false" customHeight="false" outlineLevel="0" collapsed="false">
      <c r="A29" s="0" t="str">
        <f aca="false">"&lt;~"</f>
        <v>&lt;~</v>
      </c>
      <c r="B29" s="0" t="s">
        <v>36</v>
      </c>
      <c r="C29" s="0" t="s">
        <v>11</v>
      </c>
      <c r="E29" s="0" t="str">
        <f aca="false">CONCATENATE("  ",B29,",    // ",C29," `",A29,"`    ",D29)</f>
        <v>  ARROW_TILDE_LEFT,    // Arrow `&lt;~`    </v>
      </c>
    </row>
    <row r="30" customFormat="false" ht="12.8" hidden="false" customHeight="false" outlineLevel="0" collapsed="false">
      <c r="A30" s="0" t="str">
        <f aca="false">"&lt;~&gt;"</f>
        <v>&lt;~&gt;</v>
      </c>
      <c r="B30" s="0" t="s">
        <v>37</v>
      </c>
      <c r="C30" s="0" t="s">
        <v>11</v>
      </c>
      <c r="E30" s="0" t="str">
        <f aca="false">CONCATENATE("  ",B30,",    // ",C30," `",A30,"`    ",D30)</f>
        <v>  ARROW_TILDE_LEFT_RIGHT,    // Arrow `&lt;~&gt;`    </v>
      </c>
    </row>
    <row r="31" customFormat="false" ht="12.8" hidden="false" customHeight="false" outlineLevel="0" collapsed="false">
      <c r="A31" s="0" t="str">
        <f aca="false">"~&gt;"</f>
        <v>~&gt;</v>
      </c>
      <c r="B31" s="0" t="s">
        <v>38</v>
      </c>
      <c r="C31" s="0" t="s">
        <v>11</v>
      </c>
      <c r="E31" s="0" t="str">
        <f aca="false">CONCATENATE("  ",B31,",    // ",C31," `",A31,"`    ",D31)</f>
        <v>  ARROW_TILDE_RIGHT,    // Arrow `~&gt;`    </v>
      </c>
    </row>
    <row r="32" customFormat="false" ht="12.8" hidden="false" customHeight="false" outlineLevel="0" collapsed="false">
      <c r="A32" s="0" t="str">
        <f aca="false">"&lt;&gt;~~"</f>
        <v>&lt;&gt;~~</v>
      </c>
      <c r="B32" s="0" t="s">
        <v>39</v>
      </c>
      <c r="C32" s="0" t="s">
        <v>11</v>
      </c>
      <c r="E32" s="0" t="str">
        <f aca="false">CONCATENATE("  ",B32,",    // ",C32," `",A32,"`    ",D32)</f>
        <v>  ARROW_TILDE_TILDE_DIAMOND_LEFT,    // Arrow `&lt;&gt;~~`    </v>
      </c>
    </row>
    <row r="33" customFormat="false" ht="12.8" hidden="false" customHeight="false" outlineLevel="0" collapsed="false">
      <c r="A33" s="0" t="str">
        <f aca="false">"~~&lt;&gt;"</f>
        <v>~~&lt;&gt;</v>
      </c>
      <c r="B33" s="0" t="s">
        <v>40</v>
      </c>
      <c r="C33" s="0" t="s">
        <v>11</v>
      </c>
      <c r="E33" s="0" t="str">
        <f aca="false">CONCATENATE("  ",B33,",    // ",C33," `",A33,"`    ",D33)</f>
        <v>  ARROW_TILDE_TILDE_DIAMOND_RIGHT,    // Arrow `~~&lt;&gt;`    </v>
      </c>
    </row>
    <row r="34" customFormat="false" ht="12.8" hidden="false" customHeight="false" outlineLevel="0" collapsed="false">
      <c r="A34" s="0" t="str">
        <f aca="false">"&lt;&lt;~~"</f>
        <v>&lt;&lt;~~</v>
      </c>
      <c r="B34" s="0" t="s">
        <v>41</v>
      </c>
      <c r="C34" s="0" t="s">
        <v>11</v>
      </c>
      <c r="E34" s="0" t="str">
        <f aca="false">CONCATENATE("  ",B34,",    // ",C34," `",A34,"`    ",D34)</f>
        <v>  ARROW_TILDE_TILDE_DOUBLE_LEFT,    // Arrow `&lt;&lt;~~`    </v>
      </c>
    </row>
    <row r="35" customFormat="false" ht="12.8" hidden="false" customHeight="false" outlineLevel="0" collapsed="false">
      <c r="A35" s="0" t="str">
        <f aca="false">"~~&gt;&gt;"</f>
        <v>~~&gt;&gt;</v>
      </c>
      <c r="B35" s="0" t="s">
        <v>42</v>
      </c>
      <c r="C35" s="0" t="s">
        <v>11</v>
      </c>
      <c r="E35" s="0" t="str">
        <f aca="false">CONCATENATE("  ",B35,",    // ",C35," `",A35,"`    ",D35)</f>
        <v>  ARROW_TILDE_TILDE_DOUBLE_RIGHT,    // Arrow `~~&gt;&gt;`    </v>
      </c>
    </row>
    <row r="36" customFormat="false" ht="12.8" hidden="false" customHeight="false" outlineLevel="0" collapsed="false">
      <c r="A36" s="0" t="str">
        <f aca="false">"&lt;~~"</f>
        <v>&lt;~~</v>
      </c>
      <c r="B36" s="0" t="s">
        <v>43</v>
      </c>
      <c r="C36" s="0" t="s">
        <v>11</v>
      </c>
      <c r="E36" s="0" t="str">
        <f aca="false">CONCATENATE("  ",B36,",    // ",C36," `",A36,"`    ",D36)</f>
        <v>  ARROW_TILDE_TILDE_LEFT,    // Arrow `&lt;~~`    </v>
      </c>
    </row>
    <row r="37" customFormat="false" ht="12.8" hidden="false" customHeight="false" outlineLevel="0" collapsed="false">
      <c r="A37" s="0" t="str">
        <f aca="false">"&lt;~~&gt;"</f>
        <v>&lt;~~&gt;</v>
      </c>
      <c r="B37" s="0" t="s">
        <v>44</v>
      </c>
      <c r="C37" s="0" t="s">
        <v>11</v>
      </c>
      <c r="E37" s="0" t="str">
        <f aca="false">CONCATENATE("  ",B37,",    // ",C37," `",A37,"`    ",D37)</f>
        <v>  ARROW_TILDE_TILDE_LEFT_RIGHT,    // Arrow `&lt;~~&gt;`    </v>
      </c>
    </row>
    <row r="38" customFormat="false" ht="12.8" hidden="false" customHeight="false" outlineLevel="0" collapsed="false">
      <c r="A38" s="0" t="str">
        <f aca="false">"~~&gt;"</f>
        <v>~~&gt;</v>
      </c>
      <c r="B38" s="0" t="s">
        <v>45</v>
      </c>
      <c r="C38" s="0" t="s">
        <v>11</v>
      </c>
      <c r="E38" s="0" t="str">
        <f aca="false">CONCATENATE("  ",B38,",    // ",C38," `",A38,"`    ",D38)</f>
        <v>  ARROW_TILDE_TILDE_RIGHT,    // Arrow `~~&gt;`    </v>
      </c>
    </row>
    <row r="39" customFormat="false" ht="12.8" hidden="false" customHeight="false" outlineLevel="0" collapsed="false">
      <c r="A39" s="0" t="str">
        <f aca="false">"~~~"</f>
        <v>~~~</v>
      </c>
      <c r="B39" s="0" t="s">
        <v>46</v>
      </c>
      <c r="C39" s="0" t="s">
        <v>11</v>
      </c>
      <c r="E39" s="0" t="str">
        <f aca="false">CONCATENATE("  ",B39,",    // ",C39," `",A39,"`    ",D39)</f>
        <v>  ARROW_TILDE_TILDE_TILDE,    // Arrow `~~~`    </v>
      </c>
    </row>
    <row r="40" customFormat="false" ht="12.8" hidden="false" customHeight="false" outlineLevel="0" collapsed="false">
      <c r="A40" s="0" t="s">
        <v>47</v>
      </c>
      <c r="B40" s="0" t="s">
        <v>48</v>
      </c>
      <c r="C40" s="0" t="s">
        <v>7</v>
      </c>
      <c r="E40" s="0" t="str">
        <f aca="false">CONCATENATE("  ",B40,",    // ",C40," `",A40,"`    ",D40)</f>
        <v>  AS,    // Keyword `as`    </v>
      </c>
    </row>
    <row r="41" customFormat="false" ht="12.8" hidden="false" customHeight="false" outlineLevel="0" collapsed="false">
      <c r="A41" s="0" t="s">
        <v>49</v>
      </c>
      <c r="B41" s="0" t="s">
        <v>50</v>
      </c>
      <c r="C41" s="0" t="s">
        <v>51</v>
      </c>
      <c r="E41" s="0" t="str">
        <f aca="false">CONCATENATE("  ",B41,",    // ",C41," `",A41,"`    ",D41)</f>
        <v>  AT,    // Operator `@`    </v>
      </c>
    </row>
    <row r="42" customFormat="false" ht="12.8" hidden="false" customHeight="false" outlineLevel="0" collapsed="false">
      <c r="A42" s="0" t="s">
        <v>52</v>
      </c>
      <c r="B42" s="0" t="s">
        <v>53</v>
      </c>
      <c r="C42" s="0" t="s">
        <v>51</v>
      </c>
      <c r="D42" s="0" t="s">
        <v>54</v>
      </c>
      <c r="E42" s="0" t="str">
        <f aca="false">CONCATENATE("  ",B42,",    // ",C42," `",A42,"`    ",D42)</f>
        <v>  BITWISE_AND,    // Operator `~and~`    Bitwise AND</v>
      </c>
    </row>
    <row r="43" customFormat="false" ht="12.8" hidden="false" customHeight="false" outlineLevel="0" collapsed="false">
      <c r="A43" s="0" t="s">
        <v>55</v>
      </c>
      <c r="B43" s="0" t="s">
        <v>56</v>
      </c>
      <c r="C43" s="0" t="s">
        <v>51</v>
      </c>
      <c r="D43" s="0" t="s">
        <v>57</v>
      </c>
      <c r="E43" s="0" t="str">
        <f aca="false">CONCATENATE("  ",B43,",    // ",C43," `",A43,"`    ",D43)</f>
        <v>  BITWISE_NAND,    // Operator `~nand~`    Bitwise NAND</v>
      </c>
    </row>
    <row r="44" customFormat="false" ht="12.8" hidden="false" customHeight="false" outlineLevel="0" collapsed="false">
      <c r="A44" s="0" t="s">
        <v>58</v>
      </c>
      <c r="B44" s="0" t="s">
        <v>59</v>
      </c>
      <c r="C44" s="0" t="s">
        <v>51</v>
      </c>
      <c r="D44" s="0" t="s">
        <v>60</v>
      </c>
      <c r="E44" s="0" t="str">
        <f aca="false">CONCATENATE("  ",B44,",    // ",C44," `",A44,"`    ",D44)</f>
        <v>  BITWISE_NOR,    // Operator `~nor~`    Bitwise NOR</v>
      </c>
    </row>
    <row r="45" customFormat="false" ht="12.8" hidden="false" customHeight="false" outlineLevel="0" collapsed="false">
      <c r="A45" s="0" t="s">
        <v>61</v>
      </c>
      <c r="B45" s="0" t="s">
        <v>62</v>
      </c>
      <c r="C45" s="0" t="s">
        <v>51</v>
      </c>
      <c r="D45" s="0" t="s">
        <v>63</v>
      </c>
      <c r="E45" s="0" t="str">
        <f aca="false">CONCATENATE("  ",B45,",    // ",C45," `",A45,"`    ",D45)</f>
        <v>  BITWISE_NOT,    // Operator `~not~`    Bitwise NOT (prefix)</v>
      </c>
    </row>
    <row r="46" customFormat="false" ht="12.8" hidden="false" customHeight="false" outlineLevel="0" collapsed="false">
      <c r="A46" s="0" t="s">
        <v>64</v>
      </c>
      <c r="B46" s="0" t="s">
        <v>65</v>
      </c>
      <c r="C46" s="0" t="s">
        <v>51</v>
      </c>
      <c r="D46" s="0" t="s">
        <v>66</v>
      </c>
      <c r="E46" s="0" t="str">
        <f aca="false">CONCATENATE("  ",B46,",    // ",C46," `",A46,"`    ",D46)</f>
        <v>  BITWISE_OR,    // Operator `~or~`    Bitwise OR</v>
      </c>
    </row>
    <row r="47" customFormat="false" ht="12.8" hidden="false" customHeight="false" outlineLevel="0" collapsed="false">
      <c r="A47" s="0" t="s">
        <v>67</v>
      </c>
      <c r="B47" s="0" t="s">
        <v>68</v>
      </c>
      <c r="C47" s="0" t="s">
        <v>51</v>
      </c>
      <c r="D47" s="0" t="s">
        <v>69</v>
      </c>
      <c r="E47" s="0" t="str">
        <f aca="false">CONCATENATE("  ",B47,",    // ",C47," `",A47,"`    ",D47)</f>
        <v>  BITWISE_SHIFT_LEFT,    // Operator `~shl~`    Bitwise SHIFT LEFT</v>
      </c>
    </row>
    <row r="48" customFormat="false" ht="12.8" hidden="false" customHeight="false" outlineLevel="0" collapsed="false">
      <c r="A48" s="0" t="s">
        <v>70</v>
      </c>
      <c r="B48" s="0" t="s">
        <v>71</v>
      </c>
      <c r="C48" s="0" t="s">
        <v>51</v>
      </c>
      <c r="D48" s="0" t="s">
        <v>72</v>
      </c>
      <c r="E48" s="0" t="str">
        <f aca="false">CONCATENATE("  ",B48,",    // ",C48," `",A48,"`    ",D48)</f>
        <v>  BITWISE_SHIFT_RIGHT,    // Operator `~shr~`    Bitwise SHIFT RIGHT (sign extend)</v>
      </c>
    </row>
    <row r="49" customFormat="false" ht="12.8" hidden="false" customHeight="false" outlineLevel="0" collapsed="false">
      <c r="A49" s="0" t="s">
        <v>73</v>
      </c>
      <c r="B49" s="0" t="s">
        <v>74</v>
      </c>
      <c r="C49" s="0" t="s">
        <v>51</v>
      </c>
      <c r="D49" s="0" t="s">
        <v>75</v>
      </c>
      <c r="E49" s="0" t="str">
        <f aca="false">CONCATENATE("  ",B49,",    // ",C49," `",A49,"`    ",D49)</f>
        <v>  BITWISE_XOR,    // Operator `~xor~`    Bitwise XOR</v>
      </c>
    </row>
    <row r="50" customFormat="false" ht="12.8" hidden="false" customHeight="false" outlineLevel="0" collapsed="false">
      <c r="A50" s="0" t="s">
        <v>76</v>
      </c>
      <c r="B50" s="0" t="s">
        <v>77</v>
      </c>
      <c r="C50" s="0" t="s">
        <v>51</v>
      </c>
      <c r="D50" s="0" t="s">
        <v>78</v>
      </c>
      <c r="E50" s="0" t="str">
        <f aca="false">CONCATENATE("  ",B50,",    // ",C50," `",A50,"`    ",D50)</f>
        <v>  BITWISE_ZERO_SHIFT_RIGHT,    // Operator `~zshr~`    Bitwise SHIFT RIGHT (zero extend)</v>
      </c>
    </row>
    <row r="51" customFormat="false" ht="12.8" hidden="false" customHeight="false" outlineLevel="0" collapsed="false">
      <c r="A51" s="0" t="str">
        <f aca="false">"`...`"</f>
        <v>`...`</v>
      </c>
      <c r="B51" s="0" t="s">
        <v>79</v>
      </c>
      <c r="C51" s="0" t="s">
        <v>9</v>
      </c>
      <c r="E51" s="0" t="str">
        <f aca="false">CONCATENATE("  ",B51,",    // ",C51," `",A51,"`    ",D51)</f>
        <v>  CodeLiteral,    // Literal ``...``    </v>
      </c>
    </row>
    <row r="52" customFormat="false" ht="12.8" hidden="false" customHeight="false" outlineLevel="0" collapsed="false">
      <c r="A52" s="0" t="str">
        <f aca="false">":"</f>
        <v>:</v>
      </c>
      <c r="B52" s="0" t="s">
        <v>80</v>
      </c>
      <c r="C52" s="0" t="s">
        <v>81</v>
      </c>
      <c r="E52" s="0" t="str">
        <f aca="false">CONCATENATE("  ",B52,",    // ",C52," `",A52,"`    ",D52)</f>
        <v>  COLON,    // Punctuation `:`    </v>
      </c>
    </row>
    <row r="53" customFormat="false" ht="12.8" hidden="false" customHeight="false" outlineLevel="0" collapsed="false">
      <c r="A53" s="0" t="str">
        <f aca="false">"::"</f>
        <v>::</v>
      </c>
      <c r="B53" s="0" t="s">
        <v>82</v>
      </c>
      <c r="C53" s="0" t="s">
        <v>81</v>
      </c>
      <c r="E53" s="0" t="str">
        <f aca="false">CONCATENATE("  ",B53,",    // ",C53," `",A53,"`    ",D53)</f>
        <v>  COLON_COLON,    // Punctuation `::`    </v>
      </c>
    </row>
    <row r="54" customFormat="false" ht="12.8" hidden="false" customHeight="false" outlineLevel="0" collapsed="false">
      <c r="A54" s="0" t="str">
        <f aca="false">","</f>
        <v>,</v>
      </c>
      <c r="B54" s="0" t="s">
        <v>83</v>
      </c>
      <c r="C54" s="0" t="s">
        <v>81</v>
      </c>
      <c r="E54" s="0" t="str">
        <f aca="false">CONCATENATE("  ",B54,",    // ",C54," `",A54,"`    ",D54)</f>
        <v>  COMMA,    // Punctuation `,`    </v>
      </c>
    </row>
    <row r="55" customFormat="false" ht="12.8" hidden="false" customHeight="false" outlineLevel="0" collapsed="false">
      <c r="A55" s="0" t="str">
        <f aca="false">"&lt;=&gt;"</f>
        <v>&lt;=&gt;</v>
      </c>
      <c r="B55" s="0" t="s">
        <v>84</v>
      </c>
      <c r="C55" s="0" t="s">
        <v>51</v>
      </c>
      <c r="E55" s="0" t="str">
        <f aca="false">CONCATENATE("  ",B55,",    // ",C55," `",A55,"`    ",D55)</f>
        <v>  COMPARE,    // Operator `&lt;=&gt;`    </v>
      </c>
    </row>
    <row r="56" customFormat="false" ht="12.8" hidden="false" customHeight="false" outlineLevel="0" collapsed="false">
      <c r="A56" s="0" t="str">
        <f aca="false">"&amp;="</f>
        <v>&amp;=</v>
      </c>
      <c r="B56" s="0" t="s">
        <v>85</v>
      </c>
      <c r="C56" s="0" t="s">
        <v>51</v>
      </c>
      <c r="E56" s="0" t="str">
        <f aca="false">CONCATENATE("  ",B56,",    // ",C56," `",A56,"`    ",D56)</f>
        <v>  CONCAT_EQUALS,    // Operator `&amp;=`    </v>
      </c>
    </row>
    <row r="57" customFormat="false" ht="12.8" hidden="false" customHeight="false" outlineLevel="0" collapsed="false">
      <c r="A57" s="0" t="str">
        <f aca="false">"&amp;"</f>
        <v>&amp;</v>
      </c>
      <c r="B57" s="0" t="s">
        <v>86</v>
      </c>
      <c r="C57" s="0" t="s">
        <v>51</v>
      </c>
      <c r="E57" s="0" t="str">
        <f aca="false">CONCATENATE("  ",B57,",    // ",C57," `",A57,"`    ",D57)</f>
        <v>  CONCATENATE,    // Operator `&amp;`    </v>
      </c>
    </row>
    <row r="58" customFormat="false" ht="12.8" hidden="false" customHeight="false" outlineLevel="0" collapsed="false">
      <c r="A58" s="0" t="str">
        <f aca="false">"$2016-12-31T12:01:14.001-05:00$"</f>
        <v>$2016-12-31T12:01:14.001-05:00$</v>
      </c>
      <c r="B58" s="0" t="s">
        <v>87</v>
      </c>
      <c r="C58" s="0" t="s">
        <v>9</v>
      </c>
      <c r="E58" s="0" t="str">
        <f aca="false">CONCATENATE("  ",B58,",    // ",C58," `",A58,"`    ",D58)</f>
        <v>  DateTimeLiteral,    // Literal `$2016-12-31T12:01:14.001-05:00$`    </v>
      </c>
    </row>
    <row r="59" customFormat="false" ht="12.8" hidden="false" customHeight="false" outlineLevel="0" collapsed="false">
      <c r="A59" s="0" t="s">
        <v>88</v>
      </c>
      <c r="B59" s="0" t="s">
        <v>89</v>
      </c>
      <c r="C59" s="0" t="s">
        <v>7</v>
      </c>
      <c r="E59" s="0" t="str">
        <f aca="false">CONCATENATE("  ",B59,",    // ",C59," `",A59,"`    ",D59)</f>
        <v>  DIV,    // Keyword `div`    </v>
      </c>
    </row>
    <row r="60" customFormat="false" ht="12.8" hidden="false" customHeight="false" outlineLevel="0" collapsed="false">
      <c r="A60" s="0" t="str">
        <f aca="false">"/="</f>
        <v>/=</v>
      </c>
      <c r="B60" s="0" t="s">
        <v>90</v>
      </c>
      <c r="C60" s="0" t="s">
        <v>51</v>
      </c>
      <c r="E60" s="0" t="str">
        <f aca="false">CONCATENATE("  ",B60,",    // ",C60," `",A60,"`    ",D60)</f>
        <v>  DIVIDE_EQUALS,    // Operator `/=`    </v>
      </c>
    </row>
    <row r="61" customFormat="false" ht="12.8" hidden="false" customHeight="false" outlineLevel="0" collapsed="false">
      <c r="A61" s="0" t="str">
        <f aca="false">"/"</f>
        <v>/</v>
      </c>
      <c r="B61" s="0" t="s">
        <v>91</v>
      </c>
      <c r="C61" s="0" t="s">
        <v>51</v>
      </c>
      <c r="E61" s="0" t="str">
        <f aca="false">CONCATENATE("  ",B61,",    // ",C61," `",A61,"`    ",D61)</f>
        <v>  DIVIDED_BY,    // Operator `/`    </v>
      </c>
    </row>
    <row r="62" customFormat="false" ht="12.8" hidden="false" customHeight="false" outlineLevel="0" collapsed="false">
      <c r="A62" s="0" t="str">
        <f aca="false">"/*...*/"</f>
        <v>/*...*/</v>
      </c>
      <c r="B62" s="0" t="s">
        <v>92</v>
      </c>
      <c r="C62" s="0" t="s">
        <v>92</v>
      </c>
      <c r="D62" s="0" t="s">
        <v>93</v>
      </c>
      <c r="E62" s="0" t="str">
        <f aca="false">CONCATENATE("  ",B62,",    // ",C62," `",A62,"`    ",D62)</f>
        <v>  Documentation,    // Documentation `/*...*/`    Annotation documentation for an element</v>
      </c>
    </row>
    <row r="63" customFormat="false" ht="12.8" hidden="false" customHeight="false" outlineLevel="0" collapsed="false">
      <c r="A63" s="0" t="str">
        <f aca="false">"."</f>
        <v>.</v>
      </c>
      <c r="B63" s="0" t="s">
        <v>94</v>
      </c>
      <c r="C63" s="0" t="s">
        <v>81</v>
      </c>
      <c r="E63" s="0" t="str">
        <f aca="false">CONCATENATE("  ",B63,",    // ",C63," `",A63,"`    ",D63)</f>
        <v>  DOT,    // Punctuation `.`    </v>
      </c>
    </row>
    <row r="64" customFormat="false" ht="12.8" hidden="false" customHeight="false" outlineLevel="0" collapsed="false">
      <c r="A64" s="0" t="str">
        <f aca="false">"..."</f>
        <v>...</v>
      </c>
      <c r="B64" s="0" t="s">
        <v>95</v>
      </c>
      <c r="C64" s="0" t="s">
        <v>81</v>
      </c>
      <c r="E64" s="0" t="str">
        <f aca="false">CONCATENATE("  ",B64,",    // ",C64," `",A64,"`    ",D64)</f>
        <v>  DOT_DOT_DOT,    // Punctuation `...`    </v>
      </c>
    </row>
    <row r="65" customFormat="false" ht="12.8" hidden="false" customHeight="false" outlineLevel="0" collapsed="false">
      <c r="A65" s="0" t="s">
        <v>96</v>
      </c>
      <c r="B65" s="0" t="s">
        <v>97</v>
      </c>
      <c r="C65" s="0" t="s">
        <v>81</v>
      </c>
      <c r="E65" s="0" t="str">
        <f aca="false">CONCATENATE("  ",B65,",    // ",C65," `",A65,"`    ",D65)</f>
        <v>  DOT_QUESTION,    // Punctuation `.?`    </v>
      </c>
    </row>
    <row r="66" customFormat="false" ht="12.8" hidden="false" customHeight="false" outlineLevel="0" collapsed="false">
      <c r="A66" s="0" t="s">
        <v>98</v>
      </c>
      <c r="B66" s="0" t="s">
        <v>99</v>
      </c>
      <c r="C66" s="0" t="s">
        <v>7</v>
      </c>
      <c r="E66" s="0" t="str">
        <f aca="false">CONCATENATE("  ",B66,",    // ",C66," `",A66,"`    ",D66)</f>
        <v>  END,    // Keyword `end`    </v>
      </c>
    </row>
    <row r="67" customFormat="false" ht="12.8" hidden="false" customHeight="false" outlineLevel="0" collapsed="false">
      <c r="A67" s="0" t="str">
        <f aca="false">"="</f>
        <v>=</v>
      </c>
      <c r="B67" s="0" t="s">
        <v>100</v>
      </c>
      <c r="C67" s="0" t="s">
        <v>51</v>
      </c>
      <c r="E67" s="0" t="str">
        <f aca="false">CONCATENATE("  ",B67,",    // ",C67," `",A67,"`    ",D67)</f>
        <v>  EQUALS,    // Operator `=`    </v>
      </c>
    </row>
    <row r="68" customFormat="false" ht="12.8" hidden="false" customHeight="false" outlineLevel="0" collapsed="false">
      <c r="B68" s="0" t="s">
        <v>101</v>
      </c>
      <c r="C68" s="0" t="s">
        <v>102</v>
      </c>
      <c r="E68" s="0" t="str">
        <f aca="false">CONCATENATE("  ",B68,",    // ",C68," `",A68,"`    ",D68)</f>
        <v>  ErrorInvalidIdentifier,    // Error ``    </v>
      </c>
    </row>
    <row r="69" customFormat="false" ht="12.8" hidden="false" customHeight="false" outlineLevel="0" collapsed="false">
      <c r="B69" s="0" t="s">
        <v>103</v>
      </c>
      <c r="C69" s="0" t="s">
        <v>102</v>
      </c>
      <c r="E69" s="0" t="str">
        <f aca="false">CONCATENATE("  ",B69,",    // ",C69," `",A69,"`    ",D69)</f>
        <v>  ErrorInvalidMultilineTextLiteral,    // Error ``    </v>
      </c>
    </row>
    <row r="70" customFormat="false" ht="12.8" hidden="false" customHeight="false" outlineLevel="0" collapsed="false">
      <c r="B70" s="0" t="s">
        <v>104</v>
      </c>
      <c r="C70" s="0" t="s">
        <v>102</v>
      </c>
      <c r="E70" s="0" t="str">
        <f aca="false">CONCATENATE("  ",B70,",    // ",C70," `",A70,"`    ",D70)</f>
        <v>  ErrorInvalidTextLiteral,    // Error ``    </v>
      </c>
    </row>
    <row r="71" customFormat="false" ht="12.8" hidden="false" customHeight="false" outlineLevel="0" collapsed="false">
      <c r="B71" s="0" t="s">
        <v>105</v>
      </c>
      <c r="C71" s="0" t="s">
        <v>102</v>
      </c>
      <c r="E71" s="0" t="str">
        <f aca="false">CONCATENATE("  ",B71,",    // ",C71," `",A71,"`    ",D71)</f>
        <v>  ErrorInvalidTimeLiteral,    // Error ``    </v>
      </c>
    </row>
    <row r="72" customFormat="false" ht="12.8" hidden="false" customHeight="false" outlineLevel="0" collapsed="false">
      <c r="B72" s="0" t="s">
        <v>106</v>
      </c>
      <c r="C72" s="0" t="s">
        <v>102</v>
      </c>
      <c r="E72" s="0" t="str">
        <f aca="false">CONCATENATE("  ",B72,",    // ",C72," `",A72,"`    ",D72)</f>
        <v>  ErrorUnclosedBlockComment,    // Error ``    </v>
      </c>
    </row>
    <row r="73" customFormat="false" ht="12.8" hidden="false" customHeight="false" outlineLevel="0" collapsed="false">
      <c r="B73" s="0" t="s">
        <v>107</v>
      </c>
      <c r="C73" s="0" t="s">
        <v>102</v>
      </c>
      <c r="E73" s="0" t="str">
        <f aca="false">CONCATENATE("  ",B73,",    // ",C73," `",A73,"`    ",D73)</f>
        <v>  ErrorUnclosedCodeLiteral,    // Error ``    </v>
      </c>
    </row>
    <row r="74" customFormat="false" ht="12.8" hidden="false" customHeight="false" outlineLevel="0" collapsed="false">
      <c r="B74" s="0" t="s">
        <v>108</v>
      </c>
      <c r="C74" s="0" t="s">
        <v>102</v>
      </c>
      <c r="E74" s="0" t="str">
        <f aca="false">CONCATENATE("  ",B74,",    // ",C74," `",A74,"`    ",D74)</f>
        <v>  ErrorUnclosedLocationLiteral,    // Error ``    </v>
      </c>
    </row>
    <row r="75" customFormat="false" ht="12.8" hidden="false" customHeight="false" outlineLevel="0" collapsed="false">
      <c r="B75" s="0" t="s">
        <v>109</v>
      </c>
      <c r="C75" s="0" t="s">
        <v>102</v>
      </c>
      <c r="E75" s="0" t="str">
        <f aca="false">CONCATENATE("  ",B75,",    // ",C75," `",A75,"`    ",D75)</f>
        <v>  ErrorUnclosedRegularExpression,    // Error ``    </v>
      </c>
    </row>
    <row r="76" customFormat="false" ht="12.8" hidden="false" customHeight="false" outlineLevel="0" collapsed="false">
      <c r="B76" s="0" t="s">
        <v>110</v>
      </c>
      <c r="C76" s="0" t="s">
        <v>102</v>
      </c>
      <c r="E76" s="0" t="str">
        <f aca="false">CONCATENATE("  ",B76,",    // ",C76," `",A76,"`    ",D76)</f>
        <v>  ErrorUnclosedTemplate,    // Error ``    </v>
      </c>
    </row>
    <row r="77" customFormat="false" ht="12.8" hidden="false" customHeight="false" outlineLevel="0" collapsed="false">
      <c r="B77" s="0" t="s">
        <v>111</v>
      </c>
      <c r="C77" s="0" t="s">
        <v>102</v>
      </c>
      <c r="E77" s="0" t="str">
        <f aca="false">CONCATENATE("  ",B77,",    // ",C77," `",A77,"`    ",D77)</f>
        <v>  ErrorUnclosedTextLiteral,    // Error ``    </v>
      </c>
    </row>
    <row r="78" customFormat="false" ht="12.8" hidden="false" customHeight="false" outlineLevel="0" collapsed="false">
      <c r="B78" s="0" t="s">
        <v>112</v>
      </c>
      <c r="C78" s="0" t="s">
        <v>102</v>
      </c>
      <c r="E78" s="0" t="str">
        <f aca="false">CONCATENATE("  ",B78,",    // ",C78," `",A78,"`    ",D78)</f>
        <v>  ErrorUnclosedTextLiteralMultiline,    // Error ``    </v>
      </c>
    </row>
    <row r="79" customFormat="false" ht="12.8" hidden="false" customHeight="false" outlineLevel="0" collapsed="false">
      <c r="B79" s="0" t="s">
        <v>113</v>
      </c>
      <c r="C79" s="0" t="s">
        <v>102</v>
      </c>
      <c r="E79" s="0" t="str">
        <f aca="false">CONCATENATE("  ",B79,",    // ",C79," `",A79,"`    ",D79)</f>
        <v>  ErrorUnexpectedCharacter,    // Error ``    </v>
      </c>
    </row>
    <row r="80" customFormat="false" ht="12.8" hidden="false" customHeight="false" outlineLevel="0" collapsed="false">
      <c r="A80" s="2" t="s">
        <v>114</v>
      </c>
      <c r="B80" s="2" t="s">
        <v>115</v>
      </c>
      <c r="C80" s="0" t="s">
        <v>7</v>
      </c>
      <c r="E80" s="0" t="str">
        <f aca="false">CONCATENATE("  ",B80,",    // ",C80," `",A80,"`    ",D80)</f>
        <v>  FALSE,    // Keyword `false`    </v>
      </c>
    </row>
    <row r="81" customFormat="false" ht="12.8" hidden="false" customHeight="false" outlineLevel="0" collapsed="false">
      <c r="A81" s="0" t="str">
        <f aca="false">"%%]"</f>
        <v>%%]</v>
      </c>
      <c r="B81" s="0" t="s">
        <v>116</v>
      </c>
      <c r="C81" s="0" t="s">
        <v>81</v>
      </c>
      <c r="D81" s="0" t="s">
        <v>117</v>
      </c>
      <c r="E81" s="0" t="str">
        <f aca="false">CONCATENATE("  ",B81,",    // ",C81," `",A81,"`    ",D81)</f>
        <v>  GRAPH_END,    // Punctuation `%%]`    End of a graph literal</v>
      </c>
    </row>
    <row r="82" customFormat="false" ht="12.8" hidden="false" customHeight="false" outlineLevel="0" collapsed="false">
      <c r="A82" s="0" t="str">
        <f aca="false">"[%%"</f>
        <v>[%%</v>
      </c>
      <c r="B82" s="0" t="s">
        <v>118</v>
      </c>
      <c r="C82" s="0" t="s">
        <v>81</v>
      </c>
      <c r="D82" s="0" t="s">
        <v>119</v>
      </c>
      <c r="E82" s="0" t="str">
        <f aca="false">CONCATENATE("  ",B82,",    // ",C82," `",A82,"`    ",D82)</f>
        <v>  GRAPH_START,    // Punctuation `[%%`    Start of a graph literal</v>
      </c>
    </row>
    <row r="83" customFormat="false" ht="12.8" hidden="false" customHeight="false" outlineLevel="0" collapsed="false">
      <c r="A83" s="0" t="str">
        <f aca="false">"&gt;"</f>
        <v>&gt;</v>
      </c>
      <c r="B83" s="0" t="s">
        <v>120</v>
      </c>
      <c r="C83" s="0" t="s">
        <v>51</v>
      </c>
      <c r="E83" s="0" t="str">
        <f aca="false">CONCATENATE("  ",B83,",    // ",C83," `",A83,"`    ",D83)</f>
        <v>  GREATER_THAN,    // Operator `&gt;`    </v>
      </c>
    </row>
    <row r="84" customFormat="false" ht="12.8" hidden="false" customHeight="false" outlineLevel="0" collapsed="false">
      <c r="A84" s="0" t="str">
        <f aca="false">"&gt;="</f>
        <v>&gt;=</v>
      </c>
      <c r="B84" s="0" t="s">
        <v>121</v>
      </c>
      <c r="C84" s="0" t="s">
        <v>51</v>
      </c>
      <c r="E84" s="0" t="str">
        <f aca="false">CONCATENATE("  ",B84,",    // ",C84," `",A84,"`    ",D84)</f>
        <v>  GREATER_THAN_OR_EQUAL,    // Operator `&gt;=`    </v>
      </c>
    </row>
    <row r="85" customFormat="false" ht="12.8" hidden="false" customHeight="false" outlineLevel="0" collapsed="false">
      <c r="A85" s="0" t="s">
        <v>122</v>
      </c>
      <c r="B85" s="3" t="s">
        <v>123</v>
      </c>
      <c r="C85" s="0" t="s">
        <v>123</v>
      </c>
      <c r="E85" s="0" t="str">
        <f aca="false">CONCATENATE("  ",B85,",    // ",C85," `",A85,"`    ",D85)</f>
        <v>  Identifier,    // Identifier `z_z1`    </v>
      </c>
    </row>
    <row r="86" customFormat="false" ht="12.8" hidden="false" customHeight="false" outlineLevel="0" collapsed="false">
      <c r="A86" s="0" t="s">
        <v>124</v>
      </c>
      <c r="B86" s="0" t="s">
        <v>125</v>
      </c>
      <c r="C86" s="0" t="s">
        <v>7</v>
      </c>
      <c r="E86" s="0" t="str">
        <f aca="false">CONCATENATE("  ",B86,",    // ",C86," `",A86,"`    ",D86)</f>
        <v>  IN,    // Keyword `in`    </v>
      </c>
    </row>
    <row r="87" customFormat="false" ht="12.8" hidden="false" customHeight="false" outlineLevel="0" collapsed="false">
      <c r="A87" s="0" t="str">
        <f aca="false">"0b101010"</f>
        <v>0b101010</v>
      </c>
      <c r="B87" s="0" t="s">
        <v>126</v>
      </c>
      <c r="C87" s="0" t="s">
        <v>9</v>
      </c>
      <c r="E87" s="0" t="str">
        <f aca="false">CONCATENATE("  ",B87,",    // ",C87," `",A87,"`    ",D87)</f>
        <v>  IntegerLiteral_Binary,    // Literal `0b101010`    </v>
      </c>
    </row>
    <row r="88" customFormat="false" ht="12.8" hidden="false" customHeight="false" outlineLevel="0" collapsed="false">
      <c r="A88" s="0" t="str">
        <f aca="false">"0"</f>
        <v>0</v>
      </c>
      <c r="B88" s="0" t="s">
        <v>127</v>
      </c>
      <c r="C88" s="0" t="s">
        <v>9</v>
      </c>
      <c r="E88" s="0" t="str">
        <f aca="false">CONCATENATE("  ",B88,",    // ",C88," `",A88,"`    ",D88)</f>
        <v>  IntegerLiteral_Decimal,    // Literal `0`    </v>
      </c>
    </row>
    <row r="89" customFormat="false" ht="12.8" hidden="false" customHeight="false" outlineLevel="0" collapsed="false">
      <c r="A89" s="0" t="str">
        <f aca="false">"0x12AB"</f>
        <v>0x12AB</v>
      </c>
      <c r="B89" s="0" t="s">
        <v>128</v>
      </c>
      <c r="C89" s="0" t="s">
        <v>9</v>
      </c>
      <c r="E89" s="0" t="str">
        <f aca="false">CONCATENATE("  ",B89,",    // ",C89," `",A89,"`    ",D89)</f>
        <v>  IntegerLiteral_Hex,    // Literal `0x12AB`    </v>
      </c>
    </row>
    <row r="90" customFormat="false" ht="12.8" hidden="false" customHeight="false" outlineLevel="0" collapsed="false">
      <c r="A90" s="0" t="s">
        <v>129</v>
      </c>
      <c r="B90" s="0" t="s">
        <v>130</v>
      </c>
      <c r="C90" s="0" t="s">
        <v>7</v>
      </c>
      <c r="E90" s="0" t="str">
        <f aca="false">CONCATENATE("  ",B90,",    // ",C90," `",A90,"`    ",D90)</f>
        <v>  IS,    // Keyword `is`    </v>
      </c>
    </row>
    <row r="91" customFormat="false" ht="12.8" hidden="false" customHeight="false" outlineLevel="0" collapsed="false">
      <c r="A91" s="0" t="s">
        <v>131</v>
      </c>
      <c r="B91" s="0" t="s">
        <v>132</v>
      </c>
      <c r="C91" s="0" t="s">
        <v>7</v>
      </c>
      <c r="E91" s="0" t="str">
        <f aca="false">CONCATENATE("  ",B91,",    // ",C91," `",A91,"`    ",D91)</f>
        <v>  ISNOT,    // Keyword `isnot`    </v>
      </c>
    </row>
    <row r="92" customFormat="false" ht="12.8" hidden="false" customHeight="false" outlineLevel="0" collapsed="false">
      <c r="A92" s="0" t="str">
        <f aca="false">"{"</f>
        <v>{</v>
      </c>
      <c r="B92" s="0" t="s">
        <v>133</v>
      </c>
      <c r="C92" s="0" t="s">
        <v>81</v>
      </c>
      <c r="E92" s="0" t="str">
        <f aca="false">CONCATENATE("  ",B92,",    // ",C92," `",A92,"`    ",D92)</f>
        <v>  LEFT_BRACE,    // Punctuation `{`    </v>
      </c>
    </row>
    <row r="93" customFormat="false" ht="12.8" hidden="false" customHeight="false" outlineLevel="0" collapsed="false">
      <c r="A93" s="0" t="str">
        <f aca="false">"["</f>
        <v>[</v>
      </c>
      <c r="B93" s="0" t="s">
        <v>134</v>
      </c>
      <c r="C93" s="0" t="s">
        <v>81</v>
      </c>
      <c r="E93" s="0" t="str">
        <f aca="false">CONCATENATE("  ",B93,",    // ",C93," `",A93,"`    ",D93)</f>
        <v>  LEFT_BRACKET,    // Punctuation `[`    </v>
      </c>
    </row>
    <row r="94" customFormat="false" ht="12.8" hidden="false" customHeight="false" outlineLevel="0" collapsed="false">
      <c r="A94" s="0" t="str">
        <f aca="false">"("</f>
        <v>(</v>
      </c>
      <c r="B94" s="0" t="s">
        <v>135</v>
      </c>
      <c r="C94" s="0" t="s">
        <v>81</v>
      </c>
      <c r="E94" s="0" t="str">
        <f aca="false">CONCATENATE("  ",B94,",    // ",C94," `",A94,"`    ",D94)</f>
        <v>  LEFT_PARENTHESIS,    // Punctuation `(`    </v>
      </c>
    </row>
    <row r="95" customFormat="false" ht="12.8" hidden="false" customHeight="false" outlineLevel="0" collapsed="false">
      <c r="A95" s="0" t="str">
        <f aca="false">"&lt;"</f>
        <v>&lt;</v>
      </c>
      <c r="B95" s="0" t="s">
        <v>136</v>
      </c>
      <c r="C95" s="0" t="s">
        <v>51</v>
      </c>
      <c r="E95" s="0" t="str">
        <f aca="false">CONCATENATE("  ",B95,",    // ",C95," `",A95,"`    ",D95)</f>
        <v>  LESS_THAN,    // Operator `&lt;`    </v>
      </c>
    </row>
    <row r="96" customFormat="false" ht="12.8" hidden="false" customHeight="false" outlineLevel="0" collapsed="false">
      <c r="A96" s="0" t="str">
        <f aca="false">"&lt;="</f>
        <v>&lt;=</v>
      </c>
      <c r="B96" s="0" t="s">
        <v>137</v>
      </c>
      <c r="C96" s="0" t="s">
        <v>51</v>
      </c>
      <c r="E96" s="0" t="str">
        <f aca="false">CONCATENATE("  ",B96,",    // ",C96," `",A96,"`    ",D96)</f>
        <v>  LESS_THAN_OR_EQUAL,    // Operator `&lt;=`    </v>
      </c>
    </row>
    <row r="97" customFormat="false" ht="12.8" hidden="false" customHeight="false" outlineLevel="0" collapsed="false">
      <c r="A97" s="0" t="str">
        <f aca="false">"@| ... |"</f>
        <v>@| ... |</v>
      </c>
      <c r="B97" s="0" t="s">
        <v>138</v>
      </c>
      <c r="C97" s="0" t="s">
        <v>9</v>
      </c>
      <c r="E97" s="0" t="str">
        <f aca="false">CONCATENATE("  ",B97,",    // ",C97," `",A97,"`    ",D97)</f>
        <v>  LocationLiteral,    // Literal `@| ... |`    </v>
      </c>
    </row>
    <row r="98" customFormat="false" ht="12.8" hidden="false" customHeight="false" outlineLevel="0" collapsed="false">
      <c r="A98" s="0" t="s">
        <v>139</v>
      </c>
      <c r="B98" s="0" t="s">
        <v>140</v>
      </c>
      <c r="C98" s="0" t="s">
        <v>51</v>
      </c>
      <c r="D98" s="0" t="s">
        <v>141</v>
      </c>
      <c r="E98" s="0" t="str">
        <f aca="false">CONCATENATE("  ",B98,",    // ",C98," `",A98,"`    ",D98)</f>
        <v>  MINUS,    // Operator `-`    Subtraction (infix); Negation (prefix)</v>
      </c>
    </row>
    <row r="99" customFormat="false" ht="12.8" hidden="false" customHeight="false" outlineLevel="0" collapsed="false">
      <c r="A99" s="0" t="str">
        <f aca="false">"-="</f>
        <v>-=</v>
      </c>
      <c r="B99" s="0" t="s">
        <v>142</v>
      </c>
      <c r="C99" s="0" t="s">
        <v>51</v>
      </c>
      <c r="E99" s="0" t="str">
        <f aca="false">CONCATENATE("  ",B99,",    // ",C99," `",A99,"`    ",D99)</f>
        <v>  MINUS_EQUALS,    // Operator `-=`    </v>
      </c>
    </row>
    <row r="100" customFormat="false" ht="12.8" hidden="false" customHeight="false" outlineLevel="0" collapsed="false">
      <c r="A100" s="0" t="s">
        <v>143</v>
      </c>
      <c r="B100" s="0" t="s">
        <v>144</v>
      </c>
      <c r="C100" s="0" t="s">
        <v>7</v>
      </c>
      <c r="E100" s="0" t="str">
        <f aca="false">CONCATENATE("  ",B100,",    // ",C100," `",A100,"`    ",D100)</f>
        <v>  MOD,    // Keyword `mod`    </v>
      </c>
    </row>
    <row r="101" customFormat="false" ht="12.8" hidden="false" customHeight="false" outlineLevel="0" collapsed="false">
      <c r="A101" s="0" t="s">
        <v>145</v>
      </c>
      <c r="B101" s="0" t="s">
        <v>146</v>
      </c>
      <c r="C101" s="0" t="s">
        <v>7</v>
      </c>
      <c r="E101" s="0" t="str">
        <f aca="false">CONCATENATE("  ",B101,",    // ",C101," `",A101,"`    ",D101)</f>
        <v>  NOT,    // Keyword `not`    </v>
      </c>
    </row>
    <row r="102" customFormat="false" ht="12.8" hidden="false" customHeight="false" outlineLevel="0" collapsed="false">
      <c r="A102" s="0" t="str">
        <f aca="false">"&lt;&gt;"</f>
        <v>&lt;&gt;</v>
      </c>
      <c r="B102" s="0" t="s">
        <v>147</v>
      </c>
      <c r="C102" s="0" t="s">
        <v>51</v>
      </c>
      <c r="E102" s="0" t="str">
        <f aca="false">CONCATENATE("  ",B102,",    // ",C102," `",A102,"`    ",D102)</f>
        <v>  NOT_EQUAL_TO,    // Operator `&lt;&gt;`    </v>
      </c>
    </row>
    <row r="103" customFormat="false" ht="12.8" hidden="false" customHeight="false" outlineLevel="0" collapsed="false">
      <c r="A103" s="0" t="s">
        <v>148</v>
      </c>
      <c r="B103" s="0" t="s">
        <v>149</v>
      </c>
      <c r="C103" s="0" t="s">
        <v>7</v>
      </c>
      <c r="E103" s="0" t="str">
        <f aca="false">CONCATENATE("  ",B103,",    // ",C103," `",A103,"`    ",D103)</f>
        <v>  NOTIN,    // Keyword `notin`    </v>
      </c>
    </row>
    <row r="104" customFormat="false" ht="12.8" hidden="false" customHeight="false" outlineLevel="0" collapsed="false">
      <c r="A104" s="0" t="str">
        <f aca="false">"123.45"</f>
        <v>123.45</v>
      </c>
      <c r="B104" s="0" t="s">
        <v>150</v>
      </c>
      <c r="C104" s="0" t="s">
        <v>9</v>
      </c>
      <c r="E104" s="0" t="str">
        <f aca="false">CONCATENATE("  ",B104,",    // ",C104," `",A104,"`    ",D104)</f>
        <v>  NumberLiteral,    // Literal `123.45`    </v>
      </c>
    </row>
    <row r="105" customFormat="false" ht="12.8" hidden="false" customHeight="false" outlineLevel="0" collapsed="false">
      <c r="A105" s="0" t="s">
        <v>151</v>
      </c>
      <c r="B105" s="0" t="s">
        <v>152</v>
      </c>
      <c r="C105" s="0" t="s">
        <v>7</v>
      </c>
      <c r="E105" s="0" t="str">
        <f aca="false">CONCATENATE("  ",B105,",    // ",C105," `",A105,"`    ",D105)</f>
        <v>  OR,    // Keyword `or`    </v>
      </c>
    </row>
    <row r="106" customFormat="false" ht="12.8" hidden="false" customHeight="false" outlineLevel="0" collapsed="false">
      <c r="A106" s="0" t="str">
        <f aca="false">"%"</f>
        <v>%</v>
      </c>
      <c r="B106" s="0" t="s">
        <v>153</v>
      </c>
      <c r="C106" s="0" t="s">
        <v>51</v>
      </c>
      <c r="E106" s="0" t="str">
        <f aca="false">CONCATENATE("  ",B106,",    // ",C106," `",A106,"`    ",D106)</f>
        <v>  PERCENT,    // Operator `%`    </v>
      </c>
    </row>
    <row r="107" customFormat="false" ht="12.8" hidden="false" customHeight="false" outlineLevel="0" collapsed="false">
      <c r="A107" s="0" t="str">
        <f aca="false">"+"</f>
        <v>+</v>
      </c>
      <c r="B107" s="0" t="s">
        <v>154</v>
      </c>
      <c r="C107" s="0" t="s">
        <v>51</v>
      </c>
      <c r="E107" s="0" t="str">
        <f aca="false">CONCATENATE("  ",B107,",    // ",C107," `",A107,"`    ",D107)</f>
        <v>  PLUS,    // Operator `+`    </v>
      </c>
    </row>
    <row r="108" customFormat="false" ht="12.8" hidden="false" customHeight="false" outlineLevel="0" collapsed="false">
      <c r="A108" s="0" t="str">
        <f aca="false">"+="</f>
        <v>+=</v>
      </c>
      <c r="B108" s="0" t="s">
        <v>155</v>
      </c>
      <c r="C108" s="0" t="s">
        <v>51</v>
      </c>
      <c r="E108" s="0" t="str">
        <f aca="false">CONCATENATE("  ",B108,",    // ",C108," `",A108,"`    ",D108)</f>
        <v>  PLUS_EQUALS,    // Operator `+=`    </v>
      </c>
    </row>
    <row r="109" customFormat="false" ht="12.8" hidden="false" customHeight="false" outlineLevel="0" collapsed="false">
      <c r="A109" s="0" t="str">
        <f aca="false">"^"</f>
        <v>^</v>
      </c>
      <c r="B109" s="0" t="s">
        <v>156</v>
      </c>
      <c r="C109" s="0" t="s">
        <v>51</v>
      </c>
      <c r="E109" s="0" t="str">
        <f aca="false">CONCATENATE("  ",B109,",    // ",C109," `",A109,"`    ",D109)</f>
        <v>  POWER,    // Operator `^`    </v>
      </c>
    </row>
    <row r="110" customFormat="false" ht="12.8" hidden="false" customHeight="false" outlineLevel="0" collapsed="false">
      <c r="A110" s="0" t="str">
        <f aca="false">"^="</f>
        <v>^=</v>
      </c>
      <c r="B110" s="0" t="s">
        <v>157</v>
      </c>
      <c r="C110" s="0" t="s">
        <v>51</v>
      </c>
      <c r="E110" s="0" t="str">
        <f aca="false">CONCATENATE("  ",B110,",    // ",C110," `",A110,"`    ",D110)</f>
        <v>  POWER_EQUALS,    // Operator `^=`    </v>
      </c>
    </row>
    <row r="111" customFormat="false" ht="12.8" hidden="false" customHeight="false" outlineLevel="0" collapsed="false">
      <c r="A111" s="0" t="str">
        <f aca="false">"?"</f>
        <v>?</v>
      </c>
      <c r="B111" s="0" t="s">
        <v>158</v>
      </c>
      <c r="C111" s="0" t="s">
        <v>81</v>
      </c>
      <c r="E111" s="0" t="str">
        <f aca="false">CONCATENATE("  ",B111,",    // ",C111," `",A111,"`    ",D111)</f>
        <v>  QUESTION,    // Punctuation `?`    </v>
      </c>
    </row>
    <row r="112" customFormat="false" ht="12.8" hidden="false" customHeight="false" outlineLevel="0" collapsed="false">
      <c r="A112" s="0" t="s">
        <v>159</v>
      </c>
      <c r="B112" s="0" t="s">
        <v>160</v>
      </c>
      <c r="C112" s="0" t="s">
        <v>51</v>
      </c>
      <c r="D112" s="0" t="s">
        <v>161</v>
      </c>
      <c r="E112" s="0" t="str">
        <f aca="false">CONCATENATE("  ",B112,",    // ",C112," `",A112,"`    ",D112)</f>
        <v>  QUESTION_QUESTION,    // Operator `??`    Null coalescence</v>
      </c>
    </row>
    <row r="113" customFormat="false" ht="12.8" hidden="false" customHeight="false" outlineLevel="0" collapsed="false">
      <c r="A113" s="0" t="str">
        <f aca="false">"..&lt;"</f>
        <v>..&lt;</v>
      </c>
      <c r="B113" s="0" t="s">
        <v>162</v>
      </c>
      <c r="C113" s="0" t="s">
        <v>51</v>
      </c>
      <c r="D113" s="0" t="s">
        <v>163</v>
      </c>
      <c r="E113" s="0" t="str">
        <f aca="false">CONCATENATE("  ",B113,",    // ",C113," `",A113,"`    ",D113)</f>
        <v>  RANGE_EXCLUSIVE,    // Operator `..&lt;`    Range from lower inclusive to upper exclusive</v>
      </c>
    </row>
    <row r="114" customFormat="false" ht="12.8" hidden="false" customHeight="false" outlineLevel="0" collapsed="false">
      <c r="A114" s="0" t="str">
        <f aca="false">".."</f>
        <v>..</v>
      </c>
      <c r="B114" s="0" t="s">
        <v>164</v>
      </c>
      <c r="C114" s="0" t="s">
        <v>51</v>
      </c>
      <c r="D114" s="0" t="s">
        <v>165</v>
      </c>
      <c r="E114" s="0" t="str">
        <f aca="false">CONCATENATE("  ",B114,",    // ",C114," `",A114,"`    ",D114)</f>
        <v>  RANGE_INCLUSIVE,    // Operator `..`    Range from lower to upper inclusive</v>
      </c>
    </row>
    <row r="115" customFormat="false" ht="12.8" hidden="false" customHeight="false" outlineLevel="0" collapsed="false">
      <c r="A115" s="0" t="str">
        <f aca="false">"~/ ... /igm"</f>
        <v>~/ ... /igm</v>
      </c>
      <c r="B115" s="0" t="s">
        <v>166</v>
      </c>
      <c r="C115" s="0" t="s">
        <v>9</v>
      </c>
      <c r="E115" s="0" t="str">
        <f aca="false">CONCATENATE("  ",B115,",    // ",C115," `",A115,"`    ",D115)</f>
        <v>  RegularExpressionLiteral,    // Literal `~/ ... /igm`    </v>
      </c>
    </row>
    <row r="116" customFormat="false" ht="12.8" hidden="false" customHeight="false" outlineLevel="0" collapsed="false">
      <c r="A116" s="0" t="str">
        <f aca="false">"}"</f>
        <v>}</v>
      </c>
      <c r="B116" s="0" t="s">
        <v>167</v>
      </c>
      <c r="C116" s="0" t="s">
        <v>81</v>
      </c>
      <c r="E116" s="0" t="str">
        <f aca="false">CONCATENATE("  ",B116,",    // ",C116," `",A116,"`    ",D116)</f>
        <v>  RIGHT_BRACE,    // Punctuation `}`    </v>
      </c>
    </row>
    <row r="117" customFormat="false" ht="12.8" hidden="false" customHeight="false" outlineLevel="0" collapsed="false">
      <c r="A117" s="0" t="str">
        <f aca="false">"]"</f>
        <v>]</v>
      </c>
      <c r="B117" s="0" t="s">
        <v>168</v>
      </c>
      <c r="C117" s="0" t="s">
        <v>81</v>
      </c>
      <c r="E117" s="0" t="str">
        <f aca="false">CONCATENATE("  ",B117,",    // ",C117," `",A117,"`    ",D117)</f>
        <v>  RIGHT_BRACKET,    // Punctuation `]`    </v>
      </c>
    </row>
    <row r="118" customFormat="false" ht="12.8" hidden="false" customHeight="false" outlineLevel="0" collapsed="false">
      <c r="A118" s="0" t="str">
        <f aca="false">")"</f>
        <v>)</v>
      </c>
      <c r="B118" s="0" t="s">
        <v>169</v>
      </c>
      <c r="C118" s="0" t="s">
        <v>81</v>
      </c>
      <c r="E118" s="0" t="str">
        <f aca="false">CONCATENATE("  ",B118,",    // ",C118," `",A118,"`    ",D118)</f>
        <v>  RIGHT_PARENTHESIS,    // Punctuation `)`    </v>
      </c>
    </row>
    <row r="119" customFormat="false" ht="12.8" hidden="false" customHeight="false" outlineLevel="0" collapsed="false">
      <c r="A119" s="0" t="s">
        <v>170</v>
      </c>
      <c r="B119" s="0" t="s">
        <v>171</v>
      </c>
      <c r="C119" s="0" t="s">
        <v>7</v>
      </c>
      <c r="E119" s="0" t="str">
        <f aca="false">CONCATENATE("  ",B119,",    // ",C119," `",A119,"`    ",D119)</f>
        <v>  SELF,    // Keyword `self`    </v>
      </c>
    </row>
    <row r="120" customFormat="false" ht="12.8" hidden="false" customHeight="false" outlineLevel="0" collapsed="false">
      <c r="A120" s="0" t="str">
        <f aca="false">";"</f>
        <v>;</v>
      </c>
      <c r="B120" s="0" t="s">
        <v>172</v>
      </c>
      <c r="C120" s="0" t="s">
        <v>81</v>
      </c>
      <c r="E120" s="0" t="str">
        <f aca="false">CONCATENATE("  ",B120,",    // ",C120," `",A120,"`    ",D120)</f>
        <v>  SEMICOLON,    // Punctuation `;`    </v>
      </c>
    </row>
    <row r="121" customFormat="false" ht="12.8" hidden="false" customHeight="false" outlineLevel="0" collapsed="false">
      <c r="A121" s="0" t="s">
        <v>173</v>
      </c>
      <c r="B121" s="0" t="s">
        <v>174</v>
      </c>
      <c r="C121" s="0" t="s">
        <v>174</v>
      </c>
      <c r="E121" s="0" t="str">
        <f aca="false">CONCATENATE("  ",B121,",    // ",C121," `",A121,"`    ",D121)</f>
        <v>  Tag,    // Tag `#abc_def`    </v>
      </c>
    </row>
    <row r="122" customFormat="false" ht="12.8" hidden="false" customHeight="false" outlineLevel="0" collapsed="false">
      <c r="A122" s="0" t="str">
        <f aca="false">"{{{...}}}"</f>
        <v>{{{...}}}</v>
      </c>
      <c r="B122" s="3" t="s">
        <v>175</v>
      </c>
      <c r="C122" s="0" t="s">
        <v>9</v>
      </c>
      <c r="E122" s="0" t="str">
        <f aca="false">CONCATENATE("  ",B122,",    // ",C122," `",A122,"`    ",D122)</f>
        <v>  TemplateLiteral,    // Literal `{{{...}}}`    </v>
      </c>
    </row>
    <row r="123" customFormat="false" ht="12.8" hidden="false" customHeight="false" outlineLevel="0" collapsed="false">
      <c r="A123" s="0" t="str">
        <f aca="false">"""..."""</f>
        <v>"..."</v>
      </c>
      <c r="B123" s="0" t="s">
        <v>176</v>
      </c>
      <c r="C123" s="0" t="s">
        <v>9</v>
      </c>
      <c r="E123" s="0" t="str">
        <f aca="false">CONCATENATE("  ",B123,",    // ",C123," `",A123,"`    ",D123)</f>
        <v>  TextLiteral_DoubleQuoted,    // Literal `"..."`    </v>
      </c>
    </row>
    <row r="124" customFormat="false" ht="12.8" hidden="false" customHeight="false" outlineLevel="0" collapsed="false">
      <c r="A124" s="0" t="str">
        <f aca="false">"""""""..."""""""</f>
        <v>"""..."""</v>
      </c>
      <c r="B124" s="0" t="s">
        <v>177</v>
      </c>
      <c r="C124" s="0" t="s">
        <v>9</v>
      </c>
      <c r="E124" s="0" t="str">
        <f aca="false">CONCATENATE("  ",B124,",    // ",C124," `",A124,"`    ",D124)</f>
        <v>  TextLiteral_DoubleQuotedMultiline,    // Literal `"""..."""`    </v>
      </c>
    </row>
    <row r="125" customFormat="false" ht="12.8" hidden="false" customHeight="false" outlineLevel="0" collapsed="false">
      <c r="A125" s="0" t="str">
        <f aca="false">"'...'"</f>
        <v>'...'</v>
      </c>
      <c r="B125" s="0" t="s">
        <v>178</v>
      </c>
      <c r="C125" s="0" t="s">
        <v>9</v>
      </c>
      <c r="E125" s="0" t="str">
        <f aca="false">CONCATENATE("  ",B125,",    // ",C125," `",A125,"`    ",D125)</f>
        <v>  TextLiteral_SingleQuoted,    // Literal `'...'`    </v>
      </c>
    </row>
    <row r="126" customFormat="false" ht="12.8" hidden="false" customHeight="false" outlineLevel="0" collapsed="false">
      <c r="A126" s="0" t="str">
        <f aca="false">"'''...'''"</f>
        <v>'''...'''</v>
      </c>
      <c r="B126" s="0" t="s">
        <v>179</v>
      </c>
      <c r="C126" s="0" t="s">
        <v>9</v>
      </c>
      <c r="E126" s="0" t="str">
        <f aca="false">CONCATENATE("  ",B126,",    // ",C126," `",A126,"`    ",D126)</f>
        <v>  TextLiteral_SingleQuotedMultiline,    // Literal `'''...'''`    </v>
      </c>
    </row>
    <row r="127" customFormat="false" ht="12.8" hidden="false" customHeight="false" outlineLevel="0" collapsed="false">
      <c r="A127" s="0" t="str">
        <f aca="false">"~"</f>
        <v>~</v>
      </c>
      <c r="B127" s="0" t="s">
        <v>180</v>
      </c>
      <c r="C127" s="0" t="s">
        <v>51</v>
      </c>
      <c r="E127" s="0" t="str">
        <f aca="false">CONCATENATE("  ",B127,",    // ",C127," `",A127,"`    ",D127)</f>
        <v>  TILDE,    // Operator `~`    </v>
      </c>
    </row>
    <row r="128" customFormat="false" ht="12.8" hidden="false" customHeight="false" outlineLevel="0" collapsed="false">
      <c r="A128" s="0" t="str">
        <f aca="false">"~="</f>
        <v>~=</v>
      </c>
      <c r="B128" s="0" t="s">
        <v>181</v>
      </c>
      <c r="C128" s="0" t="s">
        <v>51</v>
      </c>
      <c r="E128" s="0" t="str">
        <f aca="false">CONCATENATE("  ",B128,",    // ",C128," `",A128,"`    ",D128)</f>
        <v>  TILDE_EQUALS,    // Operator `~=`    </v>
      </c>
    </row>
    <row r="129" customFormat="false" ht="12.8" hidden="false" customHeight="false" outlineLevel="0" collapsed="false">
      <c r="A129" s="0" t="str">
        <f aca="false">"*"</f>
        <v>*</v>
      </c>
      <c r="B129" s="0" t="s">
        <v>182</v>
      </c>
      <c r="C129" s="0" t="s">
        <v>51</v>
      </c>
      <c r="E129" s="0" t="str">
        <f aca="false">CONCATENATE("  ",B129,",    // ",C129," `",A129,"`    ",D129)</f>
        <v>  TIMES,    // Operator `*`    </v>
      </c>
    </row>
    <row r="130" customFormat="false" ht="12.8" hidden="false" customHeight="false" outlineLevel="0" collapsed="false">
      <c r="A130" s="0" t="str">
        <f aca="false">"*="</f>
        <v>*=</v>
      </c>
      <c r="B130" s="0" t="s">
        <v>183</v>
      </c>
      <c r="C130" s="0" t="s">
        <v>51</v>
      </c>
      <c r="E130" s="0" t="str">
        <f aca="false">CONCATENATE("  ",B130,",    // ",C130," `",A130,"`    ",D130)</f>
        <v>  TIMES_EQUALS,    // Operator `*=`    </v>
      </c>
    </row>
    <row r="131" customFormat="false" ht="12.8" hidden="false" customHeight="false" outlineLevel="0" collapsed="false">
      <c r="A131" s="0" t="s">
        <v>184</v>
      </c>
      <c r="B131" s="0" t="s">
        <v>185</v>
      </c>
      <c r="C131" s="0" t="s">
        <v>51</v>
      </c>
      <c r="D131" s="0" t="s">
        <v>186</v>
      </c>
      <c r="E131" s="0" t="str">
        <f aca="false">CONCATENATE("  ",B131,",    // ",C131," `",A131,"`    ",D131)</f>
        <v>  TO_STRING,    // Operator `$`    Conversion to string (prefix)</v>
      </c>
    </row>
    <row r="132" customFormat="false" ht="12.8" hidden="false" customHeight="false" outlineLevel="0" collapsed="false">
      <c r="A132" s="2" t="s">
        <v>187</v>
      </c>
      <c r="B132" s="2" t="s">
        <v>188</v>
      </c>
      <c r="C132" s="0" t="s">
        <v>7</v>
      </c>
      <c r="E132" s="0" t="str">
        <f aca="false">CONCATENATE("  ",B132,",    // ",C132," `",A132,"`    ",D132)</f>
        <v>  TRUE,    // Keyword `true`    </v>
      </c>
    </row>
    <row r="133" customFormat="false" ht="12.8" hidden="false" customHeight="false" outlineLevel="0" collapsed="false">
      <c r="A133" s="0" t="s">
        <v>189</v>
      </c>
      <c r="B133" s="0" t="s">
        <v>190</v>
      </c>
      <c r="C133" s="0" t="s">
        <v>7</v>
      </c>
      <c r="E133" s="0" t="str">
        <f aca="false">CONCATENATE("  ",B133,",    // ",C133," `",A133,"`    ",D133)</f>
        <v>  UNDEFINED,    // Keyword `undefined`    </v>
      </c>
    </row>
    <row r="134" customFormat="false" ht="12.8" hidden="false" customHeight="false" outlineLevel="0" collapsed="false">
      <c r="A134" s="0" t="s">
        <v>191</v>
      </c>
      <c r="B134" s="0" t="s">
        <v>192</v>
      </c>
      <c r="C134" s="0" t="s">
        <v>7</v>
      </c>
      <c r="E134" s="0" t="str">
        <f aca="false">CONCATENATE("  ",B134,",    // ",C134," `",A134,"`    ",D134)</f>
        <v>  USE,    // Keyword `use`    </v>
      </c>
    </row>
    <row r="135" customFormat="false" ht="12.8" hidden="false" customHeight="false" outlineLevel="0" collapsed="false">
      <c r="A135" s="0" t="str">
        <f aca="false">"#{...}"</f>
        <v>#{...}</v>
      </c>
      <c r="B135" s="0" t="s">
        <v>193</v>
      </c>
      <c r="C135" s="0" t="s">
        <v>9</v>
      </c>
      <c r="D135" s="0" t="s">
        <v>194</v>
      </c>
      <c r="E135" s="0" t="str">
        <f aca="false">CONCATENATE("  ",B135,",    // ",C135," `",A135,"`    ",D135)</f>
        <v>  UserDefinedLiteral_Braces,    // Literal `#{...}`    User-defined literal B</v>
      </c>
    </row>
    <row r="136" customFormat="false" ht="12.8" hidden="false" customHeight="false" outlineLevel="0" collapsed="false">
      <c r="A136" s="0" t="str">
        <f aca="false">"#[...]"</f>
        <v>#[...]</v>
      </c>
      <c r="B136" s="0" t="s">
        <v>195</v>
      </c>
      <c r="C136" s="0" t="s">
        <v>9</v>
      </c>
      <c r="D136" s="0" t="s">
        <v>196</v>
      </c>
      <c r="E136" s="0" t="str">
        <f aca="false">CONCATENATE("  ",B136,",    // ",C136," `",A136,"`    ",D136)</f>
        <v>  UserDefinedLiteral_Brackets,    // Literal `#[...]`    User-defined literal A</v>
      </c>
    </row>
    <row r="137" customFormat="false" ht="12.8" hidden="false" customHeight="false" outlineLevel="0" collapsed="false">
      <c r="A137" s="0" t="str">
        <f aca="false">"#/.../"</f>
        <v>#/.../</v>
      </c>
      <c r="B137" s="0" t="s">
        <v>197</v>
      </c>
      <c r="C137" s="0" t="s">
        <v>9</v>
      </c>
      <c r="D137" s="0" t="s">
        <v>198</v>
      </c>
      <c r="E137" s="0" t="str">
        <f aca="false">CONCATENATE("  ",B137,",    // ",C137," `",A137,"`    ",D137)</f>
        <v>  UserDefinedLiteral_Slashes,    // Literal `#/.../`    User-defined literal C</v>
      </c>
    </row>
    <row r="138" customFormat="false" ht="12.8" hidden="false" customHeight="false" outlineLevel="0" collapsed="false">
      <c r="A138" s="0" t="str">
        <f aca="false">"2.3.4"</f>
        <v>2.3.4</v>
      </c>
      <c r="B138" s="0" t="s">
        <v>199</v>
      </c>
      <c r="C138" s="0" t="s">
        <v>9</v>
      </c>
      <c r="E138" s="0" t="str">
        <f aca="false">CONCATENATE("  ",B138,",    // ",C138," `",A138,"`    ",D138)</f>
        <v>  VersionLiteral,    // Literal `2.3.4`    </v>
      </c>
    </row>
    <row r="139" customFormat="false" ht="12.8" hidden="false" customHeight="false" outlineLevel="0" collapsed="false">
      <c r="A139" s="0" t="s">
        <v>200</v>
      </c>
      <c r="B139" s="0" t="s">
        <v>201</v>
      </c>
      <c r="C139" s="0" t="s">
        <v>7</v>
      </c>
      <c r="E139" s="0" t="str">
        <f aca="false">CONCATENATE("  ",B139,",    // ",C139," `",A139,"`    ",D139)</f>
        <v>  XOR,    // Keyword `xor`   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2016-07-14T08:42:13Z</dcterms:created>
  <dc:creator>Martin Nordberg</dc:creator>
  <dc:language>en-US</dc:language>
  <cp:lastModifiedBy>Martin Nordberg</cp:lastModifiedBy>
  <dcterms:modified xsi:type="dcterms:W3CDTF">2016-08-11T08:55:50Z</dcterms:modified>
  <cp:revision>14</cp:revision>
</cp:coreProperties>
</file>