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rti\Documents\TRU\COMP\COMP 1020 - Spreadsheets\"/>
    </mc:Choice>
  </mc:AlternateContent>
  <xr:revisionPtr revIDLastSave="0" documentId="13_ncr:1_{636FE7B4-51C9-45A7-AC29-36A1D906560B}" xr6:coauthVersionLast="47" xr6:coauthVersionMax="47" xr10:uidLastSave="{00000000-0000-0000-0000-000000000000}"/>
  <bookViews>
    <workbookView xWindow="1480" yWindow="1480" windowWidth="19200" windowHeight="11260" activeTab="1" xr2:uid="{00000000-000D-0000-FFFF-FFFF00000000}"/>
  </bookViews>
  <sheets>
    <sheet name="Documentation" sheetId="1" r:id="rId1"/>
    <sheet name="Income Statement" sheetId="2" r:id="rId2"/>
    <sheet name="Expenses" sheetId="5" r:id="rId3"/>
    <sheet name="Balance Sheet" sheetId="6" r:id="rId4"/>
    <sheet name="Cash Flo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48576" i="1" l="1"/>
  <c r="B9" i="6"/>
  <c r="B12" i="6" s="1"/>
  <c r="B23" i="7"/>
  <c r="B17" i="7"/>
  <c r="B19" i="6"/>
  <c r="C17" i="6" s="1"/>
  <c r="B34" i="2"/>
  <c r="B14" i="2"/>
  <c r="B18" i="2" s="1"/>
  <c r="B8" i="2"/>
  <c r="C15" i="6" l="1"/>
  <c r="C18" i="6"/>
  <c r="B21" i="6"/>
  <c r="B22" i="6" s="1"/>
  <c r="C22" i="6" s="1"/>
  <c r="C10" i="6"/>
  <c r="C8" i="6"/>
  <c r="C11" i="6"/>
  <c r="C7" i="6"/>
  <c r="C9" i="6"/>
  <c r="B20" i="2"/>
  <c r="B23" i="2" s="1"/>
  <c r="B36" i="2" s="1"/>
  <c r="B6" i="7" s="1"/>
  <c r="B12" i="7" s="1"/>
  <c r="B25" i="7" s="1"/>
  <c r="B28" i="7" s="1"/>
  <c r="C16" i="6"/>
  <c r="C19" i="6"/>
  <c r="C12" i="6" l="1"/>
  <c r="C21" i="6"/>
</calcChain>
</file>

<file path=xl/sharedStrings.xml><?xml version="1.0" encoding="utf-8"?>
<sst xmlns="http://schemas.openxmlformats.org/spreadsheetml/2006/main" count="80" uniqueCount="75">
  <si>
    <t>Financial Statements</t>
  </si>
  <si>
    <t>Prepared By</t>
  </si>
  <si>
    <t>Purpose</t>
  </si>
  <si>
    <t>To provide financial information about the current state</t>
  </si>
  <si>
    <t>Income Statement</t>
  </si>
  <si>
    <t>Income</t>
  </si>
  <si>
    <t>Gross Sales</t>
  </si>
  <si>
    <t>Less returns and allowances</t>
  </si>
  <si>
    <t>Net Sales</t>
  </si>
  <si>
    <t>Cost of Goods</t>
  </si>
  <si>
    <t>Inventory, January 1</t>
  </si>
  <si>
    <t>Purchases</t>
  </si>
  <si>
    <t>Delivery Charges</t>
  </si>
  <si>
    <t>Total Merchandise Handled</t>
  </si>
  <si>
    <t>Less Inventory, December 31</t>
  </si>
  <si>
    <t>Cost of Goods Sold</t>
  </si>
  <si>
    <t>Gross Profit</t>
  </si>
  <si>
    <t>Interest Income</t>
  </si>
  <si>
    <t>Total Income</t>
  </si>
  <si>
    <t>Expenses</t>
  </si>
  <si>
    <t>Salaries and Benefits</t>
  </si>
  <si>
    <t>Utilities</t>
  </si>
  <si>
    <t>Rent</t>
  </si>
  <si>
    <t>Office Supplies</t>
  </si>
  <si>
    <t>Insurance</t>
  </si>
  <si>
    <t>Advertising</t>
  </si>
  <si>
    <t>Website</t>
  </si>
  <si>
    <t>Taxes &amp; Licenses</t>
  </si>
  <si>
    <t>Total Expenses</t>
  </si>
  <si>
    <t>Net Income</t>
  </si>
  <si>
    <t>Balance Sheet</t>
  </si>
  <si>
    <t>Current</t>
  </si>
  <si>
    <t>Assets</t>
  </si>
  <si>
    <t>Amounts</t>
  </si>
  <si>
    <t>% of Total</t>
  </si>
  <si>
    <t>Cash</t>
  </si>
  <si>
    <t>Accounts Receivable</t>
  </si>
  <si>
    <t>Inventory</t>
  </si>
  <si>
    <t>Fixed Assets</t>
  </si>
  <si>
    <t>Other</t>
  </si>
  <si>
    <t>Total  Assets</t>
  </si>
  <si>
    <t>Liabilities</t>
  </si>
  <si>
    <t>Accounts Payable</t>
  </si>
  <si>
    <t>Business Loans</t>
  </si>
  <si>
    <t>Capital Investments</t>
  </si>
  <si>
    <t>Other Debts</t>
  </si>
  <si>
    <t>Total Liabilities</t>
  </si>
  <si>
    <t>Net Worth</t>
  </si>
  <si>
    <t>Total Liabilities and Equity</t>
  </si>
  <si>
    <t>Cash Flow Statement</t>
  </si>
  <si>
    <t>Operating Cash Flow</t>
  </si>
  <si>
    <t>Net Income After Tax</t>
  </si>
  <si>
    <t>Depreciation</t>
  </si>
  <si>
    <t>Increase in Accounts Receivable</t>
  </si>
  <si>
    <t>Increase in Inventory</t>
  </si>
  <si>
    <t>Decrease in Accounts Payable</t>
  </si>
  <si>
    <t>Increase in Accrued Expenses</t>
  </si>
  <si>
    <t>Total Operating Cash Flow</t>
  </si>
  <si>
    <t>Investing Cash Flow</t>
  </si>
  <si>
    <t>Purchase of Equipment</t>
  </si>
  <si>
    <t>Decrease in Notes Receivable</t>
  </si>
  <si>
    <t>Total Investing Cash Flow</t>
  </si>
  <si>
    <t>Financing Cash Flow</t>
  </si>
  <si>
    <t>Increase in Long Term Notes Payable</t>
  </si>
  <si>
    <t>Increase in Term Loan</t>
  </si>
  <si>
    <t>Conversion of Notes to Shareholders</t>
  </si>
  <si>
    <t>Total Financing Cash Flow</t>
  </si>
  <si>
    <t>Total Cash Flow</t>
  </si>
  <si>
    <t>Cash at beginning of the year</t>
  </si>
  <si>
    <t>Cash at the end of the year</t>
  </si>
  <si>
    <t>Game Card</t>
  </si>
  <si>
    <t>January 1, 2017 to December 31, 2017</t>
  </si>
  <si>
    <t>End of Year: 2017</t>
  </si>
  <si>
    <r>
      <t xml:space="preserve">of the </t>
    </r>
    <r>
      <rPr>
        <i/>
        <sz val="11"/>
        <color theme="1"/>
        <rFont val="Calibri"/>
        <family val="2"/>
        <scheme val="minor"/>
      </rPr>
      <t xml:space="preserve">Game Card </t>
    </r>
    <r>
      <rPr>
        <sz val="11"/>
        <color theme="1"/>
        <rFont val="Calibri"/>
        <family val="2"/>
        <scheme val="minor"/>
      </rPr>
      <t>store</t>
    </r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</si>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</sst>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&quot;$&quot;* #,##0_);_(&quot;$&quot;* \(#,##0\);_(&quot;$&quot;* &quot;-&quot;??_);_(@_)"/>
    <numFmt numFmtId="166" formatCode="_(* #,##0_);_(* \(#,##0\);_(* &quot;-&quot;??_);_(@_)"/>
    <numFmt numFmtId="167" formatCode="mmmm\ dd\,\ yyyy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25">
    <xf numFmtId="0" fontId="0" fillId="0" borderId="0" xfId="0"/>
    <xf numFmtId="0" fontId="3" fillId="0" borderId="0" xfId="5"/>
    <xf numFmtId="165" fontId="0" fillId="0" borderId="0" xfId="2" applyNumberFormat="1" applyFont="1"/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3" xfId="1" applyNumberFormat="1" applyFont="1" applyBorder="1"/>
    <xf numFmtId="165" fontId="0" fillId="0" borderId="3" xfId="2" applyNumberFormat="1" applyFont="1" applyBorder="1"/>
    <xf numFmtId="0" fontId="2" fillId="0" borderId="0" xfId="4" applyAlignment="1"/>
    <xf numFmtId="0" fontId="6" fillId="0" borderId="0" xfId="0" applyFont="1"/>
    <xf numFmtId="167" fontId="7" fillId="0" borderId="0" xfId="0" applyNumberFormat="1" applyFont="1"/>
    <xf numFmtId="167" fontId="0" fillId="0" borderId="0" xfId="0" applyNumberFormat="1"/>
    <xf numFmtId="0" fontId="0" fillId="0" borderId="0" xfId="0" applyAlignment="1">
      <alignment horizontal="left" indent="2"/>
    </xf>
    <xf numFmtId="168" fontId="0" fillId="0" borderId="0" xfId="3" applyNumberFormat="1" applyFont="1"/>
    <xf numFmtId="165" fontId="0" fillId="0" borderId="3" xfId="0" applyNumberFormat="1" applyBorder="1"/>
    <xf numFmtId="168" fontId="0" fillId="0" borderId="3" xfId="3" applyNumberFormat="1" applyFont="1" applyBorder="1"/>
    <xf numFmtId="165" fontId="0" fillId="0" borderId="2" xfId="0" applyNumberFormat="1" applyBorder="1"/>
    <xf numFmtId="168" fontId="0" fillId="0" borderId="2" xfId="3" applyNumberFormat="1" applyFont="1" applyFill="1" applyBorder="1"/>
    <xf numFmtId="0" fontId="0" fillId="0" borderId="0" xfId="0" applyAlignment="1">
      <alignment horizontal="left"/>
    </xf>
    <xf numFmtId="166" fontId="0" fillId="0" borderId="2" xfId="0" applyNumberFormat="1" applyBorder="1"/>
    <xf numFmtId="164" fontId="3" fillId="0" borderId="0" xfId="5" applyNumberFormat="1" applyAlignment="1">
      <alignment horizontal="left"/>
    </xf>
    <xf numFmtId="0" fontId="8" fillId="0" borderId="0" xfId="4" applyFont="1"/>
    <xf numFmtId="0" fontId="7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0" fillId="4" borderId="1" xfId="6" applyFont="1" applyFill="1" applyBorder="1"/>
    <xf numFmtId="0" fontId="4" fillId="0" borderId="4" xfId="0" applyFont="1" applyBorder="1" applyAlignment="1">
      <alignment horizontal="center"/>
    </xf>
  </cellXfs>
  <cellStyles count="7">
    <cellStyle name="40% - Accent6" xfId="6" builtinId="51"/>
    <cellStyle name="Comma" xfId="1" builtinId="3"/>
    <cellStyle name="Currency" xfId="2" builtinId="4"/>
    <cellStyle name="Heading 4" xfId="5" builtinId="19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Card Expenses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709940492871752"/>
          <c:y val="0.15286010262183361"/>
          <c:w val="0.55606234928731335"/>
          <c:h val="0.76602778453549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A8B-408E-AC47-D1F9A5A5C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A8B-408E-AC47-D1F9A5A5C9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A8B-408E-AC47-D1F9A5A5C9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A8B-408E-AC47-D1F9A5A5C9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A8B-408E-AC47-D1F9A5A5C9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A8B-408E-AC47-D1F9A5A5C9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A8B-408E-AC47-D1F9A5A5C9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A8B-408E-AC47-D1F9A5A5C9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BA8B-408E-AC47-D1F9A5A5C9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BA8B-408E-AC47-D1F9A5A5C9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BA8B-408E-AC47-D1F9A5A5C9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BA8B-408E-AC47-D1F9A5A5C91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BA8B-408E-AC47-D1F9A5A5C91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BA8B-408E-AC47-D1F9A5A5C91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BA8B-408E-AC47-D1F9A5A5C91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BA8B-408E-AC47-D1F9A5A5C91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'Income Statement'!$A$26:$A$33</c:f>
              <c:strCache>
                <c:ptCount val="8"/>
                <c:pt idx="0">
                  <c:v>Salaries and Benefits</c:v>
                </c:pt>
                <c:pt idx="1">
                  <c:v>Utilities</c:v>
                </c:pt>
                <c:pt idx="2">
                  <c:v>Rent</c:v>
                </c:pt>
                <c:pt idx="3">
                  <c:v>Office Supplies</c:v>
                </c:pt>
                <c:pt idx="4">
                  <c:v>Insurance</c:v>
                </c:pt>
                <c:pt idx="5">
                  <c:v>Advertising</c:v>
                </c:pt>
                <c:pt idx="6">
                  <c:v>Website</c:v>
                </c:pt>
                <c:pt idx="7">
                  <c:v>Taxes &amp; Licenses</c:v>
                </c:pt>
              </c:strCache>
            </c:strRef>
          </c:cat>
          <c:val>
            <c:numRef>
              <c:f>'Income Statement'!$B$26:$B$33</c:f>
              <c:numCache>
                <c:formatCode>_(* #,##0_);_(* \(#,##0\);_(* "-"??_);_(@_)</c:formatCode>
                <c:ptCount val="8"/>
                <c:pt idx="0">
                  <c:v>125200</c:v>
                </c:pt>
                <c:pt idx="1">
                  <c:v>14300</c:v>
                </c:pt>
                <c:pt idx="2">
                  <c:v>10100</c:v>
                </c:pt>
                <c:pt idx="3">
                  <c:v>6800</c:v>
                </c:pt>
                <c:pt idx="4">
                  <c:v>4500</c:v>
                </c:pt>
                <c:pt idx="5">
                  <c:v>9300</c:v>
                </c:pt>
                <c:pt idx="6">
                  <c:v>3100</c:v>
                </c:pt>
                <c:pt idx="7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8B-408E-AC47-D1F9A5A5C9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536650702166E-2"/>
          <c:y val="0.27361726980816614"/>
          <c:w val="0.41221527721405959"/>
          <c:h val="0.636448178794251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4F-4157-A3BF-5D1DC36403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4F-4157-A3BF-5D1DC36403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4F-4157-A3BF-5D1DC36403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4F-4157-A3BF-5D1DC36403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4F-4157-A3BF-5D1DC3640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'Balance Sheet'!$A$7:$A$11</c:f>
              <c:strCache>
                <c:ptCount val="5"/>
                <c:pt idx="0">
                  <c:v>Cash</c:v>
                </c:pt>
                <c:pt idx="1">
                  <c:v>Accounts Receivable</c:v>
                </c:pt>
                <c:pt idx="2">
                  <c:v>Inventory</c:v>
                </c:pt>
                <c:pt idx="3">
                  <c:v>Fixed Assets</c:v>
                </c:pt>
                <c:pt idx="4">
                  <c:v>Other</c:v>
                </c:pt>
              </c:strCache>
            </c:strRef>
          </c:cat>
          <c:val>
            <c:numRef>
              <c:f>'Balance Sheet'!$B$7:$B$11</c:f>
              <c:numCache>
                <c:formatCode>_(* #,##0_);_(* \(#,##0\);_(* "-"??_);_(@_)</c:formatCode>
                <c:ptCount val="5"/>
                <c:pt idx="0" formatCode="_(&quot;$&quot;* #,##0_);_(&quot;$&quot;* \(#,##0\);_(&quot;$&quot;* &quot;-&quot;??_);_(@_)">
                  <c:v>15500</c:v>
                </c:pt>
                <c:pt idx="1">
                  <c:v>5500</c:v>
                </c:pt>
                <c:pt idx="2">
                  <c:v>114600</c:v>
                </c:pt>
                <c:pt idx="3">
                  <c:v>21800</c:v>
                </c:pt>
                <c:pt idx="4">
                  <c:v>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F-4157-A3BF-5D1DC36403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8689016965669"/>
          <c:y val="0.26064285517334729"/>
          <c:w val="0.41935611656790323"/>
          <c:h val="0.682055151288793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Current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31536650702166E-2"/>
          <c:y val="0.27361726980816614"/>
          <c:w val="0.41221527721405959"/>
          <c:h val="0.636448178794251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F4-4625-857D-96082AFFC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F4-4625-857D-96082AFFC4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F4-4625-857D-96082AFFC4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F4-4625-857D-96082AFFC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'Balance Sheet'!$A$15:$A$18</c:f>
              <c:strCache>
                <c:ptCount val="4"/>
                <c:pt idx="0">
                  <c:v>Accounts Payable</c:v>
                </c:pt>
                <c:pt idx="1">
                  <c:v>Business Loans</c:v>
                </c:pt>
                <c:pt idx="2">
                  <c:v>Capital Investments</c:v>
                </c:pt>
                <c:pt idx="3">
                  <c:v>Other Debts</c:v>
                </c:pt>
              </c:strCache>
            </c:strRef>
          </c:cat>
          <c:val>
            <c:numRef>
              <c:f>'Balance Sheet'!$B$15:$B$18</c:f>
              <c:numCache>
                <c:formatCode>_(* #,##0_);_(* \(#,##0\);_(* "-"??_);_(@_)</c:formatCode>
                <c:ptCount val="4"/>
                <c:pt idx="0" formatCode="_(&quot;$&quot;* #,##0_);_(&quot;$&quot;* \(#,##0\);_(&quot;$&quot;* &quot;-&quot;??_);_(@_)">
                  <c:v>13100</c:v>
                </c:pt>
                <c:pt idx="1">
                  <c:v>75200</c:v>
                </c:pt>
                <c:pt idx="2">
                  <c:v>31400</c:v>
                </c:pt>
                <c:pt idx="3">
                  <c:v>22300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F4-4625-857D-96082AFFC4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48689016965669"/>
          <c:y val="0.26064285517334729"/>
          <c:w val="0.41935611656790323"/>
          <c:h val="0.6820551512887935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</xdr:rowOff>
    </xdr:from>
    <xdr:to>
      <xdr:col>6</xdr:col>
      <xdr:colOff>849312</xdr:colOff>
      <xdr:row>11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7936</xdr:colOff>
      <xdr:row>13</xdr:row>
      <xdr:rowOff>15878</xdr:rowOff>
    </xdr:from>
    <xdr:to>
      <xdr:col>6</xdr:col>
      <xdr:colOff>857249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8576"/>
  <sheetViews>
    <sheetView zoomScale="120" zoomScaleNormal="120" workbookViewId="0">
      <selection activeCell="E14" sqref="E14"/>
    </sheetView>
  </sheetViews>
  <sheetFormatPr defaultRowHeight="14.5" x14ac:dyDescent="0.35"/>
  <cols>
    <col min="1" max="1" width="21" bestFit="1" customWidth="1"/>
    <col min="2" max="2" width="12.453125" customWidth="1"/>
  </cols>
  <sheetData>
    <row r="1" spans="1:2" ht="26" x14ac:dyDescent="0.6">
      <c r="A1" s="20" t="s">
        <v>70</v>
      </c>
    </row>
    <row r="2" spans="1:2" x14ac:dyDescent="0.35">
      <c r="A2" s="1" t="s">
        <v>0</v>
      </c>
    </row>
    <row r="3" spans="1:2" x14ac:dyDescent="0.35">
      <c r="A3" s="19">
        <v>44074</v>
      </c>
    </row>
    <row r="5" spans="1:2" x14ac:dyDescent="0.35">
      <c r="A5" s="1" t="s">
        <v>1</v>
      </c>
      <c r="B5" s="23" t="s">
        <v>74</v>
      </c>
    </row>
    <row r="6" spans="1:2" x14ac:dyDescent="0.35">
      <c r="A6" s="1" t="s">
        <v>2</v>
      </c>
      <c r="B6" t="s">
        <v>3</v>
      </c>
    </row>
    <row r="7" spans="1:2" x14ac:dyDescent="0.35">
      <c r="B7" t="s">
        <v>73</v>
      </c>
    </row>
    <row r="1048576" spans="1:1" x14ac:dyDescent="0.35">
      <c r="A1048576" t="str">
        <f>B5</f>
        <v>Student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tabSelected="1" zoomScale="120" zoomScaleNormal="120" workbookViewId="0">
      <selection activeCell="E14" sqref="E14"/>
    </sheetView>
  </sheetViews>
  <sheetFormatPr defaultRowHeight="14.5" x14ac:dyDescent="0.35"/>
  <cols>
    <col min="1" max="1" width="35.54296875" bestFit="1" customWidth="1"/>
    <col min="2" max="2" width="13" bestFit="1" customWidth="1"/>
  </cols>
  <sheetData>
    <row r="1" spans="1:2" ht="26" x14ac:dyDescent="0.6">
      <c r="A1" s="20" t="s">
        <v>70</v>
      </c>
    </row>
    <row r="2" spans="1:2" x14ac:dyDescent="0.35">
      <c r="A2" s="1" t="s">
        <v>4</v>
      </c>
    </row>
    <row r="3" spans="1:2" x14ac:dyDescent="0.35">
      <c r="A3" s="1" t="s">
        <v>71</v>
      </c>
    </row>
    <row r="5" spans="1:2" x14ac:dyDescent="0.35">
      <c r="A5" s="1" t="s">
        <v>5</v>
      </c>
    </row>
    <row r="6" spans="1:2" x14ac:dyDescent="0.35">
      <c r="A6" t="s">
        <v>6</v>
      </c>
      <c r="B6" s="2">
        <v>417600</v>
      </c>
    </row>
    <row r="7" spans="1:2" x14ac:dyDescent="0.35">
      <c r="A7" t="s">
        <v>7</v>
      </c>
      <c r="B7" s="3">
        <v>34100</v>
      </c>
    </row>
    <row r="8" spans="1:2" x14ac:dyDescent="0.35">
      <c r="A8" t="s">
        <v>8</v>
      </c>
      <c r="B8" s="4">
        <f>B6-B7</f>
        <v>383500</v>
      </c>
    </row>
    <row r="10" spans="1:2" x14ac:dyDescent="0.35">
      <c r="A10" s="1" t="s">
        <v>9</v>
      </c>
    </row>
    <row r="11" spans="1:2" x14ac:dyDescent="0.35">
      <c r="A11" t="s">
        <v>10</v>
      </c>
      <c r="B11" s="3">
        <v>123200</v>
      </c>
    </row>
    <row r="12" spans="1:2" x14ac:dyDescent="0.35">
      <c r="A12" t="s">
        <v>11</v>
      </c>
      <c r="B12" s="3">
        <v>78000</v>
      </c>
    </row>
    <row r="13" spans="1:2" x14ac:dyDescent="0.35">
      <c r="A13" t="s">
        <v>12</v>
      </c>
      <c r="B13" s="3">
        <v>14400</v>
      </c>
    </row>
    <row r="14" spans="1:2" x14ac:dyDescent="0.35">
      <c r="A14" t="s">
        <v>13</v>
      </c>
      <c r="B14" s="4">
        <f>SUM(B11:B13)</f>
        <v>215600</v>
      </c>
    </row>
    <row r="16" spans="1:2" x14ac:dyDescent="0.35">
      <c r="A16" t="s">
        <v>14</v>
      </c>
      <c r="B16" s="4">
        <v>114600</v>
      </c>
    </row>
    <row r="18" spans="1:2" x14ac:dyDescent="0.35">
      <c r="A18" t="s">
        <v>15</v>
      </c>
      <c r="B18" s="4">
        <f>B14-B16</f>
        <v>101000</v>
      </c>
    </row>
    <row r="20" spans="1:2" x14ac:dyDescent="0.35">
      <c r="A20" t="s">
        <v>16</v>
      </c>
      <c r="B20" s="4">
        <f>B8-B18</f>
        <v>282500</v>
      </c>
    </row>
    <row r="22" spans="1:2" x14ac:dyDescent="0.35">
      <c r="A22" t="s">
        <v>17</v>
      </c>
      <c r="B22" s="3">
        <v>3700</v>
      </c>
    </row>
    <row r="23" spans="1:2" ht="15" thickBot="1" x14ac:dyDescent="0.4">
      <c r="A23" s="1" t="s">
        <v>18</v>
      </c>
      <c r="B23" s="5">
        <f>B20+B22</f>
        <v>286200</v>
      </c>
    </row>
    <row r="24" spans="1:2" ht="15" thickTop="1" x14ac:dyDescent="0.35"/>
    <row r="25" spans="1:2" x14ac:dyDescent="0.35">
      <c r="A25" s="1" t="s">
        <v>19</v>
      </c>
    </row>
    <row r="26" spans="1:2" x14ac:dyDescent="0.35">
      <c r="A26" t="s">
        <v>20</v>
      </c>
      <c r="B26" s="3">
        <v>125200</v>
      </c>
    </row>
    <row r="27" spans="1:2" x14ac:dyDescent="0.35">
      <c r="A27" t="s">
        <v>21</v>
      </c>
      <c r="B27" s="3">
        <v>14300</v>
      </c>
    </row>
    <row r="28" spans="1:2" x14ac:dyDescent="0.35">
      <c r="A28" t="s">
        <v>22</v>
      </c>
      <c r="B28" s="3">
        <v>10100</v>
      </c>
    </row>
    <row r="29" spans="1:2" x14ac:dyDescent="0.35">
      <c r="A29" t="s">
        <v>23</v>
      </c>
      <c r="B29" s="3">
        <v>6800</v>
      </c>
    </row>
    <row r="30" spans="1:2" x14ac:dyDescent="0.35">
      <c r="A30" t="s">
        <v>24</v>
      </c>
      <c r="B30" s="3">
        <v>4500</v>
      </c>
    </row>
    <row r="31" spans="1:2" x14ac:dyDescent="0.35">
      <c r="A31" t="s">
        <v>25</v>
      </c>
      <c r="B31" s="3">
        <v>9300</v>
      </c>
    </row>
    <row r="32" spans="1:2" x14ac:dyDescent="0.35">
      <c r="A32" t="s">
        <v>26</v>
      </c>
      <c r="B32" s="3">
        <v>3100</v>
      </c>
    </row>
    <row r="33" spans="1:2" x14ac:dyDescent="0.35">
      <c r="A33" t="s">
        <v>27</v>
      </c>
      <c r="B33" s="3">
        <v>8700</v>
      </c>
    </row>
    <row r="34" spans="1:2" x14ac:dyDescent="0.35">
      <c r="A34" t="s">
        <v>28</v>
      </c>
      <c r="B34" s="4">
        <f>SUM(B26:B33)</f>
        <v>182000</v>
      </c>
    </row>
    <row r="36" spans="1:2" ht="15" thickBot="1" x14ac:dyDescent="0.4">
      <c r="A36" s="1" t="s">
        <v>29</v>
      </c>
      <c r="B36" s="6">
        <f>B23-B34</f>
        <v>104200</v>
      </c>
    </row>
    <row r="37" spans="1:2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zoomScale="120" zoomScaleNormal="120" workbookViewId="0"/>
  </sheetViews>
  <sheetFormatPr defaultRowHeight="14.5" x14ac:dyDescent="0.35"/>
  <cols>
    <col min="1" max="1" width="24.90625" customWidth="1"/>
    <col min="2" max="3" width="12.6328125" customWidth="1"/>
    <col min="4" max="4" width="3" customWidth="1"/>
    <col min="7" max="7" width="12.90625" customWidth="1"/>
  </cols>
  <sheetData>
    <row r="1" spans="1:4" ht="26" x14ac:dyDescent="0.6">
      <c r="A1" s="20" t="s">
        <v>70</v>
      </c>
      <c r="C1" s="7"/>
      <c r="D1" s="7"/>
    </row>
    <row r="2" spans="1:4" ht="18.5" x14ac:dyDescent="0.45">
      <c r="A2" s="1" t="s">
        <v>30</v>
      </c>
      <c r="C2" s="8"/>
      <c r="D2" s="8"/>
    </row>
    <row r="3" spans="1:4" ht="15.5" x14ac:dyDescent="0.35">
      <c r="A3" s="19">
        <v>43100</v>
      </c>
      <c r="C3" s="9"/>
      <c r="D3" s="9"/>
    </row>
    <row r="4" spans="1:4" x14ac:dyDescent="0.35">
      <c r="A4" s="10"/>
    </row>
    <row r="5" spans="1:4" x14ac:dyDescent="0.35">
      <c r="B5" s="24" t="s">
        <v>31</v>
      </c>
      <c r="C5" s="24"/>
    </row>
    <row r="6" spans="1:4" ht="15.5" x14ac:dyDescent="0.35">
      <c r="A6" s="1" t="s">
        <v>32</v>
      </c>
      <c r="B6" s="21" t="s">
        <v>33</v>
      </c>
      <c r="C6" s="21" t="s">
        <v>34</v>
      </c>
    </row>
    <row r="7" spans="1:4" x14ac:dyDescent="0.35">
      <c r="A7" s="11" t="s">
        <v>35</v>
      </c>
      <c r="B7" s="2">
        <v>15500</v>
      </c>
      <c r="C7" s="12">
        <f>B7/$B$12</f>
        <v>8.3965330444203679E-2</v>
      </c>
    </row>
    <row r="8" spans="1:4" x14ac:dyDescent="0.35">
      <c r="A8" s="11" t="s">
        <v>36</v>
      </c>
      <c r="B8" s="3">
        <v>5500</v>
      </c>
      <c r="C8" s="12">
        <f>B8/$B$12</f>
        <v>2.9794149512459372E-2</v>
      </c>
    </row>
    <row r="9" spans="1:4" x14ac:dyDescent="0.35">
      <c r="A9" s="11" t="s">
        <v>37</v>
      </c>
      <c r="B9" s="3">
        <f>'Income Statement'!B16</f>
        <v>114600</v>
      </c>
      <c r="C9" s="12">
        <f t="shared" ref="C9:C11" si="0">B9/$B$12</f>
        <v>0.62080173347778977</v>
      </c>
    </row>
    <row r="10" spans="1:4" x14ac:dyDescent="0.35">
      <c r="A10" s="11" t="s">
        <v>38</v>
      </c>
      <c r="B10" s="3">
        <v>21800</v>
      </c>
      <c r="C10" s="12">
        <f t="shared" si="0"/>
        <v>0.1180931744312026</v>
      </c>
    </row>
    <row r="11" spans="1:4" x14ac:dyDescent="0.35">
      <c r="A11" s="11" t="s">
        <v>39</v>
      </c>
      <c r="B11" s="3">
        <v>27200</v>
      </c>
      <c r="C11" s="12">
        <f t="shared" si="0"/>
        <v>0.14734561213434452</v>
      </c>
    </row>
    <row r="12" spans="1:4" ht="15" thickBot="1" x14ac:dyDescent="0.4">
      <c r="A12" t="s">
        <v>40</v>
      </c>
      <c r="B12" s="13">
        <f>SUM(B7:B11)</f>
        <v>184600</v>
      </c>
      <c r="C12" s="14">
        <f>SUM(C7:C11)</f>
        <v>0.99999999999999989</v>
      </c>
    </row>
    <row r="13" spans="1:4" ht="15" thickTop="1" x14ac:dyDescent="0.35"/>
    <row r="14" spans="1:4" ht="15.5" x14ac:dyDescent="0.35">
      <c r="A14" s="1" t="s">
        <v>41</v>
      </c>
      <c r="B14" s="22" t="s">
        <v>33</v>
      </c>
      <c r="C14" s="22" t="s">
        <v>34</v>
      </c>
    </row>
    <row r="15" spans="1:4" x14ac:dyDescent="0.35">
      <c r="A15" s="11" t="s">
        <v>42</v>
      </c>
      <c r="B15" s="2">
        <v>13100</v>
      </c>
      <c r="C15" s="12">
        <f>B15/$B$19</f>
        <v>9.2253521126760565E-2</v>
      </c>
    </row>
    <row r="16" spans="1:4" x14ac:dyDescent="0.35">
      <c r="A16" s="11" t="s">
        <v>43</v>
      </c>
      <c r="B16" s="3">
        <v>75200</v>
      </c>
      <c r="C16" s="12">
        <f>B16/$B$19</f>
        <v>0.52957746478873235</v>
      </c>
    </row>
    <row r="17" spans="1:3" x14ac:dyDescent="0.35">
      <c r="A17" s="11" t="s">
        <v>44</v>
      </c>
      <c r="B17" s="3">
        <v>31400</v>
      </c>
      <c r="C17" s="12">
        <f>B17/$B$19</f>
        <v>0.22112676056338029</v>
      </c>
    </row>
    <row r="18" spans="1:3" x14ac:dyDescent="0.35">
      <c r="A18" s="11" t="s">
        <v>45</v>
      </c>
      <c r="B18" s="3">
        <v>22300</v>
      </c>
      <c r="C18" s="12">
        <f>B18/$B$19</f>
        <v>0.15704225352112677</v>
      </c>
    </row>
    <row r="19" spans="1:3" ht="15" thickBot="1" x14ac:dyDescent="0.4">
      <c r="A19" t="s">
        <v>46</v>
      </c>
      <c r="B19" s="13">
        <f>SUM(B15:B18)</f>
        <v>142000</v>
      </c>
      <c r="C19" s="14">
        <f>B19/$B$19</f>
        <v>1</v>
      </c>
    </row>
    <row r="20" spans="1:3" ht="15" thickTop="1" x14ac:dyDescent="0.35"/>
    <row r="21" spans="1:3" x14ac:dyDescent="0.35">
      <c r="A21" s="1" t="s">
        <v>47</v>
      </c>
      <c r="B21" s="15">
        <f>B12-B19</f>
        <v>42600</v>
      </c>
      <c r="C21" s="16">
        <f>B21/B22</f>
        <v>0.23076923076923078</v>
      </c>
    </row>
    <row r="22" spans="1:3" x14ac:dyDescent="0.35">
      <c r="A22" s="17" t="s">
        <v>48</v>
      </c>
      <c r="B22" s="15">
        <f>B19+B21</f>
        <v>184600</v>
      </c>
      <c r="C22" s="16">
        <f>B22/B12</f>
        <v>1</v>
      </c>
    </row>
  </sheetData>
  <mergeCells count="1">
    <mergeCell ref="B5:C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120" zoomScaleNormal="120" workbookViewId="0"/>
  </sheetViews>
  <sheetFormatPr defaultRowHeight="14.5" x14ac:dyDescent="0.35"/>
  <cols>
    <col min="1" max="1" width="38.54296875" customWidth="1"/>
    <col min="2" max="2" width="12.54296875" customWidth="1"/>
  </cols>
  <sheetData>
    <row r="1" spans="1:6" ht="26" x14ac:dyDescent="0.6">
      <c r="A1" s="20" t="s">
        <v>70</v>
      </c>
      <c r="C1" s="7"/>
      <c r="D1" s="7"/>
      <c r="E1" s="7"/>
      <c r="F1" s="7"/>
    </row>
    <row r="2" spans="1:6" ht="18.5" x14ac:dyDescent="0.45">
      <c r="A2" s="1" t="s">
        <v>49</v>
      </c>
      <c r="C2" s="8"/>
      <c r="D2" s="8"/>
      <c r="E2" s="8"/>
      <c r="F2" s="8"/>
    </row>
    <row r="3" spans="1:6" ht="15.5" x14ac:dyDescent="0.35">
      <c r="A3" s="1" t="s">
        <v>72</v>
      </c>
      <c r="C3" s="9"/>
      <c r="D3" s="9"/>
      <c r="E3" s="9"/>
      <c r="F3" s="9"/>
    </row>
    <row r="4" spans="1:6" x14ac:dyDescent="0.35">
      <c r="A4" s="10"/>
    </row>
    <row r="5" spans="1:6" x14ac:dyDescent="0.35">
      <c r="A5" s="1" t="s">
        <v>50</v>
      </c>
    </row>
    <row r="6" spans="1:6" x14ac:dyDescent="0.35">
      <c r="A6" s="11" t="s">
        <v>51</v>
      </c>
      <c r="B6" s="2">
        <f>'Income Statement'!B36</f>
        <v>104200</v>
      </c>
    </row>
    <row r="7" spans="1:6" x14ac:dyDescent="0.35">
      <c r="A7" s="11" t="s">
        <v>52</v>
      </c>
      <c r="B7" s="3">
        <v>3200</v>
      </c>
    </row>
    <row r="8" spans="1:6" x14ac:dyDescent="0.35">
      <c r="A8" s="11" t="s">
        <v>53</v>
      </c>
      <c r="B8" s="3">
        <v>-9100</v>
      </c>
    </row>
    <row r="9" spans="1:6" x14ac:dyDescent="0.35">
      <c r="A9" s="11" t="s">
        <v>54</v>
      </c>
      <c r="B9" s="3">
        <v>-15300</v>
      </c>
    </row>
    <row r="10" spans="1:6" x14ac:dyDescent="0.35">
      <c r="A10" s="11" t="s">
        <v>55</v>
      </c>
      <c r="B10" s="3">
        <v>-4700</v>
      </c>
    </row>
    <row r="11" spans="1:6" x14ac:dyDescent="0.35">
      <c r="A11" s="11" t="s">
        <v>56</v>
      </c>
      <c r="B11" s="3">
        <v>6300</v>
      </c>
    </row>
    <row r="12" spans="1:6" x14ac:dyDescent="0.35">
      <c r="A12" t="s">
        <v>57</v>
      </c>
      <c r="B12" s="18">
        <f>SUM(B6:B11)</f>
        <v>84600</v>
      </c>
    </row>
    <row r="14" spans="1:6" x14ac:dyDescent="0.35">
      <c r="A14" s="1" t="s">
        <v>58</v>
      </c>
    </row>
    <row r="15" spans="1:6" x14ac:dyDescent="0.35">
      <c r="A15" s="11" t="s">
        <v>59</v>
      </c>
      <c r="B15" s="2">
        <v>-31500</v>
      </c>
    </row>
    <row r="16" spans="1:6" x14ac:dyDescent="0.35">
      <c r="A16" s="11" t="s">
        <v>60</v>
      </c>
      <c r="B16" s="3">
        <v>700</v>
      </c>
    </row>
    <row r="17" spans="1:2" x14ac:dyDescent="0.35">
      <c r="A17" t="s">
        <v>61</v>
      </c>
      <c r="B17" s="18">
        <f>SUM(B15:B16)</f>
        <v>-30800</v>
      </c>
    </row>
    <row r="19" spans="1:2" x14ac:dyDescent="0.35">
      <c r="A19" s="1" t="s">
        <v>62</v>
      </c>
    </row>
    <row r="20" spans="1:2" x14ac:dyDescent="0.35">
      <c r="A20" s="11" t="s">
        <v>63</v>
      </c>
      <c r="B20" s="2">
        <v>21500</v>
      </c>
    </row>
    <row r="21" spans="1:2" x14ac:dyDescent="0.35">
      <c r="A21" s="11" t="s">
        <v>64</v>
      </c>
      <c r="B21" s="3">
        <v>4500</v>
      </c>
    </row>
    <row r="22" spans="1:2" x14ac:dyDescent="0.35">
      <c r="A22" s="11" t="s">
        <v>65</v>
      </c>
      <c r="B22" s="3">
        <v>0</v>
      </c>
    </row>
    <row r="23" spans="1:2" x14ac:dyDescent="0.35">
      <c r="A23" t="s">
        <v>66</v>
      </c>
      <c r="B23" s="18">
        <f>SUM(B20:B22)</f>
        <v>26000</v>
      </c>
    </row>
    <row r="25" spans="1:2" x14ac:dyDescent="0.35">
      <c r="A25" s="1" t="s">
        <v>67</v>
      </c>
      <c r="B25" s="18">
        <f>B12+B17+B23</f>
        <v>79800</v>
      </c>
    </row>
    <row r="26" spans="1:2" x14ac:dyDescent="0.35">
      <c r="A26" t="s">
        <v>68</v>
      </c>
      <c r="B26" s="18">
        <v>73100</v>
      </c>
    </row>
    <row r="28" spans="1:2" ht="15" thickBot="1" x14ac:dyDescent="0.4">
      <c r="A28" t="s">
        <v>69</v>
      </c>
      <c r="B28" s="6">
        <f>SUM(B25:B26)</f>
        <v>152900</v>
      </c>
    </row>
    <row r="29" spans="1:2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Documentation</vt:lpstr>
      <vt:lpstr>Income Statement</vt:lpstr>
      <vt:lpstr>Balance Sheet</vt:lpstr>
      <vt:lpstr>Cash Flow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Lewis</dc:creator>
  <cp:lastModifiedBy>Martin Atanacio</cp:lastModifiedBy>
  <dcterms:created xsi:type="dcterms:W3CDTF">2015-06-29T21:21:08Z</dcterms:created>
  <dcterms:modified xsi:type="dcterms:W3CDTF">2022-09-27T18:08:56Z</dcterms:modified>
</cp:coreProperties>
</file>