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\Documents\TRU\COMP\COMP 1020 - Spreadsheets\Assignment 5\"/>
    </mc:Choice>
  </mc:AlternateContent>
  <xr:revisionPtr revIDLastSave="0" documentId="13_ncr:1_{0BF11816-3E18-46BD-8F1D-009DA3ACBC91}" xr6:coauthVersionLast="47" xr6:coauthVersionMax="47" xr10:uidLastSave="{00000000-0000-0000-0000-000000000000}"/>
  <workbookProtection lockStructure="1"/>
  <bookViews>
    <workbookView xWindow="380" yWindow="380" windowWidth="19200" windowHeight="11260" activeTab="1" xr2:uid="{00000000-000D-0000-FFFF-FFFF00000000}"/>
  </bookViews>
  <sheets>
    <sheet name="Documentation" sheetId="1" r:id="rId1"/>
    <sheet name="Receipt" sheetId="2" r:id="rId2"/>
    <sheet name="Registration Data" sheetId="3" r:id="rId3"/>
  </sheets>
  <definedNames>
    <definedName name="Activity">Receipt!$B$5</definedName>
    <definedName name="ActivityFee">Receipt!$E$11</definedName>
    <definedName name="Address">Receipt!$B$10</definedName>
    <definedName name="City__State_Zip">Receipt!$B$11</definedName>
    <definedName name="Grade">Receipt!$B$6</definedName>
    <definedName name="Guardian">Receipt!$B$9</definedName>
    <definedName name="ReceiptDisc">Receipt!$E$34</definedName>
    <definedName name="ReceiptFee">Receipt!$E$33</definedName>
    <definedName name="Registration_Date">Receipt!$B$3</definedName>
    <definedName name="Rockport_Resident">Receipt!$B$8</definedName>
    <definedName name="RockportDisc">Receipt!$E$12</definedName>
    <definedName name="Shirt_Size">Receipt!$B$7</definedName>
    <definedName name="Telephone">Receipt!$B$12</definedName>
    <definedName name="Youth_Name">Receipt!$B$4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2" l="1"/>
  <c r="E40" i="2"/>
  <c r="D40" i="2"/>
  <c r="C40" i="2"/>
  <c r="B40" i="2"/>
  <c r="A40" i="2"/>
  <c r="B29" i="2"/>
  <c r="B28" i="2"/>
  <c r="B27" i="2"/>
  <c r="E34" i="2"/>
  <c r="E36" i="2" s="1"/>
  <c r="E33" i="2"/>
  <c r="E30" i="2"/>
  <c r="E29" i="2"/>
  <c r="E28" i="2"/>
  <c r="E27" i="2"/>
  <c r="E25" i="2"/>
  <c r="B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tc={973A4B8A-32D9-444D-A14B-CD3482C5BBB4}</author>
  </authors>
  <commentList>
    <comment ref="A2" authorId="0" shapeId="0" xr:uid="{973A4B8A-32D9-444D-A14B-CD3482C5BBB4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all data from the Registration form into cells B3 through B12.</t>
      </text>
    </comment>
  </commentList>
</comments>
</file>

<file path=xl/sharedStrings.xml><?xml version="1.0" encoding="utf-8"?>
<sst xmlns="http://schemas.openxmlformats.org/spreadsheetml/2006/main" count="107" uniqueCount="75">
  <si>
    <t>Registration Data</t>
  </si>
  <si>
    <t>Registration Date</t>
  </si>
  <si>
    <t>Shirt Size</t>
  </si>
  <si>
    <t>Address</t>
  </si>
  <si>
    <t>Telephone</t>
  </si>
  <si>
    <t>M</t>
  </si>
  <si>
    <t>L</t>
  </si>
  <si>
    <t>XL</t>
  </si>
  <si>
    <t xml:space="preserve"> </t>
  </si>
  <si>
    <t>Total</t>
  </si>
  <si>
    <t>Transfer Area</t>
  </si>
  <si>
    <t>Registration Fee/Discount</t>
  </si>
  <si>
    <t>Yes</t>
  </si>
  <si>
    <t>Rockport Resident</t>
  </si>
  <si>
    <t>Rockport, IN 47635</t>
  </si>
  <si>
    <t>S</t>
  </si>
  <si>
    <t>Trevor Russell</t>
  </si>
  <si>
    <t>812-555-2225</t>
  </si>
  <si>
    <t>Lincoln James</t>
  </si>
  <si>
    <t>XS</t>
  </si>
  <si>
    <t>Rockport Youth Center</t>
  </si>
  <si>
    <t>Youth Name</t>
  </si>
  <si>
    <t>Activity</t>
  </si>
  <si>
    <t>First Friday</t>
  </si>
  <si>
    <t>Kids in the Kitchen</t>
  </si>
  <si>
    <t>Youth Information</t>
  </si>
  <si>
    <t>Activity Registration Receipt</t>
  </si>
  <si>
    <t>G3</t>
  </si>
  <si>
    <t>G4</t>
  </si>
  <si>
    <t>G5</t>
  </si>
  <si>
    <t>G6</t>
  </si>
  <si>
    <t>Grade</t>
  </si>
  <si>
    <t>Guardian</t>
  </si>
  <si>
    <t>City, State Zip</t>
  </si>
  <si>
    <t>Modern Manners</t>
  </si>
  <si>
    <t>Author</t>
  </si>
  <si>
    <t>Date</t>
  </si>
  <si>
    <t>Purpose</t>
  </si>
  <si>
    <t>727 Main Street</t>
  </si>
  <si>
    <t>Kids Game Night</t>
  </si>
  <si>
    <t>Rockport  Discount</t>
  </si>
  <si>
    <t>Rockport Discount</t>
  </si>
  <si>
    <t>Activity Fee</t>
  </si>
  <si>
    <t>812-555-3375</t>
  </si>
  <si>
    <t>2400 S. Kozy Dr.</t>
  </si>
  <si>
    <t>Kristen Russell</t>
  </si>
  <si>
    <t>Jack James</t>
  </si>
  <si>
    <t>To collect registration information for winter activities and print receipts</t>
  </si>
  <si>
    <t>Rockport Youth Center - Activities</t>
  </si>
  <si>
    <t>RK Fall 2022</t>
  </si>
  <si>
    <t>Martin Atanacio</t>
  </si>
  <si>
    <t>Defined Names</t>
  </si>
  <si>
    <t>=Receipt!$B$5</t>
  </si>
  <si>
    <t>ActivityFee</t>
  </si>
  <si>
    <t>=Receipt!$E$11</t>
  </si>
  <si>
    <t>=Receipt!$B$10</t>
  </si>
  <si>
    <t>City__State_Zip</t>
  </si>
  <si>
    <t>=Receipt!$B$11</t>
  </si>
  <si>
    <t>=Receipt!$B$6</t>
  </si>
  <si>
    <t>=Receipt!$B$9</t>
  </si>
  <si>
    <t>ReceiptDisc</t>
  </si>
  <si>
    <t>=Receipt!$E$34</t>
  </si>
  <si>
    <t>ReceiptFee</t>
  </si>
  <si>
    <t>=Receipt!$E$33</t>
  </si>
  <si>
    <t>Registration_Date</t>
  </si>
  <si>
    <t>=Receipt!$B$3</t>
  </si>
  <si>
    <t>Rockport_Resident</t>
  </si>
  <si>
    <t>=Receipt!$B$8</t>
  </si>
  <si>
    <t>RockportDisc</t>
  </si>
  <si>
    <t>=Receipt!$E$12</t>
  </si>
  <si>
    <t>Shirt_Size</t>
  </si>
  <si>
    <t>=Receipt!$B$7</t>
  </si>
  <si>
    <t>=Receipt!$B$12</t>
  </si>
  <si>
    <t>Youth_Name</t>
  </si>
  <si>
    <t>=Receipt!$B$4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</si>
</sst>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5" tint="-0.249977111117893"/>
      <name val="Bookman Old Style"/>
      <family val="1"/>
    </font>
    <font>
      <sz val="11"/>
      <color theme="1"/>
      <name val="Centaur"/>
      <family val="1"/>
    </font>
    <font>
      <b/>
      <sz val="22"/>
      <color theme="4" tint="-0.249977111117893"/>
      <name val="Centaur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1"/>
      <color theme="4" tint="-0.249977111117893"/>
      <name val="Centaur"/>
      <family val="1"/>
    </font>
    <font>
      <sz val="11"/>
      <color theme="4" tint="-0.499984740745262"/>
      <name val="Centaur"/>
      <family val="1"/>
    </font>
    <font>
      <b/>
      <sz val="16"/>
      <color theme="4" tint="-0.499984740745262"/>
      <name val="Centaur"/>
      <family val="1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Bookman Old Style"/>
      <family val="1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7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3" xfId="0" applyFill="1" applyBorder="1"/>
    <xf numFmtId="0" fontId="0" fillId="2" borderId="10" xfId="0" applyFill="1" applyBorder="1"/>
    <xf numFmtId="0" fontId="6" fillId="0" borderId="1" xfId="0" applyFont="1" applyBorder="1"/>
    <xf numFmtId="0" fontId="0" fillId="5" borderId="1" xfId="0" applyFill="1" applyBorder="1"/>
    <xf numFmtId="0" fontId="9" fillId="4" borderId="13" xfId="0" applyFont="1" applyFill="1" applyBorder="1"/>
    <xf numFmtId="0" fontId="9" fillId="4" borderId="6" xfId="0" applyFont="1" applyFill="1" applyBorder="1"/>
    <xf numFmtId="0" fontId="9" fillId="4" borderId="6" xfId="0" applyFont="1" applyFill="1" applyBorder="1" applyAlignment="1">
      <alignment horizontal="left" indent="1"/>
    </xf>
    <xf numFmtId="0" fontId="9" fillId="4" borderId="8" xfId="0" applyFont="1" applyFill="1" applyBorder="1" applyAlignment="1">
      <alignment horizontal="left" indent="1"/>
    </xf>
    <xf numFmtId="0" fontId="10" fillId="4" borderId="24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0" fillId="4" borderId="20" xfId="0" applyFill="1" applyBorder="1"/>
    <xf numFmtId="0" fontId="9" fillId="4" borderId="22" xfId="0" applyFont="1" applyFill="1" applyBorder="1" applyAlignment="1">
      <alignment horizontal="left"/>
    </xf>
    <xf numFmtId="0" fontId="9" fillId="4" borderId="19" xfId="0" applyFont="1" applyFill="1" applyBorder="1" applyAlignment="1">
      <alignment horizontal="left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15" xfId="0" applyFont="1" applyFill="1" applyBorder="1"/>
    <xf numFmtId="0" fontId="11" fillId="5" borderId="0" xfId="0" applyFont="1" applyFill="1"/>
    <xf numFmtId="0" fontId="11" fillId="5" borderId="7" xfId="0" applyFont="1" applyFill="1" applyBorder="1"/>
    <xf numFmtId="0" fontId="11" fillId="5" borderId="16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5" xfId="0" applyFont="1" applyFill="1" applyBorder="1"/>
    <xf numFmtId="0" fontId="12" fillId="5" borderId="0" xfId="0" applyFont="1" applyFill="1"/>
    <xf numFmtId="0" fontId="12" fillId="5" borderId="7" xfId="0" applyFont="1" applyFill="1" applyBorder="1"/>
    <xf numFmtId="0" fontId="14" fillId="5" borderId="15" xfId="0" applyFont="1" applyFill="1" applyBorder="1"/>
    <xf numFmtId="0" fontId="14" fillId="5" borderId="0" xfId="0" applyFont="1" applyFill="1"/>
    <xf numFmtId="0" fontId="16" fillId="5" borderId="0" xfId="0" applyFont="1" applyFill="1"/>
    <xf numFmtId="0" fontId="14" fillId="5" borderId="7" xfId="0" applyFont="1" applyFill="1" applyBorder="1"/>
    <xf numFmtId="0" fontId="17" fillId="5" borderId="0" xfId="0" applyFont="1" applyFill="1"/>
    <xf numFmtId="0" fontId="15" fillId="5" borderId="15" xfId="0" applyFont="1" applyFill="1" applyBorder="1"/>
    <xf numFmtId="0" fontId="16" fillId="5" borderId="0" xfId="0" applyFont="1" applyFill="1" applyAlignment="1">
      <alignment horizontal="left"/>
    </xf>
    <xf numFmtId="0" fontId="16" fillId="5" borderId="0" xfId="0" applyFont="1" applyFill="1" applyAlignment="1">
      <alignment horizontal="right"/>
    </xf>
    <xf numFmtId="0" fontId="18" fillId="0" borderId="0" xfId="0" applyFont="1"/>
    <xf numFmtId="164" fontId="15" fillId="6" borderId="0" xfId="1" applyNumberFormat="1" applyFont="1" applyFill="1" applyBorder="1" applyAlignment="1">
      <alignment horizontal="right"/>
    </xf>
    <xf numFmtId="0" fontId="15" fillId="5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left"/>
    </xf>
    <xf numFmtId="0" fontId="9" fillId="4" borderId="17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9" fillId="0" borderId="0" xfId="0" applyFont="1"/>
    <xf numFmtId="14" fontId="16" fillId="5" borderId="0" xfId="0" applyNumberFormat="1" applyFont="1" applyFill="1"/>
    <xf numFmtId="14" fontId="0" fillId="3" borderId="14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9" xfId="0" applyFill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Atanacio" id="{D38A96CC-ACF3-4B1B-B2FF-B7D7524E10BF}" userId="Martin Atanac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1-27T04:53:17.76" personId="{D38A96CC-ACF3-4B1B-B2FF-B7D7524E10BF}" id="{973A4B8A-32D9-444D-A14B-CD3482C5BBB4}">
    <text>Enter all data from the Registration form into cells B3 through B12.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48576"/>
  <sheetViews>
    <sheetView zoomScale="120" zoomScaleNormal="120" workbookViewId="0">
      <selection activeCell="B27" sqref="B27"/>
    </sheetView>
  </sheetViews>
  <sheetFormatPr defaultColWidth="9" defaultRowHeight="14" x14ac:dyDescent="0.3"/>
  <cols>
    <col min="1" max="1" width="11.90625" style="1" customWidth="1"/>
    <col min="2" max="2" width="40.08984375" style="1" customWidth="1"/>
    <col min="3" max="16384" width="9" style="1"/>
  </cols>
  <sheetData>
    <row r="1" spans="1:3" ht="24.75" customHeight="1" x14ac:dyDescent="0.65">
      <c r="A1" s="4" t="s">
        <v>48</v>
      </c>
      <c r="B1" s="2"/>
    </row>
    <row r="2" spans="1:3" ht="14.5" x14ac:dyDescent="0.35">
      <c r="A2"/>
    </row>
    <row r="3" spans="1:3" x14ac:dyDescent="0.3">
      <c r="C3" s="1" t="s">
        <v>8</v>
      </c>
    </row>
    <row r="4" spans="1:3" ht="14.5" x14ac:dyDescent="0.35">
      <c r="A4" s="12" t="s">
        <v>35</v>
      </c>
      <c r="B4" s="5" t="s">
        <v>50</v>
      </c>
    </row>
    <row r="5" spans="1:3" ht="14.5" x14ac:dyDescent="0.35">
      <c r="A5" s="12" t="s">
        <v>36</v>
      </c>
      <c r="B5" s="6">
        <v>44891</v>
      </c>
    </row>
    <row r="6" spans="1:3" ht="29" x14ac:dyDescent="0.35">
      <c r="A6" s="12" t="s">
        <v>37</v>
      </c>
      <c r="B6" s="7" t="s">
        <v>47</v>
      </c>
    </row>
    <row r="10" spans="1:3" x14ac:dyDescent="0.3">
      <c r="B10" s="60" t="s">
        <v>51</v>
      </c>
    </row>
    <row r="11" spans="1:3" x14ac:dyDescent="0.3">
      <c r="B11" s="1" t="s">
        <v>22</v>
      </c>
      <c r="C11" s="1" t="s">
        <v>52</v>
      </c>
    </row>
    <row r="12" spans="1:3" x14ac:dyDescent="0.3">
      <c r="B12" s="1" t="s">
        <v>53</v>
      </c>
      <c r="C12" s="1" t="s">
        <v>54</v>
      </c>
    </row>
    <row r="13" spans="1:3" x14ac:dyDescent="0.3">
      <c r="B13" s="1" t="s">
        <v>3</v>
      </c>
      <c r="C13" s="1" t="s">
        <v>55</v>
      </c>
    </row>
    <row r="14" spans="1:3" x14ac:dyDescent="0.3">
      <c r="B14" s="1" t="s">
        <v>56</v>
      </c>
      <c r="C14" s="1" t="s">
        <v>57</v>
      </c>
    </row>
    <row r="15" spans="1:3" x14ac:dyDescent="0.3">
      <c r="B15" s="1" t="s">
        <v>31</v>
      </c>
      <c r="C15" s="1" t="s">
        <v>58</v>
      </c>
    </row>
    <row r="16" spans="1:3" x14ac:dyDescent="0.3">
      <c r="B16" s="1" t="s">
        <v>32</v>
      </c>
      <c r="C16" s="1" t="s">
        <v>59</v>
      </c>
    </row>
    <row r="17" spans="2:3" x14ac:dyDescent="0.3">
      <c r="B17" s="1" t="s">
        <v>60</v>
      </c>
      <c r="C17" s="1" t="s">
        <v>61</v>
      </c>
    </row>
    <row r="18" spans="2:3" x14ac:dyDescent="0.3">
      <c r="B18" s="1" t="s">
        <v>62</v>
      </c>
      <c r="C18" s="1" t="s">
        <v>63</v>
      </c>
    </row>
    <row r="19" spans="2:3" x14ac:dyDescent="0.3">
      <c r="B19" s="1" t="s">
        <v>64</v>
      </c>
      <c r="C19" s="1" t="s">
        <v>65</v>
      </c>
    </row>
    <row r="20" spans="2:3" x14ac:dyDescent="0.3">
      <c r="B20" s="1" t="s">
        <v>66</v>
      </c>
      <c r="C20" s="1" t="s">
        <v>67</v>
      </c>
    </row>
    <row r="21" spans="2:3" x14ac:dyDescent="0.3">
      <c r="B21" s="1" t="s">
        <v>68</v>
      </c>
      <c r="C21" s="1" t="s">
        <v>69</v>
      </c>
    </row>
    <row r="22" spans="2:3" x14ac:dyDescent="0.3">
      <c r="B22" s="1" t="s">
        <v>70</v>
      </c>
      <c r="C22" s="1" t="s">
        <v>71</v>
      </c>
    </row>
    <row r="23" spans="2:3" x14ac:dyDescent="0.3">
      <c r="B23" s="1" t="s">
        <v>4</v>
      </c>
      <c r="C23" s="1" t="s">
        <v>72</v>
      </c>
    </row>
    <row r="24" spans="2:3" x14ac:dyDescent="0.3">
      <c r="B24" s="1" t="s">
        <v>73</v>
      </c>
      <c r="C24" s="1" t="s">
        <v>74</v>
      </c>
    </row>
    <row r="1048576" spans="1:1" x14ac:dyDescent="0.3">
      <c r="A1048576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40"/>
  <sheetViews>
    <sheetView tabSelected="1" topLeftCell="A11" zoomScale="109" zoomScaleNormal="120" workbookViewId="0">
      <selection activeCell="A15" sqref="A15"/>
    </sheetView>
  </sheetViews>
  <sheetFormatPr defaultColWidth="9" defaultRowHeight="14.5" x14ac:dyDescent="0.35"/>
  <cols>
    <col min="1" max="1" width="21" style="3" bestFit="1" customWidth="1"/>
    <col min="2" max="2" width="22.90625" style="3" customWidth="1"/>
    <col min="3" max="3" width="11.08984375" style="3" customWidth="1"/>
    <col min="4" max="4" width="18.08984375" style="3" customWidth="1"/>
    <col min="5" max="5" width="9.54296875" style="3" customWidth="1"/>
    <col min="6" max="6" width="7.08984375" style="3" customWidth="1"/>
    <col min="7" max="16384" width="9" style="3"/>
  </cols>
  <sheetData>
    <row r="2" spans="1:6" ht="15.5" x14ac:dyDescent="0.35">
      <c r="A2" s="49" t="s">
        <v>0</v>
      </c>
      <c r="B2" s="50"/>
      <c r="D2" s="54" t="s">
        <v>25</v>
      </c>
      <c r="E2" s="55"/>
      <c r="F2" s="56"/>
    </row>
    <row r="3" spans="1:6" ht="31" x14ac:dyDescent="0.35">
      <c r="A3" s="14" t="s">
        <v>1</v>
      </c>
      <c r="B3" s="62">
        <v>43070</v>
      </c>
      <c r="D3" s="18" t="s">
        <v>22</v>
      </c>
      <c r="E3" s="18" t="s">
        <v>31</v>
      </c>
      <c r="F3" s="19" t="s">
        <v>2</v>
      </c>
    </row>
    <row r="4" spans="1:6" ht="15.5" x14ac:dyDescent="0.35">
      <c r="A4" s="15" t="s">
        <v>21</v>
      </c>
      <c r="B4" s="63" t="s">
        <v>45</v>
      </c>
      <c r="D4" s="8" t="s">
        <v>23</v>
      </c>
      <c r="E4" s="8" t="s">
        <v>27</v>
      </c>
      <c r="F4" s="9" t="s">
        <v>19</v>
      </c>
    </row>
    <row r="5" spans="1:6" ht="15.5" x14ac:dyDescent="0.35">
      <c r="A5" s="16" t="s">
        <v>22</v>
      </c>
      <c r="B5" s="63" t="s">
        <v>39</v>
      </c>
      <c r="D5" s="8" t="s">
        <v>39</v>
      </c>
      <c r="E5" s="8" t="s">
        <v>28</v>
      </c>
      <c r="F5" s="9" t="s">
        <v>15</v>
      </c>
    </row>
    <row r="6" spans="1:6" ht="15.5" x14ac:dyDescent="0.35">
      <c r="A6" s="16" t="s">
        <v>31</v>
      </c>
      <c r="B6" s="64" t="s">
        <v>29</v>
      </c>
      <c r="D6" s="8" t="s">
        <v>24</v>
      </c>
      <c r="E6" s="8" t="s">
        <v>29</v>
      </c>
      <c r="F6" s="9" t="s">
        <v>5</v>
      </c>
    </row>
    <row r="7" spans="1:6" ht="15.5" x14ac:dyDescent="0.35">
      <c r="A7" s="16" t="s">
        <v>2</v>
      </c>
      <c r="B7" s="65" t="s">
        <v>15</v>
      </c>
      <c r="D7" s="8" t="s">
        <v>34</v>
      </c>
      <c r="E7" s="8" t="s">
        <v>30</v>
      </c>
      <c r="F7" s="9" t="s">
        <v>6</v>
      </c>
    </row>
    <row r="8" spans="1:6" ht="15.5" x14ac:dyDescent="0.35">
      <c r="A8" s="15" t="s">
        <v>13</v>
      </c>
      <c r="B8" s="65" t="s">
        <v>12</v>
      </c>
      <c r="D8" s="20"/>
      <c r="E8" s="20"/>
      <c r="F8" s="9" t="s">
        <v>7</v>
      </c>
    </row>
    <row r="9" spans="1:6" ht="15.5" x14ac:dyDescent="0.35">
      <c r="A9" s="15" t="s">
        <v>32</v>
      </c>
      <c r="B9" s="63" t="s">
        <v>16</v>
      </c>
    </row>
    <row r="10" spans="1:6" ht="15.5" x14ac:dyDescent="0.35">
      <c r="A10" s="16" t="s">
        <v>3</v>
      </c>
      <c r="B10" s="63" t="s">
        <v>44</v>
      </c>
      <c r="D10" s="49" t="s">
        <v>11</v>
      </c>
      <c r="E10" s="50"/>
    </row>
    <row r="11" spans="1:6" ht="15.5" x14ac:dyDescent="0.35">
      <c r="A11" s="16" t="s">
        <v>33</v>
      </c>
      <c r="B11" s="63" t="s">
        <v>14</v>
      </c>
      <c r="D11" s="21" t="s">
        <v>42</v>
      </c>
      <c r="E11" s="10">
        <v>80</v>
      </c>
    </row>
    <row r="12" spans="1:6" ht="16" thickBot="1" x14ac:dyDescent="0.4">
      <c r="A12" s="17" t="s">
        <v>4</v>
      </c>
      <c r="B12" s="66" t="s">
        <v>43</v>
      </c>
      <c r="D12" s="22" t="s">
        <v>40</v>
      </c>
      <c r="E12" s="11">
        <v>5</v>
      </c>
    </row>
    <row r="17" spans="1:6" ht="15" thickBot="1" x14ac:dyDescent="0.4"/>
    <row r="18" spans="1:6" x14ac:dyDescent="0.35">
      <c r="A18" s="23"/>
      <c r="B18" s="24"/>
      <c r="C18" s="24"/>
      <c r="D18" s="24"/>
      <c r="E18" s="24"/>
      <c r="F18" s="25"/>
    </row>
    <row r="19" spans="1:6" ht="18.5" x14ac:dyDescent="0.45">
      <c r="A19" s="51" t="s">
        <v>26</v>
      </c>
      <c r="B19" s="52"/>
      <c r="C19" s="52"/>
      <c r="D19" s="52"/>
      <c r="E19" s="52"/>
      <c r="F19" s="53"/>
    </row>
    <row r="20" spans="1:6" x14ac:dyDescent="0.35">
      <c r="A20" s="26"/>
      <c r="B20" s="27"/>
      <c r="C20" s="27"/>
      <c r="D20" s="27"/>
      <c r="E20" s="27"/>
      <c r="F20" s="28"/>
    </row>
    <row r="21" spans="1:6" ht="21" x14ac:dyDescent="0.5">
      <c r="A21" s="57" t="s">
        <v>20</v>
      </c>
      <c r="B21" s="58"/>
      <c r="C21" s="58"/>
      <c r="D21" s="58"/>
      <c r="E21" s="58"/>
      <c r="F21" s="59"/>
    </row>
    <row r="22" spans="1:6" ht="21" x14ac:dyDescent="0.5">
      <c r="A22" s="57" t="s">
        <v>38</v>
      </c>
      <c r="B22" s="58"/>
      <c r="C22" s="58"/>
      <c r="D22" s="58"/>
      <c r="E22" s="58"/>
      <c r="F22" s="59"/>
    </row>
    <row r="23" spans="1:6" ht="21" x14ac:dyDescent="0.5">
      <c r="A23" s="57" t="s">
        <v>14</v>
      </c>
      <c r="B23" s="58"/>
      <c r="C23" s="58"/>
      <c r="D23" s="58"/>
      <c r="E23" s="58"/>
      <c r="F23" s="59"/>
    </row>
    <row r="24" spans="1:6" x14ac:dyDescent="0.35">
      <c r="A24" s="32"/>
      <c r="B24" s="33"/>
      <c r="C24" s="33"/>
      <c r="D24" s="33"/>
      <c r="E24" s="33"/>
      <c r="F24" s="34"/>
    </row>
    <row r="25" spans="1:6" ht="15.5" x14ac:dyDescent="0.35">
      <c r="A25" s="35"/>
      <c r="B25" s="36"/>
      <c r="C25" s="45" t="s">
        <v>1</v>
      </c>
      <c r="D25" s="45"/>
      <c r="E25" s="61">
        <f>Registration_Date</f>
        <v>43070</v>
      </c>
      <c r="F25" s="38"/>
    </row>
    <row r="26" spans="1:6" ht="15.5" x14ac:dyDescent="0.35">
      <c r="A26" s="35"/>
      <c r="B26" s="36"/>
      <c r="C26" s="39"/>
      <c r="D26" s="39"/>
      <c r="E26" s="36"/>
      <c r="F26" s="38"/>
    </row>
    <row r="27" spans="1:6" ht="15.5" x14ac:dyDescent="0.35">
      <c r="A27" s="40" t="s">
        <v>32</v>
      </c>
      <c r="B27" s="37" t="str">
        <f>Guardian</f>
        <v>Trevor Russell</v>
      </c>
      <c r="C27" s="45" t="s">
        <v>21</v>
      </c>
      <c r="D27" s="45"/>
      <c r="E27" s="47" t="str">
        <f>Youth_Name</f>
        <v>Kristen Russell</v>
      </c>
      <c r="F27" s="48"/>
    </row>
    <row r="28" spans="1:6" ht="15.5" x14ac:dyDescent="0.35">
      <c r="A28" s="40" t="s">
        <v>3</v>
      </c>
      <c r="B28" s="37" t="str">
        <f>Address</f>
        <v>2400 S. Kozy Dr.</v>
      </c>
      <c r="C28" s="45" t="s">
        <v>22</v>
      </c>
      <c r="D28" s="45"/>
      <c r="E28" s="47" t="str">
        <f>Activity</f>
        <v>Kids Game Night</v>
      </c>
      <c r="F28" s="48"/>
    </row>
    <row r="29" spans="1:6" ht="15.5" x14ac:dyDescent="0.35">
      <c r="A29" s="40" t="s">
        <v>33</v>
      </c>
      <c r="B29" s="37" t="str">
        <f>City__State_Zip</f>
        <v>Rockport, IN 47635</v>
      </c>
      <c r="C29" s="45" t="s">
        <v>31</v>
      </c>
      <c r="D29" s="45"/>
      <c r="E29" s="41" t="str">
        <f>Grade</f>
        <v>G5</v>
      </c>
      <c r="F29" s="38"/>
    </row>
    <row r="30" spans="1:6" ht="15.5" x14ac:dyDescent="0.35">
      <c r="A30" s="40" t="s">
        <v>4</v>
      </c>
      <c r="B30" s="37" t="str">
        <f>Telephone</f>
        <v>812-555-3375</v>
      </c>
      <c r="C30" s="45" t="s">
        <v>2</v>
      </c>
      <c r="D30" s="45"/>
      <c r="E30" s="41" t="str">
        <f>Shirt_Size</f>
        <v>S</v>
      </c>
      <c r="F30" s="38"/>
    </row>
    <row r="31" spans="1:6" ht="15.5" x14ac:dyDescent="0.35">
      <c r="A31" s="35" t="s">
        <v>8</v>
      </c>
      <c r="B31" s="36"/>
      <c r="C31" s="39"/>
      <c r="D31" s="39"/>
      <c r="E31" s="36"/>
      <c r="F31" s="38"/>
    </row>
    <row r="32" spans="1:6" ht="15.5" x14ac:dyDescent="0.35">
      <c r="A32" s="35"/>
      <c r="B32" s="36"/>
      <c r="C32" s="39"/>
      <c r="D32" s="39"/>
      <c r="E32" s="36"/>
      <c r="F32" s="38"/>
    </row>
    <row r="33" spans="1:6" ht="15.5" x14ac:dyDescent="0.35">
      <c r="A33" s="35"/>
      <c r="B33" s="36"/>
      <c r="C33" s="45" t="s">
        <v>42</v>
      </c>
      <c r="D33" s="45"/>
      <c r="E33" s="42">
        <f>ActivityFee</f>
        <v>80</v>
      </c>
      <c r="F33" s="38"/>
    </row>
    <row r="34" spans="1:6" ht="15.5" x14ac:dyDescent="0.35">
      <c r="A34" s="35"/>
      <c r="B34" s="36"/>
      <c r="C34" s="45" t="s">
        <v>41</v>
      </c>
      <c r="D34" s="45"/>
      <c r="E34" s="42">
        <f>IF(Rockport_Resident="Yes",RockportDisc,0)</f>
        <v>5</v>
      </c>
      <c r="F34" s="38"/>
    </row>
    <row r="35" spans="1:6" x14ac:dyDescent="0.35">
      <c r="A35" s="35"/>
      <c r="B35" s="36"/>
      <c r="C35" s="36"/>
      <c r="D35" s="36"/>
      <c r="E35" s="36"/>
      <c r="F35" s="38"/>
    </row>
    <row r="36" spans="1:6" ht="15.5" x14ac:dyDescent="0.35">
      <c r="A36" s="35"/>
      <c r="B36" s="36"/>
      <c r="C36" s="46" t="s">
        <v>9</v>
      </c>
      <c r="D36" s="46"/>
      <c r="E36" s="44">
        <f>ReceiptFee-ReceiptDisc</f>
        <v>75</v>
      </c>
      <c r="F36" s="38"/>
    </row>
    <row r="37" spans="1:6" ht="15" thickBot="1" x14ac:dyDescent="0.4">
      <c r="A37" s="29"/>
      <c r="B37" s="30"/>
      <c r="C37" s="30"/>
      <c r="D37" s="30"/>
      <c r="E37" s="30"/>
      <c r="F37" s="31"/>
    </row>
    <row r="39" spans="1:6" x14ac:dyDescent="0.35">
      <c r="A39" s="43" t="s">
        <v>10</v>
      </c>
    </row>
    <row r="40" spans="1:6" x14ac:dyDescent="0.35">
      <c r="A40" s="13" t="str">
        <f>Guardian</f>
        <v>Trevor Russell</v>
      </c>
      <c r="B40" s="13" t="str">
        <f>Telephone</f>
        <v>812-555-3375</v>
      </c>
      <c r="C40" s="13" t="str">
        <f>Youth_Name</f>
        <v>Kristen Russell</v>
      </c>
      <c r="D40" s="13" t="str">
        <f>Activity</f>
        <v>Kids Game Night</v>
      </c>
      <c r="E40" s="13" t="str">
        <f>Grade</f>
        <v>G5</v>
      </c>
      <c r="F40" s="13" t="str">
        <f>Shirt_Size</f>
        <v>S</v>
      </c>
    </row>
  </sheetData>
  <mergeCells count="17">
    <mergeCell ref="A2:B2"/>
    <mergeCell ref="A19:F19"/>
    <mergeCell ref="D2:F2"/>
    <mergeCell ref="C33:D33"/>
    <mergeCell ref="A21:F21"/>
    <mergeCell ref="A22:F22"/>
    <mergeCell ref="A23:F23"/>
    <mergeCell ref="E28:F28"/>
    <mergeCell ref="D10:E10"/>
    <mergeCell ref="C34:D34"/>
    <mergeCell ref="C36:D36"/>
    <mergeCell ref="E27:F27"/>
    <mergeCell ref="C25:D25"/>
    <mergeCell ref="C27:D27"/>
    <mergeCell ref="C28:D28"/>
    <mergeCell ref="C29:D29"/>
    <mergeCell ref="C30:D30"/>
  </mergeCells>
  <dataValidations count="6">
    <dataValidation type="date" errorStyle="warning" operator="greaterThanOrEqual" showInputMessage="1" showErrorMessage="1" errorTitle="Invalid Registration Date" error="Enter a Registration Date after 1/1/2017. If the date you entered is correct, click Yes. If it is incorrect, click No. If you are not sure, click Cancel." promptTitle="Registration Date" prompt="Enter the date listed on the registration form." sqref="B3" xr:uid="{100300D5-385D-4656-A24A-A9611C9F1C3F}">
      <formula1>42736</formula1>
    </dataValidation>
    <dataValidation allowBlank="1" showInputMessage="1" showErrorMessage="1" promptTitle="Youth Name" prompt="Enter the youth's first and last name." sqref="B4" xr:uid="{07315D3C-E158-4126-9E23-34BDBA14E543}"/>
    <dataValidation type="list" allowBlank="1" showInputMessage="1" showErrorMessage="1" errorTitle="Invalid Activity" error="An invalid Activity has been entered. Click Cancel, and then use the arrow to select a valid Activity." promptTitle="Activity" prompt="Click the arrow to select the Activity." sqref="B5" xr:uid="{0F9B9078-CBAF-48DE-8B88-FC51F4705945}">
      <formula1>$D$4:$D$7</formula1>
    </dataValidation>
    <dataValidation type="list" allowBlank="1" showInputMessage="1" showErrorMessage="1" errorTitle="Invalid Grade" error="An invalid Grade has been entered. Click Cancel, and then use the arrow to select the Grade." promptTitle="Grade" prompt="Click the arrow to select the Grade." sqref="B6" xr:uid="{1D49B7D6-99CE-41D5-BF61-7E23B3454BE3}">
      <formula1>$E$4:$E$7</formula1>
    </dataValidation>
    <dataValidation type="list" allowBlank="1" showInputMessage="1" showErrorMessage="1" errorTitle="Invalid Shirt Size" error="An invalid Shirt Size has been entered. Click Cancel, and then use the arrow to select the Shirt Size." promptTitle="Shirt Size" prompt="Click the arrow to select the Shirt Size." sqref="B7" xr:uid="{EE87EAAE-6504-41A2-813D-D6DFCD1A7214}">
      <formula1>$F$4:$F$8</formula1>
    </dataValidation>
    <dataValidation type="list" allowBlank="1" showInputMessage="1" showErrorMessage="1" errorTitle="Invalid Rockport Resident" error="An invalid response for Rockport Resident has been entered. Click Cancel, and then use the arrow to select the response." promptTitle="Rockport Resident" prompt="Click the arrow to select the correct response." sqref="B8" xr:uid="{18888CC9-E3EE-4694-8903-C8EC0A116284}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"/>
  <sheetViews>
    <sheetView zoomScale="120" zoomScaleNormal="120" workbookViewId="0">
      <selection activeCell="A2" sqref="A2"/>
    </sheetView>
  </sheetViews>
  <sheetFormatPr defaultRowHeight="14.5" x14ac:dyDescent="0.35"/>
  <cols>
    <col min="1" max="1" width="16.6328125" customWidth="1"/>
    <col min="2" max="2" width="13.90625" customWidth="1"/>
    <col min="3" max="3" width="16.6328125" customWidth="1"/>
    <col min="4" max="4" width="17.6328125" customWidth="1"/>
    <col min="5" max="5" width="9" customWidth="1"/>
    <col min="6" max="6" width="9.08984375" customWidth="1"/>
  </cols>
  <sheetData>
    <row r="1" spans="1:6" x14ac:dyDescent="0.35">
      <c r="A1" t="s">
        <v>32</v>
      </c>
      <c r="B1" t="s">
        <v>4</v>
      </c>
      <c r="C1" t="s">
        <v>21</v>
      </c>
      <c r="D1" t="s">
        <v>22</v>
      </c>
      <c r="E1" t="s">
        <v>31</v>
      </c>
      <c r="F1" t="s">
        <v>2</v>
      </c>
    </row>
    <row r="2" spans="1:6" x14ac:dyDescent="0.35">
      <c r="A2" t="s">
        <v>18</v>
      </c>
      <c r="B2" t="s">
        <v>17</v>
      </c>
      <c r="C2" t="s">
        <v>46</v>
      </c>
      <c r="D2" t="s">
        <v>23</v>
      </c>
      <c r="E2" t="s">
        <v>28</v>
      </c>
      <c r="F2" t="s">
        <v>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Documentation</vt:lpstr>
      <vt:lpstr>Receipt</vt:lpstr>
      <vt:lpstr>Registration Data</vt:lpstr>
      <vt:lpstr>Activity</vt:lpstr>
      <vt:lpstr>ActivityFee</vt:lpstr>
      <vt:lpstr>Address</vt:lpstr>
      <vt:lpstr>City__State_Zip</vt:lpstr>
      <vt:lpstr>Grade</vt:lpstr>
      <vt:lpstr>Guardian</vt:lpstr>
      <vt:lpstr>ReceiptDisc</vt:lpstr>
      <vt:lpstr>ReceiptFee</vt:lpstr>
      <vt:lpstr>Registration_Date</vt:lpstr>
      <vt:lpstr>Rockport_Resident</vt:lpstr>
      <vt:lpstr>RockportDisc</vt:lpstr>
      <vt:lpstr>Shirt_Size</vt:lpstr>
      <vt:lpstr>Telephone</vt:lpstr>
      <vt:lpstr>Youth_Name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Rking@tru.ca</dc:creator>
  <cp:lastModifiedBy>Martin Atanacio</cp:lastModifiedBy>
  <cp:lastPrinted>2015-12-01T16:57:04Z</cp:lastPrinted>
  <dcterms:created xsi:type="dcterms:W3CDTF">2016-11-03T00:23:16Z</dcterms:created>
  <dcterms:modified xsi:type="dcterms:W3CDTF">2022-11-27T05:03:07Z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900534015</vt:i4>
  </property>
  <property fmtid="{D5CDD505-2E9C-101B-9397-08002B2CF9AE}" pid="3" name="_NewReviewCycle">
    <vt:lpwstr/>
  </property>
  <property fmtid="{D5CDD505-2E9C-101B-9397-08002B2CF9AE}" pid="4" name="_EmailSubject">
    <vt:lpwstr>Errata to post for NP</vt:lpwstr>
  </property>
  <property fmtid="{D5CDD505-2E9C-101B-9397-08002B2CF9AE}" pid="5" name="_AuthorEmail">
    <vt:lpwstr>Kathy.Finnegan@cengage.com</vt:lpwstr>
  </property>
  <property fmtid="{D5CDD505-2E9C-101B-9397-08002B2CF9AE}" pid="6" name="_AuthorEmailDisplayName">
    <vt:lpwstr>Finnegan, Kathy</vt:lpwstr>
  </property>
  <property fmtid="{D5CDD505-2E9C-101B-9397-08002B2CF9AE}" pid="7" name="_ReviewingToolsShownOnce">
    <vt:lpwstr/>
  </property>
</Properties>
</file>