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andom shit\Majime\Repositorio\EntregaFinal\Entrega Taller de Mantenimiento\"/>
    </mc:Choice>
  </mc:AlternateContent>
  <bookViews>
    <workbookView xWindow="0" yWindow="0" windowWidth="7470" windowHeight="6045"/>
  </bookViews>
  <sheets>
    <sheet name="Pre. Fijo" sheetId="1" r:id="rId1"/>
    <sheet name="Pre. Var.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F7" i="2"/>
  <c r="F5" i="2" l="1"/>
  <c r="F4" i="2"/>
  <c r="F3" i="2"/>
  <c r="G12" i="1"/>
  <c r="G19" i="1"/>
  <c r="G14" i="1"/>
  <c r="G15" i="1"/>
  <c r="G16" i="1"/>
  <c r="G17" i="1"/>
  <c r="G18" i="1"/>
  <c r="G11" i="1"/>
  <c r="G13" i="1"/>
  <c r="G7" i="1"/>
  <c r="G21" i="1" s="1"/>
  <c r="G8" i="1"/>
  <c r="G9" i="1"/>
  <c r="G5" i="1"/>
  <c r="G6" i="1"/>
  <c r="G10" i="1"/>
  <c r="G4" i="1"/>
</calcChain>
</file>

<file path=xl/sharedStrings.xml><?xml version="1.0" encoding="utf-8"?>
<sst xmlns="http://schemas.openxmlformats.org/spreadsheetml/2006/main" count="76" uniqueCount="61">
  <si>
    <t>Ítem</t>
  </si>
  <si>
    <t>Precio unit</t>
  </si>
  <si>
    <t>Cantidad</t>
  </si>
  <si>
    <t>Fabricante</t>
  </si>
  <si>
    <t>Proveedor</t>
  </si>
  <si>
    <t>Dell Optiplex 3070 SFF</t>
  </si>
  <si>
    <t>Dell</t>
  </si>
  <si>
    <t>Composystem</t>
  </si>
  <si>
    <t>HP ProOne 400 G5</t>
  </si>
  <si>
    <t>HP</t>
  </si>
  <si>
    <t>Lenovo ThinkCentre M720T Tower</t>
  </si>
  <si>
    <t>Lenovo</t>
  </si>
  <si>
    <t>Rack Dell PowerEdge R440 (32GB)</t>
  </si>
  <si>
    <t>Infoland</t>
  </si>
  <si>
    <t>16GB Ram DDR4 ECC ADATA</t>
  </si>
  <si>
    <t>ADATA</t>
  </si>
  <si>
    <t>Ingratec</t>
  </si>
  <si>
    <t>Rack Dell PowerEdge R640 (32GB)</t>
  </si>
  <si>
    <t>ASUS</t>
  </si>
  <si>
    <t>Banifox</t>
  </si>
  <si>
    <t>ASUS Geforce 710*</t>
  </si>
  <si>
    <t>Monitor Viewsonic VA2261H-2</t>
  </si>
  <si>
    <t>Viewsonic</t>
  </si>
  <si>
    <t>Monitor LG 22MK400H-B - 22"</t>
  </si>
  <si>
    <t>LG</t>
  </si>
  <si>
    <t>Logitech</t>
  </si>
  <si>
    <t>Teclado y Mouse Logitech MK235*</t>
  </si>
  <si>
    <t>WESTERN DIGITAL DISCO 4TB RED 3.5"</t>
  </si>
  <si>
    <t>Western Digital</t>
  </si>
  <si>
    <t>WESTERN DIGITAL DISCO BLACK 4TB 3.5"</t>
  </si>
  <si>
    <t>Linksys</t>
  </si>
  <si>
    <t>Integratec</t>
  </si>
  <si>
    <t>THOT</t>
  </si>
  <si>
    <t>Pantum</t>
  </si>
  <si>
    <t>Emmesistemas</t>
  </si>
  <si>
    <t>SWITCH LINKSYS SE3008 8 PORTS*</t>
  </si>
  <si>
    <t>Router Linksys MU-MIMO AC5400 EA9500*</t>
  </si>
  <si>
    <t>Impresora láser Pantum P3305DW*</t>
  </si>
  <si>
    <t>Subtotal (USD)</t>
  </si>
  <si>
    <t>Cable Red Utp 305 metros Cat5E*</t>
  </si>
  <si>
    <t>TOTAL</t>
  </si>
  <si>
    <t>Kolke</t>
  </si>
  <si>
    <t>Districomp</t>
  </si>
  <si>
    <t>TOTAL MÍNIMO</t>
  </si>
  <si>
    <t>TOTAL MÁXIMO</t>
  </si>
  <si>
    <t>Precio</t>
  </si>
  <si>
    <t>Duración</t>
  </si>
  <si>
    <t>Antivirus BitDefender GravityZone
Business Security</t>
  </si>
  <si>
    <t>3 años</t>
  </si>
  <si>
    <t>BitDefender</t>
  </si>
  <si>
    <t>Subtotal anual (USD)</t>
  </si>
  <si>
    <t>Licencia Microsoft Office</t>
  </si>
  <si>
    <t>1 Mes</t>
  </si>
  <si>
    <t>Microsoft</t>
  </si>
  <si>
    <t xml:space="preserve">Google Drive 200GB </t>
  </si>
  <si>
    <t>1 Año</t>
  </si>
  <si>
    <t>Google</t>
  </si>
  <si>
    <r>
      <t>MANTENIMIENTO</t>
    </r>
    <r>
      <rPr>
        <sz val="14"/>
        <color theme="1"/>
        <rFont val="Calibri"/>
        <family val="2"/>
      </rPr>
      <t>¹</t>
    </r>
  </si>
  <si>
    <t>Mano de Obra</t>
  </si>
  <si>
    <t>Subtotal Mínimo</t>
  </si>
  <si>
    <t>Subtotal 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</si>
</sst>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USD]\ #,##0.00"/>
    <numFmt numFmtId="165" formatCode="[$UYU]\ #,##0.00"/>
    <numFmt numFmtId="166" formatCode="[$USD]\ 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0" xfId="0" applyFill="1"/>
    <xf numFmtId="166" fontId="0" fillId="0" borderId="0" xfId="0" applyNumberFormat="1"/>
    <xf numFmtId="0" fontId="2" fillId="2" borderId="1" xfId="0" applyFont="1" applyFill="1" applyBorder="1"/>
    <xf numFmtId="164" fontId="0" fillId="2" borderId="1" xfId="0" applyNumberFormat="1" applyFill="1" applyBorder="1"/>
    <xf numFmtId="0" fontId="0" fillId="2" borderId="1" xfId="0" applyFill="1" applyBorder="1"/>
    <xf numFmtId="0" fontId="3" fillId="2" borderId="1" xfId="0" applyFont="1" applyFill="1" applyBorder="1"/>
    <xf numFmtId="0" fontId="2" fillId="5" borderId="1" xfId="0" applyFont="1" applyFill="1" applyBorder="1"/>
    <xf numFmtId="164" fontId="0" fillId="5" borderId="1" xfId="0" applyNumberFormat="1" applyFill="1" applyBorder="1"/>
    <xf numFmtId="0" fontId="0" fillId="5" borderId="1" xfId="0" applyFill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Fill="1" applyBorder="1"/>
    <xf numFmtId="0" fontId="0" fillId="0" borderId="1" xfId="0" applyBorder="1"/>
    <xf numFmtId="0" fontId="3" fillId="3" borderId="1" xfId="0" applyFont="1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2" fillId="3" borderId="1" xfId="0" applyFont="1" applyFill="1" applyBorder="1"/>
    <xf numFmtId="0" fontId="2" fillId="4" borderId="1" xfId="0" applyFont="1" applyFill="1" applyBorder="1"/>
    <xf numFmtId="164" fontId="0" fillId="4" borderId="1" xfId="0" applyNumberFormat="1" applyFill="1" applyBorder="1"/>
    <xf numFmtId="0" fontId="0" fillId="4" borderId="1" xfId="0" applyFill="1" applyBorder="1"/>
    <xf numFmtId="165" fontId="0" fillId="0" borderId="1" xfId="0" applyNumberFormat="1" applyBorder="1"/>
    <xf numFmtId="0" fontId="0" fillId="0" borderId="1" xfId="0" applyNumberFormat="1" applyBorder="1"/>
    <xf numFmtId="0" fontId="1" fillId="6" borderId="1" xfId="0" applyFont="1" applyFill="1" applyBorder="1"/>
    <xf numFmtId="0" fontId="0" fillId="0" borderId="2" xfId="0" applyFill="1" applyBorder="1"/>
    <xf numFmtId="0" fontId="0" fillId="0" borderId="2" xfId="0" applyBorder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166" fontId="0" fillId="0" borderId="1" xfId="0" applyNumberFormat="1" applyBorder="1"/>
    <xf numFmtId="0" fontId="4" fillId="7" borderId="1" xfId="0" applyFont="1" applyFill="1" applyBorder="1"/>
    <xf numFmtId="0" fontId="1" fillId="7" borderId="1" xfId="0" applyFont="1" applyFill="1" applyBorder="1"/>
    <xf numFmtId="166" fontId="5" fillId="7" borderId="3" xfId="0" applyNumberFormat="1" applyFont="1" applyFill="1" applyBorder="1"/>
    <xf numFmtId="0" fontId="4" fillId="8" borderId="1" xfId="0" applyFont="1" applyFill="1" applyBorder="1"/>
    <xf numFmtId="166" fontId="0" fillId="8" borderId="1" xfId="0" applyNumberFormat="1" applyFill="1" applyBorder="1"/>
    <xf numFmtId="0" fontId="0" fillId="8" borderId="1" xfId="0" applyFill="1" applyBorder="1"/>
    <xf numFmtId="166" fontId="5" fillId="8" borderId="3" xfId="0" applyNumberFormat="1" applyFont="1" applyFill="1" applyBorder="1"/>
    <xf numFmtId="0" fontId="4" fillId="8" borderId="1" xfId="0" applyFont="1" applyFill="1" applyBorder="1" applyAlignment="1">
      <alignment horizontal="left"/>
    </xf>
    <xf numFmtId="164" fontId="0" fillId="7" borderId="1" xfId="0" applyNumberFormat="1" applyFill="1" applyBorder="1"/>
    <xf numFmtId="0" fontId="0" fillId="7" borderId="1" xfId="0" applyFill="1" applyBorder="1"/>
    <xf numFmtId="166" fontId="5" fillId="7" borderId="1" xfId="0" applyNumberFormat="1" applyFont="1" applyFill="1" applyBorder="1"/>
    <xf numFmtId="164" fontId="0" fillId="8" borderId="1" xfId="0" applyNumberFormat="1" applyFill="1" applyBorder="1"/>
    <xf numFmtId="166" fontId="5" fillId="8" borderId="1" xfId="0" applyNumberFormat="1" applyFont="1" applyFill="1" applyBorder="1"/>
    <xf numFmtId="0" fontId="4" fillId="9" borderId="1" xfId="0" applyFont="1" applyFill="1" applyBorder="1"/>
    <xf numFmtId="164" fontId="0" fillId="9" borderId="1" xfId="0" applyNumberFormat="1" applyFill="1" applyBorder="1"/>
    <xf numFmtId="0" fontId="0" fillId="9" borderId="1" xfId="0" applyFill="1" applyBorder="1"/>
    <xf numFmtId="166" fontId="5" fillId="9" borderId="1" xfId="0" applyNumberFormat="1" applyFont="1" applyFill="1" applyBorder="1"/>
    <xf numFmtId="166" fontId="5" fillId="9" borderId="3" xfId="0" applyNumberFormat="1" applyFont="1" applyFill="1" applyBorder="1"/>
    <xf numFmtId="0" fontId="2" fillId="0" borderId="0" xfId="0" applyFont="1" applyFill="1" applyBorder="1"/>
    <xf numFmtId="164" fontId="0" fillId="0" borderId="0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7"/>
  <sheetViews>
    <sheetView tabSelected="1" topLeftCell="A4" workbookViewId="0">
      <selection activeCell="G25" sqref="G25"/>
    </sheetView>
  </sheetViews>
  <sheetFormatPr baseColWidth="10" defaultRowHeight="15" x14ac:dyDescent="0.25"/>
  <cols>
    <col min="2" max="2" width="32.28515625" customWidth="1"/>
    <col min="3" max="3" width="12.140625" bestFit="1" customWidth="1"/>
    <col min="4" max="4" width="8.5703125" customWidth="1"/>
    <col min="5" max="5" width="15.28515625" customWidth="1"/>
    <col min="6" max="6" width="18" customWidth="1"/>
    <col min="7" max="7" width="13.7109375" customWidth="1"/>
  </cols>
  <sheetData>
    <row r="3" spans="2:16" x14ac:dyDescent="0.25"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38</v>
      </c>
    </row>
    <row r="4" spans="2:16" x14ac:dyDescent="0.25">
      <c r="B4" s="5" t="s">
        <v>5</v>
      </c>
      <c r="C4" s="6">
        <v>959</v>
      </c>
      <c r="D4" s="7">
        <v>5</v>
      </c>
      <c r="E4" s="7" t="s">
        <v>6</v>
      </c>
      <c r="F4" s="7" t="s">
        <v>7</v>
      </c>
      <c r="G4" s="7">
        <f>SUM(D4*C4)</f>
        <v>4795</v>
      </c>
    </row>
    <row r="5" spans="2:16" x14ac:dyDescent="0.25">
      <c r="B5" s="8" t="s">
        <v>8</v>
      </c>
      <c r="C5" s="6">
        <v>1095</v>
      </c>
      <c r="D5" s="7">
        <v>5</v>
      </c>
      <c r="E5" s="7" t="s">
        <v>9</v>
      </c>
      <c r="F5" s="7" t="s">
        <v>19</v>
      </c>
      <c r="G5" s="7">
        <f t="shared" ref="G5:G6" si="0">SUM(D5*C5)</f>
        <v>5475</v>
      </c>
      <c r="K5" s="49"/>
      <c r="L5" s="50"/>
      <c r="M5" s="51"/>
      <c r="N5" s="51"/>
      <c r="O5" s="51"/>
      <c r="P5" s="51"/>
    </row>
    <row r="6" spans="2:16" x14ac:dyDescent="0.25">
      <c r="B6" s="5" t="s">
        <v>10</v>
      </c>
      <c r="C6" s="6">
        <v>1465</v>
      </c>
      <c r="D6" s="7">
        <v>5</v>
      </c>
      <c r="E6" s="7" t="s">
        <v>11</v>
      </c>
      <c r="F6" s="7" t="s">
        <v>7</v>
      </c>
      <c r="G6" s="7">
        <f t="shared" si="0"/>
        <v>7325</v>
      </c>
    </row>
    <row r="7" spans="2:16" x14ac:dyDescent="0.25">
      <c r="B7" s="9" t="s">
        <v>21</v>
      </c>
      <c r="C7" s="10">
        <v>136</v>
      </c>
      <c r="D7" s="11">
        <v>5</v>
      </c>
      <c r="E7" s="11" t="s">
        <v>22</v>
      </c>
      <c r="F7" s="11" t="s">
        <v>7</v>
      </c>
      <c r="G7" s="11">
        <f t="shared" ref="G7:G13" si="1">SUM(D7*C7)</f>
        <v>680</v>
      </c>
    </row>
    <row r="8" spans="2:16" x14ac:dyDescent="0.25">
      <c r="B8" s="9" t="s">
        <v>23</v>
      </c>
      <c r="C8" s="10">
        <v>145</v>
      </c>
      <c r="D8" s="11">
        <v>5</v>
      </c>
      <c r="E8" s="11" t="s">
        <v>24</v>
      </c>
      <c r="F8" s="11" t="s">
        <v>7</v>
      </c>
      <c r="G8" s="11">
        <f t="shared" si="1"/>
        <v>725</v>
      </c>
      <c r="H8" s="2"/>
    </row>
    <row r="9" spans="2:16" x14ac:dyDescent="0.25">
      <c r="B9" s="12" t="s">
        <v>26</v>
      </c>
      <c r="C9" s="13">
        <v>30</v>
      </c>
      <c r="D9" s="14">
        <v>5</v>
      </c>
      <c r="E9" s="14" t="s">
        <v>25</v>
      </c>
      <c r="F9" s="14" t="s">
        <v>7</v>
      </c>
      <c r="G9" s="15">
        <f t="shared" si="1"/>
        <v>150</v>
      </c>
      <c r="H9" s="1"/>
    </row>
    <row r="10" spans="2:16" x14ac:dyDescent="0.25">
      <c r="B10" s="16" t="s">
        <v>12</v>
      </c>
      <c r="C10" s="17">
        <v>2664</v>
      </c>
      <c r="D10" s="18">
        <v>1</v>
      </c>
      <c r="E10" s="18" t="s">
        <v>6</v>
      </c>
      <c r="F10" s="18" t="s">
        <v>13</v>
      </c>
      <c r="G10" s="18">
        <f t="shared" si="1"/>
        <v>2664</v>
      </c>
      <c r="H10" s="1"/>
    </row>
    <row r="11" spans="2:16" x14ac:dyDescent="0.25">
      <c r="B11" s="19" t="s">
        <v>17</v>
      </c>
      <c r="C11" s="17">
        <v>4015</v>
      </c>
      <c r="D11" s="18">
        <v>1</v>
      </c>
      <c r="E11" s="18" t="s">
        <v>15</v>
      </c>
      <c r="F11" s="18" t="s">
        <v>13</v>
      </c>
      <c r="G11" s="18">
        <f t="shared" si="1"/>
        <v>4015</v>
      </c>
      <c r="H11" s="1"/>
    </row>
    <row r="12" spans="2:16" x14ac:dyDescent="0.25">
      <c r="B12" s="20" t="s">
        <v>14</v>
      </c>
      <c r="C12" s="21">
        <v>429</v>
      </c>
      <c r="D12" s="22">
        <v>2</v>
      </c>
      <c r="E12" s="22" t="s">
        <v>15</v>
      </c>
      <c r="F12" s="22" t="s">
        <v>16</v>
      </c>
      <c r="G12" s="21">
        <f t="shared" si="1"/>
        <v>858</v>
      </c>
      <c r="H12" s="1"/>
    </row>
    <row r="13" spans="2:16" x14ac:dyDescent="0.25">
      <c r="B13" s="12" t="s">
        <v>20</v>
      </c>
      <c r="C13" s="13">
        <v>67</v>
      </c>
      <c r="D13" s="14">
        <v>1</v>
      </c>
      <c r="E13" s="14" t="s">
        <v>18</v>
      </c>
      <c r="F13" s="14" t="s">
        <v>19</v>
      </c>
      <c r="G13" s="15">
        <f t="shared" si="1"/>
        <v>67</v>
      </c>
      <c r="H13" s="2"/>
    </row>
    <row r="14" spans="2:16" x14ac:dyDescent="0.25">
      <c r="B14" s="5" t="s">
        <v>27</v>
      </c>
      <c r="C14" s="6">
        <v>211</v>
      </c>
      <c r="D14" s="7">
        <v>1</v>
      </c>
      <c r="E14" s="7" t="s">
        <v>28</v>
      </c>
      <c r="F14" s="7" t="s">
        <v>19</v>
      </c>
      <c r="G14" s="7">
        <f t="shared" ref="G14:G18" si="2">SUM(D14*C14)</f>
        <v>211</v>
      </c>
      <c r="H14" s="2"/>
    </row>
    <row r="15" spans="2:16" x14ac:dyDescent="0.25">
      <c r="B15" s="5" t="s">
        <v>29</v>
      </c>
      <c r="C15" s="6">
        <v>290</v>
      </c>
      <c r="D15" s="7">
        <v>1</v>
      </c>
      <c r="E15" s="7" t="s">
        <v>28</v>
      </c>
      <c r="F15" s="7" t="s">
        <v>19</v>
      </c>
      <c r="G15" s="7">
        <f t="shared" si="2"/>
        <v>290</v>
      </c>
      <c r="H15" s="2"/>
    </row>
    <row r="16" spans="2:16" x14ac:dyDescent="0.25">
      <c r="B16" s="12" t="s">
        <v>35</v>
      </c>
      <c r="C16" s="13">
        <v>109</v>
      </c>
      <c r="D16" s="14">
        <v>5</v>
      </c>
      <c r="E16" s="14" t="s">
        <v>30</v>
      </c>
      <c r="F16" s="14" t="s">
        <v>31</v>
      </c>
      <c r="G16" s="15">
        <f t="shared" si="2"/>
        <v>545</v>
      </c>
      <c r="H16" s="2"/>
    </row>
    <row r="17" spans="2:7" x14ac:dyDescent="0.25">
      <c r="B17" s="12" t="s">
        <v>36</v>
      </c>
      <c r="C17" s="13">
        <v>499</v>
      </c>
      <c r="D17" s="14">
        <v>1</v>
      </c>
      <c r="E17" s="14" t="s">
        <v>30</v>
      </c>
      <c r="F17" s="14" t="s">
        <v>32</v>
      </c>
      <c r="G17" s="15">
        <f t="shared" si="2"/>
        <v>499</v>
      </c>
    </row>
    <row r="18" spans="2:7" x14ac:dyDescent="0.25">
      <c r="B18" s="12" t="s">
        <v>37</v>
      </c>
      <c r="C18" s="13">
        <v>230</v>
      </c>
      <c r="D18" s="14">
        <v>2</v>
      </c>
      <c r="E18" s="14" t="s">
        <v>33</v>
      </c>
      <c r="F18" s="14" t="s">
        <v>34</v>
      </c>
      <c r="G18" s="15">
        <f t="shared" si="2"/>
        <v>460</v>
      </c>
    </row>
    <row r="19" spans="2:7" x14ac:dyDescent="0.25">
      <c r="B19" s="12" t="s">
        <v>39</v>
      </c>
      <c r="C19" s="23">
        <v>4768</v>
      </c>
      <c r="D19" s="14">
        <v>1</v>
      </c>
      <c r="E19" s="14" t="s">
        <v>41</v>
      </c>
      <c r="F19" s="14" t="s">
        <v>42</v>
      </c>
      <c r="G19" s="24">
        <f>ROUND(SUM(D19*C19)/43.5,0)</f>
        <v>110</v>
      </c>
    </row>
    <row r="20" spans="2:7" ht="3" hidden="1" customHeight="1" x14ac:dyDescent="0.25">
      <c r="B20" s="12"/>
      <c r="C20" s="13"/>
      <c r="D20" s="14"/>
      <c r="E20" s="14"/>
      <c r="F20" s="26"/>
      <c r="G20" s="27"/>
    </row>
    <row r="21" spans="2:7" ht="18.75" x14ac:dyDescent="0.3">
      <c r="B21" s="44" t="s">
        <v>59</v>
      </c>
      <c r="C21" s="45"/>
      <c r="D21" s="46"/>
      <c r="E21" s="46"/>
      <c r="F21" s="47"/>
      <c r="G21" s="48">
        <f>SUM(G7,G4,G9,G10,G13,G14,G16:G19)</f>
        <v>10181</v>
      </c>
    </row>
    <row r="22" spans="2:7" ht="18.75" x14ac:dyDescent="0.3">
      <c r="B22" s="44" t="s">
        <v>60</v>
      </c>
      <c r="C22" s="45"/>
      <c r="D22" s="46"/>
      <c r="E22" s="46"/>
      <c r="F22" s="47"/>
      <c r="G22" s="48">
        <f>SUM(G6,G8,G9,G11,G12,G13,G15,G16,G17,G18,G19)</f>
        <v>15044</v>
      </c>
    </row>
    <row r="23" spans="2:7" ht="18.75" x14ac:dyDescent="0.3">
      <c r="B23" s="34" t="s">
        <v>58</v>
      </c>
      <c r="C23" s="42"/>
      <c r="D23" s="36"/>
      <c r="E23" s="36"/>
      <c r="F23" s="43"/>
      <c r="G23" s="37">
        <f>((((G21+G22)/2)/100)*15)</f>
        <v>1891.875</v>
      </c>
    </row>
    <row r="24" spans="2:7" ht="18.75" x14ac:dyDescent="0.3">
      <c r="B24" s="31" t="s">
        <v>43</v>
      </c>
      <c r="C24" s="39"/>
      <c r="D24" s="40"/>
      <c r="E24" s="40"/>
      <c r="F24" s="41"/>
      <c r="G24" s="33">
        <f>G21+G23</f>
        <v>12072.875</v>
      </c>
    </row>
    <row r="25" spans="2:7" ht="18.75" x14ac:dyDescent="0.3">
      <c r="B25" s="31" t="s">
        <v>44</v>
      </c>
      <c r="C25" s="39"/>
      <c r="D25" s="40"/>
      <c r="E25" s="40"/>
      <c r="F25" s="41"/>
      <c r="G25" s="33">
        <f>G22+G23</f>
        <v>16935.875</v>
      </c>
    </row>
    <row r="26" spans="2:7" x14ac:dyDescent="0.25">
      <c r="B26" s="2"/>
      <c r="C26" s="1"/>
      <c r="D26" s="3"/>
      <c r="E26" s="3"/>
      <c r="F26" s="3"/>
    </row>
    <row r="27" spans="2:7" x14ac:dyDescent="0.25">
      <c r="B27" s="2"/>
      <c r="C27" s="1"/>
      <c r="D27" s="3"/>
      <c r="E27" s="3"/>
      <c r="F27" s="3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>
      <selection activeCell="B15" sqref="B15"/>
    </sheetView>
  </sheetViews>
  <sheetFormatPr baseColWidth="10" defaultRowHeight="15" x14ac:dyDescent="0.25"/>
  <cols>
    <col min="2" max="2" width="27.85546875" customWidth="1"/>
    <col min="3" max="3" width="10.7109375" customWidth="1"/>
    <col min="5" max="5" width="12.42578125" customWidth="1"/>
    <col min="6" max="6" width="19.42578125" customWidth="1"/>
  </cols>
  <sheetData>
    <row r="2" spans="2:6" x14ac:dyDescent="0.25">
      <c r="B2" s="25" t="s">
        <v>0</v>
      </c>
      <c r="C2" s="25" t="s">
        <v>45</v>
      </c>
      <c r="D2" s="25" t="s">
        <v>46</v>
      </c>
      <c r="E2" s="25" t="s">
        <v>3</v>
      </c>
      <c r="F2" s="25" t="s">
        <v>50</v>
      </c>
    </row>
    <row r="3" spans="2:6" ht="28.5" customHeight="1" x14ac:dyDescent="0.25">
      <c r="B3" s="29" t="s">
        <v>47</v>
      </c>
      <c r="C3" s="30">
        <v>517</v>
      </c>
      <c r="D3" s="15" t="s">
        <v>48</v>
      </c>
      <c r="E3" s="15" t="s">
        <v>49</v>
      </c>
      <c r="F3" s="30">
        <f>ROUND(517/3,0)</f>
        <v>172</v>
      </c>
    </row>
    <row r="4" spans="2:6" x14ac:dyDescent="0.25">
      <c r="B4" s="29" t="s">
        <v>51</v>
      </c>
      <c r="C4" s="30">
        <v>20</v>
      </c>
      <c r="D4" s="15" t="s">
        <v>52</v>
      </c>
      <c r="E4" s="15" t="s">
        <v>53</v>
      </c>
      <c r="F4" s="30">
        <f>20*12</f>
        <v>240</v>
      </c>
    </row>
    <row r="5" spans="2:6" x14ac:dyDescent="0.25">
      <c r="B5" s="29" t="s">
        <v>54</v>
      </c>
      <c r="C5" s="30">
        <v>30</v>
      </c>
      <c r="D5" s="15" t="s">
        <v>55</v>
      </c>
      <c r="E5" s="15" t="s">
        <v>56</v>
      </c>
      <c r="F5" s="30">
        <f>C5</f>
        <v>30</v>
      </c>
    </row>
    <row r="6" spans="2:6" ht="18.75" x14ac:dyDescent="0.3">
      <c r="B6" s="38" t="s">
        <v>57</v>
      </c>
      <c r="C6" s="35"/>
      <c r="D6" s="36" t="s">
        <v>55</v>
      </c>
      <c r="E6" s="36"/>
      <c r="F6" s="37">
        <v>3000</v>
      </c>
    </row>
    <row r="7" spans="2:6" ht="18.75" x14ac:dyDescent="0.3">
      <c r="B7" s="31" t="s">
        <v>40</v>
      </c>
      <c r="C7" s="32"/>
      <c r="D7" s="32"/>
      <c r="E7" s="32"/>
      <c r="F7" s="33">
        <f>SUM(F3:F6)</f>
        <v>3442</v>
      </c>
    </row>
    <row r="8" spans="2:6" x14ac:dyDescent="0.25">
      <c r="B8" s="28"/>
      <c r="C8" s="4"/>
      <c r="F8" s="4"/>
    </row>
    <row r="9" spans="2:6" x14ac:dyDescent="0.25">
      <c r="B9" s="28"/>
      <c r="C9" s="4"/>
      <c r="F9" s="4"/>
    </row>
    <row r="10" spans="2:6" x14ac:dyDescent="0.25">
      <c r="B10" s="28"/>
      <c r="C10" s="4"/>
      <c r="F10" s="4"/>
    </row>
    <row r="11" spans="2:6" x14ac:dyDescent="0.25">
      <c r="B11" s="28"/>
      <c r="C11" s="4"/>
      <c r="F11" s="4"/>
    </row>
    <row r="12" spans="2:6" x14ac:dyDescent="0.25">
      <c r="B12" s="28"/>
      <c r="C12" s="4"/>
      <c r="F12" s="4"/>
    </row>
    <row r="13" spans="2:6" x14ac:dyDescent="0.25">
      <c r="B13" s="28"/>
      <c r="C13" s="4"/>
      <c r="F13" s="4"/>
    </row>
    <row r="14" spans="2:6" x14ac:dyDescent="0.25">
      <c r="B14" s="28"/>
      <c r="C14" s="4"/>
      <c r="F14" s="4"/>
    </row>
    <row r="15" spans="2:6" x14ac:dyDescent="0.25">
      <c r="B15" s="28"/>
      <c r="C15" s="4"/>
      <c r="F15" s="4"/>
    </row>
    <row r="16" spans="2:6" x14ac:dyDescent="0.25">
      <c r="B16" s="28"/>
      <c r="C16" s="4"/>
      <c r="F16" s="4"/>
    </row>
    <row r="17" spans="2:6" x14ac:dyDescent="0.25">
      <c r="B17" s="28"/>
      <c r="C17" s="4"/>
      <c r="F17" s="4"/>
    </row>
    <row r="18" spans="2:6" x14ac:dyDescent="0.25">
      <c r="B18" s="28"/>
      <c r="C18" s="4"/>
      <c r="F18" s="4"/>
    </row>
    <row r="19" spans="2:6" x14ac:dyDescent="0.25">
      <c r="B19" s="28"/>
      <c r="C19" s="4"/>
      <c r="F19" s="4"/>
    </row>
    <row r="20" spans="2:6" x14ac:dyDescent="0.25">
      <c r="B20" s="28"/>
      <c r="C20" s="4"/>
      <c r="F20" s="4"/>
    </row>
    <row r="21" spans="2:6" x14ac:dyDescent="0.25">
      <c r="B21" s="28"/>
      <c r="C21" s="4"/>
      <c r="F21" s="4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Pre. Fijo</vt:lpstr>
      <vt:lpstr>Pre. Var.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Karszensztejn</dc:creator>
  <cp:lastModifiedBy>Martina Karszensztejn</cp:lastModifiedBy>
  <dcterms:created xsi:type="dcterms:W3CDTF">2020-10-29T23:48:53Z</dcterms:created>
  <dcterms:modified xsi:type="dcterms:W3CDTF">2020-10-30T23:53:10Z</dcterms:modified>
</cp:coreProperties>
</file>