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<sst xmlns="http://schemas.openxmlformats.org/spreadsheetml/2006/main" count="430" uniqueCount="353">
  <si>
    <t xml:space="preserve">Total PWR</t>
  </si>
  <si>
    <t xml:space="preserve">Unit PWR</t>
  </si>
  <si>
    <t xml:space="preserve">Item Price</t>
  </si>
  <si>
    <t xml:space="preserve">Unit Price</t>
  </si>
  <si>
    <t xml:space="preserve">Item</t>
  </si>
  <si>
    <t xml:space="preserve">Qty</t>
  </si>
  <si>
    <t xml:space="preserve">Reference(s)</t>
  </si>
  <si>
    <t xml:space="preserve">Value</t>
  </si>
  <si>
    <t xml:space="preserve">LibPart</t>
  </si>
  <si>
    <t xml:space="preserve">Footprint</t>
  </si>
  <si>
    <t xml:space="preserve">Datasheet</t>
  </si>
  <si>
    <t xml:space="preserve">Manufacturer_Name</t>
  </si>
  <si>
    <t xml:space="preserve">Manufacturer_Part_Number</t>
  </si>
  <si>
    <t xml:space="preserve">Mouser Part Number</t>
  </si>
  <si>
    <t xml:space="preserve">Mouser Price/Stock</t>
  </si>
  <si>
    <t xml:space="preserve">C1, C2, C7, C31, C32</t>
  </si>
  <si>
    <t xml:space="preserve">10uF</t>
  </si>
  <si>
    <t xml:space="preserve">salt:C_10uF</t>
  </si>
  <si>
    <t xml:space="preserve">Capacitor_SMD:C_0805_2012Metric_Pad1.18x1.45mm_HandSolder</t>
  </si>
  <si>
    <t xml:space="preserve">https://ar.mouser.com/datasheet/2/447/KEM_C1002_X7R_SMD-3316098.pdf</t>
  </si>
  <si>
    <t xml:space="preserve">KEMET</t>
  </si>
  <si>
    <t xml:space="preserve">C1206C106K4RACTU</t>
  </si>
  <si>
    <t xml:space="preserve">80-C1206C106K4R</t>
  </si>
  <si>
    <t xml:space="preserve">https://ar.mouser.com/ProductDetail/KEMET/C1206C106K4RACTU?qs=guDyKOyRtV0mxqxQedB7kA%3D%3D</t>
  </si>
  <si>
    <t xml:space="preserve">C3, C4, C6, C8, C11, C12, C13, C14, C15, C16, C17, C18, C19, C20, C21, C22, C23, C24, C25, C26, C27, C28, C29, C30, C33</t>
  </si>
  <si>
    <t xml:space="preserve">100nF</t>
  </si>
  <si>
    <t xml:space="preserve">salt:C_100nF</t>
  </si>
  <si>
    <t xml:space="preserve">C0805C104K4RACTU</t>
  </si>
  <si>
    <t xml:space="preserve">80-C0805C104K4R</t>
  </si>
  <si>
    <t xml:space="preserve">https://ar.mouser.com/ProductDetail/KEMET/C0805C104K4RACTU?qs=Pc30aiB8zWWfqQNJWggt%252BA%3D%3D</t>
  </si>
  <si>
    <t xml:space="preserve">C5, C9, C10</t>
  </si>
  <si>
    <t xml:space="preserve">salt:C_pol_10uF</t>
  </si>
  <si>
    <t xml:space="preserve">salt:EEE1AA220WR</t>
  </si>
  <si>
    <t xml:space="preserve">http://industrial.panasonic.com/cdbs/www-data/pdf/RDE0000/ABA0000C1148.pdf</t>
  </si>
  <si>
    <t xml:space="preserve">Panasonic</t>
  </si>
  <si>
    <t xml:space="preserve">EEE-HAV100WAR</t>
  </si>
  <si>
    <t xml:space="preserve">667-EEE-HAV100WAR</t>
  </si>
  <si>
    <t xml:space="preserve">https://www.mouser.co.uk/ProductDetail/Panasonic/EEE-HAV100WAR?qs=d1CqaRUMZD9R0%252BkBpBLRUg%3D%3D</t>
  </si>
  <si>
    <t xml:space="preserve">D1, D2, D3, D4, D5, D6</t>
  </si>
  <si>
    <t xml:space="preserve">SZP6SMB12CAT3G</t>
  </si>
  <si>
    <t xml:space="preserve">salt:SZP6SMB12CAT3G</t>
  </si>
  <si>
    <t xml:space="preserve">salt:DIOM5436X247N</t>
  </si>
  <si>
    <t xml:space="preserve">https://www.littelfuse.com/~/media/electronics/datasheets/tvs_diodes/littelfuse_tvs_diode_szp6smb_datasheet.pdf.pdf</t>
  </si>
  <si>
    <t xml:space="preserve">LITTELFUSE</t>
  </si>
  <si>
    <t xml:space="preserve">863-SZP6SMB12CAT3G</t>
  </si>
  <si>
    <t xml:space="preserve">https://www.mouser.co.uk/ProductDetail/Littelfuse/SZP6SMB12CAT3G?qs=sK5eIuwOod79VxlBvAdu3Q%3D%3D</t>
  </si>
  <si>
    <t xml:space="preserve">D7, D8, D9, D10, D11, D12, D13, D14, D15, D16, D17, D18, D19, D20, D21, D22, D23, D24, D25, D26, D27, D28</t>
  </si>
  <si>
    <t xml:space="preserve">LED</t>
  </si>
  <si>
    <t xml:space="preserve">salt:LED</t>
  </si>
  <si>
    <t xml:space="preserve">LED_SMD:LED_0805_2012Metric_Pad1.15x1.40mm_HandSolder</t>
  </si>
  <si>
    <t xml:space="preserve">https://www.we-online.com/catalog/datasheet/150080VS75000.pdf</t>
  </si>
  <si>
    <t xml:space="preserve">Wurth Elektronik</t>
  </si>
  <si>
    <t xml:space="preserve">150080VS75000</t>
  </si>
  <si>
    <t xml:space="preserve">710-150080VS75000</t>
  </si>
  <si>
    <t xml:space="preserve">https://ar.mouser.com/ProductDetail/Wurth-Elektronik/150080VS75000?qs=LlUlMxKIyB0tGHJmO6%252B0ug%3D%3D</t>
  </si>
  <si>
    <t xml:space="preserve">DS1</t>
  </si>
  <si>
    <t xml:space="preserve">LTC-5723HR</t>
  </si>
  <si>
    <t xml:space="preserve">salt:LTC-5723HR</t>
  </si>
  <si>
    <t xml:space="preserve">salt:DIP1524W75P254L5030H825Q12N</t>
  </si>
  <si>
    <t xml:space="preserve">https://componentsearchengine.com/Datasheets/1/LTC-5723HR.pdf</t>
  </si>
  <si>
    <t xml:space="preserve">Lite-On</t>
  </si>
  <si>
    <t xml:space="preserve">859-LTC-5723HR</t>
  </si>
  <si>
    <t xml:space="preserve">https://www.mouser.co.uk/ProductDetail/Lite-On/LTC-5723HR?qs=WxFF5lh7QM2ytJdX1EhJKQ%3D%3D</t>
  </si>
  <si>
    <t xml:space="preserve">F1, F2, F3, F4</t>
  </si>
  <si>
    <t xml:space="preserve">MF-USMF020-2</t>
  </si>
  <si>
    <t xml:space="preserve">salt:MF-USMF020-2</t>
  </si>
  <si>
    <t xml:space="preserve">salt:FUSC3226X110N</t>
  </si>
  <si>
    <t xml:space="preserve">https://www.bourns.com/docs/Product-Datasheets/mfusmf.pdf</t>
  </si>
  <si>
    <t xml:space="preserve">Bourns</t>
  </si>
  <si>
    <t xml:space="preserve">652-MF-USMF020-2</t>
  </si>
  <si>
    <t xml:space="preserve">https://www.mouser.co.uk/ProductDetail/Bourns/MF-USMF020-2?qs=vF78I%252BjhbY80Iv10TNGu8Q%3D%3D</t>
  </si>
  <si>
    <t xml:space="preserve">IC1</t>
  </si>
  <si>
    <t xml:space="preserve">SI2343DS-T1-E3</t>
  </si>
  <si>
    <t xml:space="preserve">salt:SI2343DS-T1-E3</t>
  </si>
  <si>
    <t xml:space="preserve">salt:SOT95P237X112-3N</t>
  </si>
  <si>
    <t xml:space="preserve">https://www.vishay.com/docs/72079/si2343ds.pdf</t>
  </si>
  <si>
    <t xml:space="preserve">Vishay</t>
  </si>
  <si>
    <t xml:space="preserve">781-SI2343DS-T1-E3</t>
  </si>
  <si>
    <t xml:space="preserve">https://www.mouser.co.uk/ProductDetail/Vishay-Semiconductors/SI2343DS-T1-E3?qs=jcx%252B0HVgj2Y0t7N7vRWvMw%3D%3D</t>
  </si>
  <si>
    <t xml:space="preserve">IC2, IC3, IC4, IC5</t>
  </si>
  <si>
    <t xml:space="preserve">ULN2003D1013TR</t>
  </si>
  <si>
    <t xml:space="preserve">salt:ULN2003D1013TR</t>
  </si>
  <si>
    <t xml:space="preserve">salt:SOIC127P600X175-16N</t>
  </si>
  <si>
    <t xml:space="preserve">http://www.st.com/st-web-ui/static/active/en/resource/technical/document/datasheet/CD00001244.pdf</t>
  </si>
  <si>
    <t xml:space="preserve">STMicroelectronics</t>
  </si>
  <si>
    <t xml:space="preserve">511-ULN2003D1013TR</t>
  </si>
  <si>
    <t xml:space="preserve">https://www.mouser.co.uk/ProductDetail/STMicroelectronics/ULN2003D1013TR?qs=YnPipOpXm6FQ98RZGZk5Pg%3D%3D</t>
  </si>
  <si>
    <t xml:space="preserve">IC6, IC8, IC9, IC10, IC11, IC12, IC13, IC14, IC15, IC16</t>
  </si>
  <si>
    <t xml:space="preserve">INA823DGKR</t>
  </si>
  <si>
    <t xml:space="preserve">salt:INA823DGKR</t>
  </si>
  <si>
    <t xml:space="preserve">salt:Texas_Instruments-DGK0008A-0-0-MFG</t>
  </si>
  <si>
    <t xml:space="preserve">https://www.ti.com/lit/ds/symlink/ina823.pdf</t>
  </si>
  <si>
    <t xml:space="preserve">Texas Instruments</t>
  </si>
  <si>
    <t xml:space="preserve">595-INA823DGKR</t>
  </si>
  <si>
    <t xml:space="preserve">https://ar.mouser.com/ProductDetail/Texas-Instruments/INA823DGKR?qs=Rp5uXu7WBW%252BTcPLLKQJgaw%3D%3D</t>
  </si>
  <si>
    <t xml:space="preserve">IC7</t>
  </si>
  <si>
    <t xml:space="preserve">ICL7660AIBAZA</t>
  </si>
  <si>
    <t xml:space="preserve">salt:ICL7660AIBAZA</t>
  </si>
  <si>
    <t xml:space="preserve">salt:SOIC127P600X175-8N</t>
  </si>
  <si>
    <t xml:space="preserve">https://www.renesas.com/en-us/www/doc/datasheet/icl7660s-a.pdf</t>
  </si>
  <si>
    <t xml:space="preserve">Renesas Electronics</t>
  </si>
  <si>
    <t xml:space="preserve">968-ICL7660AIBAZA</t>
  </si>
  <si>
    <t xml:space="preserve">https://www.mouser.co.uk/ProductDetail/Renesas-Intersil/ICL7660AIBAZA?qs=9fLuogzTs8J5iyJZPJ0POQ%3D%3D</t>
  </si>
  <si>
    <t xml:space="preserve">IC17</t>
  </si>
  <si>
    <t xml:space="preserve">AS1115-BSST</t>
  </si>
  <si>
    <t xml:space="preserve">salt:AS1115-BSST</t>
  </si>
  <si>
    <t xml:space="preserve">salt:SOP64P600X175-24N</t>
  </si>
  <si>
    <t xml:space="preserve">https://datasheet.datasheetarchive.com/originals/distributors/Datasheets-SFU1/DSASFU10002655.pdf</t>
  </si>
  <si>
    <t xml:space="preserve">ams</t>
  </si>
  <si>
    <t xml:space="preserve">985-AS1115-BSST</t>
  </si>
  <si>
    <t xml:space="preserve">https://www.mouser.co.uk/ProductDetail/ams/AS1115-BSST?qs=jMXWnm70%252BC%2FTIBNsbFwa8Q%3D%3D</t>
  </si>
  <si>
    <t xml:space="preserve">J1, J2, J3, J4, J5, J6, J7, J23</t>
  </si>
  <si>
    <t xml:space="preserve">salt:1757491</t>
  </si>
  <si>
    <t xml:space="preserve">http://www.phoenixcontact.com/de/produkte/1757491/pdf</t>
  </si>
  <si>
    <t xml:space="preserve">Phoenix Contact</t>
  </si>
  <si>
    <t xml:space="preserve">651-1757491</t>
  </si>
  <si>
    <t xml:space="preserve">https://www.mouser.co.uk/ProductDetail/Phoenix-Contact/1757491?qs=ibOxrZ%2Fd8eB4FBuHWRXg5w%3D%3D</t>
  </si>
  <si>
    <t xml:space="preserve">J8, J9, J12, J13, J14, J15, J16, J17, J18, J19, J20</t>
  </si>
  <si>
    <t xml:space="preserve">salt:1757488</t>
  </si>
  <si>
    <t xml:space="preserve">http://www.phoenixcontact.com/de/produkte/1757488/pdf</t>
  </si>
  <si>
    <t xml:space="preserve">651-1757488</t>
  </si>
  <si>
    <t xml:space="preserve">https://www.mouser.co.uk/ProductDetail/Phoenix-Contact/1757488?qs=%2FbRkJSLTVS%2Fze3R%2FaBR5ug%3D%3D</t>
  </si>
  <si>
    <t xml:space="preserve">J10, J11</t>
  </si>
  <si>
    <t xml:space="preserve">USB_A</t>
  </si>
  <si>
    <t xml:space="preserve">salt:USB_A</t>
  </si>
  <si>
    <t xml:space="preserve">salt:875832010BLF</t>
  </si>
  <si>
    <t xml:space="preserve">https://ar.mouser.com/datasheet/2/18/1/87583-2579162.pdf</t>
  </si>
  <si>
    <t xml:space="preserve">Amphenol FCI</t>
  </si>
  <si>
    <t xml:space="preserve">87583-2010BLF</t>
  </si>
  <si>
    <t xml:space="preserve">649-87583-2010BLF</t>
  </si>
  <si>
    <t xml:space="preserve">https://ar.mouser.com/ProductDetail/Amphenol-FCI/87583-2010BLF?qs=nBv%252BRDKgYU1zL2s5V%2F8s6w%3D%3D</t>
  </si>
  <si>
    <t xml:space="preserve">J21</t>
  </si>
  <si>
    <t xml:space="preserve">DM3AT-SF-PEJM5</t>
  </si>
  <si>
    <t xml:space="preserve">salt:DM3AT-SF-PEJM5</t>
  </si>
  <si>
    <t xml:space="preserve">salt:DM3ATSFPEJM5</t>
  </si>
  <si>
    <t xml:space="preserve">https://datasheet.lcsc.com/szlcsc/Hirose-HRS-DM3AT-SF-PEJM5_C114218.pdf</t>
  </si>
  <si>
    <t xml:space="preserve">Hirose</t>
  </si>
  <si>
    <t xml:space="preserve">798-DM3AT-SF-PEJM5</t>
  </si>
  <si>
    <t xml:space="preserve">https://www.mouser.co.uk/ProductDetail/Hirose-Connector/DM3AT-SF-PEJM5?qs=LZSZKJVF%252B2WTDKp%252BR7IYAQ%3D%3D</t>
  </si>
  <si>
    <t xml:space="preserve">J22</t>
  </si>
  <si>
    <t xml:space="preserve">salt:1757475</t>
  </si>
  <si>
    <t xml:space="preserve">http://www.phoenixcontact.com/de/produkte/1757475/pdf</t>
  </si>
  <si>
    <t xml:space="preserve">651-1757475</t>
  </si>
  <si>
    <t xml:space="preserve">https://www.mouser.co.uk/ProductDetail/Phoenix-Contact/1757475?qs=%2FbRkJSLTVS8mvc1VFuPCFA%3D%3D</t>
  </si>
  <si>
    <t xml:space="preserve">JP1, JP2, JP3, JP4, JP5, JP6, JP7, JP8</t>
  </si>
  <si>
    <t xml:space="preserve">Jumper_2_Bridged</t>
  </si>
  <si>
    <t xml:space="preserve">salt:Jumper</t>
  </si>
  <si>
    <t xml:space="preserve">Connector_PinHeader_2.54mm:PinHeader_1x02_P2.54mm_Vertical</t>
  </si>
  <si>
    <t xml:space="preserve">~</t>
  </si>
  <si>
    <t xml:space="preserve">SparkFun</t>
  </si>
  <si>
    <t xml:space="preserve">PRT-09044</t>
  </si>
  <si>
    <t xml:space="preserve">474-PRT-09044</t>
  </si>
  <si>
    <t xml:space="preserve">https://ar.mouser.com/ProductDetail/SparkFun/PRT-09044?qs=WyAARYrbSnZhF3ceVBeBOA%3D%3D</t>
  </si>
  <si>
    <t xml:space="preserve">K1, K2, K3, K4, K5, K6, K7, K8, K9, K10, K11, K12, K13, K14, K15, K16, K17, K18, K19, K20, K21</t>
  </si>
  <si>
    <t xml:space="preserve">JW2SN-DC5V</t>
  </si>
  <si>
    <t xml:space="preserve">salt:JW2SN-DC5V</t>
  </si>
  <si>
    <t xml:space="preserve">salt:JW2SNDC5V</t>
  </si>
  <si>
    <t xml:space="preserve">https://www3.panasonic.biz/ac/e_download/control/relay/power/catalog/mech_eng_jw.pdf</t>
  </si>
  <si>
    <t xml:space="preserve">769-JW2SN-DC5V</t>
  </si>
  <si>
    <t xml:space="preserve">https://www.mouser.co.uk/ProductDetail/Panasonic-Industrial-Devices/JW2SN-DC5V?qs=HLLy2pIPwuus9vgayzgjwA%3D%3D</t>
  </si>
  <si>
    <t xml:space="preserve">LED1, LED2, LED3, LED4, LED5, LED6, LED7, LED8</t>
  </si>
  <si>
    <t xml:space="preserve">WP7113LZGCK</t>
  </si>
  <si>
    <t xml:space="preserve">salt:WP7113LZGCK</t>
  </si>
  <si>
    <t xml:space="preserve">https://www.mouser.com/datasheet/2/216/WP7113LZGCK-535810.pdf</t>
  </si>
  <si>
    <t xml:space="preserve">Kingbright</t>
  </si>
  <si>
    <t xml:space="preserve">604-WP7113LZGCK</t>
  </si>
  <si>
    <t xml:space="preserve">https://www.mouser.com/ProductDetail/Kingbright/WP7113LZGCK?qs=6oMev5NRZME0vaccujctkg%3D%3D</t>
  </si>
  <si>
    <t xml:space="preserve">LED9, LED10, LED11, LED12, LED13, LED14, LED15, LED16, LED17, LED18</t>
  </si>
  <si>
    <t xml:space="preserve">WP154A4SEJ3VBDZGW_CA</t>
  </si>
  <si>
    <t xml:space="preserve">salt:WP154A4SEJ3VBDZGW_CA</t>
  </si>
  <si>
    <t xml:space="preserve">salt:L-154A4SUREQBFZGEC</t>
  </si>
  <si>
    <t xml:space="preserve">http://www.kingbrightusa.com/images/catalog/SPEC/WP154A4SEJ3VBDZGW-CA.pdf</t>
  </si>
  <si>
    <t xml:space="preserve">WP154A4SEJ3VBDZGW/CA</t>
  </si>
  <si>
    <t xml:space="preserve">604-WP154A43VBDZGWCA</t>
  </si>
  <si>
    <t xml:space="preserve">https://www.mouser.co.uk/ProductDetail/Kingbright/WP154A4SEJ3VBDZGW-CA?qs=YCa%2FAAYMW01xRqZww6UuiQ%3D%3D</t>
  </si>
  <si>
    <t xml:space="preserve">LS1</t>
  </si>
  <si>
    <t xml:space="preserve">CEM-1205-IC</t>
  </si>
  <si>
    <t xml:space="preserve">salt:CEM-1205-IC</t>
  </si>
  <si>
    <t xml:space="preserve">salt:CEM1205IC</t>
  </si>
  <si>
    <t xml:space="preserve">https://www.cuidevices.com/product/resource/cem-1205-ic.pdf</t>
  </si>
  <si>
    <t xml:space="preserve">CUI Devices</t>
  </si>
  <si>
    <t xml:space="preserve">490-CEM1205IC</t>
  </si>
  <si>
    <t xml:space="preserve">https://www.mouser.co.uk/ProductDetail/CUI-Devices/CEM-1205-IC?qs=hd1VzrDQEGhFNAzregGKGQ%3D%3D</t>
  </si>
  <si>
    <t xml:space="preserve">Q1</t>
  </si>
  <si>
    <t xml:space="preserve">NVTR0202PLT1G</t>
  </si>
  <si>
    <t xml:space="preserve">salt:NVTR0202PLT1G</t>
  </si>
  <si>
    <t xml:space="preserve">salt:SOT96P237X111-3N</t>
  </si>
  <si>
    <t xml:space="preserve">https://componentsearchengine.com/Datasheets/2/NVTR0202PLT1G.pdf</t>
  </si>
  <si>
    <t xml:space="preserve">onsemi</t>
  </si>
  <si>
    <t xml:space="preserve">863-NVTR0202PLT1G</t>
  </si>
  <si>
    <t xml:space="preserve">https://www.mouser.co.uk/ProductDetail/onsemi/NVTR0202PLT1G?qs=3PKVEWFFm29UPkq%2FAwGemg%3D%3D</t>
  </si>
  <si>
    <t xml:space="preserve">R1, R2, R3, R4, R5, R6</t>
  </si>
  <si>
    <t xml:space="preserve">4k7</t>
  </si>
  <si>
    <t xml:space="preserve">salt:R_4K7</t>
  </si>
  <si>
    <t xml:space="preserve">Resistor_SMD:R_0805_2012Metric_Pad1.20x1.40mm_HandSolder</t>
  </si>
  <si>
    <t xml:space="preserve">https://ar.mouser.com/datasheet/2/447/PYu_RC_Group_51_RoHS_L_11-1984063.pdf</t>
  </si>
  <si>
    <t xml:space="preserve">YAGEO</t>
  </si>
  <si>
    <t xml:space="preserve">RC0805FR-104K7L</t>
  </si>
  <si>
    <t xml:space="preserve">603-RC0805FR-104K7L</t>
  </si>
  <si>
    <t xml:space="preserve">https://ar.mouser.com/ProductDetail/YAGEO/RC0805FR-104K7L?qs=m6lXFsvg5e3qsGC2wfapPw%3D%3D</t>
  </si>
  <si>
    <t xml:space="preserve">R9, R10, R24, R26, R32, R43, R49, R52, R59</t>
  </si>
  <si>
    <t xml:space="preserve">salt:R_0</t>
  </si>
  <si>
    <t xml:space="preserve">R11, R12, R13, R14</t>
  </si>
  <si>
    <t xml:space="preserve">100k</t>
  </si>
  <si>
    <t xml:space="preserve">:R_100K_3</t>
  </si>
  <si>
    <t xml:space="preserve">https://ar.mouser.com/datasheet/2/447/YAGEO_PYu_RC_Group_51_RoHS_L_12-3313492.pdf</t>
  </si>
  <si>
    <t xml:space="preserve">RC0805FR-10100KL</t>
  </si>
  <si>
    <t xml:space="preserve">https://ar.mouser.com/ProductDetail/YAGEO/RC0805FR-10100KL?qs=g6xwsc4j%252B%2FqVNq2KE2UHnA%3D%3D</t>
  </si>
  <si>
    <t xml:space="preserve">R15, R17, R18, R20</t>
  </si>
  <si>
    <t xml:space="preserve">salt:R_390</t>
  </si>
  <si>
    <t xml:space="preserve">RC0805FR-07390RL</t>
  </si>
  <si>
    <t xml:space="preserve">603-RC0805FR-07390RL</t>
  </si>
  <si>
    <t xml:space="preserve">https://ar.mouser.com/ProductDetail/YAGEO/RC0805FR-07390RL?qs=KCkj9j0IqmWY8N7pYtjFNQ%3D%3D</t>
  </si>
  <si>
    <t xml:space="preserve">R16, R19</t>
  </si>
  <si>
    <t xml:space="preserve">salt:R_220</t>
  </si>
  <si>
    <t xml:space="preserve">RC0805FR-13220RL</t>
  </si>
  <si>
    <t xml:space="preserve">603-RC0805FR-13220RL</t>
  </si>
  <si>
    <t xml:space="preserve">https://ar.mouser.com/ProductDetail/YAGEO/RC0805FR-13220RL?qs=m6lXFsvg5e2iBXKHbsJECg%3D%3D</t>
  </si>
  <si>
    <t xml:space="preserve">R21, R22, R101</t>
  </si>
  <si>
    <t xml:space="preserve">salt:R_100</t>
  </si>
  <si>
    <t xml:space="preserve">RC0805FR-10100RL</t>
  </si>
  <si>
    <t xml:space="preserve">603-RC0805FR-10100RL</t>
  </si>
  <si>
    <t xml:space="preserve">https://ar.mouser.com/ProductDetail/YAGEO/RC0805FR-10100RL?qs=g6xwsc4j%252B%2FoYV9cxut0j6Q%3D%3D</t>
  </si>
  <si>
    <t xml:space="preserve">R23, R100</t>
  </si>
  <si>
    <t xml:space="preserve">150k</t>
  </si>
  <si>
    <t xml:space="preserve">salt:R_150K</t>
  </si>
  <si>
    <t xml:space="preserve">RC0805FR-13150KL</t>
  </si>
  <si>
    <t xml:space="preserve">603-RC0805FR-13150KL</t>
  </si>
  <si>
    <t xml:space="preserve">https://ar.mouser.com/ProductDetail/YAGEO/RC0805FR-13150KL?qs=m6lXFsvg5e2Mp%2Fy7W%252BnUqg%3D%3D</t>
  </si>
  <si>
    <t xml:space="preserve">R25, R27, R28, R29, R30, R31, R37, R38, R39, R40, R41, R42, R44, R45, R46, R47, R48, R53, R54, R56, R57, R58</t>
  </si>
  <si>
    <t xml:space="preserve">salt:R_680</t>
  </si>
  <si>
    <t xml:space="preserve">RC0805FR-13680RL</t>
  </si>
  <si>
    <t xml:space="preserve">603-RC0805FR-13680RL</t>
  </si>
  <si>
    <t xml:space="preserve">https://ar.mouser.com/ProductDetail/YAGEO/RC0805FR-13680RL?qs=m6lXFsvg5e3C9RY8lrBC%2Fw%3D%3D</t>
  </si>
  <si>
    <t xml:space="preserve">R33, R34, R35, R36, R104</t>
  </si>
  <si>
    <t xml:space="preserve">40K2</t>
  </si>
  <si>
    <t xml:space="preserve">salt:R_40K2</t>
  </si>
  <si>
    <t xml:space="preserve">RC0805FR-0740K2L</t>
  </si>
  <si>
    <t xml:space="preserve">603-RC0805FR-0740K2L</t>
  </si>
  <si>
    <t xml:space="preserve">https://ar.mouser.com/ProductDetail/YAGEO/RC0805FR-0740K2L?qs=QrWOOBGzeCbZpVapvyHnwA%3D%3D</t>
  </si>
  <si>
    <t xml:space="preserve">R50, R51, R55</t>
  </si>
  <si>
    <t xml:space="preserve">56k</t>
  </si>
  <si>
    <t xml:space="preserve">salt:R_56K</t>
  </si>
  <si>
    <t xml:space="preserve">RC0805FR-1056KL</t>
  </si>
  <si>
    <t xml:space="preserve">603-RC0805FR-1056KL</t>
  </si>
  <si>
    <t xml:space="preserve">https://ar.mouser.com/ProductDetail/YAGEO/RC0805FR-1056KL?qs=qpJ%252B%252B%252Bdg6p0DFLmy599hAw%3D%3D</t>
  </si>
  <si>
    <t xml:space="preserve">R60, R61, R64, R65, R68, R69, R70, R71, R72, R73, R74, R75, R84, R85, R86, R87, R88, R89, R90, R91</t>
  </si>
  <si>
    <t xml:space="preserve">1M</t>
  </si>
  <si>
    <t xml:space="preserve">salt:R_1M</t>
  </si>
  <si>
    <t xml:space="preserve">RC0805FR-101ML</t>
  </si>
  <si>
    <t xml:space="preserve">603-RC0805FR-101ML</t>
  </si>
  <si>
    <t xml:space="preserve">https://ar.mouser.com/ProductDetail/YAGEO/RC0805FR-101ML?qs=g6xwsc4j%252B%2FquvT%252BzGahIFg%3D%3D</t>
  </si>
  <si>
    <t xml:space="preserve">R62, R63, R66, R67, R76, R77, R78, R79, R80, R81, R82, R83, R92, R93, R94, R95, R96, R97, R98, R99</t>
  </si>
  <si>
    <t xml:space="preserve">30k</t>
  </si>
  <si>
    <t xml:space="preserve">salt:R_30K</t>
  </si>
  <si>
    <t xml:space="preserve">RC0805FR-0730KL</t>
  </si>
  <si>
    <t xml:space="preserve">603-RC0805FR-0730KL</t>
  </si>
  <si>
    <t xml:space="preserve">https://ar.mouser.com/ProductDetail/YAGEO/RC0805FR-0730KL?qs=QrWOOBGzeCbwE5CbPpR7Pw%3D%3D</t>
  </si>
  <si>
    <t xml:space="preserve">R102, R103</t>
  </si>
  <si>
    <t xml:space="preserve">22k</t>
  </si>
  <si>
    <t xml:space="preserve">salt:R_22K</t>
  </si>
  <si>
    <t xml:space="preserve">RC0805FR-1022KL</t>
  </si>
  <si>
    <t xml:space="preserve">603-RC0805FR-1022KL</t>
  </si>
  <si>
    <t xml:space="preserve">https://ar.mouser.com/ProductDetail/YAGEO/RC0805FR-1022KL?qs=m6lXFsvg5e37y4fr%252BWohrg%3D%3D</t>
  </si>
  <si>
    <t xml:space="preserve">TP1, TP2, TP3, TP4, TP5, TP6, TP7, TP8, TP9, TP10, TP11, TP12, TP13, TP14, TP15, TP16, TP17, TP18, TP19, TP20, TP21, TP22, TP23, TP24, TP25, TP26, TP27, TP28, TP29, TP30, TP31, TP32, TP33, TP34, TP35, TP36, TP37, TP38, TP39, TP40, TP41, TP42, TP43, TP44, TP45, TP46, TP47, TP48, TP49, TP50, TP51, TP52, TP53, TP54, TP55, TP56, TP57, TP58, TP59, TP60, TP61, TP62, TP63, TP64, TP65, TP66, TP67, TP68, TP69, TP70, TP71, TP72, TP73, TP74, TP75, TP76</t>
  </si>
  <si>
    <t xml:space="preserve">TestPoint</t>
  </si>
  <si>
    <t xml:space="preserve">salt:TestPoint</t>
  </si>
  <si>
    <t xml:space="preserve">salt:testpoint</t>
  </si>
  <si>
    <t xml:space="preserve">S1</t>
  </si>
  <si>
    <t xml:space="preserve">1543-650-149</t>
  </si>
  <si>
    <t xml:space="preserve">salt:1543-650-149</t>
  </si>
  <si>
    <t xml:space="preserve">salt:1543650149</t>
  </si>
  <si>
    <t xml:space="preserve">https://www.arrow.com/en/products/1543-650-149/bourns</t>
  </si>
  <si>
    <t xml:space="preserve">652-1543-650-149</t>
  </si>
  <si>
    <t xml:space="preserve">https://www.mouser.co.uk/ProductDetail/Bourns/1543-650-149?qs=2f2kQrcl%2FoiIszYh%252BBIYwA%3D%3D</t>
  </si>
  <si>
    <t xml:space="preserve">U1</t>
  </si>
  <si>
    <t xml:space="preserve">NUCLEO-F429ZI</t>
  </si>
  <si>
    <t xml:space="preserve">:NUCLEO-F429ZI_1</t>
  </si>
  <si>
    <t xml:space="preserve">salt:MODULE_NUCLEO-F429ZI</t>
  </si>
  <si>
    <t xml:space="preserve">https://ar.mouser.com/datasheet/2/389/nucleo_l496zg-1848160.pdf</t>
  </si>
  <si>
    <t xml:space="preserve">511-NUCLEO-F429ZI</t>
  </si>
  <si>
    <t xml:space="preserve">https://ar.mouser.com/ProductDetail/STMicroelectronics/NUCLEO-F429ZI?qs=mKNKSX85ZJcE6FU0UkiXTA%3D%3D</t>
  </si>
  <si>
    <t xml:space="preserve">U2, U3</t>
  </si>
  <si>
    <t xml:space="preserve">SN65HVD1176DR</t>
  </si>
  <si>
    <t xml:space="preserve">salt:SN65HVD1176DR</t>
  </si>
  <si>
    <t xml:space="preserve">http://www.ti.com/lit/gpn/sn65hvd1176</t>
  </si>
  <si>
    <t xml:space="preserve">595-SN65HVD1176DR</t>
  </si>
  <si>
    <t xml:space="preserve">https://www.mouser.co.uk/ProductDetail/Texas-Instruments/SN65HVD1176DR?qs=QViXGNcIEAsAVZ5iRsO8EQ%3D%3D</t>
  </si>
  <si>
    <t xml:space="preserve">U4</t>
  </si>
  <si>
    <t xml:space="preserve">Módulo GPS GY-GPS6MV2</t>
  </si>
  <si>
    <t xml:space="preserve">salt:GY-GPS6MV2</t>
  </si>
  <si>
    <t xml:space="preserve">salt:GY-NEO6MV2</t>
  </si>
  <si>
    <t xml:space="preserve">https://www.datasheethub.com/gy-neo6mv2-flight-control-gps-module/</t>
  </si>
  <si>
    <t xml:space="preserve">u-Blox</t>
  </si>
  <si>
    <t xml:space="preserve">GPS GY-NEO6MV2</t>
  </si>
  <si>
    <t xml:space="preserve">https://www.todomicro.com.ar/investigacion-desarrollo-y-prototipado/339-modulo-gps-gy-neo6mv2-con-antena.html</t>
  </si>
  <si>
    <t xml:space="preserve">U5</t>
  </si>
  <si>
    <t xml:space="preserve">ESP32-DEVKITC-32</t>
  </si>
  <si>
    <t xml:space="preserve">salt:ESP32-DEVKITC-32</t>
  </si>
  <si>
    <t xml:space="preserve">salt:MODULE_ESP32-DEVKITC-32</t>
  </si>
  <si>
    <t xml:space="preserve">https://docs.espressif.com/projects/esp-idf/en/latest/esp32/hw-reference/esp32/get-started-devkitc.html</t>
  </si>
  <si>
    <t xml:space="preserve">Espressif Systems</t>
  </si>
  <si>
    <t xml:space="preserve">ESP32-DevKitC-32E</t>
  </si>
  <si>
    <t xml:space="preserve">356-ESP32-DEVKITC32E</t>
  </si>
  <si>
    <t xml:space="preserve">https://www.mouser.fr/ProductDetail/Espressif-Systems/ESP32-DevKitC-32E?qs=GedFDFLaBXFpgD0kAZWDrQ%3D%3D</t>
  </si>
  <si>
    <t xml:space="preserve">XX (no incluido en sch)</t>
  </si>
  <si>
    <t xml:space="preserve">Pin header 1x40 2,54mm</t>
  </si>
  <si>
    <t xml:space="preserve">https://ar.mouser.com/datasheet/2/181/M20-977-1220590.pdf</t>
  </si>
  <si>
    <t xml:space="preserve">Harwin</t>
  </si>
  <si>
    <t xml:space="preserve">M20-9774046</t>
  </si>
  <si>
    <t xml:space="preserve">855-M20-9774046</t>
  </si>
  <si>
    <t xml:space="preserve">https://ar.mouser.com/ProductDetail/Harwin/M20-9774046?qs=Jph8NoUxIfXLwc1dWPXFVw%3D%3D</t>
  </si>
  <si>
    <t xml:space="preserve">Llave Interruptor Bipolar 20a Elibet 0-1 Panel</t>
  </si>
  <si>
    <t xml:space="preserve">https://articulo.mercadolibre.com.ar/MLA-715063582-llave-interruptor-bipolar-20a-elibet-0-1-panel-_JM#position=4&amp;search_layout=stack&amp;type=item&amp;tracking_id=a983e77f-e6e3-4bab-bc34-8ba853ec8955</t>
  </si>
  <si>
    <t xml:space="preserve">Elibet </t>
  </si>
  <si>
    <t xml:space="preserve">20002/0</t>
  </si>
  <si>
    <t xml:space="preserve">USBMODEM-4G-LTE</t>
  </si>
  <si>
    <t xml:space="preserve">https://www.todomicro.com.ar/electronica-de-consumo/587-modem-usb-y-router-wifi-3g4g-sim-card.html</t>
  </si>
  <si>
    <t xml:space="preserve">Correponde a: J1, J2, J3, J4, J5, J6, J7, J23</t>
  </si>
  <si>
    <t xml:space="preserve">https://www.phoenixcontact.com/us/products/1934887/pdf</t>
  </si>
  <si>
    <t xml:space="preserve">651-1934887</t>
  </si>
  <si>
    <t xml:space="preserve">https://www.mouser.fr/ProductDetail/Phoenix-Contact/1934887?qs=TU%2Fqnd37FkmAQrQLEWCosQ%3D%3D</t>
  </si>
  <si>
    <t xml:space="preserve">Correponde a: J8, J9, J12, J13, J14, J15, J16, J17, J18, J19, J20</t>
  </si>
  <si>
    <t xml:space="preserve">https://www.phoenixcontact.com/us/products/1935022/pdf</t>
  </si>
  <si>
    <t xml:space="preserve">651-1935022</t>
  </si>
  <si>
    <t xml:space="preserve">https://www.mouser.fr/ProductDetail/Phoenix-Contact/1935022?qs=i11qaVCyeWoRj2tPTAbaig%3D%3D</t>
  </si>
  <si>
    <t xml:space="preserve">Correponde a: J22</t>
  </si>
  <si>
    <t xml:space="preserve">https://www.phoenixcontact.com/us/products/1934861/pdf</t>
  </si>
  <si>
    <t xml:space="preserve">651-1934861</t>
  </si>
  <si>
    <t xml:space="preserve">https://www.mouser.fr/ProductDetail/Phoenix-Contact/1934861?qs=F79NelsxgYFJ8Q%252BI0GKhbg%3D%3D</t>
  </si>
  <si>
    <t xml:space="preserve">Socket p/ ESP32 – 1x19</t>
  </si>
  <si>
    <t xml:space="preserve">https://www.mouser.fr/datasheet/2/527/ssw_th-2854740.pdf</t>
  </si>
  <si>
    <t xml:space="preserve">Samtex</t>
  </si>
  <si>
    <t xml:space="preserve">SSW-119-01-T-S</t>
  </si>
  <si>
    <t xml:space="preserve">200-SSW11901TS</t>
  </si>
  <si>
    <t xml:space="preserve">https://www.mouser.fr/ProductDetail/Samtec/SSW-119-01-T-S?qs=rU5fayqh%252BE1O7STzIZWpjA%3D%3D</t>
  </si>
  <si>
    <t xml:space="preserve">Socket p/ GPS – 1x4</t>
  </si>
  <si>
    <t xml:space="preserve">https://www.mouser.fr/datasheet/2/4/rs1_xx_g_data_sheet-3396051.pdf</t>
  </si>
  <si>
    <t xml:space="preserve">Adam Tech</t>
  </si>
  <si>
    <t xml:space="preserve">https://www.mouser.fr/ProductDetail/Adam-Tech/RS1-04-G?qs=HoCaDK9Nz5dGvIs4ZhXhDw%3D%3D</t>
  </si>
  <si>
    <t xml:space="preserve">Socket /Nucleo – 2x18</t>
  </si>
  <si>
    <t xml:space="preserve">https://www.mouser.fr/ProductDetail/SparkFun/PRT-16581?qs=sPbYRqrBIVmf2mq2gyI4eA%3D%3D</t>
  </si>
  <si>
    <t xml:space="preserve">PRT-16581</t>
  </si>
  <si>
    <t xml:space="preserve">474-PRT-16581</t>
  </si>
  <si>
    <t xml:space="preserve">https://www.sparkfun.com/products/16581</t>
  </si>
  <si>
    <t xml:space="preserve">Descontando Nucleo</t>
  </si>
  <si>
    <t xml:space="preserve">Con módulo 3G/4G</t>
  </si>
  <si>
    <t xml:space="preserve">Sin módulo 3G/4G</t>
  </si>
  <si>
    <t xml:space="preserve">Precio total a comprar</t>
  </si>
  <si>
    <t xml:space="preserve">Total</t>
  </si>
  <si>
    <t xml:space="preserve">Descontando USB</t>
  </si>
  <si>
    <t xml:space="preserve">Descontando Módulos</t>
  </si>
  <si>
    <t xml:space="preserve">Consumo 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</si>
</sst>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6"/>
      <name val="Times New Roman"/>
      <family val="1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AAAD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"/>
  <sheetViews>
    <sheetView showFormulas="false" showGridLines="true" showRowColHeaders="true" showZeros="true" rightToLeft="false" tabSelected="true" showOutlineSymbols="true" defaultGridColor="true" view="normal" topLeftCell="A34" colorId="64" zoomScale="120" zoomScaleNormal="12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5" min="1" style="0" width="9.03"/>
    <col collapsed="false" customWidth="true" hidden="false" outlineLevel="0" max="6" min="6" style="0" width="18.39"/>
    <col collapsed="false" customWidth="true" hidden="false" outlineLevel="0" max="7" min="7" style="0" width="15.16"/>
    <col collapsed="false" customWidth="true" hidden="false" outlineLevel="0" max="8" min="8" style="0" width="27.97"/>
    <col collapsed="false" customWidth="true" hidden="false" outlineLevel="0" max="9" min="9" style="0" width="28.94"/>
    <col collapsed="false" customWidth="true" hidden="false" outlineLevel="0" max="10" min="10" style="0" width="56.03"/>
    <col collapsed="false" customWidth="true" hidden="false" outlineLevel="0" max="11" min="11" style="0" width="97.02"/>
    <col collapsed="false" customWidth="true" hidden="false" outlineLevel="0" max="12" min="12" style="0" width="18.24"/>
    <col collapsed="false" customWidth="true" hidden="false" outlineLevel="0" max="13" min="13" style="0" width="23.66"/>
    <col collapsed="false" customWidth="true" hidden="false" outlineLevel="0" max="14" min="14" style="0" width="24.49"/>
    <col collapsed="false" customWidth="true" hidden="false" outlineLevel="0" max="15" min="15" style="0" width="258.7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f aca="false">B2*F2</f>
        <v>0</v>
      </c>
      <c r="B2" s="0" t="n">
        <v>0</v>
      </c>
      <c r="C2" s="0" t="n">
        <f aca="false">D2*F2</f>
        <v>1.75</v>
      </c>
      <c r="D2" s="1" t="n">
        <v>0.35</v>
      </c>
      <c r="E2" s="0" t="n">
        <v>1</v>
      </c>
      <c r="F2" s="0" t="n">
        <v>5</v>
      </c>
      <c r="G2" s="1" t="s">
        <v>15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21</v>
      </c>
      <c r="N2" s="0" t="s">
        <v>22</v>
      </c>
      <c r="O2" s="0" t="s">
        <v>23</v>
      </c>
    </row>
    <row r="3" customFormat="false" ht="12.8" hidden="false" customHeight="false" outlineLevel="0" collapsed="false">
      <c r="A3" s="0" t="n">
        <f aca="false">B3*F3</f>
        <v>0</v>
      </c>
      <c r="B3" s="0" t="n">
        <v>0</v>
      </c>
      <c r="C3" s="0" t="n">
        <f aca="false">D3*F3</f>
        <v>3.5</v>
      </c>
      <c r="D3" s="1" t="n">
        <v>0.14</v>
      </c>
      <c r="E3" s="0" t="n">
        <v>2</v>
      </c>
      <c r="F3" s="0" t="n">
        <v>25</v>
      </c>
      <c r="G3" s="1" t="s">
        <v>24</v>
      </c>
      <c r="H3" s="0" t="s">
        <v>25</v>
      </c>
      <c r="I3" s="0" t="s">
        <v>26</v>
      </c>
      <c r="J3" s="0" t="s">
        <v>18</v>
      </c>
      <c r="K3" s="0" t="s">
        <v>19</v>
      </c>
      <c r="L3" s="0" t="s">
        <v>20</v>
      </c>
      <c r="M3" s="0" t="s">
        <v>27</v>
      </c>
      <c r="N3" s="0" t="s">
        <v>28</v>
      </c>
      <c r="O3" s="0" t="s">
        <v>29</v>
      </c>
    </row>
    <row r="4" customFormat="false" ht="12.8" hidden="false" customHeight="false" outlineLevel="0" collapsed="false">
      <c r="A4" s="0" t="n">
        <f aca="false">B4*F4</f>
        <v>0</v>
      </c>
      <c r="B4" s="0" t="n">
        <v>0</v>
      </c>
      <c r="C4" s="0" t="n">
        <f aca="false">D4*F4</f>
        <v>1.134</v>
      </c>
      <c r="D4" s="0" t="n">
        <v>0.378</v>
      </c>
      <c r="E4" s="0" t="n">
        <v>3</v>
      </c>
      <c r="F4" s="0" t="n">
        <v>3</v>
      </c>
      <c r="G4" s="0" t="s">
        <v>30</v>
      </c>
      <c r="H4" s="0" t="s">
        <v>16</v>
      </c>
      <c r="I4" s="0" t="s">
        <v>31</v>
      </c>
      <c r="J4" s="0" t="s">
        <v>32</v>
      </c>
      <c r="K4" s="0" t="s">
        <v>33</v>
      </c>
      <c r="L4" s="0" t="s">
        <v>34</v>
      </c>
      <c r="M4" s="0" t="s">
        <v>35</v>
      </c>
      <c r="N4" s="0" t="s">
        <v>36</v>
      </c>
      <c r="O4" s="0" t="s">
        <v>37</v>
      </c>
    </row>
    <row r="5" customFormat="false" ht="12.8" hidden="false" customHeight="false" outlineLevel="0" collapsed="false">
      <c r="A5" s="0" t="n">
        <f aca="false">B5*F5</f>
        <v>0</v>
      </c>
      <c r="B5" s="0" t="n">
        <v>0</v>
      </c>
      <c r="C5" s="0" t="n">
        <f aca="false">D5*F5</f>
        <v>2.58</v>
      </c>
      <c r="D5" s="1" t="n">
        <v>0.43</v>
      </c>
      <c r="E5" s="0" t="n">
        <v>4</v>
      </c>
      <c r="F5" s="0" t="n">
        <v>6</v>
      </c>
      <c r="G5" s="0" t="s">
        <v>38</v>
      </c>
      <c r="H5" s="0" t="s">
        <v>39</v>
      </c>
      <c r="I5" s="0" t="s">
        <v>40</v>
      </c>
      <c r="J5" s="0" t="s">
        <v>41</v>
      </c>
      <c r="K5" s="0" t="s">
        <v>42</v>
      </c>
      <c r="L5" s="0" t="s">
        <v>43</v>
      </c>
      <c r="M5" s="0" t="s">
        <v>39</v>
      </c>
      <c r="N5" s="0" t="s">
        <v>44</v>
      </c>
      <c r="O5" s="0" t="s">
        <v>45</v>
      </c>
    </row>
    <row r="6" customFormat="false" ht="12.8" hidden="false" customHeight="false" outlineLevel="0" collapsed="false">
      <c r="A6" s="0" t="n">
        <f aca="false">B6*F6</f>
        <v>193.6</v>
      </c>
      <c r="B6" s="0" t="n">
        <v>8.8</v>
      </c>
      <c r="C6" s="0" t="n">
        <f aca="false">D6*F6</f>
        <v>4.114</v>
      </c>
      <c r="D6" s="1" t="n">
        <v>0.187</v>
      </c>
      <c r="E6" s="0" t="n">
        <v>5</v>
      </c>
      <c r="F6" s="0" t="n">
        <v>22</v>
      </c>
      <c r="G6" s="0" t="s">
        <v>46</v>
      </c>
      <c r="H6" s="0" t="s">
        <v>47</v>
      </c>
      <c r="I6" s="0" t="s">
        <v>48</v>
      </c>
      <c r="J6" s="0" t="s">
        <v>49</v>
      </c>
      <c r="K6" s="0" t="s">
        <v>50</v>
      </c>
      <c r="L6" s="0" t="s">
        <v>51</v>
      </c>
      <c r="M6" s="0" t="s">
        <v>52</v>
      </c>
      <c r="N6" s="0" t="s">
        <v>53</v>
      </c>
      <c r="O6" s="0" t="s">
        <v>54</v>
      </c>
    </row>
    <row r="7" customFormat="false" ht="12.8" hidden="false" customHeight="false" outlineLevel="0" collapsed="false">
      <c r="A7" s="0" t="n">
        <f aca="false">B7*F7</f>
        <v>75</v>
      </c>
      <c r="B7" s="0" t="n">
        <v>75</v>
      </c>
      <c r="C7" s="0" t="n">
        <f aca="false">D7*F7</f>
        <v>2.99</v>
      </c>
      <c r="D7" s="1" t="n">
        <v>2.99</v>
      </c>
      <c r="E7" s="0" t="n">
        <v>6</v>
      </c>
      <c r="F7" s="0" t="n">
        <v>1</v>
      </c>
      <c r="G7" s="0" t="s">
        <v>55</v>
      </c>
      <c r="H7" s="0" t="s">
        <v>56</v>
      </c>
      <c r="I7" s="0" t="s">
        <v>57</v>
      </c>
      <c r="J7" s="0" t="s">
        <v>58</v>
      </c>
      <c r="K7" s="0" t="s">
        <v>59</v>
      </c>
      <c r="L7" s="0" t="s">
        <v>60</v>
      </c>
      <c r="M7" s="0" t="s">
        <v>56</v>
      </c>
      <c r="N7" s="0" t="s">
        <v>61</v>
      </c>
      <c r="O7" s="0" t="s">
        <v>62</v>
      </c>
    </row>
    <row r="8" customFormat="false" ht="12.8" hidden="false" customHeight="false" outlineLevel="0" collapsed="false">
      <c r="A8" s="0" t="n">
        <f aca="false">B8*F8</f>
        <v>0</v>
      </c>
      <c r="B8" s="0" t="n">
        <v>0</v>
      </c>
      <c r="C8" s="0" t="n">
        <f aca="false">D8*F8</f>
        <v>1.36</v>
      </c>
      <c r="D8" s="1" t="n">
        <v>0.34</v>
      </c>
      <c r="E8" s="0" t="n">
        <v>7</v>
      </c>
      <c r="F8" s="0" t="n">
        <v>4</v>
      </c>
      <c r="G8" s="0" t="s">
        <v>63</v>
      </c>
      <c r="H8" s="0" t="s">
        <v>64</v>
      </c>
      <c r="I8" s="0" t="s">
        <v>65</v>
      </c>
      <c r="J8" s="0" t="s">
        <v>66</v>
      </c>
      <c r="K8" s="0" t="s">
        <v>67</v>
      </c>
      <c r="L8" s="0" t="s">
        <v>68</v>
      </c>
      <c r="M8" s="0" t="s">
        <v>64</v>
      </c>
      <c r="N8" s="0" t="s">
        <v>69</v>
      </c>
      <c r="O8" s="0" t="s">
        <v>70</v>
      </c>
    </row>
    <row r="9" customFormat="false" ht="12.8" hidden="false" customHeight="false" outlineLevel="0" collapsed="false">
      <c r="A9" s="0" t="n">
        <f aca="false">B9*F9</f>
        <v>1</v>
      </c>
      <c r="B9" s="0" t="n">
        <v>1</v>
      </c>
      <c r="C9" s="0" t="n">
        <f aca="false">D9*F9</f>
        <v>0.75</v>
      </c>
      <c r="D9" s="1" t="n">
        <v>0.75</v>
      </c>
      <c r="E9" s="0" t="n">
        <v>8</v>
      </c>
      <c r="F9" s="0" t="n">
        <v>1</v>
      </c>
      <c r="G9" s="0" t="s">
        <v>71</v>
      </c>
      <c r="H9" s="0" t="s">
        <v>72</v>
      </c>
      <c r="I9" s="0" t="s">
        <v>73</v>
      </c>
      <c r="J9" s="0" t="s">
        <v>74</v>
      </c>
      <c r="K9" s="0" t="s">
        <v>75</v>
      </c>
      <c r="L9" s="0" t="s">
        <v>76</v>
      </c>
      <c r="M9" s="0" t="s">
        <v>72</v>
      </c>
      <c r="N9" s="0" t="s">
        <v>77</v>
      </c>
      <c r="O9" s="0" t="s">
        <v>78</v>
      </c>
    </row>
    <row r="10" customFormat="false" ht="12.8" hidden="false" customHeight="false" outlineLevel="0" collapsed="false">
      <c r="A10" s="0" t="n">
        <f aca="false">B10*F10</f>
        <v>80</v>
      </c>
      <c r="B10" s="2" t="n">
        <v>20</v>
      </c>
      <c r="C10" s="0" t="n">
        <f aca="false">D10*F10</f>
        <v>2.908</v>
      </c>
      <c r="D10" s="0" t="n">
        <v>0.727</v>
      </c>
      <c r="E10" s="0" t="n">
        <v>9</v>
      </c>
      <c r="F10" s="0" t="n">
        <v>4</v>
      </c>
      <c r="G10" s="0" t="s">
        <v>79</v>
      </c>
      <c r="H10" s="0" t="s">
        <v>80</v>
      </c>
      <c r="I10" s="0" t="s">
        <v>81</v>
      </c>
      <c r="J10" s="0" t="s">
        <v>82</v>
      </c>
      <c r="K10" s="0" t="s">
        <v>83</v>
      </c>
      <c r="L10" s="0" t="s">
        <v>84</v>
      </c>
      <c r="M10" s="0" t="s">
        <v>80</v>
      </c>
      <c r="N10" s="0" t="s">
        <v>85</v>
      </c>
      <c r="O10" s="0" t="s">
        <v>86</v>
      </c>
    </row>
    <row r="11" customFormat="false" ht="12.8" hidden="false" customHeight="false" outlineLevel="0" collapsed="false">
      <c r="A11" s="0" t="n">
        <f aca="false">B11*F11</f>
        <v>10</v>
      </c>
      <c r="B11" s="0" t="n">
        <v>1</v>
      </c>
      <c r="C11" s="0" t="n">
        <f aca="false">D11*F11</f>
        <v>23.5</v>
      </c>
      <c r="D11" s="1" t="n">
        <v>2.35</v>
      </c>
      <c r="E11" s="0" t="n">
        <v>10</v>
      </c>
      <c r="F11" s="0" t="n">
        <v>10</v>
      </c>
      <c r="G11" s="0" t="s">
        <v>87</v>
      </c>
      <c r="H11" s="0" t="s">
        <v>88</v>
      </c>
      <c r="I11" s="0" t="s">
        <v>89</v>
      </c>
      <c r="J11" s="0" t="s">
        <v>90</v>
      </c>
      <c r="K11" s="0" t="s">
        <v>91</v>
      </c>
      <c r="L11" s="0" t="s">
        <v>92</v>
      </c>
      <c r="M11" s="0" t="s">
        <v>88</v>
      </c>
      <c r="N11" s="0" t="s">
        <v>93</v>
      </c>
      <c r="O11" s="0" t="s">
        <v>94</v>
      </c>
    </row>
    <row r="12" customFormat="false" ht="12.8" hidden="false" customHeight="false" outlineLevel="0" collapsed="false">
      <c r="A12" s="0" t="n">
        <f aca="false">B12*F12</f>
        <v>0.5</v>
      </c>
      <c r="B12" s="0" t="n">
        <v>0.5</v>
      </c>
      <c r="C12" s="0" t="n">
        <f aca="false">D12*F12</f>
        <v>2.03</v>
      </c>
      <c r="D12" s="1" t="n">
        <v>2.03</v>
      </c>
      <c r="E12" s="0" t="n">
        <v>11</v>
      </c>
      <c r="F12" s="0" t="n">
        <v>1</v>
      </c>
      <c r="G12" s="0" t="s">
        <v>95</v>
      </c>
      <c r="H12" s="0" t="s">
        <v>96</v>
      </c>
      <c r="I12" s="0" t="s">
        <v>97</v>
      </c>
      <c r="J12" s="0" t="s">
        <v>98</v>
      </c>
      <c r="K12" s="0" t="s">
        <v>99</v>
      </c>
      <c r="L12" s="0" t="s">
        <v>100</v>
      </c>
      <c r="M12" s="0" t="s">
        <v>96</v>
      </c>
      <c r="N12" s="0" t="s">
        <v>101</v>
      </c>
      <c r="O12" s="0" t="s">
        <v>102</v>
      </c>
    </row>
    <row r="13" customFormat="false" ht="12.8" hidden="false" customHeight="false" outlineLevel="0" collapsed="false">
      <c r="A13" s="0" t="n">
        <f aca="false">B13*F13</f>
        <v>2</v>
      </c>
      <c r="B13" s="0" t="n">
        <v>2</v>
      </c>
      <c r="C13" s="0" t="n">
        <f aca="false">D13*F13</f>
        <v>6.58</v>
      </c>
      <c r="D13" s="1" t="n">
        <v>6.58</v>
      </c>
      <c r="E13" s="0" t="n">
        <v>12</v>
      </c>
      <c r="F13" s="0" t="n">
        <v>1</v>
      </c>
      <c r="G13" s="0" t="s">
        <v>103</v>
      </c>
      <c r="H13" s="0" t="s">
        <v>104</v>
      </c>
      <c r="I13" s="0" t="s">
        <v>105</v>
      </c>
      <c r="J13" s="0" t="s">
        <v>106</v>
      </c>
      <c r="K13" s="0" t="s">
        <v>107</v>
      </c>
      <c r="L13" s="0" t="s">
        <v>108</v>
      </c>
      <c r="M13" s="0" t="s">
        <v>104</v>
      </c>
      <c r="N13" s="0" t="s">
        <v>109</v>
      </c>
      <c r="O13" s="0" t="s">
        <v>110</v>
      </c>
    </row>
    <row r="14" customFormat="false" ht="12.8" hidden="false" customHeight="false" outlineLevel="0" collapsed="false">
      <c r="A14" s="0" t="n">
        <f aca="false">B14*F14</f>
        <v>0</v>
      </c>
      <c r="B14" s="0" t="n">
        <v>0</v>
      </c>
      <c r="C14" s="0" t="n">
        <f aca="false">D14*F14</f>
        <v>10.56</v>
      </c>
      <c r="D14" s="1" t="n">
        <v>1.32</v>
      </c>
      <c r="E14" s="0" t="n">
        <v>13</v>
      </c>
      <c r="F14" s="0" t="n">
        <v>8</v>
      </c>
      <c r="G14" s="0" t="s">
        <v>111</v>
      </c>
      <c r="H14" s="0" t="n">
        <v>1757491</v>
      </c>
      <c r="I14" s="0" t="s">
        <v>112</v>
      </c>
      <c r="J14" s="0" t="s">
        <v>112</v>
      </c>
      <c r="K14" s="0" t="s">
        <v>113</v>
      </c>
      <c r="L14" s="0" t="s">
        <v>114</v>
      </c>
      <c r="M14" s="0" t="n">
        <v>1757491</v>
      </c>
      <c r="N14" s="0" t="s">
        <v>115</v>
      </c>
      <c r="O14" s="0" t="s">
        <v>116</v>
      </c>
    </row>
    <row r="15" customFormat="false" ht="12.8" hidden="false" customHeight="false" outlineLevel="0" collapsed="false">
      <c r="A15" s="0" t="n">
        <f aca="false">B15*F15</f>
        <v>0</v>
      </c>
      <c r="B15" s="0" t="n">
        <v>0</v>
      </c>
      <c r="C15" s="0" t="n">
        <f aca="false">D15*F15</f>
        <v>11.66</v>
      </c>
      <c r="D15" s="1" t="n">
        <v>1.06</v>
      </c>
      <c r="E15" s="0" t="n">
        <v>14</v>
      </c>
      <c r="F15" s="0" t="n">
        <v>11</v>
      </c>
      <c r="G15" s="0" t="s">
        <v>117</v>
      </c>
      <c r="H15" s="0" t="n">
        <v>1757488</v>
      </c>
      <c r="I15" s="0" t="s">
        <v>118</v>
      </c>
      <c r="J15" s="0" t="s">
        <v>118</v>
      </c>
      <c r="K15" s="0" t="s">
        <v>119</v>
      </c>
      <c r="L15" s="0" t="s">
        <v>114</v>
      </c>
      <c r="M15" s="0" t="n">
        <v>1757488</v>
      </c>
      <c r="N15" s="0" t="s">
        <v>120</v>
      </c>
      <c r="O15" s="0" t="s">
        <v>121</v>
      </c>
    </row>
    <row r="16" customFormat="false" ht="12.8" hidden="false" customHeight="false" outlineLevel="0" collapsed="false">
      <c r="A16" s="0" t="n">
        <f aca="false">B16*F16</f>
        <v>0</v>
      </c>
      <c r="B16" s="0" t="n">
        <v>0</v>
      </c>
      <c r="C16" s="0" t="n">
        <f aca="false">D16*F16</f>
        <v>2.14</v>
      </c>
      <c r="D16" s="1" t="n">
        <v>1.07</v>
      </c>
      <c r="E16" s="0" t="n">
        <v>15</v>
      </c>
      <c r="F16" s="0" t="n">
        <v>2</v>
      </c>
      <c r="G16" s="0" t="s">
        <v>122</v>
      </c>
      <c r="H16" s="0" t="s">
        <v>123</v>
      </c>
      <c r="I16" s="0" t="s">
        <v>124</v>
      </c>
      <c r="J16" s="0" t="s">
        <v>125</v>
      </c>
      <c r="K16" s="0" t="s">
        <v>126</v>
      </c>
      <c r="L16" s="0" t="s">
        <v>127</v>
      </c>
      <c r="M16" s="0" t="s">
        <v>128</v>
      </c>
      <c r="N16" s="0" t="s">
        <v>129</v>
      </c>
      <c r="O16" s="0" t="s">
        <v>130</v>
      </c>
    </row>
    <row r="17" customFormat="false" ht="12.8" hidden="false" customHeight="false" outlineLevel="0" collapsed="false">
      <c r="A17" s="0" t="n">
        <f aca="false">B17*F17</f>
        <v>0</v>
      </c>
      <c r="B17" s="0" t="n">
        <v>0</v>
      </c>
      <c r="C17" s="0" t="n">
        <f aca="false">D17*F17</f>
        <v>2.63</v>
      </c>
      <c r="D17" s="1" t="n">
        <v>2.63</v>
      </c>
      <c r="E17" s="0" t="n">
        <v>16</v>
      </c>
      <c r="F17" s="0" t="n">
        <v>1</v>
      </c>
      <c r="G17" s="0" t="s">
        <v>131</v>
      </c>
      <c r="H17" s="0" t="s">
        <v>132</v>
      </c>
      <c r="I17" s="0" t="s">
        <v>133</v>
      </c>
      <c r="J17" s="0" t="s">
        <v>134</v>
      </c>
      <c r="K17" s="0" t="s">
        <v>135</v>
      </c>
      <c r="L17" s="0" t="s">
        <v>136</v>
      </c>
      <c r="M17" s="0" t="s">
        <v>132</v>
      </c>
      <c r="N17" s="0" t="s">
        <v>137</v>
      </c>
      <c r="O17" s="0" t="s">
        <v>138</v>
      </c>
    </row>
    <row r="18" customFormat="false" ht="12.8" hidden="false" customHeight="false" outlineLevel="0" collapsed="false">
      <c r="A18" s="0" t="n">
        <f aca="false">B18*F18</f>
        <v>0</v>
      </c>
      <c r="B18" s="0" t="n">
        <v>0</v>
      </c>
      <c r="C18" s="0" t="n">
        <f aca="false">D18*F18</f>
        <v>0.73</v>
      </c>
      <c r="D18" s="1" t="n">
        <v>0.73</v>
      </c>
      <c r="E18" s="0" t="n">
        <v>17</v>
      </c>
      <c r="F18" s="0" t="n">
        <v>1</v>
      </c>
      <c r="G18" s="0" t="s">
        <v>139</v>
      </c>
      <c r="H18" s="0" t="n">
        <v>1757475</v>
      </c>
      <c r="I18" s="0" t="s">
        <v>140</v>
      </c>
      <c r="J18" s="0" t="s">
        <v>140</v>
      </c>
      <c r="K18" s="0" t="s">
        <v>141</v>
      </c>
      <c r="L18" s="0" t="s">
        <v>114</v>
      </c>
      <c r="M18" s="0" t="n">
        <v>1757475</v>
      </c>
      <c r="N18" s="0" t="s">
        <v>142</v>
      </c>
      <c r="O18" s="0" t="s">
        <v>143</v>
      </c>
    </row>
    <row r="19" customFormat="false" ht="12.8" hidden="false" customHeight="false" outlineLevel="0" collapsed="false">
      <c r="A19" s="0" t="n">
        <f aca="false">B19*F19</f>
        <v>0</v>
      </c>
      <c r="B19" s="0" t="n">
        <v>0</v>
      </c>
      <c r="C19" s="0" t="n">
        <f aca="false">D19*F19</f>
        <v>3.04</v>
      </c>
      <c r="D19" s="1" t="n">
        <v>0.38</v>
      </c>
      <c r="E19" s="0" t="n">
        <v>18</v>
      </c>
      <c r="F19" s="0" t="n">
        <v>8</v>
      </c>
      <c r="G19" s="0" t="s">
        <v>144</v>
      </c>
      <c r="H19" s="0" t="s">
        <v>145</v>
      </c>
      <c r="I19" s="0" t="s">
        <v>146</v>
      </c>
      <c r="J19" s="0" t="s">
        <v>147</v>
      </c>
      <c r="K19" s="0" t="s">
        <v>148</v>
      </c>
      <c r="L19" s="0" t="s">
        <v>149</v>
      </c>
      <c r="M19" s="0" t="s">
        <v>150</v>
      </c>
      <c r="N19" s="0" t="s">
        <v>151</v>
      </c>
      <c r="O19" s="0" t="s">
        <v>152</v>
      </c>
    </row>
    <row r="20" customFormat="false" ht="12.8" hidden="false" customHeight="false" outlineLevel="0" collapsed="false">
      <c r="A20" s="0" t="n">
        <f aca="false">B20*F20</f>
        <v>11130</v>
      </c>
      <c r="B20" s="0" t="n">
        <v>530</v>
      </c>
      <c r="C20" s="0" t="n">
        <f aca="false">D20*F20</f>
        <v>44.1</v>
      </c>
      <c r="D20" s="1" t="n">
        <v>2.1</v>
      </c>
      <c r="E20" s="0" t="n">
        <v>19</v>
      </c>
      <c r="F20" s="0" t="n">
        <v>21</v>
      </c>
      <c r="G20" s="1" t="s">
        <v>153</v>
      </c>
      <c r="H20" s="0" t="s">
        <v>154</v>
      </c>
      <c r="I20" s="0" t="s">
        <v>155</v>
      </c>
      <c r="J20" s="0" t="s">
        <v>156</v>
      </c>
      <c r="K20" s="0" t="s">
        <v>157</v>
      </c>
      <c r="L20" s="0" t="s">
        <v>34</v>
      </c>
      <c r="M20" s="0" t="s">
        <v>154</v>
      </c>
      <c r="N20" s="0" t="s">
        <v>158</v>
      </c>
      <c r="O20" s="0" t="s">
        <v>159</v>
      </c>
    </row>
    <row r="21" customFormat="false" ht="12.8" hidden="false" customHeight="false" outlineLevel="0" collapsed="false">
      <c r="A21" s="0" t="n">
        <f aca="false">B21*F21</f>
        <v>44.8</v>
      </c>
      <c r="B21" s="0" t="n">
        <v>5.6</v>
      </c>
      <c r="C21" s="0" t="n">
        <f aca="false">D21*F21</f>
        <v>2.888</v>
      </c>
      <c r="D21" s="1" t="n">
        <v>0.361</v>
      </c>
      <c r="E21" s="0" t="n">
        <v>20</v>
      </c>
      <c r="F21" s="0" t="n">
        <v>8</v>
      </c>
      <c r="G21" s="0" t="s">
        <v>160</v>
      </c>
      <c r="H21" s="0" t="s">
        <v>161</v>
      </c>
      <c r="I21" s="0" t="s">
        <v>162</v>
      </c>
      <c r="J21" s="0" t="s">
        <v>162</v>
      </c>
      <c r="K21" s="0" t="s">
        <v>163</v>
      </c>
      <c r="L21" s="0" t="s">
        <v>164</v>
      </c>
      <c r="M21" s="0" t="s">
        <v>161</v>
      </c>
      <c r="N21" s="0" t="s">
        <v>165</v>
      </c>
      <c r="O21" s="0" t="s">
        <v>166</v>
      </c>
    </row>
    <row r="22" customFormat="false" ht="12.8" hidden="false" customHeight="false" outlineLevel="0" collapsed="false">
      <c r="A22" s="0" t="n">
        <f aca="false">B22*F22</f>
        <v>660</v>
      </c>
      <c r="B22" s="0" t="n">
        <v>66</v>
      </c>
      <c r="C22" s="0" t="n">
        <f aca="false">D22*F22</f>
        <v>13.6</v>
      </c>
      <c r="D22" s="1" t="n">
        <v>1.36</v>
      </c>
      <c r="E22" s="0" t="n">
        <v>21</v>
      </c>
      <c r="F22" s="0" t="n">
        <v>10</v>
      </c>
      <c r="G22" s="0" t="s">
        <v>167</v>
      </c>
      <c r="H22" s="0" t="s">
        <v>168</v>
      </c>
      <c r="I22" s="0" t="s">
        <v>169</v>
      </c>
      <c r="J22" s="0" t="s">
        <v>170</v>
      </c>
      <c r="K22" s="0" t="s">
        <v>171</v>
      </c>
      <c r="L22" s="0" t="s">
        <v>164</v>
      </c>
      <c r="M22" s="0" t="s">
        <v>172</v>
      </c>
      <c r="N22" s="0" t="s">
        <v>173</v>
      </c>
      <c r="O22" s="0" t="s">
        <v>174</v>
      </c>
    </row>
    <row r="23" customFormat="false" ht="12.8" hidden="false" customHeight="false" outlineLevel="0" collapsed="false">
      <c r="A23" s="0" t="n">
        <f aca="false">B23*F23</f>
        <v>150</v>
      </c>
      <c r="B23" s="0" t="n">
        <v>150</v>
      </c>
      <c r="C23" s="0" t="n">
        <f aca="false">D23*F23</f>
        <v>1.91</v>
      </c>
      <c r="D23" s="1" t="n">
        <v>1.91</v>
      </c>
      <c r="E23" s="0" t="n">
        <v>22</v>
      </c>
      <c r="F23" s="0" t="n">
        <v>1</v>
      </c>
      <c r="G23" s="0" t="s">
        <v>175</v>
      </c>
      <c r="H23" s="0" t="s">
        <v>176</v>
      </c>
      <c r="I23" s="0" t="s">
        <v>177</v>
      </c>
      <c r="J23" s="0" t="s">
        <v>178</v>
      </c>
      <c r="K23" s="0" t="s">
        <v>179</v>
      </c>
      <c r="L23" s="0" t="s">
        <v>180</v>
      </c>
      <c r="M23" s="0" t="s">
        <v>176</v>
      </c>
      <c r="N23" s="0" t="s">
        <v>181</v>
      </c>
      <c r="O23" s="0" t="s">
        <v>182</v>
      </c>
    </row>
    <row r="24" customFormat="false" ht="12.8" hidden="false" customHeight="false" outlineLevel="0" collapsed="false">
      <c r="A24" s="0" t="n">
        <f aca="false">B24*F24</f>
        <v>1</v>
      </c>
      <c r="B24" s="0" t="n">
        <v>1</v>
      </c>
      <c r="C24" s="0" t="n">
        <f aca="false">D24*F24</f>
        <v>0.378</v>
      </c>
      <c r="D24" s="0" t="n">
        <v>0.378</v>
      </c>
      <c r="E24" s="0" t="n">
        <v>23</v>
      </c>
      <c r="F24" s="0" t="n">
        <v>1</v>
      </c>
      <c r="G24" s="0" t="s">
        <v>183</v>
      </c>
      <c r="H24" s="0" t="s">
        <v>184</v>
      </c>
      <c r="I24" s="0" t="s">
        <v>185</v>
      </c>
      <c r="J24" s="0" t="s">
        <v>186</v>
      </c>
      <c r="K24" s="0" t="s">
        <v>187</v>
      </c>
      <c r="L24" s="0" t="s">
        <v>188</v>
      </c>
      <c r="M24" s="0" t="s">
        <v>184</v>
      </c>
      <c r="N24" s="0" t="s">
        <v>189</v>
      </c>
      <c r="O24" s="0" t="s">
        <v>190</v>
      </c>
    </row>
    <row r="25" customFormat="false" ht="12.8" hidden="false" customHeight="false" outlineLevel="0" collapsed="false">
      <c r="A25" s="0" t="n">
        <f aca="false">B25*F25</f>
        <v>13.8</v>
      </c>
      <c r="B25" s="0" t="n">
        <v>2.3</v>
      </c>
      <c r="C25" s="0" t="n">
        <f aca="false">D25*F25</f>
        <v>0.6</v>
      </c>
      <c r="D25" s="1" t="n">
        <v>0.1</v>
      </c>
      <c r="E25" s="0" t="n">
        <v>24</v>
      </c>
      <c r="F25" s="0" t="n">
        <v>6</v>
      </c>
      <c r="G25" s="0" t="s">
        <v>191</v>
      </c>
      <c r="H25" s="0" t="s">
        <v>192</v>
      </c>
      <c r="I25" s="0" t="s">
        <v>193</v>
      </c>
      <c r="J25" s="0" t="s">
        <v>194</v>
      </c>
      <c r="K25" s="0" t="s">
        <v>195</v>
      </c>
      <c r="L25" s="0" t="s">
        <v>196</v>
      </c>
      <c r="M25" s="0" t="s">
        <v>197</v>
      </c>
      <c r="N25" s="0" t="s">
        <v>198</v>
      </c>
      <c r="O25" s="0" t="s">
        <v>199</v>
      </c>
    </row>
    <row r="26" s="1" customFormat="true" ht="12.8" hidden="false" customHeight="false" outlineLevel="0" collapsed="false">
      <c r="A26" s="0" t="n">
        <f aca="false">B26*F26</f>
        <v>0</v>
      </c>
      <c r="B26" s="1" t="n">
        <v>0</v>
      </c>
      <c r="C26" s="0" t="n">
        <f aca="false">D26*F26</f>
        <v>0</v>
      </c>
      <c r="D26" s="0" t="n">
        <v>0</v>
      </c>
      <c r="E26" s="0" t="n">
        <v>25</v>
      </c>
      <c r="F26" s="1" t="n">
        <v>9</v>
      </c>
      <c r="G26" s="1" t="s">
        <v>200</v>
      </c>
      <c r="H26" s="1" t="n">
        <v>0</v>
      </c>
      <c r="I26" s="1" t="s">
        <v>201</v>
      </c>
      <c r="J26" s="1" t="s">
        <v>194</v>
      </c>
    </row>
    <row r="27" customFormat="false" ht="12.8" hidden="false" customHeight="false" outlineLevel="0" collapsed="false">
      <c r="A27" s="0" t="n">
        <f aca="false">B27*F27</f>
        <v>10</v>
      </c>
      <c r="B27" s="0" t="n">
        <v>2.5</v>
      </c>
      <c r="C27" s="0" t="n">
        <f aca="false">D27*F27</f>
        <v>0.4</v>
      </c>
      <c r="D27" s="1" t="n">
        <v>0.1</v>
      </c>
      <c r="E27" s="0" t="n">
        <v>26</v>
      </c>
      <c r="F27" s="0" t="n">
        <v>4</v>
      </c>
      <c r="G27" s="0" t="s">
        <v>202</v>
      </c>
      <c r="H27" s="0" t="s">
        <v>203</v>
      </c>
      <c r="I27" s="0" t="s">
        <v>204</v>
      </c>
      <c r="J27" s="0" t="s">
        <v>194</v>
      </c>
      <c r="K27" s="0" t="s">
        <v>205</v>
      </c>
      <c r="L27" s="0" t="s">
        <v>196</v>
      </c>
      <c r="M27" s="0" t="s">
        <v>206</v>
      </c>
      <c r="N27" s="0" t="s">
        <v>206</v>
      </c>
      <c r="O27" s="0" t="s">
        <v>207</v>
      </c>
    </row>
    <row r="28" customFormat="false" ht="12.8" hidden="false" customHeight="false" outlineLevel="0" collapsed="false">
      <c r="A28" s="0" t="n">
        <f aca="false">B28*F28</f>
        <v>36</v>
      </c>
      <c r="B28" s="0" t="n">
        <v>9</v>
      </c>
      <c r="C28" s="0" t="n">
        <f aca="false">D28*F28</f>
        <v>0.4</v>
      </c>
      <c r="D28" s="1" t="n">
        <v>0.1</v>
      </c>
      <c r="E28" s="0" t="n">
        <v>27</v>
      </c>
      <c r="F28" s="0" t="n">
        <v>4</v>
      </c>
      <c r="G28" s="1" t="s">
        <v>208</v>
      </c>
      <c r="H28" s="0" t="n">
        <v>390</v>
      </c>
      <c r="I28" s="0" t="s">
        <v>209</v>
      </c>
      <c r="J28" s="0" t="s">
        <v>194</v>
      </c>
      <c r="K28" s="0" t="s">
        <v>205</v>
      </c>
      <c r="L28" s="0" t="s">
        <v>196</v>
      </c>
      <c r="M28" s="0" t="s">
        <v>210</v>
      </c>
      <c r="N28" s="0" t="s">
        <v>211</v>
      </c>
      <c r="O28" s="0" t="s">
        <v>212</v>
      </c>
    </row>
    <row r="29" customFormat="false" ht="12.8" hidden="false" customHeight="false" outlineLevel="0" collapsed="false">
      <c r="A29" s="0" t="n">
        <f aca="false">B29*F29</f>
        <v>40</v>
      </c>
      <c r="B29" s="0" t="n">
        <v>20</v>
      </c>
      <c r="C29" s="0" t="n">
        <f aca="false">D29*F29</f>
        <v>0.2</v>
      </c>
      <c r="D29" s="1" t="n">
        <v>0.1</v>
      </c>
      <c r="E29" s="0" t="n">
        <v>28</v>
      </c>
      <c r="F29" s="0" t="n">
        <v>2</v>
      </c>
      <c r="G29" s="1" t="s">
        <v>213</v>
      </c>
      <c r="H29" s="0" t="n">
        <v>220</v>
      </c>
      <c r="I29" s="0" t="s">
        <v>214</v>
      </c>
      <c r="J29" s="0" t="s">
        <v>194</v>
      </c>
      <c r="K29" s="0" t="s">
        <v>195</v>
      </c>
      <c r="L29" s="0" t="s">
        <v>196</v>
      </c>
      <c r="M29" s="0" t="s">
        <v>215</v>
      </c>
      <c r="N29" s="0" t="s">
        <v>216</v>
      </c>
      <c r="O29" s="0" t="s">
        <v>217</v>
      </c>
    </row>
    <row r="30" customFormat="false" ht="12.8" hidden="false" customHeight="false" outlineLevel="0" collapsed="false">
      <c r="A30" s="0" t="n">
        <f aca="false">B30*F30</f>
        <v>6</v>
      </c>
      <c r="B30" s="0" t="n">
        <v>2</v>
      </c>
      <c r="C30" s="0" t="n">
        <f aca="false">D30*F30</f>
        <v>0.048</v>
      </c>
      <c r="D30" s="1" t="n">
        <v>0.016</v>
      </c>
      <c r="E30" s="0" t="n">
        <v>29</v>
      </c>
      <c r="F30" s="0" t="n">
        <v>3</v>
      </c>
      <c r="G30" s="1" t="s">
        <v>218</v>
      </c>
      <c r="H30" s="0" t="n">
        <v>100</v>
      </c>
      <c r="I30" s="0" t="s">
        <v>219</v>
      </c>
      <c r="J30" s="0" t="s">
        <v>194</v>
      </c>
      <c r="K30" s="0" t="s">
        <v>195</v>
      </c>
      <c r="L30" s="0" t="s">
        <v>196</v>
      </c>
      <c r="M30" s="0" t="s">
        <v>220</v>
      </c>
      <c r="N30" s="0" t="s">
        <v>221</v>
      </c>
      <c r="O30" s="0" t="s">
        <v>222</v>
      </c>
    </row>
    <row r="31" customFormat="false" ht="12.8" hidden="false" customHeight="false" outlineLevel="0" collapsed="false">
      <c r="A31" s="0" t="n">
        <f aca="false">B31*F31</f>
        <v>4</v>
      </c>
      <c r="B31" s="0" t="n">
        <v>2</v>
      </c>
      <c r="C31" s="0" t="n">
        <f aca="false">D31*F31</f>
        <v>0.2</v>
      </c>
      <c r="D31" s="1" t="n">
        <v>0.1</v>
      </c>
      <c r="E31" s="0" t="n">
        <v>30</v>
      </c>
      <c r="F31" s="0" t="n">
        <v>2</v>
      </c>
      <c r="G31" s="1" t="s">
        <v>223</v>
      </c>
      <c r="H31" s="0" t="s">
        <v>224</v>
      </c>
      <c r="I31" s="0" t="s">
        <v>225</v>
      </c>
      <c r="J31" s="0" t="s">
        <v>194</v>
      </c>
      <c r="K31" s="0" t="s">
        <v>195</v>
      </c>
      <c r="L31" s="0" t="s">
        <v>196</v>
      </c>
      <c r="M31" s="0" t="s">
        <v>226</v>
      </c>
      <c r="N31" s="0" t="s">
        <v>227</v>
      </c>
      <c r="O31" s="0" t="s">
        <v>228</v>
      </c>
    </row>
    <row r="32" customFormat="false" ht="12.8" hidden="false" customHeight="false" outlineLevel="0" collapsed="false">
      <c r="A32" s="0" t="n">
        <f aca="false">B32*F32</f>
        <v>96.8</v>
      </c>
      <c r="B32" s="0" t="n">
        <v>4.4</v>
      </c>
      <c r="C32" s="0" t="n">
        <f aca="false">D32*F32</f>
        <v>2.2</v>
      </c>
      <c r="D32" s="1" t="n">
        <v>0.1</v>
      </c>
      <c r="E32" s="0" t="n">
        <v>31</v>
      </c>
      <c r="F32" s="0" t="n">
        <v>22</v>
      </c>
      <c r="G32" s="1" t="s">
        <v>229</v>
      </c>
      <c r="H32" s="0" t="n">
        <v>680</v>
      </c>
      <c r="I32" s="0" t="s">
        <v>230</v>
      </c>
      <c r="J32" s="0" t="s">
        <v>194</v>
      </c>
      <c r="K32" s="0" t="s">
        <v>195</v>
      </c>
      <c r="L32" s="0" t="s">
        <v>196</v>
      </c>
      <c r="M32" s="0" t="s">
        <v>231</v>
      </c>
      <c r="N32" s="0" t="s">
        <v>232</v>
      </c>
      <c r="O32" s="0" t="s">
        <v>233</v>
      </c>
    </row>
    <row r="33" customFormat="false" ht="12.8" hidden="false" customHeight="false" outlineLevel="0" collapsed="false">
      <c r="A33" s="0" t="n">
        <f aca="false">B33*F33</f>
        <v>5</v>
      </c>
      <c r="B33" s="0" t="n">
        <v>1</v>
      </c>
      <c r="C33" s="0" t="n">
        <f aca="false">D33*F33</f>
        <v>0.5</v>
      </c>
      <c r="D33" s="1" t="n">
        <v>0.1</v>
      </c>
      <c r="E33" s="0" t="n">
        <v>32</v>
      </c>
      <c r="F33" s="0" t="n">
        <v>5</v>
      </c>
      <c r="G33" s="1" t="s">
        <v>234</v>
      </c>
      <c r="H33" s="0" t="s">
        <v>235</v>
      </c>
      <c r="I33" s="0" t="s">
        <v>236</v>
      </c>
      <c r="J33" s="0" t="s">
        <v>194</v>
      </c>
      <c r="K33" s="0" t="s">
        <v>205</v>
      </c>
      <c r="L33" s="0" t="s">
        <v>196</v>
      </c>
      <c r="M33" s="0" t="s">
        <v>237</v>
      </c>
      <c r="N33" s="0" t="s">
        <v>238</v>
      </c>
      <c r="O33" s="0" t="s">
        <v>239</v>
      </c>
    </row>
    <row r="34" customFormat="false" ht="12.8" hidden="false" customHeight="false" outlineLevel="0" collapsed="false">
      <c r="A34" s="0" t="n">
        <f aca="false">B34*F34</f>
        <v>3</v>
      </c>
      <c r="B34" s="0" t="n">
        <v>1</v>
      </c>
      <c r="C34" s="0" t="n">
        <f aca="false">D34*F34</f>
        <v>0.3</v>
      </c>
      <c r="D34" s="1" t="n">
        <v>0.1</v>
      </c>
      <c r="E34" s="0" t="n">
        <v>33</v>
      </c>
      <c r="F34" s="0" t="n">
        <v>3</v>
      </c>
      <c r="G34" s="1" t="s">
        <v>240</v>
      </c>
      <c r="H34" s="0" t="s">
        <v>241</v>
      </c>
      <c r="I34" s="0" t="s">
        <v>242</v>
      </c>
      <c r="J34" s="0" t="s">
        <v>194</v>
      </c>
      <c r="K34" s="0" t="s">
        <v>195</v>
      </c>
      <c r="L34" s="0" t="s">
        <v>196</v>
      </c>
      <c r="M34" s="0" t="s">
        <v>243</v>
      </c>
      <c r="N34" s="0" t="s">
        <v>244</v>
      </c>
      <c r="O34" s="0" t="s">
        <v>245</v>
      </c>
    </row>
    <row r="35" customFormat="false" ht="12.8" hidden="false" customHeight="false" outlineLevel="0" collapsed="false">
      <c r="A35" s="0" t="n">
        <f aca="false">B35*F35</f>
        <v>240</v>
      </c>
      <c r="B35" s="0" t="n">
        <v>12</v>
      </c>
      <c r="C35" s="0" t="n">
        <f aca="false">D35*F35</f>
        <v>2</v>
      </c>
      <c r="D35" s="1" t="n">
        <v>0.1</v>
      </c>
      <c r="E35" s="0" t="n">
        <v>34</v>
      </c>
      <c r="F35" s="0" t="n">
        <v>20</v>
      </c>
      <c r="G35" s="1" t="s">
        <v>246</v>
      </c>
      <c r="H35" s="0" t="s">
        <v>247</v>
      </c>
      <c r="I35" s="0" t="s">
        <v>248</v>
      </c>
      <c r="J35" s="0" t="s">
        <v>194</v>
      </c>
      <c r="K35" s="0" t="s">
        <v>195</v>
      </c>
      <c r="L35" s="0" t="s">
        <v>196</v>
      </c>
      <c r="M35" s="0" t="s">
        <v>249</v>
      </c>
      <c r="N35" s="0" t="s">
        <v>250</v>
      </c>
      <c r="O35" s="0" t="s">
        <v>251</v>
      </c>
    </row>
    <row r="36" customFormat="false" ht="12.8" hidden="false" customHeight="false" outlineLevel="0" collapsed="false">
      <c r="A36" s="0" t="n">
        <f aca="false">B36*F36</f>
        <v>20</v>
      </c>
      <c r="B36" s="0" t="n">
        <v>1</v>
      </c>
      <c r="C36" s="0" t="n">
        <f aca="false">D36*F36</f>
        <v>2</v>
      </c>
      <c r="D36" s="1" t="n">
        <v>0.1</v>
      </c>
      <c r="E36" s="0" t="n">
        <v>35</v>
      </c>
      <c r="F36" s="0" t="n">
        <v>20</v>
      </c>
      <c r="G36" s="1" t="s">
        <v>252</v>
      </c>
      <c r="H36" s="0" t="s">
        <v>253</v>
      </c>
      <c r="I36" s="0" t="s">
        <v>254</v>
      </c>
      <c r="J36" s="0" t="s">
        <v>194</v>
      </c>
      <c r="K36" s="0" t="s">
        <v>205</v>
      </c>
      <c r="L36" s="0" t="s">
        <v>196</v>
      </c>
      <c r="M36" s="0" t="s">
        <v>255</v>
      </c>
      <c r="N36" s="0" t="s">
        <v>256</v>
      </c>
      <c r="O36" s="0" t="s">
        <v>257</v>
      </c>
    </row>
    <row r="37" customFormat="false" ht="12.8" hidden="false" customHeight="false" outlineLevel="0" collapsed="false">
      <c r="A37" s="0" t="n">
        <f aca="false">B37*F37</f>
        <v>2.4</v>
      </c>
      <c r="B37" s="0" t="n">
        <v>1.2</v>
      </c>
      <c r="C37" s="0" t="n">
        <f aca="false">D37*F37</f>
        <v>0.2</v>
      </c>
      <c r="D37" s="1" t="n">
        <v>0.1</v>
      </c>
      <c r="E37" s="0" t="n">
        <v>36</v>
      </c>
      <c r="F37" s="0" t="n">
        <v>2</v>
      </c>
      <c r="G37" s="1" t="s">
        <v>258</v>
      </c>
      <c r="H37" s="0" t="s">
        <v>259</v>
      </c>
      <c r="I37" s="0" t="s">
        <v>260</v>
      </c>
      <c r="J37" s="0" t="s">
        <v>194</v>
      </c>
      <c r="K37" s="0" t="s">
        <v>195</v>
      </c>
      <c r="L37" s="0" t="s">
        <v>196</v>
      </c>
      <c r="M37" s="0" t="s">
        <v>261</v>
      </c>
      <c r="N37" s="0" t="s">
        <v>262</v>
      </c>
      <c r="O37" s="0" t="s">
        <v>263</v>
      </c>
    </row>
    <row r="38" s="1" customFormat="true" ht="12.8" hidden="false" customHeight="false" outlineLevel="0" collapsed="false">
      <c r="A38" s="0" t="n">
        <f aca="false">B38*F38</f>
        <v>0</v>
      </c>
      <c r="B38" s="1" t="n">
        <v>0</v>
      </c>
      <c r="C38" s="0" t="n">
        <f aca="false">D38*F38</f>
        <v>0</v>
      </c>
      <c r="D38" s="0" t="n">
        <v>0</v>
      </c>
      <c r="E38" s="0" t="n">
        <v>37</v>
      </c>
      <c r="F38" s="1" t="n">
        <v>76</v>
      </c>
      <c r="G38" s="1" t="s">
        <v>264</v>
      </c>
      <c r="H38" s="1" t="s">
        <v>265</v>
      </c>
      <c r="I38" s="1" t="s">
        <v>266</v>
      </c>
      <c r="J38" s="1" t="s">
        <v>267</v>
      </c>
      <c r="K38" s="1" t="s">
        <v>148</v>
      </c>
    </row>
    <row r="39" customFormat="false" ht="12.8" hidden="false" customHeight="false" outlineLevel="0" collapsed="false">
      <c r="A39" s="0" t="n">
        <f aca="false">B39*F39</f>
        <v>0</v>
      </c>
      <c r="B39" s="0" t="n">
        <v>0</v>
      </c>
      <c r="C39" s="0" t="n">
        <f aca="false">D39*F39</f>
        <v>1.21</v>
      </c>
      <c r="D39" s="1" t="n">
        <v>1.21</v>
      </c>
      <c r="E39" s="0" t="n">
        <v>38</v>
      </c>
      <c r="F39" s="0" t="n">
        <v>1</v>
      </c>
      <c r="G39" s="0" t="s">
        <v>268</v>
      </c>
      <c r="H39" s="0" t="s">
        <v>269</v>
      </c>
      <c r="I39" s="0" t="s">
        <v>270</v>
      </c>
      <c r="J39" s="0" t="s">
        <v>271</v>
      </c>
      <c r="K39" s="0" t="s">
        <v>272</v>
      </c>
      <c r="L39" s="0" t="s">
        <v>68</v>
      </c>
      <c r="M39" s="0" t="s">
        <v>269</v>
      </c>
      <c r="N39" s="0" t="s">
        <v>273</v>
      </c>
      <c r="O39" s="0" t="s">
        <v>274</v>
      </c>
    </row>
    <row r="40" customFormat="false" ht="12.8" hidden="false" customHeight="false" outlineLevel="0" collapsed="false">
      <c r="A40" s="0" t="n">
        <f aca="false">B40*F40</f>
        <v>500</v>
      </c>
      <c r="B40" s="2" t="n">
        <v>500</v>
      </c>
      <c r="C40" s="0" t="n">
        <f aca="false">D40*F40</f>
        <v>24.47</v>
      </c>
      <c r="D40" s="1" t="n">
        <v>24.47</v>
      </c>
      <c r="E40" s="0" t="n">
        <v>39</v>
      </c>
      <c r="F40" s="0" t="n">
        <v>1</v>
      </c>
      <c r="G40" s="0" t="s">
        <v>275</v>
      </c>
      <c r="H40" s="0" t="s">
        <v>276</v>
      </c>
      <c r="I40" s="0" t="s">
        <v>277</v>
      </c>
      <c r="J40" s="0" t="s">
        <v>278</v>
      </c>
      <c r="K40" s="0" t="s">
        <v>279</v>
      </c>
      <c r="L40" s="0" t="s">
        <v>84</v>
      </c>
      <c r="M40" s="0" t="s">
        <v>276</v>
      </c>
      <c r="N40" s="0" t="s">
        <v>280</v>
      </c>
      <c r="O40" s="0" t="s">
        <v>281</v>
      </c>
    </row>
    <row r="41" customFormat="false" ht="12.8" hidden="false" customHeight="false" outlineLevel="0" collapsed="false">
      <c r="A41" s="0" t="n">
        <f aca="false">B41*F41</f>
        <v>60</v>
      </c>
      <c r="B41" s="0" t="n">
        <v>30</v>
      </c>
      <c r="C41" s="0" t="n">
        <f aca="false">D41*F41</f>
        <v>5.88</v>
      </c>
      <c r="D41" s="1" t="n">
        <v>2.94</v>
      </c>
      <c r="E41" s="0" t="n">
        <v>40</v>
      </c>
      <c r="F41" s="0" t="n">
        <v>2</v>
      </c>
      <c r="G41" s="0" t="s">
        <v>282</v>
      </c>
      <c r="H41" s="0" t="s">
        <v>283</v>
      </c>
      <c r="I41" s="0" t="s">
        <v>284</v>
      </c>
      <c r="J41" s="0" t="s">
        <v>98</v>
      </c>
      <c r="K41" s="0" t="s">
        <v>285</v>
      </c>
      <c r="L41" s="0" t="s">
        <v>92</v>
      </c>
      <c r="M41" s="0" t="s">
        <v>283</v>
      </c>
      <c r="N41" s="0" t="s">
        <v>286</v>
      </c>
      <c r="O41" s="0" t="s">
        <v>287</v>
      </c>
    </row>
    <row r="42" customFormat="false" ht="12.8" hidden="false" customHeight="false" outlineLevel="0" collapsed="false">
      <c r="A42" s="0" t="n">
        <f aca="false">B42*F42</f>
        <v>500</v>
      </c>
      <c r="B42" s="2" t="n">
        <v>500</v>
      </c>
      <c r="C42" s="0" t="n">
        <f aca="false">D42*F42</f>
        <v>13.48</v>
      </c>
      <c r="D42" s="1" t="n">
        <v>13.48</v>
      </c>
      <c r="E42" s="0" t="n">
        <v>41</v>
      </c>
      <c r="F42" s="0" t="n">
        <v>1</v>
      </c>
      <c r="G42" s="0" t="s">
        <v>288</v>
      </c>
      <c r="H42" s="0" t="s">
        <v>289</v>
      </c>
      <c r="I42" s="0" t="s">
        <v>290</v>
      </c>
      <c r="J42" s="0" t="s">
        <v>291</v>
      </c>
      <c r="K42" s="0" t="s">
        <v>292</v>
      </c>
      <c r="L42" s="0" t="s">
        <v>293</v>
      </c>
      <c r="M42" s="0" t="s">
        <v>294</v>
      </c>
      <c r="O42" s="0" t="s">
        <v>295</v>
      </c>
    </row>
    <row r="43" customFormat="false" ht="12.8" hidden="false" customHeight="false" outlineLevel="0" collapsed="false">
      <c r="A43" s="0" t="n">
        <f aca="false">B43*F43</f>
        <v>500</v>
      </c>
      <c r="B43" s="2" t="n">
        <v>500</v>
      </c>
      <c r="C43" s="0" t="n">
        <f aca="false">D43*F43</f>
        <v>13.87</v>
      </c>
      <c r="D43" s="1" t="n">
        <v>13.87</v>
      </c>
      <c r="E43" s="0" t="n">
        <v>42</v>
      </c>
      <c r="F43" s="0" t="n">
        <v>1</v>
      </c>
      <c r="G43" s="1" t="s">
        <v>296</v>
      </c>
      <c r="H43" s="1" t="s">
        <v>297</v>
      </c>
      <c r="I43" s="1" t="s">
        <v>298</v>
      </c>
      <c r="J43" s="1" t="s">
        <v>299</v>
      </c>
      <c r="K43" s="1" t="s">
        <v>300</v>
      </c>
      <c r="L43" s="1" t="s">
        <v>301</v>
      </c>
      <c r="M43" s="1" t="s">
        <v>302</v>
      </c>
      <c r="N43" s="1" t="s">
        <v>303</v>
      </c>
      <c r="O43" s="1" t="s">
        <v>304</v>
      </c>
    </row>
    <row r="44" s="1" customFormat="true" ht="12.8" hidden="false" customHeight="false" outlineLevel="0" collapsed="false">
      <c r="A44" s="0" t="n">
        <f aca="false">B44*F44</f>
        <v>0</v>
      </c>
      <c r="B44" s="0" t="n">
        <v>0</v>
      </c>
      <c r="C44" s="0" t="n">
        <f aca="false">D44*F44</f>
        <v>8.82</v>
      </c>
      <c r="D44" s="1" t="n">
        <v>1.47</v>
      </c>
      <c r="E44" s="0" t="n">
        <v>43</v>
      </c>
      <c r="F44" s="1" t="n">
        <v>6</v>
      </c>
      <c r="G44" s="1" t="s">
        <v>305</v>
      </c>
      <c r="H44" s="1" t="s">
        <v>306</v>
      </c>
      <c r="K44" s="1" t="s">
        <v>307</v>
      </c>
      <c r="L44" s="1" t="s">
        <v>308</v>
      </c>
      <c r="M44" s="1" t="s">
        <v>309</v>
      </c>
      <c r="N44" s="1" t="s">
        <v>310</v>
      </c>
      <c r="O44" s="1" t="s">
        <v>311</v>
      </c>
    </row>
    <row r="45" s="1" customFormat="true" ht="12.8" hidden="false" customHeight="false" outlineLevel="0" collapsed="false">
      <c r="A45" s="0" t="n">
        <f aca="false">B45*F45</f>
        <v>0</v>
      </c>
      <c r="B45" s="0" t="n">
        <v>0</v>
      </c>
      <c r="C45" s="0" t="n">
        <f aca="false">D45*F45</f>
        <v>21.2</v>
      </c>
      <c r="D45" s="1" t="n">
        <v>10.6</v>
      </c>
      <c r="E45" s="0" t="n">
        <v>44</v>
      </c>
      <c r="F45" s="1" t="n">
        <v>2</v>
      </c>
      <c r="G45" s="1" t="s">
        <v>305</v>
      </c>
      <c r="H45" s="1" t="s">
        <v>312</v>
      </c>
      <c r="K45" s="1" t="s">
        <v>313</v>
      </c>
      <c r="L45" s="1" t="s">
        <v>314</v>
      </c>
      <c r="M45" s="3" t="s">
        <v>315</v>
      </c>
      <c r="O45" s="1" t="s">
        <v>313</v>
      </c>
    </row>
    <row r="46" s="1" customFormat="true" ht="12.8" hidden="false" customHeight="false" outlineLevel="0" collapsed="false">
      <c r="A46" s="0" t="n">
        <f aca="false">B46*F46</f>
        <v>5000</v>
      </c>
      <c r="B46" s="2" t="n">
        <v>2500</v>
      </c>
      <c r="C46" s="0" t="n">
        <f aca="false">D46*F46</f>
        <v>89.54</v>
      </c>
      <c r="D46" s="1" t="n">
        <v>44.77</v>
      </c>
      <c r="E46" s="0" t="n">
        <v>45</v>
      </c>
      <c r="F46" s="1" t="n">
        <v>2</v>
      </c>
      <c r="G46" s="1" t="s">
        <v>305</v>
      </c>
      <c r="H46" s="3" t="s">
        <v>316</v>
      </c>
      <c r="O46" s="1" t="s">
        <v>317</v>
      </c>
    </row>
    <row r="47" customFormat="false" ht="12.8" hidden="false" customHeight="false" outlineLevel="0" collapsed="false">
      <c r="A47" s="0" t="n">
        <f aca="false">B47*F47</f>
        <v>0</v>
      </c>
      <c r="B47" s="0" t="n">
        <v>0</v>
      </c>
      <c r="C47" s="0" t="n">
        <f aca="false">D47*F47</f>
        <v>7.96</v>
      </c>
      <c r="D47" s="0" t="n">
        <v>0.995</v>
      </c>
      <c r="E47" s="0" t="n">
        <v>46</v>
      </c>
      <c r="F47" s="0" t="n">
        <v>8</v>
      </c>
      <c r="G47" s="0" t="s">
        <v>318</v>
      </c>
      <c r="H47" s="0" t="n">
        <v>1934887</v>
      </c>
      <c r="K47" s="0" t="s">
        <v>319</v>
      </c>
      <c r="L47" s="0" t="s">
        <v>114</v>
      </c>
      <c r="M47" s="0" t="n">
        <v>1934887</v>
      </c>
      <c r="N47" s="0" t="s">
        <v>320</v>
      </c>
      <c r="O47" s="0" t="s">
        <v>321</v>
      </c>
    </row>
    <row r="48" customFormat="false" ht="12.8" hidden="false" customHeight="false" outlineLevel="0" collapsed="false">
      <c r="A48" s="0" t="n">
        <f aca="false">B48*F48</f>
        <v>0</v>
      </c>
      <c r="B48" s="0" t="n">
        <v>0</v>
      </c>
      <c r="C48" s="0" t="n">
        <f aca="false">D48*F48</f>
        <v>7.766</v>
      </c>
      <c r="D48" s="0" t="n">
        <v>0.706</v>
      </c>
      <c r="E48" s="0" t="n">
        <v>47</v>
      </c>
      <c r="F48" s="0" t="n">
        <v>11</v>
      </c>
      <c r="G48" s="0" t="s">
        <v>322</v>
      </c>
      <c r="H48" s="0" t="n">
        <v>1935022</v>
      </c>
      <c r="K48" s="0" t="s">
        <v>323</v>
      </c>
      <c r="L48" s="0" t="s">
        <v>114</v>
      </c>
      <c r="M48" s="0" t="n">
        <v>1935022</v>
      </c>
      <c r="N48" s="0" t="s">
        <v>324</v>
      </c>
      <c r="O48" s="0" t="s">
        <v>325</v>
      </c>
    </row>
    <row r="49" customFormat="false" ht="12.8" hidden="false" customHeight="false" outlineLevel="0" collapsed="false">
      <c r="A49" s="0" t="n">
        <f aca="false">B49*F49</f>
        <v>0</v>
      </c>
      <c r="B49" s="0" t="n">
        <v>0</v>
      </c>
      <c r="C49" s="0" t="n">
        <f aca="false">D49*F49</f>
        <v>0.548</v>
      </c>
      <c r="D49" s="0" t="n">
        <v>0.548</v>
      </c>
      <c r="E49" s="0" t="n">
        <v>48</v>
      </c>
      <c r="F49" s="0" t="n">
        <v>1</v>
      </c>
      <c r="G49" s="0" t="s">
        <v>326</v>
      </c>
      <c r="H49" s="0" t="n">
        <v>1934861</v>
      </c>
      <c r="K49" s="0" t="s">
        <v>327</v>
      </c>
      <c r="L49" s="0" t="s">
        <v>114</v>
      </c>
      <c r="M49" s="0" t="n">
        <v>1934861</v>
      </c>
      <c r="N49" s="0" t="s">
        <v>328</v>
      </c>
      <c r="O49" s="0" t="s">
        <v>329</v>
      </c>
    </row>
    <row r="50" customFormat="false" ht="12.8" hidden="false" customHeight="false" outlineLevel="0" collapsed="false">
      <c r="A50" s="0" t="n">
        <f aca="false">B50*F50</f>
        <v>0</v>
      </c>
      <c r="B50" s="0" t="n">
        <v>0</v>
      </c>
      <c r="C50" s="0" t="n">
        <f aca="false">D50*F50</f>
        <v>4.88</v>
      </c>
      <c r="D50" s="0" t="n">
        <v>2.44</v>
      </c>
      <c r="E50" s="0" t="n">
        <v>49</v>
      </c>
      <c r="F50" s="0" t="n">
        <v>2</v>
      </c>
      <c r="G50" s="0" t="s">
        <v>305</v>
      </c>
      <c r="H50" s="0" t="s">
        <v>330</v>
      </c>
      <c r="K50" s="0" t="s">
        <v>331</v>
      </c>
      <c r="L50" s="0" t="s">
        <v>332</v>
      </c>
      <c r="M50" s="0" t="s">
        <v>333</v>
      </c>
      <c r="N50" s="4" t="s">
        <v>334</v>
      </c>
      <c r="O50" s="0" t="s">
        <v>335</v>
      </c>
    </row>
    <row r="51" customFormat="false" ht="12.8" hidden="false" customHeight="false" outlineLevel="0" collapsed="false">
      <c r="A51" s="0" t="n">
        <f aca="false">B51*F51</f>
        <v>0</v>
      </c>
      <c r="B51" s="0" t="n">
        <v>0</v>
      </c>
      <c r="C51" s="0" t="n">
        <f aca="false">D51*F51</f>
        <v>0.229</v>
      </c>
      <c r="D51" s="0" t="n">
        <v>0.229</v>
      </c>
      <c r="E51" s="0" t="n">
        <v>50</v>
      </c>
      <c r="F51" s="0" t="n">
        <v>1</v>
      </c>
      <c r="G51" s="0" t="s">
        <v>305</v>
      </c>
      <c r="H51" s="0" t="s">
        <v>336</v>
      </c>
      <c r="K51" s="0" t="s">
        <v>337</v>
      </c>
      <c r="L51" s="0" t="s">
        <v>338</v>
      </c>
      <c r="M51" s="1"/>
      <c r="N51" s="1"/>
      <c r="O51" s="0" t="s">
        <v>339</v>
      </c>
    </row>
    <row r="52" customFormat="false" ht="12.8" hidden="false" customHeight="false" outlineLevel="0" collapsed="false">
      <c r="A52" s="0" t="n">
        <f aca="false">B52*F52</f>
        <v>0</v>
      </c>
      <c r="B52" s="0" t="n">
        <v>0</v>
      </c>
      <c r="C52" s="0" t="n">
        <f aca="false">D52*F52</f>
        <v>7.24</v>
      </c>
      <c r="D52" s="0" t="n">
        <v>1.81</v>
      </c>
      <c r="E52" s="0" t="n">
        <v>51</v>
      </c>
      <c r="F52" s="0" t="n">
        <v>4</v>
      </c>
      <c r="G52" s="0" t="s">
        <v>305</v>
      </c>
      <c r="H52" s="0" t="s">
        <v>340</v>
      </c>
      <c r="K52" s="0" t="s">
        <v>341</v>
      </c>
      <c r="L52" s="0" t="s">
        <v>149</v>
      </c>
      <c r="M52" s="0" t="s">
        <v>342</v>
      </c>
      <c r="N52" s="0" t="s">
        <v>343</v>
      </c>
      <c r="O52" s="0" t="s">
        <v>344</v>
      </c>
    </row>
    <row r="53" customFormat="false" ht="19.7" hidden="false" customHeight="false" outlineLevel="0" collapsed="false">
      <c r="M53" s="5"/>
      <c r="N53" s="5"/>
    </row>
    <row r="55" customFormat="false" ht="12.8" hidden="false" customHeight="false" outlineLevel="0" collapsed="false">
      <c r="C55" s="1"/>
      <c r="D55" s="1"/>
      <c r="E55" s="1"/>
      <c r="F55" s="6" t="s">
        <v>345</v>
      </c>
    </row>
    <row r="56" customFormat="false" ht="12.8" hidden="false" customHeight="false" outlineLevel="0" collapsed="false">
      <c r="C56" s="7" t="s">
        <v>346</v>
      </c>
      <c r="D56" s="7"/>
      <c r="E56" s="1" t="n">
        <f aca="false">SUM(C2:C52)</f>
        <v>362.973</v>
      </c>
      <c r="F56" s="1" t="n">
        <f aca="false">E56-C40</f>
        <v>338.503</v>
      </c>
    </row>
    <row r="57" customFormat="false" ht="12.8" hidden="false" customHeight="false" outlineLevel="0" collapsed="false">
      <c r="C57" s="8" t="s">
        <v>347</v>
      </c>
      <c r="D57" s="8"/>
      <c r="E57" s="1" t="n">
        <f aca="false">E56-C46</f>
        <v>273.433</v>
      </c>
      <c r="F57" s="6" t="n">
        <f aca="false">E56-C46-C40</f>
        <v>248.963</v>
      </c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9" t="s">
        <v>348</v>
      </c>
      <c r="D59" s="9"/>
      <c r="E59" s="9"/>
      <c r="F59" s="10" t="n">
        <f aca="false">F57</f>
        <v>248.963</v>
      </c>
    </row>
    <row r="62" customFormat="false" ht="12.8" hidden="false" customHeight="false" outlineLevel="0" collapsed="false">
      <c r="E62" s="0" t="s">
        <v>349</v>
      </c>
      <c r="F62" s="0" t="s">
        <v>350</v>
      </c>
      <c r="G62" s="0" t="s">
        <v>351</v>
      </c>
    </row>
    <row r="63" customFormat="false" ht="12.8" hidden="false" customHeight="false" outlineLevel="0" collapsed="false">
      <c r="C63" s="0" t="s">
        <v>352</v>
      </c>
      <c r="E63" s="0" t="n">
        <f aca="false">SUM(A2:A52)/1000</f>
        <v>19.3849</v>
      </c>
      <c r="F63" s="0" t="n">
        <f aca="false">E63-A46/1000</f>
        <v>14.3849</v>
      </c>
      <c r="G63" s="0" t="n">
        <f aca="false">E63-(B43+B42+B40)/1000</f>
        <v>17.8849</v>
      </c>
    </row>
  </sheetData>
  <mergeCells count="3">
    <mergeCell ref="C56:D56"/>
    <mergeCell ref="C57:D57"/>
    <mergeCell ref="C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2024-04-12T08:07:54Z</dcterms:modified>
  <cp:revision>6</cp:revision>
  <dc:subject/>
  <dc:title/>
</cp:coreProperties>
</file>