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 codeName="ThisWorkbook"/>
  <mc:AlternateContent xmlns:mc="http://schemas.openxmlformats.org/markup-compatibility/2006">
    <mc:Choice Requires="x15">
      <x15ac:absPath xmlns:x15ac="http://schemas.microsoft.com/office/spreadsheetml/2010/11/ac" url="D:\BackUP\03_Coding\Projects\Portfolio\SQL\"/>
    </mc:Choice>
  </mc:AlternateContent>
  <xr:revisionPtr revIDLastSave="0" documentId="13_ncr:1_{22C82605-8328-458F-98BE-AAE21A987052}" xr6:coauthVersionLast="47" xr6:coauthVersionMax="47" xr10:uidLastSave="{00000000-0000-0000-0000-000000000000}"/>
  <bookViews>
    <workbookView xWindow="-40470" yWindow="3180" windowWidth="18690" windowHeight="13830" tabRatio="736" xr2:uid="{00000000-000D-0000-FFFF-FFFF00000000}"/>
  </bookViews>
  <sheets>
    <sheet name="lesson_log" sheetId="4" r:id="rId1"/>
    <sheet name="student_log" sheetId="15" r:id="rId2"/>
    <sheet name="pattern" sheetId="16" r:id="rId3"/>
  </sheets>
  <definedNames>
    <definedName name="_xlnm._FilterDatabase" localSheetId="0" hidden="1">lesson_log!$A$2:$R$886</definedName>
    <definedName name="_xlnm._FilterDatabase" localSheetId="1" hidden="1">student_log!$A$1:$L$67</definedName>
  </definedNames>
  <calcPr calcId="191029"/>
</workbook>
</file>

<file path=xl/calcChain.xml><?xml version="1.0" encoding="utf-8"?>
<calcChain xmlns="http://schemas.openxmlformats.org/spreadsheetml/2006/main">
  <c r="I218" i="4" l="1"/>
  <c r="I638" i="4"/>
  <c r="I119" i="4"/>
  <c r="I330" i="4"/>
  <c r="R852" i="4"/>
  <c r="R853" i="4"/>
  <c r="R854" i="4"/>
  <c r="R855" i="4"/>
  <c r="R856" i="4"/>
  <c r="R857" i="4"/>
  <c r="R858" i="4"/>
  <c r="R859" i="4"/>
  <c r="R860" i="4"/>
  <c r="R861" i="4"/>
  <c r="R862" i="4"/>
  <c r="R863" i="4"/>
  <c r="R864" i="4"/>
  <c r="R865" i="4"/>
  <c r="R866" i="4"/>
  <c r="R867" i="4"/>
  <c r="R868" i="4"/>
  <c r="R869" i="4"/>
  <c r="R870" i="4"/>
  <c r="R871" i="4"/>
  <c r="R872" i="4"/>
  <c r="R873" i="4"/>
  <c r="R874" i="4"/>
  <c r="R875" i="4"/>
  <c r="R876" i="4"/>
  <c r="R877" i="4"/>
  <c r="R878" i="4"/>
  <c r="R879" i="4"/>
  <c r="R880" i="4"/>
  <c r="R881" i="4"/>
  <c r="R882" i="4"/>
  <c r="R883" i="4"/>
  <c r="R884" i="4"/>
  <c r="R885" i="4"/>
  <c r="R886" i="4"/>
  <c r="R44" i="4"/>
  <c r="R132" i="4"/>
  <c r="R118" i="4"/>
  <c r="R107" i="4"/>
  <c r="R830" i="4"/>
  <c r="R218" i="4"/>
  <c r="R638" i="4"/>
  <c r="R119" i="4"/>
  <c r="R330" i="4"/>
  <c r="J330" i="4"/>
  <c r="L330" i="4" s="1"/>
  <c r="K330" i="4"/>
  <c r="J119" i="4"/>
  <c r="L119" i="4" s="1"/>
  <c r="K119" i="4"/>
  <c r="J638" i="4"/>
  <c r="L638" i="4" s="1"/>
  <c r="K638" i="4"/>
  <c r="J218" i="4"/>
  <c r="L218" i="4" s="1"/>
  <c r="K218" i="4"/>
  <c r="J830" i="4"/>
  <c r="L830" i="4" s="1"/>
  <c r="K830" i="4"/>
  <c r="J107" i="4"/>
  <c r="L107" i="4" s="1"/>
  <c r="K107" i="4"/>
  <c r="J118" i="4"/>
  <c r="L118" i="4" s="1"/>
  <c r="K118" i="4"/>
  <c r="J132" i="4"/>
  <c r="L132" i="4" s="1"/>
  <c r="K132" i="4"/>
  <c r="J44" i="4"/>
  <c r="L44" i="4" s="1"/>
  <c r="K44" i="4"/>
  <c r="M330" i="4"/>
  <c r="N330" i="4" s="1"/>
  <c r="Q330" i="4"/>
  <c r="M119" i="4"/>
  <c r="N119" i="4" s="1"/>
  <c r="Q119" i="4"/>
  <c r="M638" i="4"/>
  <c r="N638" i="4" s="1"/>
  <c r="Q638" i="4"/>
  <c r="M218" i="4"/>
  <c r="N218" i="4" s="1"/>
  <c r="Q218" i="4"/>
  <c r="M830" i="4"/>
  <c r="N830" i="4" s="1"/>
  <c r="Q830" i="4"/>
  <c r="M107" i="4"/>
  <c r="N107" i="4" s="1"/>
  <c r="Q107" i="4"/>
  <c r="M118" i="4"/>
  <c r="N118" i="4" s="1"/>
  <c r="Q118" i="4"/>
  <c r="M132" i="4"/>
  <c r="N132" i="4" s="1"/>
  <c r="Q132" i="4"/>
  <c r="M44" i="4"/>
  <c r="N44" i="4" s="1"/>
  <c r="Q44" i="4"/>
  <c r="I830" i="4"/>
  <c r="I107" i="4"/>
  <c r="I118" i="4"/>
  <c r="I132" i="4"/>
  <c r="I44" i="4"/>
  <c r="R115" i="4"/>
  <c r="R117" i="4"/>
  <c r="J828" i="4"/>
  <c r="L828" i="4" s="1"/>
  <c r="K828" i="4"/>
  <c r="M828" i="4"/>
  <c r="N828" i="4" s="1"/>
  <c r="Q828" i="4"/>
  <c r="R828" i="4"/>
  <c r="I828" i="4"/>
  <c r="P330" i="4" l="1"/>
  <c r="O330" i="4"/>
  <c r="P119" i="4"/>
  <c r="O119" i="4"/>
  <c r="P638" i="4"/>
  <c r="O638" i="4"/>
  <c r="P218" i="4"/>
  <c r="O218" i="4"/>
  <c r="P830" i="4"/>
  <c r="O830" i="4"/>
  <c r="P107" i="4"/>
  <c r="O107" i="4"/>
  <c r="P118" i="4"/>
  <c r="O118" i="4"/>
  <c r="P132" i="4"/>
  <c r="O132" i="4"/>
  <c r="P44" i="4"/>
  <c r="O44" i="4"/>
  <c r="P828" i="4"/>
  <c r="O828" i="4"/>
  <c r="R738" i="4" l="1"/>
  <c r="R739" i="4"/>
  <c r="R740" i="4"/>
  <c r="R741" i="4"/>
  <c r="R742" i="4"/>
  <c r="R743" i="4"/>
  <c r="R744" i="4"/>
  <c r="R745" i="4"/>
  <c r="R746" i="4"/>
  <c r="R747" i="4"/>
  <c r="R748" i="4"/>
  <c r="R749" i="4"/>
  <c r="R750" i="4"/>
  <c r="R751" i="4"/>
  <c r="R752" i="4"/>
  <c r="R560" i="4"/>
  <c r="R134" i="4"/>
  <c r="R753" i="4"/>
  <c r="R561" i="4"/>
  <c r="R135" i="4"/>
  <c r="R754" i="4"/>
  <c r="R755" i="4"/>
  <c r="R562" i="4"/>
  <c r="R136" i="4"/>
  <c r="R563" i="4"/>
  <c r="R137" i="4"/>
  <c r="R756" i="4"/>
  <c r="R564" i="4"/>
  <c r="R138" i="4"/>
  <c r="R565" i="4"/>
  <c r="R139" i="4"/>
  <c r="R757" i="4"/>
  <c r="R566" i="4"/>
  <c r="R140" i="4"/>
  <c r="R758" i="4"/>
  <c r="R567" i="4"/>
  <c r="R141" i="4"/>
  <c r="R568" i="4"/>
  <c r="R142" i="4"/>
  <c r="R759" i="4"/>
  <c r="R569" i="4"/>
  <c r="R143" i="4"/>
  <c r="R760" i="4"/>
  <c r="R761" i="4"/>
  <c r="R570" i="4"/>
  <c r="R144" i="4"/>
  <c r="R571" i="4"/>
  <c r="R145" i="4"/>
  <c r="R762" i="4"/>
  <c r="R572" i="4"/>
  <c r="R146" i="4"/>
  <c r="R573" i="4"/>
  <c r="R147" i="4"/>
  <c r="R763" i="4"/>
  <c r="R764" i="4"/>
  <c r="R574" i="4"/>
  <c r="R148" i="4"/>
  <c r="R575" i="4"/>
  <c r="R149" i="4"/>
  <c r="R765" i="4"/>
  <c r="R576" i="4"/>
  <c r="R150" i="4"/>
  <c r="R577" i="4"/>
  <c r="R151" i="4"/>
  <c r="R766" i="4"/>
  <c r="R578" i="4"/>
  <c r="R152" i="4"/>
  <c r="R579" i="4"/>
  <c r="R153" i="4"/>
  <c r="R767" i="4"/>
  <c r="R580" i="4"/>
  <c r="R154" i="4"/>
  <c r="R581" i="4"/>
  <c r="R155" i="4"/>
  <c r="R582" i="4"/>
  <c r="R156" i="4"/>
  <c r="R583" i="4"/>
  <c r="R157" i="4"/>
  <c r="R584" i="4"/>
  <c r="R158" i="4"/>
  <c r="R585" i="4"/>
  <c r="R159" i="4"/>
  <c r="R586" i="4"/>
  <c r="R160" i="4"/>
  <c r="R587" i="4"/>
  <c r="R161" i="4"/>
  <c r="R588" i="4"/>
  <c r="R162" i="4"/>
  <c r="R589" i="4"/>
  <c r="R163" i="4"/>
  <c r="R590" i="4"/>
  <c r="R164" i="4"/>
  <c r="R591" i="4"/>
  <c r="R165" i="4"/>
  <c r="R166" i="4"/>
  <c r="R167" i="4"/>
  <c r="R168" i="4"/>
  <c r="R169" i="4"/>
  <c r="R170" i="4"/>
  <c r="R592" i="4"/>
  <c r="R171" i="4"/>
  <c r="R172" i="4"/>
  <c r="R593" i="4"/>
  <c r="R173" i="4"/>
  <c r="R174" i="4"/>
  <c r="R594" i="4"/>
  <c r="R175" i="4"/>
  <c r="R595" i="4"/>
  <c r="R176" i="4"/>
  <c r="R596" i="4"/>
  <c r="R177" i="4"/>
  <c r="R597" i="4"/>
  <c r="R178" i="4"/>
  <c r="R179" i="4"/>
  <c r="R598" i="4"/>
  <c r="R599" i="4"/>
  <c r="R180" i="4"/>
  <c r="R669" i="4"/>
  <c r="R600" i="4"/>
  <c r="R181" i="4"/>
  <c r="R601" i="4"/>
  <c r="R182" i="4"/>
  <c r="R625" i="4"/>
  <c r="R602" i="4"/>
  <c r="R183" i="4"/>
  <c r="R603" i="4"/>
  <c r="R184" i="4"/>
  <c r="R479" i="4"/>
  <c r="R670" i="4"/>
  <c r="R626" i="4"/>
  <c r="R475" i="4"/>
  <c r="R604" i="4"/>
  <c r="R185" i="4"/>
  <c r="R627" i="4"/>
  <c r="R233" i="4"/>
  <c r="R671" i="4"/>
  <c r="R628" i="4"/>
  <c r="R234" i="4"/>
  <c r="R672" i="4"/>
  <c r="R605" i="4"/>
  <c r="R186" i="4"/>
  <c r="R235" i="4"/>
  <c r="R480" i="4"/>
  <c r="R606" i="4"/>
  <c r="R187" i="4"/>
  <c r="R629" i="4"/>
  <c r="R236" i="4"/>
  <c r="R673" i="4"/>
  <c r="R607" i="4"/>
  <c r="R608" i="4"/>
  <c r="R188" i="4"/>
  <c r="R237" i="4"/>
  <c r="R476" i="4"/>
  <c r="R674" i="4"/>
  <c r="R238" i="4"/>
  <c r="R239" i="4"/>
  <c r="R630" i="4"/>
  <c r="R609" i="4"/>
  <c r="R631" i="4"/>
  <c r="R610" i="4"/>
  <c r="R675" i="4"/>
  <c r="R240" i="4"/>
  <c r="R189" i="4"/>
  <c r="R632" i="4"/>
  <c r="R241" i="4"/>
  <c r="R676" i="4"/>
  <c r="R611" i="4"/>
  <c r="R612" i="4"/>
  <c r="R190" i="4"/>
  <c r="R677" i="4"/>
  <c r="R242" i="4"/>
  <c r="R477" i="4"/>
  <c r="R243" i="4"/>
  <c r="R678" i="4"/>
  <c r="R191" i="4"/>
  <c r="R244" i="4"/>
  <c r="R679" i="4"/>
  <c r="R245" i="4"/>
  <c r="R680" i="4"/>
  <c r="R246" i="4"/>
  <c r="R633" i="4"/>
  <c r="R247" i="4"/>
  <c r="R248" i="4"/>
  <c r="R681" i="4"/>
  <c r="R478" i="4"/>
  <c r="R249" i="4"/>
  <c r="R250" i="4"/>
  <c r="R251" i="4"/>
  <c r="R252" i="4"/>
  <c r="R682" i="4"/>
  <c r="R253" i="4"/>
  <c r="R683" i="4"/>
  <c r="R254" i="4"/>
  <c r="R255" i="4"/>
  <c r="R256" i="4"/>
  <c r="R684" i="4"/>
  <c r="R257" i="4"/>
  <c r="R258" i="4"/>
  <c r="R685" i="4"/>
  <c r="R259" i="4"/>
  <c r="R686" i="4"/>
  <c r="R260" i="4"/>
  <c r="R261" i="4"/>
  <c r="R687" i="4"/>
  <c r="R262" i="4"/>
  <c r="R263" i="4"/>
  <c r="R264" i="4"/>
  <c r="R688" i="4"/>
  <c r="R634" i="4"/>
  <c r="R689" i="4"/>
  <c r="R265" i="4"/>
  <c r="R266" i="4"/>
  <c r="R267" i="4"/>
  <c r="R268" i="4"/>
  <c r="R690" i="4"/>
  <c r="R269" i="4"/>
  <c r="R691" i="4"/>
  <c r="R270" i="4"/>
  <c r="R271" i="4"/>
  <c r="R692" i="4"/>
  <c r="R272" i="4"/>
  <c r="R693" i="4"/>
  <c r="R273" i="4"/>
  <c r="R694" i="4"/>
  <c r="R274" i="4"/>
  <c r="R695" i="4"/>
  <c r="R275" i="4"/>
  <c r="R276" i="4"/>
  <c r="R696" i="4"/>
  <c r="R481" i="4"/>
  <c r="R277" i="4"/>
  <c r="R278" i="4"/>
  <c r="R482" i="4"/>
  <c r="R483" i="4"/>
  <c r="R279" i="4"/>
  <c r="R697" i="4"/>
  <c r="R280" i="4"/>
  <c r="R281" i="4"/>
  <c r="R698" i="4"/>
  <c r="R282" i="4"/>
  <c r="R484" i="4"/>
  <c r="R283" i="4"/>
  <c r="R699" i="4"/>
  <c r="R635" i="4"/>
  <c r="R284" i="4"/>
  <c r="R485" i="4"/>
  <c r="R285" i="4"/>
  <c r="R286" i="4"/>
  <c r="R700" i="4"/>
  <c r="R287" i="4"/>
  <c r="R288" i="4"/>
  <c r="R289" i="4"/>
  <c r="R290" i="4"/>
  <c r="R701" i="4"/>
  <c r="R291" i="4"/>
  <c r="R292" i="4"/>
  <c r="R702" i="4"/>
  <c r="R486" i="4"/>
  <c r="R703" i="4"/>
  <c r="R704" i="4"/>
  <c r="R487" i="4"/>
  <c r="R488" i="4"/>
  <c r="R705" i="4"/>
  <c r="R489" i="4"/>
  <c r="R204" i="4"/>
  <c r="R490" i="4"/>
  <c r="R491" i="4"/>
  <c r="R492" i="4"/>
  <c r="R205" i="4"/>
  <c r="R206" i="4"/>
  <c r="R706" i="4"/>
  <c r="R207" i="4"/>
  <c r="R208" i="4"/>
  <c r="R493" i="4"/>
  <c r="R494" i="4"/>
  <c r="R209" i="4"/>
  <c r="R707" i="4"/>
  <c r="R210" i="4"/>
  <c r="R211" i="4"/>
  <c r="R708" i="4"/>
  <c r="R553" i="4"/>
  <c r="R212" i="4"/>
  <c r="R120" i="4"/>
  <c r="R613" i="4"/>
  <c r="R614" i="4"/>
  <c r="R121" i="4"/>
  <c r="R213" i="4"/>
  <c r="R334" i="4"/>
  <c r="R709" i="4"/>
  <c r="R495" i="4"/>
  <c r="R335" i="4"/>
  <c r="R336" i="4"/>
  <c r="R122" i="4"/>
  <c r="R337" i="4"/>
  <c r="R214" i="4"/>
  <c r="R338" i="4"/>
  <c r="R710" i="4"/>
  <c r="R619" i="4"/>
  <c r="R342" i="4"/>
  <c r="R496" i="4"/>
  <c r="R497" i="4"/>
  <c r="R711" i="4"/>
  <c r="R498" i="4"/>
  <c r="R712" i="4"/>
  <c r="R808" i="4"/>
  <c r="R294" i="4"/>
  <c r="R713" i="4"/>
  <c r="R215" i="4"/>
  <c r="R618" i="4"/>
  <c r="R295" i="4"/>
  <c r="R217" i="4"/>
  <c r="R714" i="4"/>
  <c r="R615" i="4"/>
  <c r="R809" i="4"/>
  <c r="R768" i="4"/>
  <c r="R296" i="4"/>
  <c r="R339" i="4"/>
  <c r="R499" i="4"/>
  <c r="R340" i="4"/>
  <c r="R810" i="4"/>
  <c r="R449" i="4"/>
  <c r="R715" i="4"/>
  <c r="R500" i="4"/>
  <c r="R616" i="4"/>
  <c r="R811" i="4"/>
  <c r="R450" i="4"/>
  <c r="R716" i="4"/>
  <c r="R769" i="4"/>
  <c r="R216" i="4"/>
  <c r="R341" i="4"/>
  <c r="R451" i="4"/>
  <c r="R332" i="4"/>
  <c r="R501" i="4"/>
  <c r="R812" i="4"/>
  <c r="R452" i="4"/>
  <c r="R717" i="4"/>
  <c r="R123" i="4"/>
  <c r="R508" i="4"/>
  <c r="R843" i="4"/>
  <c r="R124" i="4"/>
  <c r="R453" i="4"/>
  <c r="R375" i="4"/>
  <c r="R735" i="4"/>
  <c r="R831" i="4"/>
  <c r="R502" i="4"/>
  <c r="R454" i="4"/>
  <c r="R718" i="4"/>
  <c r="R110" i="4"/>
  <c r="R813" i="4"/>
  <c r="R503" i="4"/>
  <c r="R455" i="4"/>
  <c r="R125" i="4"/>
  <c r="R509" i="4"/>
  <c r="R504" i="4"/>
  <c r="R844" i="4"/>
  <c r="R849" i="4"/>
  <c r="R807" i="4"/>
  <c r="R333" i="4"/>
  <c r="R804" i="4"/>
  <c r="R832" i="4"/>
  <c r="R456" i="4"/>
  <c r="R126" i="4"/>
  <c r="R510" i="4"/>
  <c r="R719" i="4"/>
  <c r="R736" i="4"/>
  <c r="R111" i="4"/>
  <c r="R814" i="4"/>
  <c r="R845" i="4"/>
  <c r="R424" i="4"/>
  <c r="R457" i="4"/>
  <c r="R430" i="4"/>
  <c r="R297" i="4"/>
  <c r="R387" i="4"/>
  <c r="R511" i="4"/>
  <c r="R805" i="4"/>
  <c r="R833" i="4"/>
  <c r="R298" i="4"/>
  <c r="R72" i="4"/>
  <c r="R505" i="4"/>
  <c r="R720" i="4"/>
  <c r="R815" i="4"/>
  <c r="R425" i="4"/>
  <c r="R512" i="4"/>
  <c r="R639" i="4"/>
  <c r="R293" i="4"/>
  <c r="R458" i="4"/>
  <c r="R513" i="4"/>
  <c r="R640" i="4"/>
  <c r="R431" i="4"/>
  <c r="R299" i="4"/>
  <c r="R45" i="4"/>
  <c r="R388" i="4"/>
  <c r="R637" i="4"/>
  <c r="R74" i="4"/>
  <c r="R806" i="4"/>
  <c r="R846" i="4"/>
  <c r="R834" i="4"/>
  <c r="R300" i="4"/>
  <c r="R46" i="4"/>
  <c r="R506" i="4"/>
  <c r="R721" i="4"/>
  <c r="R47" i="4"/>
  <c r="R389" i="4"/>
  <c r="R514" i="4"/>
  <c r="R108" i="4"/>
  <c r="R459" i="4"/>
  <c r="R48" i="4"/>
  <c r="R641" i="4"/>
  <c r="R432" i="4"/>
  <c r="R722" i="4"/>
  <c r="R847" i="4"/>
  <c r="R301" i="4"/>
  <c r="R390" i="4"/>
  <c r="R515" i="4"/>
  <c r="R850" i="4"/>
  <c r="R302" i="4"/>
  <c r="R49" i="4"/>
  <c r="R391" i="4"/>
  <c r="R109" i="4"/>
  <c r="R426" i="4"/>
  <c r="R460" i="4"/>
  <c r="R642" i="4"/>
  <c r="R433" i="4"/>
  <c r="R851" i="4"/>
  <c r="R816" i="4"/>
  <c r="R427" i="4"/>
  <c r="R392" i="4"/>
  <c r="R835" i="4"/>
  <c r="R428" i="4"/>
  <c r="R50" i="4"/>
  <c r="R51" i="4"/>
  <c r="R52" i="4"/>
  <c r="R77" i="4"/>
  <c r="R516" i="4"/>
  <c r="R75" i="4"/>
  <c r="R668" i="4"/>
  <c r="R848" i="4"/>
  <c r="R461" i="4"/>
  <c r="R53" i="4"/>
  <c r="R643" i="4"/>
  <c r="R434" i="4"/>
  <c r="R127" i="4"/>
  <c r="R393" i="4"/>
  <c r="R836" i="4"/>
  <c r="R817" i="4"/>
  <c r="R219" i="4"/>
  <c r="R54" i="4"/>
  <c r="R55" i="4"/>
  <c r="R517" i="4"/>
  <c r="R220" i="4"/>
  <c r="R429" i="4"/>
  <c r="R394" i="4"/>
  <c r="R221" i="4"/>
  <c r="R462" i="4"/>
  <c r="R56" i="4"/>
  <c r="R57" i="4"/>
  <c r="R435" i="4"/>
  <c r="R128" i="4"/>
  <c r="R395" i="4"/>
  <c r="R303" i="4"/>
  <c r="R644" i="4"/>
  <c r="R818" i="4"/>
  <c r="R222" i="4"/>
  <c r="R78" i="4"/>
  <c r="R723" i="4"/>
  <c r="R58" i="4"/>
  <c r="R396" i="4"/>
  <c r="R518" i="4"/>
  <c r="R223" i="4"/>
  <c r="R463" i="4"/>
  <c r="R436" i="4"/>
  <c r="R397" i="4"/>
  <c r="R304" i="4"/>
  <c r="R770" i="4"/>
  <c r="R343" i="4"/>
  <c r="R59" i="4"/>
  <c r="R819" i="4"/>
  <c r="R79" i="4"/>
  <c r="R724" i="4"/>
  <c r="R224" i="4"/>
  <c r="R398" i="4"/>
  <c r="R519" i="4"/>
  <c r="R225" i="4"/>
  <c r="R464" i="4"/>
  <c r="R820" i="4"/>
  <c r="R60" i="4"/>
  <c r="R399" i="4"/>
  <c r="R305" i="4"/>
  <c r="R344" i="4"/>
  <c r="R80" i="4"/>
  <c r="R645" i="4"/>
  <c r="R725" i="4"/>
  <c r="R226" i="4"/>
  <c r="R61" i="4"/>
  <c r="R400" i="4"/>
  <c r="R520" i="4"/>
  <c r="R771" i="4"/>
  <c r="R227" i="4"/>
  <c r="R437" i="4"/>
  <c r="R401" i="4"/>
  <c r="R646" i="4"/>
  <c r="R306" i="4"/>
  <c r="R345" i="4"/>
  <c r="R465" i="4"/>
  <c r="R772" i="4"/>
  <c r="R821" i="4"/>
  <c r="R726" i="4"/>
  <c r="R228" i="4"/>
  <c r="R62" i="4"/>
  <c r="R521" i="4"/>
  <c r="R229" i="4"/>
  <c r="R63" i="4"/>
  <c r="R647" i="4"/>
  <c r="R822" i="4"/>
  <c r="R402" i="4"/>
  <c r="R522" i="4"/>
  <c r="R64" i="4"/>
  <c r="R773" i="4"/>
  <c r="R346" i="4"/>
  <c r="R466" i="4"/>
  <c r="R230" i="4"/>
  <c r="R403" i="4"/>
  <c r="R523" i="4"/>
  <c r="R307" i="4"/>
  <c r="R231" i="4"/>
  <c r="R467" i="4"/>
  <c r="R65" i="4"/>
  <c r="R438" i="4"/>
  <c r="R774" i="4"/>
  <c r="R347" i="4"/>
  <c r="R66" i="4"/>
  <c r="R524" i="4"/>
  <c r="R648" i="4"/>
  <c r="R468" i="4"/>
  <c r="R129" i="4"/>
  <c r="R67" i="4"/>
  <c r="R727" i="4"/>
  <c r="R775" i="4"/>
  <c r="R232" i="4"/>
  <c r="R439" i="4"/>
  <c r="R130" i="4"/>
  <c r="R81" i="4"/>
  <c r="R76" i="4"/>
  <c r="R776" i="4"/>
  <c r="R348" i="4"/>
  <c r="R469" i="4"/>
  <c r="R525" i="4"/>
  <c r="R728" i="4"/>
  <c r="R404" i="4"/>
  <c r="R308" i="4"/>
  <c r="R82" i="4"/>
  <c r="R470" i="4"/>
  <c r="R440" i="4"/>
  <c r="R526" i="4"/>
  <c r="R83" i="4"/>
  <c r="R777" i="4"/>
  <c r="R349" i="4"/>
  <c r="R405" i="4"/>
  <c r="R441" i="4"/>
  <c r="R84" i="4"/>
  <c r="R778" i="4"/>
  <c r="R527" i="4"/>
  <c r="R649" i="4"/>
  <c r="R131" i="4"/>
  <c r="R406" i="4"/>
  <c r="R350" i="4"/>
  <c r="R68" i="4"/>
  <c r="R729" i="4"/>
  <c r="R471" i="4"/>
  <c r="R309" i="4"/>
  <c r="R779" i="4"/>
  <c r="R837" i="4"/>
  <c r="R407" i="4"/>
  <c r="R442" i="4"/>
  <c r="R85" i="4"/>
  <c r="R780" i="4"/>
  <c r="R472" i="4"/>
  <c r="R528" i="4"/>
  <c r="R408" i="4"/>
  <c r="R351" i="4"/>
  <c r="R474" i="4"/>
  <c r="R473" i="4"/>
  <c r="R69" i="4"/>
  <c r="R730" i="4"/>
  <c r="R650" i="4"/>
  <c r="R86" i="4"/>
  <c r="R838" i="4"/>
  <c r="R409" i="4"/>
  <c r="R352" i="4"/>
  <c r="R781" i="4"/>
  <c r="R651" i="4"/>
  <c r="R731" i="4"/>
  <c r="R87" i="4"/>
  <c r="R529" i="4"/>
  <c r="R331" i="4"/>
  <c r="R839" i="4"/>
  <c r="R70" i="4"/>
  <c r="R410" i="4"/>
  <c r="R310" i="4"/>
  <c r="R782" i="4"/>
  <c r="R353" i="4"/>
  <c r="R88" i="4"/>
  <c r="R783" i="4"/>
  <c r="R652" i="4"/>
  <c r="R530" i="4"/>
  <c r="R311" i="4"/>
  <c r="R840" i="4"/>
  <c r="R784" i="4"/>
  <c r="R411" i="4"/>
  <c r="R653" i="4"/>
  <c r="R89" i="4"/>
  <c r="R732" i="4"/>
  <c r="R354" i="4"/>
  <c r="R785" i="4"/>
  <c r="R3" i="4"/>
  <c r="R841" i="4"/>
  <c r="R531" i="4"/>
  <c r="R617" i="4"/>
  <c r="R786" i="4"/>
  <c r="R312" i="4"/>
  <c r="R355" i="4"/>
  <c r="R4" i="4"/>
  <c r="R733" i="4"/>
  <c r="R787" i="4"/>
  <c r="R654" i="4"/>
  <c r="R90" i="4"/>
  <c r="R5" i="4"/>
  <c r="R842" i="4"/>
  <c r="R532" i="4"/>
  <c r="R620" i="4"/>
  <c r="R788" i="4"/>
  <c r="R443" i="4"/>
  <c r="R313" i="4"/>
  <c r="R356" i="4"/>
  <c r="R6" i="4"/>
  <c r="R621" i="4"/>
  <c r="R412" i="4"/>
  <c r="R789" i="4"/>
  <c r="R655" i="4"/>
  <c r="R91" i="4"/>
  <c r="R734" i="4"/>
  <c r="R622" i="4"/>
  <c r="R623" i="4"/>
  <c r="R376" i="4"/>
  <c r="R790" i="4"/>
  <c r="R444" i="4"/>
  <c r="R92" i="4"/>
  <c r="R357" i="4"/>
  <c r="R7" i="4"/>
  <c r="R791" i="4"/>
  <c r="R8" i="4"/>
  <c r="R413" i="4"/>
  <c r="R377" i="4"/>
  <c r="R792" i="4"/>
  <c r="R445" i="4"/>
  <c r="R358" i="4"/>
  <c r="R793" i="4"/>
  <c r="R9" i="4"/>
  <c r="R414" i="4"/>
  <c r="R533" i="4"/>
  <c r="R656" i="4"/>
  <c r="R192" i="4"/>
  <c r="R314" i="4"/>
  <c r="R378" i="4"/>
  <c r="R93" i="4"/>
  <c r="R794" i="4"/>
  <c r="R446" i="4"/>
  <c r="R359" i="4"/>
  <c r="R10" i="4"/>
  <c r="R795" i="4"/>
  <c r="R193" i="4"/>
  <c r="R534" i="4"/>
  <c r="R657" i="4"/>
  <c r="R379" i="4"/>
  <c r="R796" i="4"/>
  <c r="R194" i="4"/>
  <c r="R447" i="4"/>
  <c r="R94" i="4"/>
  <c r="R360" i="4"/>
  <c r="R415" i="4"/>
  <c r="R797" i="4"/>
  <c r="R535" i="4"/>
  <c r="R11" i="4"/>
  <c r="R380" i="4"/>
  <c r="R798" i="4"/>
  <c r="R95" i="4"/>
  <c r="R12" i="4"/>
  <c r="R416" i="4"/>
  <c r="R799" i="4"/>
  <c r="R361" i="4"/>
  <c r="R536" i="4"/>
  <c r="R315" i="4"/>
  <c r="R13" i="4"/>
  <c r="R14" i="4"/>
  <c r="R800" i="4"/>
  <c r="R801" i="4"/>
  <c r="R381" i="4"/>
  <c r="R362" i="4"/>
  <c r="R15" i="4"/>
  <c r="R537" i="4"/>
  <c r="R316" i="4"/>
  <c r="R16" i="4"/>
  <c r="R17" i="4"/>
  <c r="R382" i="4"/>
  <c r="R538" i="4"/>
  <c r="R448" i="4"/>
  <c r="R636" i="4"/>
  <c r="R96" i="4"/>
  <c r="R802" i="4"/>
  <c r="R417" i="4"/>
  <c r="R18" i="4"/>
  <c r="R803" i="4"/>
  <c r="R418" i="4"/>
  <c r="R363" i="4"/>
  <c r="R19" i="4"/>
  <c r="R383" i="4"/>
  <c r="R539" i="4"/>
  <c r="R97" i="4"/>
  <c r="R20" i="4"/>
  <c r="R384" i="4"/>
  <c r="R317" i="4"/>
  <c r="R540" i="4"/>
  <c r="R419" i="4"/>
  <c r="R21" i="4"/>
  <c r="R195" i="4"/>
  <c r="R364" i="4"/>
  <c r="R73" i="4"/>
  <c r="R22" i="4"/>
  <c r="R658" i="4"/>
  <c r="R98" i="4"/>
  <c r="R624" i="4"/>
  <c r="R420" i="4"/>
  <c r="R196" i="4"/>
  <c r="R365" i="4"/>
  <c r="R385" i="4"/>
  <c r="R23" i="4"/>
  <c r="R541" i="4"/>
  <c r="R659" i="4"/>
  <c r="R421" i="4"/>
  <c r="R24" i="4"/>
  <c r="R386" i="4"/>
  <c r="R197" i="4"/>
  <c r="R542" i="4"/>
  <c r="R71" i="4"/>
  <c r="R25" i="4"/>
  <c r="R660" i="4"/>
  <c r="R422" i="4"/>
  <c r="R26" i="4"/>
  <c r="R543" i="4"/>
  <c r="R366" i="4"/>
  <c r="R318" i="4"/>
  <c r="R27" i="4"/>
  <c r="R99" i="4"/>
  <c r="R544" i="4"/>
  <c r="R661" i="4"/>
  <c r="R662" i="4"/>
  <c r="R367" i="4"/>
  <c r="R28" i="4"/>
  <c r="R198" i="4"/>
  <c r="R319" i="4"/>
  <c r="R29" i="4"/>
  <c r="R663" i="4"/>
  <c r="R423" i="4"/>
  <c r="R320" i="4"/>
  <c r="R30" i="4"/>
  <c r="R199" i="4"/>
  <c r="R31" i="4"/>
  <c r="R100" i="4"/>
  <c r="R368" i="4"/>
  <c r="R545" i="4"/>
  <c r="R664" i="4"/>
  <c r="R32" i="4"/>
  <c r="R321" i="4"/>
  <c r="R33" i="4"/>
  <c r="R554" i="4"/>
  <c r="R546" i="4"/>
  <c r="R34" i="4"/>
  <c r="R200" i="4"/>
  <c r="R665" i="4"/>
  <c r="R369" i="4"/>
  <c r="R322" i="4"/>
  <c r="R547" i="4"/>
  <c r="R555" i="4"/>
  <c r="R323" i="4"/>
  <c r="R324" i="4"/>
  <c r="R35" i="4"/>
  <c r="R36" i="4"/>
  <c r="R325" i="4"/>
  <c r="R37" i="4"/>
  <c r="R326" i="4"/>
  <c r="R101" i="4"/>
  <c r="R556" i="4"/>
  <c r="R327" i="4"/>
  <c r="R201" i="4"/>
  <c r="R666" i="4"/>
  <c r="R328" i="4"/>
  <c r="R329" i="4"/>
  <c r="R823" i="4"/>
  <c r="R133" i="4"/>
  <c r="R557" i="4"/>
  <c r="R370" i="4"/>
  <c r="R202" i="4"/>
  <c r="R102" i="4"/>
  <c r="R203" i="4"/>
  <c r="R824" i="4"/>
  <c r="R558" i="4"/>
  <c r="R371" i="4"/>
  <c r="R38" i="4"/>
  <c r="R825" i="4"/>
  <c r="R549" i="4"/>
  <c r="R103" i="4"/>
  <c r="R548" i="4"/>
  <c r="R559" i="4"/>
  <c r="R826" i="4"/>
  <c r="R372" i="4"/>
  <c r="R550" i="4"/>
  <c r="R104" i="4"/>
  <c r="R112" i="4"/>
  <c r="R39" i="4"/>
  <c r="R373" i="4"/>
  <c r="R827" i="4"/>
  <c r="R551" i="4"/>
  <c r="R552" i="4"/>
  <c r="R113" i="4"/>
  <c r="R105" i="4"/>
  <c r="R40" i="4"/>
  <c r="R114" i="4"/>
  <c r="R41" i="4"/>
  <c r="R106" i="4"/>
  <c r="R42" i="4"/>
  <c r="R374" i="4"/>
  <c r="R43" i="4"/>
  <c r="R667" i="4"/>
  <c r="R116" i="4"/>
  <c r="R829" i="4"/>
  <c r="R507" i="4"/>
  <c r="R737" i="4"/>
  <c r="Q738" i="4"/>
  <c r="Q739" i="4"/>
  <c r="Q740" i="4"/>
  <c r="Q741" i="4"/>
  <c r="Q742" i="4"/>
  <c r="Q743" i="4"/>
  <c r="Q744" i="4"/>
  <c r="Q745" i="4"/>
  <c r="Q746" i="4"/>
  <c r="Q747" i="4"/>
  <c r="Q748" i="4"/>
  <c r="Q749" i="4"/>
  <c r="Q750" i="4"/>
  <c r="Q751" i="4"/>
  <c r="Q752" i="4"/>
  <c r="Q560" i="4"/>
  <c r="Q134" i="4"/>
  <c r="Q753" i="4"/>
  <c r="Q561" i="4"/>
  <c r="Q135" i="4"/>
  <c r="Q754" i="4"/>
  <c r="Q755" i="4"/>
  <c r="Q562" i="4"/>
  <c r="Q136" i="4"/>
  <c r="Q563" i="4"/>
  <c r="Q137" i="4"/>
  <c r="Q756" i="4"/>
  <c r="Q564" i="4"/>
  <c r="Q138" i="4"/>
  <c r="Q565" i="4"/>
  <c r="Q139" i="4"/>
  <c r="Q757" i="4"/>
  <c r="Q566" i="4"/>
  <c r="Q140" i="4"/>
  <c r="Q758" i="4"/>
  <c r="Q567" i="4"/>
  <c r="Q141" i="4"/>
  <c r="Q568" i="4"/>
  <c r="Q142" i="4"/>
  <c r="Q759" i="4"/>
  <c r="Q569" i="4"/>
  <c r="Q143" i="4"/>
  <c r="Q760" i="4"/>
  <c r="Q761" i="4"/>
  <c r="Q570" i="4"/>
  <c r="Q144" i="4"/>
  <c r="Q571" i="4"/>
  <c r="Q145" i="4"/>
  <c r="Q762" i="4"/>
  <c r="Q572" i="4"/>
  <c r="Q146" i="4"/>
  <c r="Q573" i="4"/>
  <c r="Q147" i="4"/>
  <c r="Q763" i="4"/>
  <c r="Q764" i="4"/>
  <c r="Q574" i="4"/>
  <c r="Q148" i="4"/>
  <c r="Q575" i="4"/>
  <c r="Q149" i="4"/>
  <c r="Q765" i="4"/>
  <c r="Q576" i="4"/>
  <c r="Q150" i="4"/>
  <c r="Q577" i="4"/>
  <c r="Q151" i="4"/>
  <c r="Q766" i="4"/>
  <c r="Q578" i="4"/>
  <c r="Q152" i="4"/>
  <c r="Q579" i="4"/>
  <c r="Q153" i="4"/>
  <c r="Q767" i="4"/>
  <c r="Q580" i="4"/>
  <c r="Q154" i="4"/>
  <c r="Q581" i="4"/>
  <c r="Q155" i="4"/>
  <c r="Q582" i="4"/>
  <c r="Q156" i="4"/>
  <c r="Q583" i="4"/>
  <c r="Q157" i="4"/>
  <c r="Q584" i="4"/>
  <c r="Q158" i="4"/>
  <c r="Q585" i="4"/>
  <c r="Q159" i="4"/>
  <c r="Q586" i="4"/>
  <c r="Q160" i="4"/>
  <c r="Q587" i="4"/>
  <c r="Q161" i="4"/>
  <c r="Q588" i="4"/>
  <c r="Q162" i="4"/>
  <c r="Q589" i="4"/>
  <c r="Q163" i="4"/>
  <c r="Q590" i="4"/>
  <c r="Q164" i="4"/>
  <c r="Q591" i="4"/>
  <c r="Q165" i="4"/>
  <c r="Q166" i="4"/>
  <c r="Q167" i="4"/>
  <c r="Q168" i="4"/>
  <c r="Q169" i="4"/>
  <c r="Q170" i="4"/>
  <c r="Q592" i="4"/>
  <c r="Q171" i="4"/>
  <c r="Q172" i="4"/>
  <c r="Q593" i="4"/>
  <c r="Q173" i="4"/>
  <c r="Q174" i="4"/>
  <c r="Q594" i="4"/>
  <c r="Q175" i="4"/>
  <c r="Q595" i="4"/>
  <c r="Q176" i="4"/>
  <c r="Q596" i="4"/>
  <c r="Q177" i="4"/>
  <c r="Q597" i="4"/>
  <c r="Q178" i="4"/>
  <c r="Q179" i="4"/>
  <c r="Q598" i="4"/>
  <c r="Q599" i="4"/>
  <c r="Q180" i="4"/>
  <c r="Q669" i="4"/>
  <c r="Q600" i="4"/>
  <c r="Q181" i="4"/>
  <c r="Q601" i="4"/>
  <c r="Q182" i="4"/>
  <c r="Q625" i="4"/>
  <c r="Q602" i="4"/>
  <c r="Q183" i="4"/>
  <c r="Q603" i="4"/>
  <c r="Q184" i="4"/>
  <c r="Q479" i="4"/>
  <c r="Q670" i="4"/>
  <c r="Q626" i="4"/>
  <c r="Q475" i="4"/>
  <c r="Q604" i="4"/>
  <c r="Q185" i="4"/>
  <c r="Q627" i="4"/>
  <c r="Q233" i="4"/>
  <c r="Q671" i="4"/>
  <c r="Q628" i="4"/>
  <c r="Q234" i="4"/>
  <c r="Q672" i="4"/>
  <c r="Q605" i="4"/>
  <c r="Q186" i="4"/>
  <c r="Q235" i="4"/>
  <c r="Q480" i="4"/>
  <c r="Q606" i="4"/>
  <c r="Q187" i="4"/>
  <c r="Q629" i="4"/>
  <c r="Q236" i="4"/>
  <c r="Q673" i="4"/>
  <c r="Q607" i="4"/>
  <c r="Q608" i="4"/>
  <c r="Q188" i="4"/>
  <c r="Q237" i="4"/>
  <c r="Q476" i="4"/>
  <c r="Q674" i="4"/>
  <c r="Q238" i="4"/>
  <c r="Q239" i="4"/>
  <c r="Q630" i="4"/>
  <c r="Q609" i="4"/>
  <c r="Q631" i="4"/>
  <c r="Q610" i="4"/>
  <c r="Q675" i="4"/>
  <c r="Q240" i="4"/>
  <c r="Q189" i="4"/>
  <c r="Q632" i="4"/>
  <c r="Q241" i="4"/>
  <c r="Q676" i="4"/>
  <c r="Q611" i="4"/>
  <c r="Q612" i="4"/>
  <c r="Q190" i="4"/>
  <c r="Q677" i="4"/>
  <c r="Q242" i="4"/>
  <c r="Q477" i="4"/>
  <c r="Q243" i="4"/>
  <c r="Q678" i="4"/>
  <c r="Q191" i="4"/>
  <c r="Q244" i="4"/>
  <c r="Q679" i="4"/>
  <c r="Q245" i="4"/>
  <c r="Q680" i="4"/>
  <c r="Q246" i="4"/>
  <c r="Q633" i="4"/>
  <c r="Q247" i="4"/>
  <c r="Q248" i="4"/>
  <c r="Q681" i="4"/>
  <c r="Q478" i="4"/>
  <c r="Q249" i="4"/>
  <c r="Q250" i="4"/>
  <c r="Q251" i="4"/>
  <c r="Q252" i="4"/>
  <c r="Q682" i="4"/>
  <c r="Q253" i="4"/>
  <c r="Q683" i="4"/>
  <c r="Q254" i="4"/>
  <c r="Q255" i="4"/>
  <c r="Q256" i="4"/>
  <c r="Q684" i="4"/>
  <c r="Q257" i="4"/>
  <c r="Q258" i="4"/>
  <c r="Q685" i="4"/>
  <c r="Q259" i="4"/>
  <c r="Q686" i="4"/>
  <c r="Q260" i="4"/>
  <c r="Q261" i="4"/>
  <c r="Q687" i="4"/>
  <c r="Q262" i="4"/>
  <c r="Q263" i="4"/>
  <c r="Q264" i="4"/>
  <c r="Q688" i="4"/>
  <c r="Q634" i="4"/>
  <c r="Q689" i="4"/>
  <c r="Q265" i="4"/>
  <c r="Q266" i="4"/>
  <c r="Q267" i="4"/>
  <c r="Q268" i="4"/>
  <c r="Q690" i="4"/>
  <c r="Q269" i="4"/>
  <c r="Q691" i="4"/>
  <c r="Q270" i="4"/>
  <c r="Q271" i="4"/>
  <c r="Q692" i="4"/>
  <c r="Q272" i="4"/>
  <c r="Q693" i="4"/>
  <c r="Q273" i="4"/>
  <c r="Q694" i="4"/>
  <c r="Q274" i="4"/>
  <c r="Q695" i="4"/>
  <c r="Q275" i="4"/>
  <c r="Q276" i="4"/>
  <c r="Q696" i="4"/>
  <c r="Q481" i="4"/>
  <c r="Q277" i="4"/>
  <c r="Q278" i="4"/>
  <c r="Q482" i="4"/>
  <c r="Q483" i="4"/>
  <c r="Q279" i="4"/>
  <c r="Q697" i="4"/>
  <c r="Q280" i="4"/>
  <c r="Q281" i="4"/>
  <c r="Q698" i="4"/>
  <c r="Q282" i="4"/>
  <c r="Q484" i="4"/>
  <c r="Q283" i="4"/>
  <c r="Q699" i="4"/>
  <c r="Q635" i="4"/>
  <c r="Q284" i="4"/>
  <c r="Q485" i="4"/>
  <c r="Q285" i="4"/>
  <c r="Q286" i="4"/>
  <c r="Q700" i="4"/>
  <c r="Q287" i="4"/>
  <c r="Q288" i="4"/>
  <c r="Q289" i="4"/>
  <c r="Q290" i="4"/>
  <c r="Q701" i="4"/>
  <c r="Q291" i="4"/>
  <c r="Q292" i="4"/>
  <c r="Q702" i="4"/>
  <c r="Q486" i="4"/>
  <c r="Q703" i="4"/>
  <c r="Q704" i="4"/>
  <c r="Q487" i="4"/>
  <c r="Q488" i="4"/>
  <c r="Q705" i="4"/>
  <c r="Q489" i="4"/>
  <c r="Q204" i="4"/>
  <c r="Q490" i="4"/>
  <c r="Q491" i="4"/>
  <c r="Q492" i="4"/>
  <c r="Q205" i="4"/>
  <c r="Q206" i="4"/>
  <c r="Q706" i="4"/>
  <c r="Q207" i="4"/>
  <c r="Q208" i="4"/>
  <c r="Q493" i="4"/>
  <c r="Q494" i="4"/>
  <c r="Q209" i="4"/>
  <c r="Q707" i="4"/>
  <c r="Q210" i="4"/>
  <c r="Q211" i="4"/>
  <c r="Q708" i="4"/>
  <c r="Q553" i="4"/>
  <c r="Q212" i="4"/>
  <c r="Q120" i="4"/>
  <c r="Q613" i="4"/>
  <c r="Q614" i="4"/>
  <c r="Q121" i="4"/>
  <c r="Q213" i="4"/>
  <c r="Q334" i="4"/>
  <c r="Q709" i="4"/>
  <c r="Q495" i="4"/>
  <c r="Q335" i="4"/>
  <c r="Q336" i="4"/>
  <c r="Q122" i="4"/>
  <c r="Q337" i="4"/>
  <c r="Q214" i="4"/>
  <c r="Q338" i="4"/>
  <c r="Q710" i="4"/>
  <c r="Q619" i="4"/>
  <c r="Q342" i="4"/>
  <c r="Q496" i="4"/>
  <c r="Q497" i="4"/>
  <c r="Q711" i="4"/>
  <c r="Q498" i="4"/>
  <c r="Q712" i="4"/>
  <c r="Q808" i="4"/>
  <c r="Q294" i="4"/>
  <c r="Q713" i="4"/>
  <c r="Q215" i="4"/>
  <c r="Q618" i="4"/>
  <c r="Q295" i="4"/>
  <c r="Q217" i="4"/>
  <c r="Q714" i="4"/>
  <c r="Q615" i="4"/>
  <c r="Q809" i="4"/>
  <c r="Q768" i="4"/>
  <c r="Q296" i="4"/>
  <c r="Q339" i="4"/>
  <c r="Q499" i="4"/>
  <c r="Q340" i="4"/>
  <c r="Q810" i="4"/>
  <c r="Q449" i="4"/>
  <c r="Q715" i="4"/>
  <c r="Q500" i="4"/>
  <c r="Q616" i="4"/>
  <c r="Q811" i="4"/>
  <c r="Q450" i="4"/>
  <c r="Q716" i="4"/>
  <c r="Q769" i="4"/>
  <c r="Q216" i="4"/>
  <c r="Q341" i="4"/>
  <c r="Q451" i="4"/>
  <c r="Q332" i="4"/>
  <c r="Q501" i="4"/>
  <c r="Q812" i="4"/>
  <c r="Q452" i="4"/>
  <c r="Q717" i="4"/>
  <c r="Q123" i="4"/>
  <c r="Q508" i="4"/>
  <c r="Q843" i="4"/>
  <c r="Q124" i="4"/>
  <c r="Q453" i="4"/>
  <c r="Q375" i="4"/>
  <c r="Q735" i="4"/>
  <c r="Q831" i="4"/>
  <c r="Q502" i="4"/>
  <c r="Q454" i="4"/>
  <c r="Q718" i="4"/>
  <c r="Q110" i="4"/>
  <c r="Q813" i="4"/>
  <c r="Q503" i="4"/>
  <c r="Q455" i="4"/>
  <c r="Q125" i="4"/>
  <c r="Q509" i="4"/>
  <c r="Q504" i="4"/>
  <c r="Q844" i="4"/>
  <c r="Q849" i="4"/>
  <c r="Q807" i="4"/>
  <c r="Q333" i="4"/>
  <c r="Q804" i="4"/>
  <c r="Q832" i="4"/>
  <c r="Q456" i="4"/>
  <c r="Q126" i="4"/>
  <c r="Q510" i="4"/>
  <c r="Q719" i="4"/>
  <c r="Q736" i="4"/>
  <c r="Q111" i="4"/>
  <c r="Q814" i="4"/>
  <c r="Q845" i="4"/>
  <c r="Q424" i="4"/>
  <c r="Q457" i="4"/>
  <c r="Q430" i="4"/>
  <c r="Q297" i="4"/>
  <c r="Q387" i="4"/>
  <c r="Q511" i="4"/>
  <c r="Q805" i="4"/>
  <c r="Q833" i="4"/>
  <c r="Q298" i="4"/>
  <c r="Q72" i="4"/>
  <c r="Q505" i="4"/>
  <c r="Q720" i="4"/>
  <c r="Q815" i="4"/>
  <c r="Q425" i="4"/>
  <c r="Q512" i="4"/>
  <c r="Q639" i="4"/>
  <c r="Q293" i="4"/>
  <c r="Q458" i="4"/>
  <c r="Q513" i="4"/>
  <c r="Q640" i="4"/>
  <c r="Q431" i="4"/>
  <c r="Q299" i="4"/>
  <c r="Q45" i="4"/>
  <c r="Q388" i="4"/>
  <c r="Q637" i="4"/>
  <c r="Q74" i="4"/>
  <c r="Q806" i="4"/>
  <c r="Q846" i="4"/>
  <c r="Q834" i="4"/>
  <c r="Q300" i="4"/>
  <c r="Q46" i="4"/>
  <c r="Q506" i="4"/>
  <c r="Q721" i="4"/>
  <c r="Q47" i="4"/>
  <c r="Q389" i="4"/>
  <c r="Q514" i="4"/>
  <c r="Q108" i="4"/>
  <c r="Q459" i="4"/>
  <c r="Q48" i="4"/>
  <c r="Q641" i="4"/>
  <c r="Q432" i="4"/>
  <c r="Q722" i="4"/>
  <c r="Q847" i="4"/>
  <c r="Q301" i="4"/>
  <c r="Q390" i="4"/>
  <c r="Q515" i="4"/>
  <c r="Q850" i="4"/>
  <c r="Q302" i="4"/>
  <c r="Q49" i="4"/>
  <c r="Q391" i="4"/>
  <c r="Q109" i="4"/>
  <c r="Q426" i="4"/>
  <c r="Q460" i="4"/>
  <c r="Q642" i="4"/>
  <c r="Q433" i="4"/>
  <c r="Q851" i="4"/>
  <c r="Q816" i="4"/>
  <c r="Q427" i="4"/>
  <c r="Q392" i="4"/>
  <c r="Q835" i="4"/>
  <c r="Q428" i="4"/>
  <c r="Q50" i="4"/>
  <c r="Q51" i="4"/>
  <c r="Q52" i="4"/>
  <c r="Q77" i="4"/>
  <c r="Q516" i="4"/>
  <c r="Q75" i="4"/>
  <c r="Q668" i="4"/>
  <c r="Q848" i="4"/>
  <c r="Q461" i="4"/>
  <c r="Q53" i="4"/>
  <c r="Q643" i="4"/>
  <c r="Q434" i="4"/>
  <c r="Q127" i="4"/>
  <c r="Q393" i="4"/>
  <c r="Q836" i="4"/>
  <c r="Q817" i="4"/>
  <c r="Q219" i="4"/>
  <c r="Q54" i="4"/>
  <c r="Q55" i="4"/>
  <c r="Q517" i="4"/>
  <c r="Q220" i="4"/>
  <c r="Q429" i="4"/>
  <c r="Q394" i="4"/>
  <c r="Q221" i="4"/>
  <c r="Q462" i="4"/>
  <c r="Q56" i="4"/>
  <c r="Q57" i="4"/>
  <c r="Q435" i="4"/>
  <c r="Q128" i="4"/>
  <c r="Q395" i="4"/>
  <c r="Q303" i="4"/>
  <c r="Q644" i="4"/>
  <c r="Q818" i="4"/>
  <c r="Q222" i="4"/>
  <c r="Q78" i="4"/>
  <c r="Q723" i="4"/>
  <c r="Q58" i="4"/>
  <c r="Q396" i="4"/>
  <c r="Q518" i="4"/>
  <c r="Q223" i="4"/>
  <c r="Q463" i="4"/>
  <c r="Q436" i="4"/>
  <c r="Q397" i="4"/>
  <c r="Q304" i="4"/>
  <c r="Q770" i="4"/>
  <c r="Q343" i="4"/>
  <c r="Q59" i="4"/>
  <c r="Q819" i="4"/>
  <c r="Q79" i="4"/>
  <c r="Q724" i="4"/>
  <c r="Q224" i="4"/>
  <c r="Q398" i="4"/>
  <c r="Q519" i="4"/>
  <c r="Q225" i="4"/>
  <c r="Q464" i="4"/>
  <c r="Q820" i="4"/>
  <c r="Q60" i="4"/>
  <c r="Q399" i="4"/>
  <c r="Q305" i="4"/>
  <c r="Q344" i="4"/>
  <c r="Q80" i="4"/>
  <c r="Q645" i="4"/>
  <c r="Q725" i="4"/>
  <c r="Q226" i="4"/>
  <c r="Q61" i="4"/>
  <c r="Q400" i="4"/>
  <c r="Q520" i="4"/>
  <c r="Q771" i="4"/>
  <c r="Q227" i="4"/>
  <c r="Q437" i="4"/>
  <c r="Q401" i="4"/>
  <c r="Q646" i="4"/>
  <c r="Q306" i="4"/>
  <c r="Q345" i="4"/>
  <c r="Q465" i="4"/>
  <c r="Q772" i="4"/>
  <c r="Q821" i="4"/>
  <c r="Q726" i="4"/>
  <c r="Q228" i="4"/>
  <c r="Q62" i="4"/>
  <c r="Q521" i="4"/>
  <c r="Q229" i="4"/>
  <c r="Q63" i="4"/>
  <c r="Q647" i="4"/>
  <c r="Q822" i="4"/>
  <c r="Q402" i="4"/>
  <c r="Q522" i="4"/>
  <c r="Q64" i="4"/>
  <c r="Q773" i="4"/>
  <c r="Q346" i="4"/>
  <c r="Q466" i="4"/>
  <c r="Q230" i="4"/>
  <c r="Q403" i="4"/>
  <c r="Q523" i="4"/>
  <c r="Q307" i="4"/>
  <c r="Q231" i="4"/>
  <c r="Q467" i="4"/>
  <c r="Q65" i="4"/>
  <c r="Q438" i="4"/>
  <c r="Q774" i="4"/>
  <c r="Q347" i="4"/>
  <c r="Q66" i="4"/>
  <c r="Q524" i="4"/>
  <c r="Q648" i="4"/>
  <c r="Q468" i="4"/>
  <c r="Q129" i="4"/>
  <c r="Q67" i="4"/>
  <c r="Q727" i="4"/>
  <c r="Q775" i="4"/>
  <c r="Q232" i="4"/>
  <c r="Q439" i="4"/>
  <c r="Q130" i="4"/>
  <c r="Q81" i="4"/>
  <c r="Q76" i="4"/>
  <c r="Q776" i="4"/>
  <c r="Q348" i="4"/>
  <c r="Q469" i="4"/>
  <c r="Q525" i="4"/>
  <c r="Q728" i="4"/>
  <c r="Q404" i="4"/>
  <c r="Q308" i="4"/>
  <c r="Q82" i="4"/>
  <c r="Q470" i="4"/>
  <c r="Q440" i="4"/>
  <c r="Q526" i="4"/>
  <c r="Q83" i="4"/>
  <c r="Q777" i="4"/>
  <c r="Q349" i="4"/>
  <c r="Q405" i="4"/>
  <c r="Q441" i="4"/>
  <c r="Q84" i="4"/>
  <c r="Q778" i="4"/>
  <c r="Q527" i="4"/>
  <c r="Q649" i="4"/>
  <c r="Q131" i="4"/>
  <c r="Q406" i="4"/>
  <c r="Q350" i="4"/>
  <c r="Q68" i="4"/>
  <c r="Q729" i="4"/>
  <c r="Q471" i="4"/>
  <c r="Q309" i="4"/>
  <c r="Q779" i="4"/>
  <c r="Q837" i="4"/>
  <c r="Q407" i="4"/>
  <c r="Q442" i="4"/>
  <c r="Q85" i="4"/>
  <c r="Q780" i="4"/>
  <c r="Q472" i="4"/>
  <c r="Q528" i="4"/>
  <c r="Q408" i="4"/>
  <c r="Q351" i="4"/>
  <c r="Q474" i="4"/>
  <c r="Q473" i="4"/>
  <c r="Q69" i="4"/>
  <c r="Q730" i="4"/>
  <c r="Q650" i="4"/>
  <c r="Q86" i="4"/>
  <c r="Q838" i="4"/>
  <c r="Q409" i="4"/>
  <c r="Q352" i="4"/>
  <c r="Q781" i="4"/>
  <c r="Q651" i="4"/>
  <c r="Q731" i="4"/>
  <c r="Q87" i="4"/>
  <c r="Q529" i="4"/>
  <c r="Q331" i="4"/>
  <c r="Q839" i="4"/>
  <c r="Q70" i="4"/>
  <c r="Q410" i="4"/>
  <c r="Q310" i="4"/>
  <c r="Q782" i="4"/>
  <c r="Q353" i="4"/>
  <c r="Q88" i="4"/>
  <c r="Q783" i="4"/>
  <c r="Q652" i="4"/>
  <c r="Q530" i="4"/>
  <c r="Q311" i="4"/>
  <c r="Q840" i="4"/>
  <c r="Q784" i="4"/>
  <c r="Q411" i="4"/>
  <c r="Q653" i="4"/>
  <c r="Q89" i="4"/>
  <c r="Q732" i="4"/>
  <c r="Q354" i="4"/>
  <c r="Q785" i="4"/>
  <c r="Q3" i="4"/>
  <c r="Q841" i="4"/>
  <c r="Q531" i="4"/>
  <c r="Q617" i="4"/>
  <c r="Q786" i="4"/>
  <c r="Q312" i="4"/>
  <c r="Q355" i="4"/>
  <c r="Q4" i="4"/>
  <c r="Q733" i="4"/>
  <c r="Q787" i="4"/>
  <c r="Q654" i="4"/>
  <c r="Q90" i="4"/>
  <c r="Q5" i="4"/>
  <c r="Q842" i="4"/>
  <c r="Q532" i="4"/>
  <c r="Q620" i="4"/>
  <c r="Q788" i="4"/>
  <c r="Q443" i="4"/>
  <c r="Q313" i="4"/>
  <c r="Q356" i="4"/>
  <c r="Q6" i="4"/>
  <c r="Q621" i="4"/>
  <c r="Q412" i="4"/>
  <c r="Q789" i="4"/>
  <c r="Q655" i="4"/>
  <c r="Q91" i="4"/>
  <c r="Q734" i="4"/>
  <c r="Q622" i="4"/>
  <c r="Q623" i="4"/>
  <c r="Q376" i="4"/>
  <c r="Q790" i="4"/>
  <c r="Q444" i="4"/>
  <c r="Q92" i="4"/>
  <c r="Q357" i="4"/>
  <c r="Q7" i="4"/>
  <c r="Q791" i="4"/>
  <c r="Q8" i="4"/>
  <c r="Q413" i="4"/>
  <c r="Q377" i="4"/>
  <c r="Q792" i="4"/>
  <c r="Q445" i="4"/>
  <c r="Q358" i="4"/>
  <c r="Q793" i="4"/>
  <c r="Q9" i="4"/>
  <c r="Q414" i="4"/>
  <c r="Q533" i="4"/>
  <c r="Q656" i="4"/>
  <c r="Q192" i="4"/>
  <c r="Q314" i="4"/>
  <c r="Q378" i="4"/>
  <c r="Q93" i="4"/>
  <c r="Q794" i="4"/>
  <c r="Q446" i="4"/>
  <c r="Q359" i="4"/>
  <c r="Q10" i="4"/>
  <c r="Q795" i="4"/>
  <c r="Q193" i="4"/>
  <c r="Q534" i="4"/>
  <c r="Q657" i="4"/>
  <c r="Q379" i="4"/>
  <c r="Q796" i="4"/>
  <c r="Q194" i="4"/>
  <c r="Q447" i="4"/>
  <c r="Q94" i="4"/>
  <c r="Q360" i="4"/>
  <c r="Q415" i="4"/>
  <c r="Q797" i="4"/>
  <c r="Q535" i="4"/>
  <c r="Q11" i="4"/>
  <c r="Q380" i="4"/>
  <c r="Q798" i="4"/>
  <c r="Q95" i="4"/>
  <c r="Q12" i="4"/>
  <c r="Q416" i="4"/>
  <c r="Q799" i="4"/>
  <c r="Q361" i="4"/>
  <c r="Q536" i="4"/>
  <c r="Q315" i="4"/>
  <c r="Q13" i="4"/>
  <c r="Q14" i="4"/>
  <c r="Q800" i="4"/>
  <c r="Q801" i="4"/>
  <c r="Q381" i="4"/>
  <c r="Q362" i="4"/>
  <c r="Q15" i="4"/>
  <c r="Q537" i="4"/>
  <c r="Q316" i="4"/>
  <c r="Q16" i="4"/>
  <c r="Q17" i="4"/>
  <c r="Q382" i="4"/>
  <c r="Q538" i="4"/>
  <c r="Q448" i="4"/>
  <c r="Q636" i="4"/>
  <c r="Q96" i="4"/>
  <c r="Q802" i="4"/>
  <c r="Q417" i="4"/>
  <c r="Q18" i="4"/>
  <c r="Q803" i="4"/>
  <c r="Q418" i="4"/>
  <c r="Q363" i="4"/>
  <c r="Q19" i="4"/>
  <c r="Q383" i="4"/>
  <c r="Q539" i="4"/>
  <c r="Q97" i="4"/>
  <c r="Q20" i="4"/>
  <c r="Q384" i="4"/>
  <c r="Q317" i="4"/>
  <c r="Q540" i="4"/>
  <c r="Q419" i="4"/>
  <c r="Q21" i="4"/>
  <c r="Q195" i="4"/>
  <c r="Q364" i="4"/>
  <c r="Q73" i="4"/>
  <c r="Q22" i="4"/>
  <c r="Q658" i="4"/>
  <c r="Q98" i="4"/>
  <c r="Q624" i="4"/>
  <c r="Q420" i="4"/>
  <c r="Q196" i="4"/>
  <c r="Q365" i="4"/>
  <c r="Q385" i="4"/>
  <c r="Q23" i="4"/>
  <c r="Q541" i="4"/>
  <c r="Q659" i="4"/>
  <c r="Q421" i="4"/>
  <c r="Q24" i="4"/>
  <c r="Q386" i="4"/>
  <c r="Q197" i="4"/>
  <c r="Q542" i="4"/>
  <c r="Q71" i="4"/>
  <c r="Q25" i="4"/>
  <c r="Q660" i="4"/>
  <c r="Q422" i="4"/>
  <c r="Q26" i="4"/>
  <c r="Q543" i="4"/>
  <c r="Q366" i="4"/>
  <c r="Q318" i="4"/>
  <c r="Q27" i="4"/>
  <c r="Q99" i="4"/>
  <c r="Q544" i="4"/>
  <c r="Q661" i="4"/>
  <c r="Q662" i="4"/>
  <c r="Q367" i="4"/>
  <c r="Q28" i="4"/>
  <c r="Q198" i="4"/>
  <c r="Q319" i="4"/>
  <c r="Q29" i="4"/>
  <c r="Q663" i="4"/>
  <c r="Q423" i="4"/>
  <c r="Q320" i="4"/>
  <c r="Q30" i="4"/>
  <c r="Q199" i="4"/>
  <c r="Q31" i="4"/>
  <c r="Q100" i="4"/>
  <c r="Q368" i="4"/>
  <c r="Q545" i="4"/>
  <c r="Q664" i="4"/>
  <c r="Q32" i="4"/>
  <c r="Q321" i="4"/>
  <c r="Q33" i="4"/>
  <c r="Q554" i="4"/>
  <c r="Q546" i="4"/>
  <c r="Q34" i="4"/>
  <c r="Q200" i="4"/>
  <c r="Q665" i="4"/>
  <c r="Q369" i="4"/>
  <c r="Q322" i="4"/>
  <c r="Q547" i="4"/>
  <c r="Q555" i="4"/>
  <c r="Q323" i="4"/>
  <c r="Q324" i="4"/>
  <c r="Q35" i="4"/>
  <c r="Q36" i="4"/>
  <c r="Q325" i="4"/>
  <c r="Q37" i="4"/>
  <c r="Q326" i="4"/>
  <c r="Q101" i="4"/>
  <c r="Q556" i="4"/>
  <c r="Q327" i="4"/>
  <c r="Q201" i="4"/>
  <c r="Q666" i="4"/>
  <c r="Q328" i="4"/>
  <c r="Q329" i="4"/>
  <c r="Q823" i="4"/>
  <c r="Q133" i="4"/>
  <c r="Q557" i="4"/>
  <c r="Q370" i="4"/>
  <c r="Q202" i="4"/>
  <c r="Q102" i="4"/>
  <c r="Q203" i="4"/>
  <c r="Q824" i="4"/>
  <c r="Q558" i="4"/>
  <c r="Q371" i="4"/>
  <c r="Q38" i="4"/>
  <c r="Q825" i="4"/>
  <c r="Q549" i="4"/>
  <c r="Q103" i="4"/>
  <c r="Q548" i="4"/>
  <c r="Q559" i="4"/>
  <c r="Q826" i="4"/>
  <c r="Q372" i="4"/>
  <c r="Q550" i="4"/>
  <c r="Q104" i="4"/>
  <c r="Q112" i="4"/>
  <c r="Q39" i="4"/>
  <c r="Q373" i="4"/>
  <c r="Q827" i="4"/>
  <c r="Q551" i="4"/>
  <c r="Q552" i="4"/>
  <c r="Q113" i="4"/>
  <c r="Q105" i="4"/>
  <c r="Q40" i="4"/>
  <c r="Q114" i="4"/>
  <c r="Q41" i="4"/>
  <c r="Q106" i="4"/>
  <c r="Q42" i="4"/>
  <c r="Q374" i="4"/>
  <c r="Q43" i="4"/>
  <c r="Q115" i="4"/>
  <c r="Q667" i="4"/>
  <c r="Q116" i="4"/>
  <c r="Q829" i="4"/>
  <c r="Q117" i="4"/>
  <c r="Q507" i="4"/>
  <c r="Q737" i="4"/>
  <c r="K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560" i="4"/>
  <c r="M134" i="4"/>
  <c r="M753" i="4"/>
  <c r="M561" i="4"/>
  <c r="M135" i="4"/>
  <c r="M754" i="4"/>
  <c r="M755" i="4"/>
  <c r="M562" i="4"/>
  <c r="M136" i="4"/>
  <c r="M563" i="4"/>
  <c r="M137" i="4"/>
  <c r="M756" i="4"/>
  <c r="M564" i="4"/>
  <c r="M138" i="4"/>
  <c r="M565" i="4"/>
  <c r="M139" i="4"/>
  <c r="M757" i="4"/>
  <c r="M566" i="4"/>
  <c r="M140" i="4"/>
  <c r="M758" i="4"/>
  <c r="M567" i="4"/>
  <c r="M141" i="4"/>
  <c r="M568" i="4"/>
  <c r="M142" i="4"/>
  <c r="M759" i="4"/>
  <c r="M569" i="4"/>
  <c r="M143" i="4"/>
  <c r="M760" i="4"/>
  <c r="M761" i="4"/>
  <c r="M570" i="4"/>
  <c r="M144" i="4"/>
  <c r="M571" i="4"/>
  <c r="M145" i="4"/>
  <c r="M762" i="4"/>
  <c r="M572" i="4"/>
  <c r="M146" i="4"/>
  <c r="M573" i="4"/>
  <c r="M147" i="4"/>
  <c r="M763" i="4"/>
  <c r="M764" i="4"/>
  <c r="M574" i="4"/>
  <c r="M148" i="4"/>
  <c r="M575" i="4"/>
  <c r="M149" i="4"/>
  <c r="M765" i="4"/>
  <c r="M576" i="4"/>
  <c r="M150" i="4"/>
  <c r="M577" i="4"/>
  <c r="M151" i="4"/>
  <c r="M766" i="4"/>
  <c r="M578" i="4"/>
  <c r="M152" i="4"/>
  <c r="M579" i="4"/>
  <c r="M153" i="4"/>
  <c r="M767" i="4"/>
  <c r="M580" i="4"/>
  <c r="M154" i="4"/>
  <c r="M581" i="4"/>
  <c r="M155" i="4"/>
  <c r="M582" i="4"/>
  <c r="M156" i="4"/>
  <c r="M583" i="4"/>
  <c r="M157" i="4"/>
  <c r="M584" i="4"/>
  <c r="M158" i="4"/>
  <c r="M585" i="4"/>
  <c r="M159" i="4"/>
  <c r="M586" i="4"/>
  <c r="M160" i="4"/>
  <c r="M587" i="4"/>
  <c r="M161" i="4"/>
  <c r="M588" i="4"/>
  <c r="M162" i="4"/>
  <c r="M589" i="4"/>
  <c r="M163" i="4"/>
  <c r="M590" i="4"/>
  <c r="M164" i="4"/>
  <c r="M591" i="4"/>
  <c r="M165" i="4"/>
  <c r="M166" i="4"/>
  <c r="M167" i="4"/>
  <c r="M168" i="4"/>
  <c r="M169" i="4"/>
  <c r="M170" i="4"/>
  <c r="M592" i="4"/>
  <c r="M171" i="4"/>
  <c r="M172" i="4"/>
  <c r="M593" i="4"/>
  <c r="M173" i="4"/>
  <c r="M174" i="4"/>
  <c r="M594" i="4"/>
  <c r="M175" i="4"/>
  <c r="M595" i="4"/>
  <c r="M176" i="4"/>
  <c r="M596" i="4"/>
  <c r="M177" i="4"/>
  <c r="M597" i="4"/>
  <c r="M178" i="4"/>
  <c r="M179" i="4"/>
  <c r="M598" i="4"/>
  <c r="M599" i="4"/>
  <c r="M180" i="4"/>
  <c r="M669" i="4"/>
  <c r="M600" i="4"/>
  <c r="M181" i="4"/>
  <c r="M601" i="4"/>
  <c r="M182" i="4"/>
  <c r="M625" i="4"/>
  <c r="M602" i="4"/>
  <c r="M183" i="4"/>
  <c r="M603" i="4"/>
  <c r="M184" i="4"/>
  <c r="M479" i="4"/>
  <c r="M670" i="4"/>
  <c r="M626" i="4"/>
  <c r="M475" i="4"/>
  <c r="M604" i="4"/>
  <c r="M185" i="4"/>
  <c r="M627" i="4"/>
  <c r="M233" i="4"/>
  <c r="M671" i="4"/>
  <c r="M628" i="4"/>
  <c r="M234" i="4"/>
  <c r="M672" i="4"/>
  <c r="M605" i="4"/>
  <c r="M186" i="4"/>
  <c r="M235" i="4"/>
  <c r="M480" i="4"/>
  <c r="M606" i="4"/>
  <c r="M187" i="4"/>
  <c r="M629" i="4"/>
  <c r="M236" i="4"/>
  <c r="M673" i="4"/>
  <c r="M607" i="4"/>
  <c r="M608" i="4"/>
  <c r="M188" i="4"/>
  <c r="M237" i="4"/>
  <c r="M476" i="4"/>
  <c r="M674" i="4"/>
  <c r="M238" i="4"/>
  <c r="M239" i="4"/>
  <c r="M630" i="4"/>
  <c r="M609" i="4"/>
  <c r="M631" i="4"/>
  <c r="M610" i="4"/>
  <c r="M675" i="4"/>
  <c r="M240" i="4"/>
  <c r="M189" i="4"/>
  <c r="M632" i="4"/>
  <c r="M241" i="4"/>
  <c r="M676" i="4"/>
  <c r="M611" i="4"/>
  <c r="M612" i="4"/>
  <c r="M190" i="4"/>
  <c r="M677" i="4"/>
  <c r="M242" i="4"/>
  <c r="M477" i="4"/>
  <c r="N477" i="4" s="1"/>
  <c r="M243" i="4"/>
  <c r="M678" i="4"/>
  <c r="M191" i="4"/>
  <c r="M244" i="4"/>
  <c r="M679" i="4"/>
  <c r="M245" i="4"/>
  <c r="M680" i="4"/>
  <c r="M246" i="4"/>
  <c r="M633" i="4"/>
  <c r="M247" i="4"/>
  <c r="M248" i="4"/>
  <c r="M681" i="4"/>
  <c r="M478" i="4"/>
  <c r="M249" i="4"/>
  <c r="M250" i="4"/>
  <c r="M251" i="4"/>
  <c r="M252" i="4"/>
  <c r="M682" i="4"/>
  <c r="M253" i="4"/>
  <c r="M683" i="4"/>
  <c r="M254" i="4"/>
  <c r="O254" i="4" s="1"/>
  <c r="M255" i="4"/>
  <c r="M256" i="4"/>
  <c r="M684" i="4"/>
  <c r="M257" i="4"/>
  <c r="M258" i="4"/>
  <c r="M685" i="4"/>
  <c r="M259" i="4"/>
  <c r="M686" i="4"/>
  <c r="M260" i="4"/>
  <c r="M261" i="4"/>
  <c r="M687" i="4"/>
  <c r="M262" i="4"/>
  <c r="M263" i="4"/>
  <c r="M264" i="4"/>
  <c r="M688" i="4"/>
  <c r="M634" i="4"/>
  <c r="M689" i="4"/>
  <c r="M265" i="4"/>
  <c r="M266" i="4"/>
  <c r="M267" i="4"/>
  <c r="M268" i="4"/>
  <c r="P268" i="4" s="1"/>
  <c r="M690" i="4"/>
  <c r="M269" i="4"/>
  <c r="M691" i="4"/>
  <c r="M270" i="4"/>
  <c r="M271" i="4"/>
  <c r="M692" i="4"/>
  <c r="M272" i="4"/>
  <c r="M693" i="4"/>
  <c r="M273" i="4"/>
  <c r="M694" i="4"/>
  <c r="M274" i="4"/>
  <c r="M695" i="4"/>
  <c r="M275" i="4"/>
  <c r="M276" i="4"/>
  <c r="M696" i="4"/>
  <c r="M481" i="4"/>
  <c r="M277" i="4"/>
  <c r="M278" i="4"/>
  <c r="M482" i="4"/>
  <c r="M483" i="4"/>
  <c r="M279" i="4"/>
  <c r="M697" i="4"/>
  <c r="M280" i="4"/>
  <c r="M281" i="4"/>
  <c r="M698" i="4"/>
  <c r="M282" i="4"/>
  <c r="M484" i="4"/>
  <c r="M283" i="4"/>
  <c r="M699" i="4"/>
  <c r="M635" i="4"/>
  <c r="M284" i="4"/>
  <c r="M485" i="4"/>
  <c r="M285" i="4"/>
  <c r="M286" i="4"/>
  <c r="M700" i="4"/>
  <c r="M287" i="4"/>
  <c r="M288" i="4"/>
  <c r="M289" i="4"/>
  <c r="N289" i="4" s="1"/>
  <c r="M290" i="4"/>
  <c r="M701" i="4"/>
  <c r="M291" i="4"/>
  <c r="M292" i="4"/>
  <c r="M702" i="4"/>
  <c r="O702" i="4" s="1"/>
  <c r="M486" i="4"/>
  <c r="M703" i="4"/>
  <c r="M704" i="4"/>
  <c r="M487" i="4"/>
  <c r="M488" i="4"/>
  <c r="M705" i="4"/>
  <c r="M489" i="4"/>
  <c r="M204" i="4"/>
  <c r="M490" i="4"/>
  <c r="M491" i="4"/>
  <c r="M492" i="4"/>
  <c r="N492" i="4" s="1"/>
  <c r="M205" i="4"/>
  <c r="M206" i="4"/>
  <c r="M706" i="4"/>
  <c r="M207" i="4"/>
  <c r="M208" i="4"/>
  <c r="O208" i="4" s="1"/>
  <c r="M493" i="4"/>
  <c r="M494" i="4"/>
  <c r="M209" i="4"/>
  <c r="M707" i="4"/>
  <c r="M210" i="4"/>
  <c r="P210" i="4" s="1"/>
  <c r="M211" i="4"/>
  <c r="M708" i="4"/>
  <c r="M553" i="4"/>
  <c r="M212" i="4"/>
  <c r="M120" i="4"/>
  <c r="M613" i="4"/>
  <c r="M614" i="4"/>
  <c r="M121" i="4"/>
  <c r="M213" i="4"/>
  <c r="M334" i="4"/>
  <c r="M709" i="4"/>
  <c r="M495" i="4"/>
  <c r="M335" i="4"/>
  <c r="M336" i="4"/>
  <c r="M122" i="4"/>
  <c r="M337" i="4"/>
  <c r="M214" i="4"/>
  <c r="M338" i="4"/>
  <c r="M710" i="4"/>
  <c r="M619" i="4"/>
  <c r="M342" i="4"/>
  <c r="M496" i="4"/>
  <c r="N496" i="4" s="1"/>
  <c r="M497" i="4"/>
  <c r="M711" i="4"/>
  <c r="M498" i="4"/>
  <c r="M712" i="4"/>
  <c r="M808" i="4"/>
  <c r="M294" i="4"/>
  <c r="M713" i="4"/>
  <c r="M215" i="4"/>
  <c r="M618" i="4"/>
  <c r="M295" i="4"/>
  <c r="M217" i="4"/>
  <c r="M714" i="4"/>
  <c r="M615" i="4"/>
  <c r="M809" i="4"/>
  <c r="M768" i="4"/>
  <c r="M296" i="4"/>
  <c r="N296" i="4" s="1"/>
  <c r="M339" i="4"/>
  <c r="M499" i="4"/>
  <c r="M340" i="4"/>
  <c r="M810" i="4"/>
  <c r="M449" i="4"/>
  <c r="O449" i="4" s="1"/>
  <c r="M715" i="4"/>
  <c r="M500" i="4"/>
  <c r="M616" i="4"/>
  <c r="M811" i="4"/>
  <c r="M450" i="4"/>
  <c r="M716" i="4"/>
  <c r="M769" i="4"/>
  <c r="M216" i="4"/>
  <c r="M341" i="4"/>
  <c r="M451" i="4"/>
  <c r="M332" i="4"/>
  <c r="N332" i="4" s="1"/>
  <c r="M501" i="4"/>
  <c r="M812" i="4"/>
  <c r="M452" i="4"/>
  <c r="M717" i="4"/>
  <c r="M123" i="4"/>
  <c r="O123" i="4" s="1"/>
  <c r="M508" i="4"/>
  <c r="M843" i="4"/>
  <c r="M124" i="4"/>
  <c r="M453" i="4"/>
  <c r="M375" i="4"/>
  <c r="P375" i="4" s="1"/>
  <c r="M735" i="4"/>
  <c r="M831" i="4"/>
  <c r="M502" i="4"/>
  <c r="M454" i="4"/>
  <c r="M718" i="4"/>
  <c r="M110" i="4"/>
  <c r="M813" i="4"/>
  <c r="M503" i="4"/>
  <c r="M455" i="4"/>
  <c r="M125" i="4"/>
  <c r="M509" i="4"/>
  <c r="M504" i="4"/>
  <c r="M844" i="4"/>
  <c r="M849" i="4"/>
  <c r="M807" i="4"/>
  <c r="M333" i="4"/>
  <c r="M804" i="4"/>
  <c r="M832" i="4"/>
  <c r="M456" i="4"/>
  <c r="M126" i="4"/>
  <c r="M510" i="4"/>
  <c r="M719" i="4"/>
  <c r="N719" i="4" s="1"/>
  <c r="M736" i="4"/>
  <c r="M111" i="4"/>
  <c r="M814" i="4"/>
  <c r="M845" i="4"/>
  <c r="M424" i="4"/>
  <c r="M457" i="4"/>
  <c r="M430" i="4"/>
  <c r="M297" i="4"/>
  <c r="M387" i="4"/>
  <c r="M511" i="4"/>
  <c r="M805" i="4"/>
  <c r="M833" i="4"/>
  <c r="M298" i="4"/>
  <c r="M72" i="4"/>
  <c r="M505" i="4"/>
  <c r="M720" i="4"/>
  <c r="N720" i="4" s="1"/>
  <c r="M815" i="4"/>
  <c r="M425" i="4"/>
  <c r="M512" i="4"/>
  <c r="M639" i="4"/>
  <c r="M293" i="4"/>
  <c r="O293" i="4" s="1"/>
  <c r="M458" i="4"/>
  <c r="M513" i="4"/>
  <c r="M640" i="4"/>
  <c r="M431" i="4"/>
  <c r="M299" i="4"/>
  <c r="M45" i="4"/>
  <c r="M388" i="4"/>
  <c r="M637" i="4"/>
  <c r="M74" i="4"/>
  <c r="M806" i="4"/>
  <c r="M846" i="4"/>
  <c r="N846" i="4" s="1"/>
  <c r="M834" i="4"/>
  <c r="M300" i="4"/>
  <c r="M46" i="4"/>
  <c r="M506" i="4"/>
  <c r="M721" i="4"/>
  <c r="O721" i="4" s="1"/>
  <c r="M47" i="4"/>
  <c r="M389" i="4"/>
  <c r="M514" i="4"/>
  <c r="M108" i="4"/>
  <c r="M459" i="4"/>
  <c r="P459" i="4" s="1"/>
  <c r="M48" i="4"/>
  <c r="M641" i="4"/>
  <c r="M432" i="4"/>
  <c r="M722" i="4"/>
  <c r="M847" i="4"/>
  <c r="M301" i="4"/>
  <c r="M390" i="4"/>
  <c r="M515" i="4"/>
  <c r="M850" i="4"/>
  <c r="M302" i="4"/>
  <c r="M49" i="4"/>
  <c r="M391" i="4"/>
  <c r="M109" i="4"/>
  <c r="M426" i="4"/>
  <c r="M460" i="4"/>
  <c r="M642" i="4"/>
  <c r="M433" i="4"/>
  <c r="M851" i="4"/>
  <c r="M816" i="4"/>
  <c r="M427" i="4"/>
  <c r="M392" i="4"/>
  <c r="M835" i="4"/>
  <c r="N835" i="4" s="1"/>
  <c r="M428" i="4"/>
  <c r="M50" i="4"/>
  <c r="M51" i="4"/>
  <c r="M52" i="4"/>
  <c r="M77" i="4"/>
  <c r="M516" i="4"/>
  <c r="M75" i="4"/>
  <c r="M668" i="4"/>
  <c r="M848" i="4"/>
  <c r="M461" i="4"/>
  <c r="M53" i="4"/>
  <c r="M643" i="4"/>
  <c r="M434" i="4"/>
  <c r="P434" i="4" s="1"/>
  <c r="M127" i="4"/>
  <c r="M393" i="4"/>
  <c r="M836" i="4"/>
  <c r="M817" i="4"/>
  <c r="M219" i="4"/>
  <c r="M54" i="4"/>
  <c r="N54" i="4" s="1"/>
  <c r="M55" i="4"/>
  <c r="O55" i="4" s="1"/>
  <c r="M517" i="4"/>
  <c r="M220" i="4"/>
  <c r="M429" i="4"/>
  <c r="M394" i="4"/>
  <c r="O394" i="4" s="1"/>
  <c r="M221" i="4"/>
  <c r="P221" i="4" s="1"/>
  <c r="M462" i="4"/>
  <c r="M56" i="4"/>
  <c r="M57" i="4"/>
  <c r="O57" i="4" s="1"/>
  <c r="M435" i="4"/>
  <c r="P435" i="4" s="1"/>
  <c r="M128" i="4"/>
  <c r="M395" i="4"/>
  <c r="M303" i="4"/>
  <c r="M644" i="4"/>
  <c r="M818" i="4"/>
  <c r="M222" i="4"/>
  <c r="N222" i="4" s="1"/>
  <c r="M78" i="4"/>
  <c r="O78" i="4" s="1"/>
  <c r="M723" i="4"/>
  <c r="M58" i="4"/>
  <c r="M396" i="4"/>
  <c r="M518" i="4"/>
  <c r="O518" i="4" s="1"/>
  <c r="M223" i="4"/>
  <c r="P223" i="4" s="1"/>
  <c r="M463" i="4"/>
  <c r="M436" i="4"/>
  <c r="M397" i="4"/>
  <c r="O397" i="4" s="1"/>
  <c r="M304" i="4"/>
  <c r="P304" i="4" s="1"/>
  <c r="M770" i="4"/>
  <c r="M343" i="4"/>
  <c r="N343" i="4" s="1"/>
  <c r="M59" i="4"/>
  <c r="M819" i="4"/>
  <c r="M79" i="4"/>
  <c r="M724" i="4"/>
  <c r="M224" i="4"/>
  <c r="O224" i="4" s="1"/>
  <c r="M398" i="4"/>
  <c r="M519" i="4"/>
  <c r="M225" i="4"/>
  <c r="M464" i="4"/>
  <c r="O464" i="4" s="1"/>
  <c r="M820" i="4"/>
  <c r="P820" i="4" s="1"/>
  <c r="M60" i="4"/>
  <c r="M399" i="4"/>
  <c r="M305" i="4"/>
  <c r="O305" i="4" s="1"/>
  <c r="M344" i="4"/>
  <c r="P344" i="4" s="1"/>
  <c r="M80" i="4"/>
  <c r="M645" i="4"/>
  <c r="M725" i="4"/>
  <c r="M226" i="4"/>
  <c r="M61" i="4"/>
  <c r="M400" i="4"/>
  <c r="N400" i="4" s="1"/>
  <c r="M520" i="4"/>
  <c r="O520" i="4" s="1"/>
  <c r="M771" i="4"/>
  <c r="M227" i="4"/>
  <c r="M437" i="4"/>
  <c r="M401" i="4"/>
  <c r="O401" i="4" s="1"/>
  <c r="M646" i="4"/>
  <c r="P646" i="4" s="1"/>
  <c r="M306" i="4"/>
  <c r="M345" i="4"/>
  <c r="M465" i="4"/>
  <c r="O465" i="4" s="1"/>
  <c r="M772" i="4"/>
  <c r="P772" i="4" s="1"/>
  <c r="M821" i="4"/>
  <c r="M726" i="4"/>
  <c r="N726" i="4" s="1"/>
  <c r="M228" i="4"/>
  <c r="M62" i="4"/>
  <c r="M521" i="4"/>
  <c r="M229" i="4"/>
  <c r="N229" i="4" s="1"/>
  <c r="M63" i="4"/>
  <c r="O63" i="4" s="1"/>
  <c r="M647" i="4"/>
  <c r="M822" i="4"/>
  <c r="M402" i="4"/>
  <c r="M522" i="4"/>
  <c r="O522" i="4" s="1"/>
  <c r="M64" i="4"/>
  <c r="P64" i="4" s="1"/>
  <c r="M773" i="4"/>
  <c r="M346" i="4"/>
  <c r="M466" i="4"/>
  <c r="O466" i="4" s="1"/>
  <c r="M230" i="4"/>
  <c r="P230" i="4" s="1"/>
  <c r="M403" i="4"/>
  <c r="M523" i="4"/>
  <c r="N523" i="4" s="1"/>
  <c r="M307" i="4"/>
  <c r="M231" i="4"/>
  <c r="M467" i="4"/>
  <c r="M65" i="4"/>
  <c r="M438" i="4"/>
  <c r="O438" i="4" s="1"/>
  <c r="M774" i="4"/>
  <c r="M347" i="4"/>
  <c r="M66" i="4"/>
  <c r="M524" i="4"/>
  <c r="O524" i="4" s="1"/>
  <c r="M648" i="4"/>
  <c r="P648" i="4" s="1"/>
  <c r="M468" i="4"/>
  <c r="M129" i="4"/>
  <c r="M67" i="4"/>
  <c r="O67" i="4" s="1"/>
  <c r="M727" i="4"/>
  <c r="P727" i="4" s="1"/>
  <c r="M775" i="4"/>
  <c r="M232" i="4"/>
  <c r="M439" i="4"/>
  <c r="M130" i="4"/>
  <c r="M81" i="4"/>
  <c r="M76" i="4"/>
  <c r="N76" i="4" s="1"/>
  <c r="M776" i="4"/>
  <c r="O776" i="4" s="1"/>
  <c r="M348" i="4"/>
  <c r="M469" i="4"/>
  <c r="M525" i="4"/>
  <c r="M728" i="4"/>
  <c r="O728" i="4" s="1"/>
  <c r="M404" i="4"/>
  <c r="P404" i="4" s="1"/>
  <c r="M308" i="4"/>
  <c r="M82" i="4"/>
  <c r="M470" i="4"/>
  <c r="O470" i="4" s="1"/>
  <c r="M440" i="4"/>
  <c r="P440" i="4" s="1"/>
  <c r="M526" i="4"/>
  <c r="M83" i="4"/>
  <c r="M777" i="4"/>
  <c r="M349" i="4"/>
  <c r="M405" i="4"/>
  <c r="M441" i="4"/>
  <c r="N441" i="4" s="1"/>
  <c r="M84" i="4"/>
  <c r="O84" i="4" s="1"/>
  <c r="M778" i="4"/>
  <c r="M527" i="4"/>
  <c r="M649" i="4"/>
  <c r="N649" i="4" s="1"/>
  <c r="M131" i="4"/>
  <c r="O131" i="4" s="1"/>
  <c r="M406" i="4"/>
  <c r="P406" i="4" s="1"/>
  <c r="M350" i="4"/>
  <c r="M68" i="4"/>
  <c r="P68" i="4" s="1"/>
  <c r="M729" i="4"/>
  <c r="N729" i="4" s="1"/>
  <c r="M471" i="4"/>
  <c r="M309" i="4"/>
  <c r="M779" i="4"/>
  <c r="P779" i="4" s="1"/>
  <c r="M837" i="4"/>
  <c r="N837" i="4" s="1"/>
  <c r="M407" i="4"/>
  <c r="P407" i="4" s="1"/>
  <c r="M442" i="4"/>
  <c r="N442" i="4" s="1"/>
  <c r="M85" i="4"/>
  <c r="P85" i="4" s="1"/>
  <c r="M780" i="4"/>
  <c r="N780" i="4" s="1"/>
  <c r="M472" i="4"/>
  <c r="M528" i="4"/>
  <c r="M408" i="4"/>
  <c r="P408" i="4" s="1"/>
  <c r="M351" i="4"/>
  <c r="N351" i="4" s="1"/>
  <c r="M474" i="4"/>
  <c r="P474" i="4" s="1"/>
  <c r="M473" i="4"/>
  <c r="N473" i="4" s="1"/>
  <c r="M69" i="4"/>
  <c r="P69" i="4" s="1"/>
  <c r="M730" i="4"/>
  <c r="M650" i="4"/>
  <c r="M86" i="4"/>
  <c r="M838" i="4"/>
  <c r="P838" i="4" s="1"/>
  <c r="M409" i="4"/>
  <c r="N409" i="4" s="1"/>
  <c r="M352" i="4"/>
  <c r="P352" i="4" s="1"/>
  <c r="M781" i="4"/>
  <c r="N781" i="4" s="1"/>
  <c r="M651" i="4"/>
  <c r="P651" i="4" s="1"/>
  <c r="M731" i="4"/>
  <c r="N731" i="4" s="1"/>
  <c r="M87" i="4"/>
  <c r="M529" i="4"/>
  <c r="M331" i="4"/>
  <c r="P331" i="4" s="1"/>
  <c r="M839" i="4"/>
  <c r="N839" i="4" s="1"/>
  <c r="M70" i="4"/>
  <c r="P70" i="4" s="1"/>
  <c r="M410" i="4"/>
  <c r="N410" i="4" s="1"/>
  <c r="M310" i="4"/>
  <c r="P310" i="4" s="1"/>
  <c r="M782" i="4"/>
  <c r="M353" i="4"/>
  <c r="M88" i="4"/>
  <c r="M783" i="4"/>
  <c r="P783" i="4" s="1"/>
  <c r="M652" i="4"/>
  <c r="N652" i="4" s="1"/>
  <c r="M530" i="4"/>
  <c r="P530" i="4" s="1"/>
  <c r="M311" i="4"/>
  <c r="N311" i="4" s="1"/>
  <c r="M840" i="4"/>
  <c r="P840" i="4" s="1"/>
  <c r="M784" i="4"/>
  <c r="M411" i="4"/>
  <c r="M653" i="4"/>
  <c r="M89" i="4"/>
  <c r="P89" i="4" s="1"/>
  <c r="M732" i="4"/>
  <c r="N732" i="4" s="1"/>
  <c r="M354" i="4"/>
  <c r="N354" i="4" s="1"/>
  <c r="M785" i="4"/>
  <c r="O785" i="4" s="1"/>
  <c r="M3" i="4"/>
  <c r="P3" i="4" s="1"/>
  <c r="M841" i="4"/>
  <c r="M531" i="4"/>
  <c r="N531" i="4" s="1"/>
  <c r="M617" i="4"/>
  <c r="M786" i="4"/>
  <c r="P786" i="4" s="1"/>
  <c r="M312" i="4"/>
  <c r="M355" i="4"/>
  <c r="N355" i="4" s="1"/>
  <c r="M4" i="4"/>
  <c r="O4" i="4" s="1"/>
  <c r="M733" i="4"/>
  <c r="P733" i="4" s="1"/>
  <c r="M787" i="4"/>
  <c r="M654" i="4"/>
  <c r="N654" i="4" s="1"/>
  <c r="M90" i="4"/>
  <c r="O90" i="4" s="1"/>
  <c r="M5" i="4"/>
  <c r="P5" i="4" s="1"/>
  <c r="M842" i="4"/>
  <c r="M532" i="4"/>
  <c r="N532" i="4" s="1"/>
  <c r="M620" i="4"/>
  <c r="M788" i="4"/>
  <c r="P788" i="4" s="1"/>
  <c r="M443" i="4"/>
  <c r="M313" i="4"/>
  <c r="N313" i="4" s="1"/>
  <c r="M356" i="4"/>
  <c r="O356" i="4" s="1"/>
  <c r="M6" i="4"/>
  <c r="P6" i="4" s="1"/>
  <c r="M621" i="4"/>
  <c r="N621" i="4" s="1"/>
  <c r="M412" i="4"/>
  <c r="N412" i="4" s="1"/>
  <c r="M789" i="4"/>
  <c r="M655" i="4"/>
  <c r="P655" i="4" s="1"/>
  <c r="M91" i="4"/>
  <c r="M734" i="4"/>
  <c r="N734" i="4" s="1"/>
  <c r="M622" i="4"/>
  <c r="M623" i="4"/>
  <c r="P623" i="4" s="1"/>
  <c r="M376" i="4"/>
  <c r="N376" i="4" s="1"/>
  <c r="M790" i="4"/>
  <c r="N790" i="4" s="1"/>
  <c r="M444" i="4"/>
  <c r="O444" i="4" s="1"/>
  <c r="M92" i="4"/>
  <c r="P92" i="4" s="1"/>
  <c r="M357" i="4"/>
  <c r="M7" i="4"/>
  <c r="N7" i="4" s="1"/>
  <c r="M791" i="4"/>
  <c r="M8" i="4"/>
  <c r="P8" i="4" s="1"/>
  <c r="M413" i="4"/>
  <c r="M377" i="4"/>
  <c r="N377" i="4" s="1"/>
  <c r="M792" i="4"/>
  <c r="O792" i="4" s="1"/>
  <c r="M445" i="4"/>
  <c r="P445" i="4" s="1"/>
  <c r="M358" i="4"/>
  <c r="M793" i="4"/>
  <c r="N793" i="4" s="1"/>
  <c r="M9" i="4"/>
  <c r="O9" i="4" s="1"/>
  <c r="M414" i="4"/>
  <c r="P414" i="4" s="1"/>
  <c r="M533" i="4"/>
  <c r="M656" i="4"/>
  <c r="N656" i="4" s="1"/>
  <c r="M192" i="4"/>
  <c r="M314" i="4"/>
  <c r="P314" i="4" s="1"/>
  <c r="M378" i="4"/>
  <c r="M93" i="4"/>
  <c r="N93" i="4" s="1"/>
  <c r="M794" i="4"/>
  <c r="O794" i="4" s="1"/>
  <c r="M446" i="4"/>
  <c r="P446" i="4" s="1"/>
  <c r="M359" i="4"/>
  <c r="N359" i="4" s="1"/>
  <c r="M10" i="4"/>
  <c r="N10" i="4" s="1"/>
  <c r="M795" i="4"/>
  <c r="M193" i="4"/>
  <c r="P193" i="4" s="1"/>
  <c r="M534" i="4"/>
  <c r="M657" i="4"/>
  <c r="N657" i="4" s="1"/>
  <c r="M379" i="4"/>
  <c r="M796" i="4"/>
  <c r="P796" i="4" s="1"/>
  <c r="M194" i="4"/>
  <c r="N194" i="4" s="1"/>
  <c r="M447" i="4"/>
  <c r="N447" i="4" s="1"/>
  <c r="M94" i="4"/>
  <c r="O94" i="4" s="1"/>
  <c r="M360" i="4"/>
  <c r="P360" i="4" s="1"/>
  <c r="M415" i="4"/>
  <c r="M797" i="4"/>
  <c r="N797" i="4" s="1"/>
  <c r="M535" i="4"/>
  <c r="M11" i="4"/>
  <c r="P11" i="4" s="1"/>
  <c r="M380" i="4"/>
  <c r="M798" i="4"/>
  <c r="N798" i="4" s="1"/>
  <c r="M95" i="4"/>
  <c r="O95" i="4" s="1"/>
  <c r="M12" i="4"/>
  <c r="P12" i="4" s="1"/>
  <c r="M416" i="4"/>
  <c r="M799" i="4"/>
  <c r="N799" i="4" s="1"/>
  <c r="M361" i="4"/>
  <c r="O361" i="4" s="1"/>
  <c r="M536" i="4"/>
  <c r="P536" i="4" s="1"/>
  <c r="M315" i="4"/>
  <c r="M13" i="4"/>
  <c r="N13" i="4" s="1"/>
  <c r="M14" i="4"/>
  <c r="M800" i="4"/>
  <c r="P800" i="4" s="1"/>
  <c r="M801" i="4"/>
  <c r="M381" i="4"/>
  <c r="N381" i="4" s="1"/>
  <c r="M362" i="4"/>
  <c r="O362" i="4" s="1"/>
  <c r="M15" i="4"/>
  <c r="P15" i="4" s="1"/>
  <c r="M537" i="4"/>
  <c r="N537" i="4" s="1"/>
  <c r="M316" i="4"/>
  <c r="N316" i="4" s="1"/>
  <c r="M16" i="4"/>
  <c r="M17" i="4"/>
  <c r="P17" i="4" s="1"/>
  <c r="M382" i="4"/>
  <c r="M538" i="4"/>
  <c r="N538" i="4" s="1"/>
  <c r="M448" i="4"/>
  <c r="M636" i="4"/>
  <c r="P636" i="4" s="1"/>
  <c r="M96" i="4"/>
  <c r="N96" i="4" s="1"/>
  <c r="M802" i="4"/>
  <c r="N802" i="4" s="1"/>
  <c r="M417" i="4"/>
  <c r="O417" i="4" s="1"/>
  <c r="M18" i="4"/>
  <c r="P18" i="4" s="1"/>
  <c r="M803" i="4"/>
  <c r="M418" i="4"/>
  <c r="N418" i="4" s="1"/>
  <c r="M363" i="4"/>
  <c r="M19" i="4"/>
  <c r="P19" i="4" s="1"/>
  <c r="M383" i="4"/>
  <c r="M539" i="4"/>
  <c r="N539" i="4" s="1"/>
  <c r="M97" i="4"/>
  <c r="O97" i="4" s="1"/>
  <c r="M20" i="4"/>
  <c r="P20" i="4" s="1"/>
  <c r="M384" i="4"/>
  <c r="M317" i="4"/>
  <c r="N317" i="4" s="1"/>
  <c r="M540" i="4"/>
  <c r="O540" i="4" s="1"/>
  <c r="M419" i="4"/>
  <c r="P419" i="4" s="1"/>
  <c r="M21" i="4"/>
  <c r="M195" i="4"/>
  <c r="N195" i="4" s="1"/>
  <c r="M364" i="4"/>
  <c r="M73" i="4"/>
  <c r="P73" i="4" s="1"/>
  <c r="M22" i="4"/>
  <c r="M658" i="4"/>
  <c r="N658" i="4" s="1"/>
  <c r="M98" i="4"/>
  <c r="O98" i="4" s="1"/>
  <c r="M624" i="4"/>
  <c r="P624" i="4" s="1"/>
  <c r="M420" i="4"/>
  <c r="N420" i="4" s="1"/>
  <c r="M196" i="4"/>
  <c r="N196" i="4" s="1"/>
  <c r="M365" i="4"/>
  <c r="M385" i="4"/>
  <c r="P385" i="4" s="1"/>
  <c r="M23" i="4"/>
  <c r="M541" i="4"/>
  <c r="N541" i="4" s="1"/>
  <c r="M659" i="4"/>
  <c r="M421" i="4"/>
  <c r="P421" i="4" s="1"/>
  <c r="M24" i="4"/>
  <c r="N24" i="4" s="1"/>
  <c r="M386" i="4"/>
  <c r="N386" i="4" s="1"/>
  <c r="M197" i="4"/>
  <c r="O197" i="4" s="1"/>
  <c r="M542" i="4"/>
  <c r="P542" i="4" s="1"/>
  <c r="M71" i="4"/>
  <c r="M25" i="4"/>
  <c r="N25" i="4" s="1"/>
  <c r="M660" i="4"/>
  <c r="M422" i="4"/>
  <c r="P422" i="4" s="1"/>
  <c r="M26" i="4"/>
  <c r="M543" i="4"/>
  <c r="N543" i="4" s="1"/>
  <c r="M366" i="4"/>
  <c r="O366" i="4" s="1"/>
  <c r="M318" i="4"/>
  <c r="P318" i="4" s="1"/>
  <c r="M27" i="4"/>
  <c r="M99" i="4"/>
  <c r="N99" i="4" s="1"/>
  <c r="M544" i="4"/>
  <c r="O544" i="4" s="1"/>
  <c r="M661" i="4"/>
  <c r="P661" i="4" s="1"/>
  <c r="M662" i="4"/>
  <c r="M367" i="4"/>
  <c r="N367" i="4" s="1"/>
  <c r="M28" i="4"/>
  <c r="M198" i="4"/>
  <c r="P198" i="4" s="1"/>
  <c r="M319" i="4"/>
  <c r="M29" i="4"/>
  <c r="N29" i="4" s="1"/>
  <c r="M663" i="4"/>
  <c r="O663" i="4" s="1"/>
  <c r="M423" i="4"/>
  <c r="P423" i="4" s="1"/>
  <c r="M320" i="4"/>
  <c r="N320" i="4" s="1"/>
  <c r="M30" i="4"/>
  <c r="N30" i="4" s="1"/>
  <c r="M199" i="4"/>
  <c r="M31" i="4"/>
  <c r="P31" i="4" s="1"/>
  <c r="M100" i="4"/>
  <c r="M368" i="4"/>
  <c r="N368" i="4" s="1"/>
  <c r="M545" i="4"/>
  <c r="M664" i="4"/>
  <c r="P664" i="4" s="1"/>
  <c r="M32" i="4"/>
  <c r="N32" i="4" s="1"/>
  <c r="M321" i="4"/>
  <c r="N321" i="4" s="1"/>
  <c r="M33" i="4"/>
  <c r="O33" i="4" s="1"/>
  <c r="M554" i="4"/>
  <c r="P554" i="4" s="1"/>
  <c r="M546" i="4"/>
  <c r="M34" i="4"/>
  <c r="N34" i="4" s="1"/>
  <c r="M200" i="4"/>
  <c r="M665" i="4"/>
  <c r="P665" i="4" s="1"/>
  <c r="M369" i="4"/>
  <c r="M322" i="4"/>
  <c r="N322" i="4" s="1"/>
  <c r="M547" i="4"/>
  <c r="O547" i="4" s="1"/>
  <c r="M555" i="4"/>
  <c r="P555" i="4" s="1"/>
  <c r="M323" i="4"/>
  <c r="M324" i="4"/>
  <c r="N324" i="4" s="1"/>
  <c r="M35" i="4"/>
  <c r="O35" i="4" s="1"/>
  <c r="M36" i="4"/>
  <c r="P36" i="4" s="1"/>
  <c r="M325" i="4"/>
  <c r="M37" i="4"/>
  <c r="N37" i="4" s="1"/>
  <c r="M326" i="4"/>
  <c r="M101" i="4"/>
  <c r="P101" i="4" s="1"/>
  <c r="M556" i="4"/>
  <c r="M327" i="4"/>
  <c r="N327" i="4" s="1"/>
  <c r="M201" i="4"/>
  <c r="O201" i="4" s="1"/>
  <c r="M666" i="4"/>
  <c r="P666" i="4" s="1"/>
  <c r="M328" i="4"/>
  <c r="N328" i="4" s="1"/>
  <c r="M329" i="4"/>
  <c r="N329" i="4" s="1"/>
  <c r="M823" i="4"/>
  <c r="M133" i="4"/>
  <c r="P133" i="4" s="1"/>
  <c r="M557" i="4"/>
  <c r="M370" i="4"/>
  <c r="N370" i="4" s="1"/>
  <c r="M202" i="4"/>
  <c r="M102" i="4"/>
  <c r="P102" i="4" s="1"/>
  <c r="M203" i="4"/>
  <c r="N203" i="4" s="1"/>
  <c r="M824" i="4"/>
  <c r="N824" i="4" s="1"/>
  <c r="M558" i="4"/>
  <c r="O558" i="4" s="1"/>
  <c r="M371" i="4"/>
  <c r="P371" i="4" s="1"/>
  <c r="M38" i="4"/>
  <c r="M825" i="4"/>
  <c r="N825" i="4" s="1"/>
  <c r="M549" i="4"/>
  <c r="M103" i="4"/>
  <c r="P103" i="4" s="1"/>
  <c r="M548" i="4"/>
  <c r="M559" i="4"/>
  <c r="N559" i="4" s="1"/>
  <c r="M826" i="4"/>
  <c r="O826" i="4" s="1"/>
  <c r="M372" i="4"/>
  <c r="P372" i="4" s="1"/>
  <c r="M550" i="4"/>
  <c r="M104" i="4"/>
  <c r="N104" i="4" s="1"/>
  <c r="M112" i="4"/>
  <c r="O112" i="4" s="1"/>
  <c r="M39" i="4"/>
  <c r="P39" i="4" s="1"/>
  <c r="M373" i="4"/>
  <c r="M827" i="4"/>
  <c r="N827" i="4" s="1"/>
  <c r="M551" i="4"/>
  <c r="M552" i="4"/>
  <c r="P552" i="4" s="1"/>
  <c r="M113" i="4"/>
  <c r="M105" i="4"/>
  <c r="N105" i="4" s="1"/>
  <c r="M40" i="4"/>
  <c r="O40" i="4" s="1"/>
  <c r="M114" i="4"/>
  <c r="P114" i="4" s="1"/>
  <c r="M41" i="4"/>
  <c r="N41" i="4" s="1"/>
  <c r="M106" i="4"/>
  <c r="N106" i="4" s="1"/>
  <c r="M42" i="4"/>
  <c r="M374" i="4"/>
  <c r="P374" i="4" s="1"/>
  <c r="M43" i="4"/>
  <c r="M115" i="4"/>
  <c r="N115" i="4" s="1"/>
  <c r="M667" i="4"/>
  <c r="M116" i="4"/>
  <c r="P116" i="4" s="1"/>
  <c r="M829" i="4"/>
  <c r="N829" i="4" s="1"/>
  <c r="M117" i="4"/>
  <c r="N117" i="4" s="1"/>
  <c r="M507" i="4"/>
  <c r="O507" i="4" s="1"/>
  <c r="M737" i="4"/>
  <c r="N737" i="4" s="1"/>
  <c r="F1" i="4"/>
  <c r="K738" i="4"/>
  <c r="K739" i="4"/>
  <c r="K740" i="4"/>
  <c r="K741" i="4"/>
  <c r="K742" i="4"/>
  <c r="K743" i="4"/>
  <c r="K744" i="4"/>
  <c r="K745" i="4"/>
  <c r="K746" i="4"/>
  <c r="K747" i="4"/>
  <c r="K748" i="4"/>
  <c r="K749" i="4"/>
  <c r="K750" i="4"/>
  <c r="K751" i="4"/>
  <c r="K752" i="4"/>
  <c r="K560" i="4"/>
  <c r="K134" i="4"/>
  <c r="K753" i="4"/>
  <c r="K561" i="4"/>
  <c r="K135" i="4"/>
  <c r="K754" i="4"/>
  <c r="K755" i="4"/>
  <c r="K562" i="4"/>
  <c r="K136" i="4"/>
  <c r="K563" i="4"/>
  <c r="K137" i="4"/>
  <c r="K756" i="4"/>
  <c r="K564" i="4"/>
  <c r="K138" i="4"/>
  <c r="K565" i="4"/>
  <c r="K139" i="4"/>
  <c r="K757" i="4"/>
  <c r="K566" i="4"/>
  <c r="K140" i="4"/>
  <c r="K758" i="4"/>
  <c r="K567" i="4"/>
  <c r="K141" i="4"/>
  <c r="K568" i="4"/>
  <c r="K142" i="4"/>
  <c r="K759" i="4"/>
  <c r="K569" i="4"/>
  <c r="K143" i="4"/>
  <c r="K760" i="4"/>
  <c r="K761" i="4"/>
  <c r="K570" i="4"/>
  <c r="K144" i="4"/>
  <c r="K571" i="4"/>
  <c r="K145" i="4"/>
  <c r="K762" i="4"/>
  <c r="K572" i="4"/>
  <c r="K146" i="4"/>
  <c r="K573" i="4"/>
  <c r="K147" i="4"/>
  <c r="K763" i="4"/>
  <c r="K764" i="4"/>
  <c r="K574" i="4"/>
  <c r="K148" i="4"/>
  <c r="K575" i="4"/>
  <c r="K149" i="4"/>
  <c r="K765" i="4"/>
  <c r="K576" i="4"/>
  <c r="K150" i="4"/>
  <c r="K577" i="4"/>
  <c r="K151" i="4"/>
  <c r="K766" i="4"/>
  <c r="K578" i="4"/>
  <c r="K152" i="4"/>
  <c r="K579" i="4"/>
  <c r="K153" i="4"/>
  <c r="K767" i="4"/>
  <c r="K580" i="4"/>
  <c r="K154" i="4"/>
  <c r="K581" i="4"/>
  <c r="K155" i="4"/>
  <c r="K582" i="4"/>
  <c r="K156" i="4"/>
  <c r="K583" i="4"/>
  <c r="K157" i="4"/>
  <c r="K584" i="4"/>
  <c r="K158" i="4"/>
  <c r="K585" i="4"/>
  <c r="K159" i="4"/>
  <c r="K586" i="4"/>
  <c r="K160" i="4"/>
  <c r="K587" i="4"/>
  <c r="K161" i="4"/>
  <c r="K588" i="4"/>
  <c r="K162" i="4"/>
  <c r="K589" i="4"/>
  <c r="K163" i="4"/>
  <c r="K590" i="4"/>
  <c r="K164" i="4"/>
  <c r="K591" i="4"/>
  <c r="K165" i="4"/>
  <c r="K166" i="4"/>
  <c r="K167" i="4"/>
  <c r="K168" i="4"/>
  <c r="K169" i="4"/>
  <c r="K170" i="4"/>
  <c r="K592" i="4"/>
  <c r="K171" i="4"/>
  <c r="K172" i="4"/>
  <c r="K593" i="4"/>
  <c r="K173" i="4"/>
  <c r="K174" i="4"/>
  <c r="K594" i="4"/>
  <c r="K175" i="4"/>
  <c r="K595" i="4"/>
  <c r="K176" i="4"/>
  <c r="K596" i="4"/>
  <c r="K177" i="4"/>
  <c r="K597" i="4"/>
  <c r="K178" i="4"/>
  <c r="K179" i="4"/>
  <c r="K598" i="4"/>
  <c r="K599" i="4"/>
  <c r="K180" i="4"/>
  <c r="K669" i="4"/>
  <c r="K600" i="4"/>
  <c r="K181" i="4"/>
  <c r="K601" i="4"/>
  <c r="K182" i="4"/>
  <c r="K625" i="4"/>
  <c r="K602" i="4"/>
  <c r="K183" i="4"/>
  <c r="K603" i="4"/>
  <c r="K184" i="4"/>
  <c r="K479" i="4"/>
  <c r="K670" i="4"/>
  <c r="K626" i="4"/>
  <c r="K475" i="4"/>
  <c r="K604" i="4"/>
  <c r="K185" i="4"/>
  <c r="K627" i="4"/>
  <c r="K233" i="4"/>
  <c r="K671" i="4"/>
  <c r="K628" i="4"/>
  <c r="K234" i="4"/>
  <c r="K672" i="4"/>
  <c r="K605" i="4"/>
  <c r="K186" i="4"/>
  <c r="K235" i="4"/>
  <c r="K480" i="4"/>
  <c r="K606" i="4"/>
  <c r="K187" i="4"/>
  <c r="K629" i="4"/>
  <c r="K236" i="4"/>
  <c r="K673" i="4"/>
  <c r="K607" i="4"/>
  <c r="K608" i="4"/>
  <c r="K188" i="4"/>
  <c r="K237" i="4"/>
  <c r="K476" i="4"/>
  <c r="K674" i="4"/>
  <c r="K238" i="4"/>
  <c r="K239" i="4"/>
  <c r="K630" i="4"/>
  <c r="K609" i="4"/>
  <c r="K631" i="4"/>
  <c r="K610" i="4"/>
  <c r="K675" i="4"/>
  <c r="K240" i="4"/>
  <c r="K189" i="4"/>
  <c r="K632" i="4"/>
  <c r="K241" i="4"/>
  <c r="K676" i="4"/>
  <c r="K611" i="4"/>
  <c r="K612" i="4"/>
  <c r="K190" i="4"/>
  <c r="K677" i="4"/>
  <c r="K242" i="4"/>
  <c r="K477" i="4"/>
  <c r="K243" i="4"/>
  <c r="K678" i="4"/>
  <c r="K191" i="4"/>
  <c r="K244" i="4"/>
  <c r="K679" i="4"/>
  <c r="K245" i="4"/>
  <c r="K680" i="4"/>
  <c r="K246" i="4"/>
  <c r="K633" i="4"/>
  <c r="K247" i="4"/>
  <c r="K248" i="4"/>
  <c r="K681" i="4"/>
  <c r="K478" i="4"/>
  <c r="K249" i="4"/>
  <c r="K250" i="4"/>
  <c r="K251" i="4"/>
  <c r="K252" i="4"/>
  <c r="K682" i="4"/>
  <c r="K253" i="4"/>
  <c r="K683" i="4"/>
  <c r="K254" i="4"/>
  <c r="K255" i="4"/>
  <c r="K256" i="4"/>
  <c r="K684" i="4"/>
  <c r="K257" i="4"/>
  <c r="K258" i="4"/>
  <c r="K685" i="4"/>
  <c r="K259" i="4"/>
  <c r="K686" i="4"/>
  <c r="K260" i="4"/>
  <c r="K261" i="4"/>
  <c r="K687" i="4"/>
  <c r="K262" i="4"/>
  <c r="K263" i="4"/>
  <c r="K264" i="4"/>
  <c r="K688" i="4"/>
  <c r="K634" i="4"/>
  <c r="K689" i="4"/>
  <c r="K265" i="4"/>
  <c r="K266" i="4"/>
  <c r="K267" i="4"/>
  <c r="K268" i="4"/>
  <c r="K690" i="4"/>
  <c r="K269" i="4"/>
  <c r="K691" i="4"/>
  <c r="K270" i="4"/>
  <c r="K271" i="4"/>
  <c r="K692" i="4"/>
  <c r="K272" i="4"/>
  <c r="K693" i="4"/>
  <c r="K273" i="4"/>
  <c r="K694" i="4"/>
  <c r="K274" i="4"/>
  <c r="K695" i="4"/>
  <c r="K275" i="4"/>
  <c r="K276" i="4"/>
  <c r="K696" i="4"/>
  <c r="K481" i="4"/>
  <c r="K277" i="4"/>
  <c r="K278" i="4"/>
  <c r="K482" i="4"/>
  <c r="K483" i="4"/>
  <c r="K279" i="4"/>
  <c r="K697" i="4"/>
  <c r="K280" i="4"/>
  <c r="K281" i="4"/>
  <c r="K698" i="4"/>
  <c r="K282" i="4"/>
  <c r="K484" i="4"/>
  <c r="K283" i="4"/>
  <c r="K699" i="4"/>
  <c r="K635" i="4"/>
  <c r="K284" i="4"/>
  <c r="K485" i="4"/>
  <c r="K285" i="4"/>
  <c r="K286" i="4"/>
  <c r="K700" i="4"/>
  <c r="K287" i="4"/>
  <c r="K288" i="4"/>
  <c r="K289" i="4"/>
  <c r="K290" i="4"/>
  <c r="K701" i="4"/>
  <c r="K291" i="4"/>
  <c r="K292" i="4"/>
  <c r="K702" i="4"/>
  <c r="K486" i="4"/>
  <c r="K703" i="4"/>
  <c r="K704" i="4"/>
  <c r="K487" i="4"/>
  <c r="K488" i="4"/>
  <c r="K705" i="4"/>
  <c r="K489" i="4"/>
  <c r="K204" i="4"/>
  <c r="K490" i="4"/>
  <c r="K491" i="4"/>
  <c r="K492" i="4"/>
  <c r="K205" i="4"/>
  <c r="K206" i="4"/>
  <c r="K706" i="4"/>
  <c r="K207" i="4"/>
  <c r="K208" i="4"/>
  <c r="K493" i="4"/>
  <c r="K494" i="4"/>
  <c r="K209" i="4"/>
  <c r="K707" i="4"/>
  <c r="K210" i="4"/>
  <c r="K211" i="4"/>
  <c r="K708" i="4"/>
  <c r="K553" i="4"/>
  <c r="K212" i="4"/>
  <c r="K120" i="4"/>
  <c r="K613" i="4"/>
  <c r="K614" i="4"/>
  <c r="K121" i="4"/>
  <c r="K213" i="4"/>
  <c r="K334" i="4"/>
  <c r="K709" i="4"/>
  <c r="K495" i="4"/>
  <c r="K335" i="4"/>
  <c r="K336" i="4"/>
  <c r="K122" i="4"/>
  <c r="K337" i="4"/>
  <c r="K214" i="4"/>
  <c r="K338" i="4"/>
  <c r="K710" i="4"/>
  <c r="K619" i="4"/>
  <c r="K342" i="4"/>
  <c r="K496" i="4"/>
  <c r="K497" i="4"/>
  <c r="K711" i="4"/>
  <c r="K498" i="4"/>
  <c r="K712" i="4"/>
  <c r="K808" i="4"/>
  <c r="K294" i="4"/>
  <c r="K713" i="4"/>
  <c r="K215" i="4"/>
  <c r="K618" i="4"/>
  <c r="K295" i="4"/>
  <c r="K217" i="4"/>
  <c r="K714" i="4"/>
  <c r="K615" i="4"/>
  <c r="K809" i="4"/>
  <c r="K768" i="4"/>
  <c r="K296" i="4"/>
  <c r="K339" i="4"/>
  <c r="K499" i="4"/>
  <c r="K340" i="4"/>
  <c r="K810" i="4"/>
  <c r="K449" i="4"/>
  <c r="K715" i="4"/>
  <c r="K500" i="4"/>
  <c r="K616" i="4"/>
  <c r="K811" i="4"/>
  <c r="K450" i="4"/>
  <c r="K716" i="4"/>
  <c r="K769" i="4"/>
  <c r="K216" i="4"/>
  <c r="K341" i="4"/>
  <c r="K451" i="4"/>
  <c r="K332" i="4"/>
  <c r="K501" i="4"/>
  <c r="K812" i="4"/>
  <c r="K452" i="4"/>
  <c r="K717" i="4"/>
  <c r="K123" i="4"/>
  <c r="K508" i="4"/>
  <c r="K843" i="4"/>
  <c r="K124" i="4"/>
  <c r="K453" i="4"/>
  <c r="K375" i="4"/>
  <c r="K735" i="4"/>
  <c r="K831" i="4"/>
  <c r="K502" i="4"/>
  <c r="K454" i="4"/>
  <c r="K718" i="4"/>
  <c r="K110" i="4"/>
  <c r="K813" i="4"/>
  <c r="K503" i="4"/>
  <c r="K455" i="4"/>
  <c r="K125" i="4"/>
  <c r="K509" i="4"/>
  <c r="K504" i="4"/>
  <c r="K844" i="4"/>
  <c r="K849" i="4"/>
  <c r="K807" i="4"/>
  <c r="K333" i="4"/>
  <c r="K804" i="4"/>
  <c r="K832" i="4"/>
  <c r="K456" i="4"/>
  <c r="K126" i="4"/>
  <c r="K510" i="4"/>
  <c r="K719" i="4"/>
  <c r="K736" i="4"/>
  <c r="K111" i="4"/>
  <c r="K814" i="4"/>
  <c r="K845" i="4"/>
  <c r="K424" i="4"/>
  <c r="K457" i="4"/>
  <c r="K430" i="4"/>
  <c r="K297" i="4"/>
  <c r="K387" i="4"/>
  <c r="K511" i="4"/>
  <c r="K805" i="4"/>
  <c r="K833" i="4"/>
  <c r="K298" i="4"/>
  <c r="K72" i="4"/>
  <c r="K505" i="4"/>
  <c r="K720" i="4"/>
  <c r="K815" i="4"/>
  <c r="K425" i="4"/>
  <c r="K512" i="4"/>
  <c r="K639" i="4"/>
  <c r="K293" i="4"/>
  <c r="K458" i="4"/>
  <c r="K513" i="4"/>
  <c r="K640" i="4"/>
  <c r="K431" i="4"/>
  <c r="K299" i="4"/>
  <c r="K45" i="4"/>
  <c r="K388" i="4"/>
  <c r="K637" i="4"/>
  <c r="K74" i="4"/>
  <c r="K806" i="4"/>
  <c r="K846" i="4"/>
  <c r="K834" i="4"/>
  <c r="K300" i="4"/>
  <c r="K46" i="4"/>
  <c r="K506" i="4"/>
  <c r="K721" i="4"/>
  <c r="K47" i="4"/>
  <c r="K389" i="4"/>
  <c r="K514" i="4"/>
  <c r="K108" i="4"/>
  <c r="K459" i="4"/>
  <c r="K48" i="4"/>
  <c r="K641" i="4"/>
  <c r="K432" i="4"/>
  <c r="K722" i="4"/>
  <c r="K847" i="4"/>
  <c r="K301" i="4"/>
  <c r="K390" i="4"/>
  <c r="K515" i="4"/>
  <c r="K850" i="4"/>
  <c r="K302" i="4"/>
  <c r="K49" i="4"/>
  <c r="K391" i="4"/>
  <c r="K109" i="4"/>
  <c r="K426" i="4"/>
  <c r="K460" i="4"/>
  <c r="K642" i="4"/>
  <c r="K433" i="4"/>
  <c r="K851" i="4"/>
  <c r="K816" i="4"/>
  <c r="K427" i="4"/>
  <c r="K392" i="4"/>
  <c r="K835" i="4"/>
  <c r="K428" i="4"/>
  <c r="K50" i="4"/>
  <c r="K51" i="4"/>
  <c r="K52" i="4"/>
  <c r="K77" i="4"/>
  <c r="K516" i="4"/>
  <c r="K75" i="4"/>
  <c r="K668" i="4"/>
  <c r="K848" i="4"/>
  <c r="K461" i="4"/>
  <c r="K53" i="4"/>
  <c r="K643" i="4"/>
  <c r="K434" i="4"/>
  <c r="K127" i="4"/>
  <c r="K393" i="4"/>
  <c r="K836" i="4"/>
  <c r="K817" i="4"/>
  <c r="K219" i="4"/>
  <c r="K54" i="4"/>
  <c r="K55" i="4"/>
  <c r="K517" i="4"/>
  <c r="K220" i="4"/>
  <c r="K429" i="4"/>
  <c r="K394" i="4"/>
  <c r="K221" i="4"/>
  <c r="K462" i="4"/>
  <c r="K56" i="4"/>
  <c r="K57" i="4"/>
  <c r="K435" i="4"/>
  <c r="K128" i="4"/>
  <c r="K395" i="4"/>
  <c r="K303" i="4"/>
  <c r="K644" i="4"/>
  <c r="K818" i="4"/>
  <c r="K222" i="4"/>
  <c r="K78" i="4"/>
  <c r="K723" i="4"/>
  <c r="K58" i="4"/>
  <c r="K396" i="4"/>
  <c r="K518" i="4"/>
  <c r="K223" i="4"/>
  <c r="K463" i="4"/>
  <c r="K436" i="4"/>
  <c r="K397" i="4"/>
  <c r="K304" i="4"/>
  <c r="K770" i="4"/>
  <c r="K343" i="4"/>
  <c r="K59" i="4"/>
  <c r="K819" i="4"/>
  <c r="K79" i="4"/>
  <c r="K724" i="4"/>
  <c r="K224" i="4"/>
  <c r="K398" i="4"/>
  <c r="K519" i="4"/>
  <c r="K225" i="4"/>
  <c r="K464" i="4"/>
  <c r="K820" i="4"/>
  <c r="K60" i="4"/>
  <c r="K399" i="4"/>
  <c r="K305" i="4"/>
  <c r="K344" i="4"/>
  <c r="K80" i="4"/>
  <c r="K645" i="4"/>
  <c r="K725" i="4"/>
  <c r="K226" i="4"/>
  <c r="K61" i="4"/>
  <c r="K400" i="4"/>
  <c r="K520" i="4"/>
  <c r="K771" i="4"/>
  <c r="K227" i="4"/>
  <c r="K437" i="4"/>
  <c r="K401" i="4"/>
  <c r="K646" i="4"/>
  <c r="K306" i="4"/>
  <c r="K345" i="4"/>
  <c r="K465" i="4"/>
  <c r="K772" i="4"/>
  <c r="K821" i="4"/>
  <c r="K726" i="4"/>
  <c r="K228" i="4"/>
  <c r="K62" i="4"/>
  <c r="K521" i="4"/>
  <c r="K229" i="4"/>
  <c r="K63" i="4"/>
  <c r="K647" i="4"/>
  <c r="K822" i="4"/>
  <c r="K402" i="4"/>
  <c r="K522" i="4"/>
  <c r="K64" i="4"/>
  <c r="K773" i="4"/>
  <c r="K346" i="4"/>
  <c r="K466" i="4"/>
  <c r="K230" i="4"/>
  <c r="K403" i="4"/>
  <c r="K523" i="4"/>
  <c r="K307" i="4"/>
  <c r="K231" i="4"/>
  <c r="K467" i="4"/>
  <c r="K65" i="4"/>
  <c r="K438" i="4"/>
  <c r="K774" i="4"/>
  <c r="K347" i="4"/>
  <c r="K66" i="4"/>
  <c r="K524" i="4"/>
  <c r="K648" i="4"/>
  <c r="K468" i="4"/>
  <c r="K129" i="4"/>
  <c r="K67" i="4"/>
  <c r="K727" i="4"/>
  <c r="K775" i="4"/>
  <c r="K232" i="4"/>
  <c r="K439" i="4"/>
  <c r="K130" i="4"/>
  <c r="K81" i="4"/>
  <c r="K76" i="4"/>
  <c r="K776" i="4"/>
  <c r="K348" i="4"/>
  <c r="K469" i="4"/>
  <c r="K525" i="4"/>
  <c r="K728" i="4"/>
  <c r="K404" i="4"/>
  <c r="K308" i="4"/>
  <c r="K82" i="4"/>
  <c r="K470" i="4"/>
  <c r="K440" i="4"/>
  <c r="K526" i="4"/>
  <c r="K83" i="4"/>
  <c r="K777" i="4"/>
  <c r="K349" i="4"/>
  <c r="K405" i="4"/>
  <c r="K441" i="4"/>
  <c r="K84" i="4"/>
  <c r="K778" i="4"/>
  <c r="K527" i="4"/>
  <c r="K649" i="4"/>
  <c r="K131" i="4"/>
  <c r="K406" i="4"/>
  <c r="K350" i="4"/>
  <c r="K68" i="4"/>
  <c r="K729" i="4"/>
  <c r="K471" i="4"/>
  <c r="K309" i="4"/>
  <c r="K779" i="4"/>
  <c r="K837" i="4"/>
  <c r="K407" i="4"/>
  <c r="K442" i="4"/>
  <c r="K85" i="4"/>
  <c r="K780" i="4"/>
  <c r="K472" i="4"/>
  <c r="K528" i="4"/>
  <c r="K408" i="4"/>
  <c r="K351" i="4"/>
  <c r="K474" i="4"/>
  <c r="K473" i="4"/>
  <c r="K69" i="4"/>
  <c r="K730" i="4"/>
  <c r="K650" i="4"/>
  <c r="K86" i="4"/>
  <c r="K838" i="4"/>
  <c r="K409" i="4"/>
  <c r="K352" i="4"/>
  <c r="K781" i="4"/>
  <c r="K651" i="4"/>
  <c r="K731" i="4"/>
  <c r="K87" i="4"/>
  <c r="K529" i="4"/>
  <c r="K331" i="4"/>
  <c r="K839" i="4"/>
  <c r="K70" i="4"/>
  <c r="K410" i="4"/>
  <c r="K310" i="4"/>
  <c r="K782" i="4"/>
  <c r="K353" i="4"/>
  <c r="K88" i="4"/>
  <c r="K783" i="4"/>
  <c r="K652" i="4"/>
  <c r="K530" i="4"/>
  <c r="K311" i="4"/>
  <c r="K840" i="4"/>
  <c r="K784" i="4"/>
  <c r="K411" i="4"/>
  <c r="K653" i="4"/>
  <c r="K89" i="4"/>
  <c r="K732" i="4"/>
  <c r="K354" i="4"/>
  <c r="K785" i="4"/>
  <c r="K3" i="4"/>
  <c r="K841" i="4"/>
  <c r="K531" i="4"/>
  <c r="K617" i="4"/>
  <c r="K786" i="4"/>
  <c r="K312" i="4"/>
  <c r="K355" i="4"/>
  <c r="K4" i="4"/>
  <c r="K733" i="4"/>
  <c r="K787" i="4"/>
  <c r="K654" i="4"/>
  <c r="K90" i="4"/>
  <c r="K5" i="4"/>
  <c r="K842" i="4"/>
  <c r="K532" i="4"/>
  <c r="K620" i="4"/>
  <c r="K788" i="4"/>
  <c r="K443" i="4"/>
  <c r="K313" i="4"/>
  <c r="K356" i="4"/>
  <c r="K6" i="4"/>
  <c r="K621" i="4"/>
  <c r="K412" i="4"/>
  <c r="K789" i="4"/>
  <c r="K655" i="4"/>
  <c r="K91" i="4"/>
  <c r="K734" i="4"/>
  <c r="K622" i="4"/>
  <c r="K623" i="4"/>
  <c r="K376" i="4"/>
  <c r="K790" i="4"/>
  <c r="K444" i="4"/>
  <c r="K92" i="4"/>
  <c r="K357" i="4"/>
  <c r="K7" i="4"/>
  <c r="K791" i="4"/>
  <c r="K8" i="4"/>
  <c r="K413" i="4"/>
  <c r="K377" i="4"/>
  <c r="K792" i="4"/>
  <c r="K445" i="4"/>
  <c r="K358" i="4"/>
  <c r="K793" i="4"/>
  <c r="K9" i="4"/>
  <c r="K414" i="4"/>
  <c r="K533" i="4"/>
  <c r="K656" i="4"/>
  <c r="K192" i="4"/>
  <c r="K314" i="4"/>
  <c r="K378" i="4"/>
  <c r="K93" i="4"/>
  <c r="K794" i="4"/>
  <c r="K446" i="4"/>
  <c r="K359" i="4"/>
  <c r="K10" i="4"/>
  <c r="K795" i="4"/>
  <c r="K193" i="4"/>
  <c r="K534" i="4"/>
  <c r="K657" i="4"/>
  <c r="K379" i="4"/>
  <c r="K796" i="4"/>
  <c r="K194" i="4"/>
  <c r="K447" i="4"/>
  <c r="K94" i="4"/>
  <c r="K360" i="4"/>
  <c r="K415" i="4"/>
  <c r="K797" i="4"/>
  <c r="K535" i="4"/>
  <c r="K11" i="4"/>
  <c r="K380" i="4"/>
  <c r="K798" i="4"/>
  <c r="K95" i="4"/>
  <c r="K12" i="4"/>
  <c r="K416" i="4"/>
  <c r="K799" i="4"/>
  <c r="K361" i="4"/>
  <c r="K536" i="4"/>
  <c r="K315" i="4"/>
  <c r="K13" i="4"/>
  <c r="K14" i="4"/>
  <c r="K800" i="4"/>
  <c r="K801" i="4"/>
  <c r="K381" i="4"/>
  <c r="K362" i="4"/>
  <c r="K15" i="4"/>
  <c r="K537" i="4"/>
  <c r="K316" i="4"/>
  <c r="K16" i="4"/>
  <c r="K17" i="4"/>
  <c r="K382" i="4"/>
  <c r="K538" i="4"/>
  <c r="K448" i="4"/>
  <c r="K636" i="4"/>
  <c r="K96" i="4"/>
  <c r="K802" i="4"/>
  <c r="K417" i="4"/>
  <c r="K18" i="4"/>
  <c r="K803" i="4"/>
  <c r="K418" i="4"/>
  <c r="K363" i="4"/>
  <c r="K19" i="4"/>
  <c r="K383" i="4"/>
  <c r="K539" i="4"/>
  <c r="K97" i="4"/>
  <c r="K20" i="4"/>
  <c r="K384" i="4"/>
  <c r="K317" i="4"/>
  <c r="K540" i="4"/>
  <c r="K419" i="4"/>
  <c r="K21" i="4"/>
  <c r="K195" i="4"/>
  <c r="K364" i="4"/>
  <c r="K73" i="4"/>
  <c r="K22" i="4"/>
  <c r="K658" i="4"/>
  <c r="K98" i="4"/>
  <c r="K624" i="4"/>
  <c r="K420" i="4"/>
  <c r="K196" i="4"/>
  <c r="K365" i="4"/>
  <c r="K385" i="4"/>
  <c r="K23" i="4"/>
  <c r="K541" i="4"/>
  <c r="K659" i="4"/>
  <c r="K421" i="4"/>
  <c r="K24" i="4"/>
  <c r="K386" i="4"/>
  <c r="K197" i="4"/>
  <c r="K542" i="4"/>
  <c r="K71" i="4"/>
  <c r="K25" i="4"/>
  <c r="K660" i="4"/>
  <c r="K422" i="4"/>
  <c r="K26" i="4"/>
  <c r="K543" i="4"/>
  <c r="K366" i="4"/>
  <c r="K318" i="4"/>
  <c r="K27" i="4"/>
  <c r="K99" i="4"/>
  <c r="K544" i="4"/>
  <c r="K661" i="4"/>
  <c r="K662" i="4"/>
  <c r="K367" i="4"/>
  <c r="K28" i="4"/>
  <c r="K198" i="4"/>
  <c r="K319" i="4"/>
  <c r="K29" i="4"/>
  <c r="K663" i="4"/>
  <c r="K423" i="4"/>
  <c r="K320" i="4"/>
  <c r="K30" i="4"/>
  <c r="K199" i="4"/>
  <c r="K31" i="4"/>
  <c r="K100" i="4"/>
  <c r="K368" i="4"/>
  <c r="K545" i="4"/>
  <c r="K664" i="4"/>
  <c r="K32" i="4"/>
  <c r="K321" i="4"/>
  <c r="K33" i="4"/>
  <c r="K554" i="4"/>
  <c r="K546" i="4"/>
  <c r="K34" i="4"/>
  <c r="K200" i="4"/>
  <c r="K665" i="4"/>
  <c r="K369" i="4"/>
  <c r="K322" i="4"/>
  <c r="K547" i="4"/>
  <c r="K555" i="4"/>
  <c r="K323" i="4"/>
  <c r="K324" i="4"/>
  <c r="K35" i="4"/>
  <c r="K36" i="4"/>
  <c r="K325" i="4"/>
  <c r="K37" i="4"/>
  <c r="K326" i="4"/>
  <c r="K101" i="4"/>
  <c r="K556" i="4"/>
  <c r="K327" i="4"/>
  <c r="K201" i="4"/>
  <c r="K666" i="4"/>
  <c r="K328" i="4"/>
  <c r="K329" i="4"/>
  <c r="K823" i="4"/>
  <c r="K133" i="4"/>
  <c r="K557" i="4"/>
  <c r="K370" i="4"/>
  <c r="K202" i="4"/>
  <c r="K102" i="4"/>
  <c r="K203" i="4"/>
  <c r="K824" i="4"/>
  <c r="K558" i="4"/>
  <c r="K371" i="4"/>
  <c r="K38" i="4"/>
  <c r="K825" i="4"/>
  <c r="K549" i="4"/>
  <c r="K103" i="4"/>
  <c r="K548" i="4"/>
  <c r="K559" i="4"/>
  <c r="K826" i="4"/>
  <c r="K372" i="4"/>
  <c r="K550" i="4"/>
  <c r="K104" i="4"/>
  <c r="K112" i="4"/>
  <c r="K39" i="4"/>
  <c r="K373" i="4"/>
  <c r="K827" i="4"/>
  <c r="K551" i="4"/>
  <c r="K552" i="4"/>
  <c r="K113" i="4"/>
  <c r="K105" i="4"/>
  <c r="K40" i="4"/>
  <c r="K114" i="4"/>
  <c r="K41" i="4"/>
  <c r="K106" i="4"/>
  <c r="K42" i="4"/>
  <c r="K374" i="4"/>
  <c r="K43" i="4"/>
  <c r="K115" i="4"/>
  <c r="K667" i="4"/>
  <c r="K116" i="4"/>
  <c r="K829" i="4"/>
  <c r="K117" i="4"/>
  <c r="K507" i="4"/>
  <c r="J738" i="4"/>
  <c r="L738" i="4" s="1"/>
  <c r="J739" i="4"/>
  <c r="L739" i="4" s="1"/>
  <c r="J740" i="4"/>
  <c r="L740" i="4" s="1"/>
  <c r="J741" i="4"/>
  <c r="L741" i="4" s="1"/>
  <c r="J742" i="4"/>
  <c r="L742" i="4" s="1"/>
  <c r="J743" i="4"/>
  <c r="L743" i="4" s="1"/>
  <c r="J744" i="4"/>
  <c r="L744" i="4" s="1"/>
  <c r="J745" i="4"/>
  <c r="L745" i="4" s="1"/>
  <c r="J746" i="4"/>
  <c r="L746" i="4" s="1"/>
  <c r="J747" i="4"/>
  <c r="L747" i="4" s="1"/>
  <c r="J748" i="4"/>
  <c r="L748" i="4" s="1"/>
  <c r="J749" i="4"/>
  <c r="L749" i="4" s="1"/>
  <c r="J750" i="4"/>
  <c r="L750" i="4" s="1"/>
  <c r="J751" i="4"/>
  <c r="L751" i="4" s="1"/>
  <c r="J752" i="4"/>
  <c r="L752" i="4" s="1"/>
  <c r="J560" i="4"/>
  <c r="L560" i="4" s="1"/>
  <c r="J134" i="4"/>
  <c r="L134" i="4" s="1"/>
  <c r="J753" i="4"/>
  <c r="L753" i="4" s="1"/>
  <c r="J561" i="4"/>
  <c r="L561" i="4" s="1"/>
  <c r="J135" i="4"/>
  <c r="L135" i="4" s="1"/>
  <c r="J754" i="4"/>
  <c r="L754" i="4" s="1"/>
  <c r="J755" i="4"/>
  <c r="L755" i="4" s="1"/>
  <c r="J562" i="4"/>
  <c r="L562" i="4" s="1"/>
  <c r="J136" i="4"/>
  <c r="L136" i="4" s="1"/>
  <c r="J563" i="4"/>
  <c r="L563" i="4" s="1"/>
  <c r="J137" i="4"/>
  <c r="L137" i="4" s="1"/>
  <c r="J756" i="4"/>
  <c r="L756" i="4" s="1"/>
  <c r="J564" i="4"/>
  <c r="L564" i="4" s="1"/>
  <c r="J138" i="4"/>
  <c r="L138" i="4" s="1"/>
  <c r="J565" i="4"/>
  <c r="L565" i="4" s="1"/>
  <c r="J139" i="4"/>
  <c r="L139" i="4" s="1"/>
  <c r="J757" i="4"/>
  <c r="L757" i="4" s="1"/>
  <c r="J566" i="4"/>
  <c r="L566" i="4" s="1"/>
  <c r="J140" i="4"/>
  <c r="L140" i="4" s="1"/>
  <c r="J758" i="4"/>
  <c r="L758" i="4" s="1"/>
  <c r="J567" i="4"/>
  <c r="L567" i="4" s="1"/>
  <c r="J141" i="4"/>
  <c r="L141" i="4" s="1"/>
  <c r="J568" i="4"/>
  <c r="L568" i="4" s="1"/>
  <c r="J142" i="4"/>
  <c r="L142" i="4" s="1"/>
  <c r="J759" i="4"/>
  <c r="L759" i="4" s="1"/>
  <c r="J569" i="4"/>
  <c r="L569" i="4" s="1"/>
  <c r="J143" i="4"/>
  <c r="L143" i="4" s="1"/>
  <c r="J760" i="4"/>
  <c r="L760" i="4" s="1"/>
  <c r="J761" i="4"/>
  <c r="L761" i="4" s="1"/>
  <c r="J570" i="4"/>
  <c r="L570" i="4" s="1"/>
  <c r="J144" i="4"/>
  <c r="L144" i="4" s="1"/>
  <c r="J571" i="4"/>
  <c r="L571" i="4" s="1"/>
  <c r="J145" i="4"/>
  <c r="L145" i="4" s="1"/>
  <c r="J762" i="4"/>
  <c r="L762" i="4" s="1"/>
  <c r="J572" i="4"/>
  <c r="L572" i="4" s="1"/>
  <c r="J146" i="4"/>
  <c r="L146" i="4" s="1"/>
  <c r="J573" i="4"/>
  <c r="L573" i="4" s="1"/>
  <c r="J147" i="4"/>
  <c r="L147" i="4" s="1"/>
  <c r="J763" i="4"/>
  <c r="L763" i="4" s="1"/>
  <c r="J764" i="4"/>
  <c r="L764" i="4" s="1"/>
  <c r="J574" i="4"/>
  <c r="L574" i="4" s="1"/>
  <c r="J148" i="4"/>
  <c r="L148" i="4" s="1"/>
  <c r="J575" i="4"/>
  <c r="L575" i="4" s="1"/>
  <c r="J149" i="4"/>
  <c r="L149" i="4" s="1"/>
  <c r="J765" i="4"/>
  <c r="L765" i="4" s="1"/>
  <c r="J576" i="4"/>
  <c r="L576" i="4" s="1"/>
  <c r="J150" i="4"/>
  <c r="L150" i="4" s="1"/>
  <c r="J577" i="4"/>
  <c r="L577" i="4" s="1"/>
  <c r="J151" i="4"/>
  <c r="L151" i="4" s="1"/>
  <c r="J766" i="4"/>
  <c r="L766" i="4" s="1"/>
  <c r="J578" i="4"/>
  <c r="L578" i="4" s="1"/>
  <c r="J152" i="4"/>
  <c r="L152" i="4" s="1"/>
  <c r="J579" i="4"/>
  <c r="L579" i="4" s="1"/>
  <c r="J153" i="4"/>
  <c r="L153" i="4" s="1"/>
  <c r="J767" i="4"/>
  <c r="L767" i="4" s="1"/>
  <c r="J580" i="4"/>
  <c r="L580" i="4" s="1"/>
  <c r="J154" i="4"/>
  <c r="L154" i="4" s="1"/>
  <c r="J581" i="4"/>
  <c r="L581" i="4" s="1"/>
  <c r="J155" i="4"/>
  <c r="L155" i="4" s="1"/>
  <c r="J582" i="4"/>
  <c r="L582" i="4" s="1"/>
  <c r="J156" i="4"/>
  <c r="L156" i="4" s="1"/>
  <c r="J583" i="4"/>
  <c r="L583" i="4" s="1"/>
  <c r="J157" i="4"/>
  <c r="L157" i="4" s="1"/>
  <c r="J584" i="4"/>
  <c r="L584" i="4" s="1"/>
  <c r="J158" i="4"/>
  <c r="L158" i="4" s="1"/>
  <c r="J585" i="4"/>
  <c r="L585" i="4" s="1"/>
  <c r="J159" i="4"/>
  <c r="L159" i="4" s="1"/>
  <c r="J586" i="4"/>
  <c r="L586" i="4" s="1"/>
  <c r="J160" i="4"/>
  <c r="L160" i="4" s="1"/>
  <c r="J587" i="4"/>
  <c r="L587" i="4" s="1"/>
  <c r="J161" i="4"/>
  <c r="L161" i="4" s="1"/>
  <c r="J588" i="4"/>
  <c r="L588" i="4" s="1"/>
  <c r="J162" i="4"/>
  <c r="L162" i="4" s="1"/>
  <c r="J589" i="4"/>
  <c r="L589" i="4" s="1"/>
  <c r="J163" i="4"/>
  <c r="L163" i="4" s="1"/>
  <c r="J590" i="4"/>
  <c r="L590" i="4" s="1"/>
  <c r="J164" i="4"/>
  <c r="L164" i="4" s="1"/>
  <c r="J591" i="4"/>
  <c r="L591" i="4" s="1"/>
  <c r="J165" i="4"/>
  <c r="L165" i="4" s="1"/>
  <c r="J166" i="4"/>
  <c r="L166" i="4" s="1"/>
  <c r="J167" i="4"/>
  <c r="L167" i="4" s="1"/>
  <c r="J168" i="4"/>
  <c r="L168" i="4" s="1"/>
  <c r="J169" i="4"/>
  <c r="L169" i="4" s="1"/>
  <c r="J170" i="4"/>
  <c r="L170" i="4" s="1"/>
  <c r="J592" i="4"/>
  <c r="L592" i="4" s="1"/>
  <c r="J171" i="4"/>
  <c r="L171" i="4" s="1"/>
  <c r="J172" i="4"/>
  <c r="L172" i="4" s="1"/>
  <c r="J593" i="4"/>
  <c r="L593" i="4" s="1"/>
  <c r="J173" i="4"/>
  <c r="L173" i="4" s="1"/>
  <c r="J174" i="4"/>
  <c r="L174" i="4" s="1"/>
  <c r="J594" i="4"/>
  <c r="L594" i="4" s="1"/>
  <c r="J175" i="4"/>
  <c r="L175" i="4" s="1"/>
  <c r="J595" i="4"/>
  <c r="L595" i="4" s="1"/>
  <c r="J176" i="4"/>
  <c r="L176" i="4" s="1"/>
  <c r="J596" i="4"/>
  <c r="L596" i="4" s="1"/>
  <c r="J177" i="4"/>
  <c r="L177" i="4" s="1"/>
  <c r="J597" i="4"/>
  <c r="L597" i="4" s="1"/>
  <c r="J178" i="4"/>
  <c r="L178" i="4" s="1"/>
  <c r="J179" i="4"/>
  <c r="L179" i="4" s="1"/>
  <c r="J598" i="4"/>
  <c r="L598" i="4" s="1"/>
  <c r="J599" i="4"/>
  <c r="L599" i="4" s="1"/>
  <c r="J180" i="4"/>
  <c r="L180" i="4" s="1"/>
  <c r="J669" i="4"/>
  <c r="L669" i="4" s="1"/>
  <c r="J600" i="4"/>
  <c r="L600" i="4" s="1"/>
  <c r="J181" i="4"/>
  <c r="L181" i="4" s="1"/>
  <c r="J601" i="4"/>
  <c r="L601" i="4" s="1"/>
  <c r="J182" i="4"/>
  <c r="L182" i="4" s="1"/>
  <c r="J625" i="4"/>
  <c r="L625" i="4" s="1"/>
  <c r="J602" i="4"/>
  <c r="L602" i="4" s="1"/>
  <c r="J183" i="4"/>
  <c r="L183" i="4" s="1"/>
  <c r="J603" i="4"/>
  <c r="L603" i="4" s="1"/>
  <c r="J184" i="4"/>
  <c r="L184" i="4" s="1"/>
  <c r="J479" i="4"/>
  <c r="L479" i="4" s="1"/>
  <c r="J670" i="4"/>
  <c r="L670" i="4" s="1"/>
  <c r="J626" i="4"/>
  <c r="L626" i="4" s="1"/>
  <c r="J475" i="4"/>
  <c r="L475" i="4" s="1"/>
  <c r="J604" i="4"/>
  <c r="L604" i="4" s="1"/>
  <c r="J185" i="4"/>
  <c r="L185" i="4" s="1"/>
  <c r="J627" i="4"/>
  <c r="L627" i="4" s="1"/>
  <c r="J233" i="4"/>
  <c r="L233" i="4" s="1"/>
  <c r="J671" i="4"/>
  <c r="L671" i="4" s="1"/>
  <c r="J628" i="4"/>
  <c r="L628" i="4" s="1"/>
  <c r="J234" i="4"/>
  <c r="L234" i="4" s="1"/>
  <c r="J672" i="4"/>
  <c r="L672" i="4" s="1"/>
  <c r="J605" i="4"/>
  <c r="L605" i="4" s="1"/>
  <c r="J186" i="4"/>
  <c r="L186" i="4" s="1"/>
  <c r="J235" i="4"/>
  <c r="L235" i="4" s="1"/>
  <c r="J480" i="4"/>
  <c r="L480" i="4" s="1"/>
  <c r="J606" i="4"/>
  <c r="L606" i="4" s="1"/>
  <c r="J187" i="4"/>
  <c r="L187" i="4" s="1"/>
  <c r="J629" i="4"/>
  <c r="L629" i="4" s="1"/>
  <c r="J236" i="4"/>
  <c r="L236" i="4" s="1"/>
  <c r="J673" i="4"/>
  <c r="L673" i="4" s="1"/>
  <c r="J607" i="4"/>
  <c r="L607" i="4" s="1"/>
  <c r="J608" i="4"/>
  <c r="L608" i="4" s="1"/>
  <c r="J188" i="4"/>
  <c r="L188" i="4" s="1"/>
  <c r="J237" i="4"/>
  <c r="L237" i="4" s="1"/>
  <c r="J476" i="4"/>
  <c r="L476" i="4" s="1"/>
  <c r="J674" i="4"/>
  <c r="L674" i="4" s="1"/>
  <c r="J238" i="4"/>
  <c r="L238" i="4" s="1"/>
  <c r="J239" i="4"/>
  <c r="L239" i="4" s="1"/>
  <c r="J630" i="4"/>
  <c r="L630" i="4" s="1"/>
  <c r="J609" i="4"/>
  <c r="L609" i="4" s="1"/>
  <c r="J631" i="4"/>
  <c r="L631" i="4" s="1"/>
  <c r="J610" i="4"/>
  <c r="L610" i="4" s="1"/>
  <c r="J675" i="4"/>
  <c r="L675" i="4" s="1"/>
  <c r="J240" i="4"/>
  <c r="L240" i="4" s="1"/>
  <c r="J189" i="4"/>
  <c r="L189" i="4" s="1"/>
  <c r="J632" i="4"/>
  <c r="L632" i="4" s="1"/>
  <c r="J241" i="4"/>
  <c r="L241" i="4" s="1"/>
  <c r="J676" i="4"/>
  <c r="L676" i="4" s="1"/>
  <c r="J611" i="4"/>
  <c r="L611" i="4" s="1"/>
  <c r="J612" i="4"/>
  <c r="L612" i="4" s="1"/>
  <c r="J190" i="4"/>
  <c r="L190" i="4" s="1"/>
  <c r="J677" i="4"/>
  <c r="L677" i="4" s="1"/>
  <c r="J242" i="4"/>
  <c r="L242" i="4" s="1"/>
  <c r="J477" i="4"/>
  <c r="L477" i="4" s="1"/>
  <c r="J243" i="4"/>
  <c r="L243" i="4" s="1"/>
  <c r="J678" i="4"/>
  <c r="L678" i="4" s="1"/>
  <c r="J191" i="4"/>
  <c r="L191" i="4" s="1"/>
  <c r="J244" i="4"/>
  <c r="L244" i="4" s="1"/>
  <c r="J679" i="4"/>
  <c r="L679" i="4" s="1"/>
  <c r="J245" i="4"/>
  <c r="L245" i="4" s="1"/>
  <c r="J680" i="4"/>
  <c r="L680" i="4" s="1"/>
  <c r="J246" i="4"/>
  <c r="L246" i="4" s="1"/>
  <c r="J633" i="4"/>
  <c r="L633" i="4" s="1"/>
  <c r="J247" i="4"/>
  <c r="L247" i="4" s="1"/>
  <c r="J248" i="4"/>
  <c r="L248" i="4" s="1"/>
  <c r="J681" i="4"/>
  <c r="L681" i="4" s="1"/>
  <c r="J478" i="4"/>
  <c r="L478" i="4" s="1"/>
  <c r="J249" i="4"/>
  <c r="L249" i="4" s="1"/>
  <c r="J250" i="4"/>
  <c r="L250" i="4" s="1"/>
  <c r="J251" i="4"/>
  <c r="L251" i="4" s="1"/>
  <c r="J252" i="4"/>
  <c r="L252" i="4" s="1"/>
  <c r="J682" i="4"/>
  <c r="L682" i="4" s="1"/>
  <c r="J253" i="4"/>
  <c r="L253" i="4" s="1"/>
  <c r="J683" i="4"/>
  <c r="L683" i="4" s="1"/>
  <c r="J254" i="4"/>
  <c r="L254" i="4" s="1"/>
  <c r="J255" i="4"/>
  <c r="L255" i="4" s="1"/>
  <c r="J256" i="4"/>
  <c r="L256" i="4" s="1"/>
  <c r="J684" i="4"/>
  <c r="L684" i="4" s="1"/>
  <c r="J257" i="4"/>
  <c r="L257" i="4" s="1"/>
  <c r="J258" i="4"/>
  <c r="L258" i="4" s="1"/>
  <c r="J685" i="4"/>
  <c r="L685" i="4" s="1"/>
  <c r="J259" i="4"/>
  <c r="L259" i="4" s="1"/>
  <c r="J686" i="4"/>
  <c r="L686" i="4" s="1"/>
  <c r="J260" i="4"/>
  <c r="L260" i="4" s="1"/>
  <c r="J261" i="4"/>
  <c r="L261" i="4" s="1"/>
  <c r="J687" i="4"/>
  <c r="L687" i="4" s="1"/>
  <c r="J262" i="4"/>
  <c r="L262" i="4" s="1"/>
  <c r="J263" i="4"/>
  <c r="L263" i="4" s="1"/>
  <c r="J264" i="4"/>
  <c r="L264" i="4" s="1"/>
  <c r="J688" i="4"/>
  <c r="L688" i="4" s="1"/>
  <c r="J634" i="4"/>
  <c r="L634" i="4" s="1"/>
  <c r="J689" i="4"/>
  <c r="L689" i="4" s="1"/>
  <c r="J265" i="4"/>
  <c r="L265" i="4" s="1"/>
  <c r="J266" i="4"/>
  <c r="L266" i="4" s="1"/>
  <c r="J267" i="4"/>
  <c r="L267" i="4" s="1"/>
  <c r="J268" i="4"/>
  <c r="L268" i="4" s="1"/>
  <c r="J690" i="4"/>
  <c r="L690" i="4" s="1"/>
  <c r="J269" i="4"/>
  <c r="L269" i="4" s="1"/>
  <c r="J691" i="4"/>
  <c r="L691" i="4" s="1"/>
  <c r="J270" i="4"/>
  <c r="L270" i="4" s="1"/>
  <c r="J271" i="4"/>
  <c r="L271" i="4" s="1"/>
  <c r="J692" i="4"/>
  <c r="L692" i="4" s="1"/>
  <c r="J272" i="4"/>
  <c r="L272" i="4" s="1"/>
  <c r="J693" i="4"/>
  <c r="L693" i="4" s="1"/>
  <c r="J273" i="4"/>
  <c r="L273" i="4" s="1"/>
  <c r="J694" i="4"/>
  <c r="L694" i="4" s="1"/>
  <c r="J274" i="4"/>
  <c r="L274" i="4" s="1"/>
  <c r="J695" i="4"/>
  <c r="L695" i="4" s="1"/>
  <c r="J275" i="4"/>
  <c r="L275" i="4" s="1"/>
  <c r="J276" i="4"/>
  <c r="L276" i="4" s="1"/>
  <c r="J696" i="4"/>
  <c r="L696" i="4" s="1"/>
  <c r="J481" i="4"/>
  <c r="L481" i="4" s="1"/>
  <c r="J277" i="4"/>
  <c r="L277" i="4" s="1"/>
  <c r="J278" i="4"/>
  <c r="L278" i="4" s="1"/>
  <c r="J482" i="4"/>
  <c r="L482" i="4" s="1"/>
  <c r="J483" i="4"/>
  <c r="L483" i="4" s="1"/>
  <c r="J279" i="4"/>
  <c r="L279" i="4" s="1"/>
  <c r="J697" i="4"/>
  <c r="L697" i="4" s="1"/>
  <c r="J280" i="4"/>
  <c r="L280" i="4" s="1"/>
  <c r="J281" i="4"/>
  <c r="L281" i="4" s="1"/>
  <c r="J698" i="4"/>
  <c r="L698" i="4" s="1"/>
  <c r="J282" i="4"/>
  <c r="L282" i="4" s="1"/>
  <c r="J484" i="4"/>
  <c r="L484" i="4" s="1"/>
  <c r="J283" i="4"/>
  <c r="L283" i="4" s="1"/>
  <c r="J699" i="4"/>
  <c r="L699" i="4" s="1"/>
  <c r="J635" i="4"/>
  <c r="L635" i="4" s="1"/>
  <c r="J284" i="4"/>
  <c r="L284" i="4" s="1"/>
  <c r="J485" i="4"/>
  <c r="L485" i="4" s="1"/>
  <c r="J285" i="4"/>
  <c r="L285" i="4" s="1"/>
  <c r="J286" i="4"/>
  <c r="L286" i="4" s="1"/>
  <c r="J700" i="4"/>
  <c r="L700" i="4" s="1"/>
  <c r="J287" i="4"/>
  <c r="L287" i="4" s="1"/>
  <c r="J288" i="4"/>
  <c r="L288" i="4" s="1"/>
  <c r="J289" i="4"/>
  <c r="L289" i="4" s="1"/>
  <c r="J290" i="4"/>
  <c r="L290" i="4" s="1"/>
  <c r="J701" i="4"/>
  <c r="L701" i="4" s="1"/>
  <c r="J291" i="4"/>
  <c r="L291" i="4" s="1"/>
  <c r="J292" i="4"/>
  <c r="L292" i="4" s="1"/>
  <c r="J702" i="4"/>
  <c r="L702" i="4" s="1"/>
  <c r="J486" i="4"/>
  <c r="L486" i="4" s="1"/>
  <c r="J703" i="4"/>
  <c r="L703" i="4" s="1"/>
  <c r="J704" i="4"/>
  <c r="L704" i="4" s="1"/>
  <c r="J487" i="4"/>
  <c r="L487" i="4" s="1"/>
  <c r="J488" i="4"/>
  <c r="L488" i="4" s="1"/>
  <c r="J705" i="4"/>
  <c r="L705" i="4" s="1"/>
  <c r="J489" i="4"/>
  <c r="L489" i="4" s="1"/>
  <c r="J204" i="4"/>
  <c r="L204" i="4" s="1"/>
  <c r="J490" i="4"/>
  <c r="L490" i="4" s="1"/>
  <c r="J491" i="4"/>
  <c r="L491" i="4" s="1"/>
  <c r="J492" i="4"/>
  <c r="L492" i="4" s="1"/>
  <c r="J205" i="4"/>
  <c r="L205" i="4" s="1"/>
  <c r="J206" i="4"/>
  <c r="L206" i="4" s="1"/>
  <c r="J706" i="4"/>
  <c r="L706" i="4" s="1"/>
  <c r="J207" i="4"/>
  <c r="L207" i="4" s="1"/>
  <c r="J208" i="4"/>
  <c r="L208" i="4" s="1"/>
  <c r="J493" i="4"/>
  <c r="L493" i="4" s="1"/>
  <c r="J494" i="4"/>
  <c r="L494" i="4" s="1"/>
  <c r="J209" i="4"/>
  <c r="L209" i="4" s="1"/>
  <c r="J707" i="4"/>
  <c r="L707" i="4" s="1"/>
  <c r="J210" i="4"/>
  <c r="L210" i="4" s="1"/>
  <c r="J211" i="4"/>
  <c r="L211" i="4" s="1"/>
  <c r="J708" i="4"/>
  <c r="L708" i="4" s="1"/>
  <c r="J553" i="4"/>
  <c r="L553" i="4" s="1"/>
  <c r="J212" i="4"/>
  <c r="L212" i="4" s="1"/>
  <c r="J120" i="4"/>
  <c r="L120" i="4" s="1"/>
  <c r="J613" i="4"/>
  <c r="L613" i="4" s="1"/>
  <c r="J614" i="4"/>
  <c r="L614" i="4" s="1"/>
  <c r="J121" i="4"/>
  <c r="L121" i="4" s="1"/>
  <c r="J213" i="4"/>
  <c r="L213" i="4" s="1"/>
  <c r="J334" i="4"/>
  <c r="L334" i="4" s="1"/>
  <c r="J709" i="4"/>
  <c r="L709" i="4" s="1"/>
  <c r="J495" i="4"/>
  <c r="L495" i="4" s="1"/>
  <c r="J335" i="4"/>
  <c r="L335" i="4" s="1"/>
  <c r="J336" i="4"/>
  <c r="L336" i="4" s="1"/>
  <c r="J122" i="4"/>
  <c r="L122" i="4" s="1"/>
  <c r="J337" i="4"/>
  <c r="L337" i="4" s="1"/>
  <c r="J214" i="4"/>
  <c r="L214" i="4" s="1"/>
  <c r="J338" i="4"/>
  <c r="L338" i="4" s="1"/>
  <c r="J710" i="4"/>
  <c r="L710" i="4" s="1"/>
  <c r="J619" i="4"/>
  <c r="L619" i="4" s="1"/>
  <c r="J342" i="4"/>
  <c r="L342" i="4" s="1"/>
  <c r="J496" i="4"/>
  <c r="L496" i="4" s="1"/>
  <c r="J497" i="4"/>
  <c r="L497" i="4" s="1"/>
  <c r="J711" i="4"/>
  <c r="L711" i="4" s="1"/>
  <c r="J498" i="4"/>
  <c r="L498" i="4" s="1"/>
  <c r="J712" i="4"/>
  <c r="L712" i="4" s="1"/>
  <c r="J808" i="4"/>
  <c r="L808" i="4" s="1"/>
  <c r="J294" i="4"/>
  <c r="L294" i="4" s="1"/>
  <c r="J713" i="4"/>
  <c r="L713" i="4" s="1"/>
  <c r="J215" i="4"/>
  <c r="L215" i="4" s="1"/>
  <c r="J618" i="4"/>
  <c r="L618" i="4" s="1"/>
  <c r="J295" i="4"/>
  <c r="L295" i="4" s="1"/>
  <c r="J217" i="4"/>
  <c r="L217" i="4" s="1"/>
  <c r="J714" i="4"/>
  <c r="L714" i="4" s="1"/>
  <c r="J615" i="4"/>
  <c r="L615" i="4" s="1"/>
  <c r="J809" i="4"/>
  <c r="L809" i="4" s="1"/>
  <c r="J768" i="4"/>
  <c r="L768" i="4" s="1"/>
  <c r="J296" i="4"/>
  <c r="L296" i="4" s="1"/>
  <c r="J339" i="4"/>
  <c r="L339" i="4" s="1"/>
  <c r="J499" i="4"/>
  <c r="L499" i="4" s="1"/>
  <c r="J340" i="4"/>
  <c r="L340" i="4" s="1"/>
  <c r="J810" i="4"/>
  <c r="L810" i="4" s="1"/>
  <c r="J449" i="4"/>
  <c r="L449" i="4" s="1"/>
  <c r="J715" i="4"/>
  <c r="L715" i="4" s="1"/>
  <c r="J500" i="4"/>
  <c r="L500" i="4" s="1"/>
  <c r="J616" i="4"/>
  <c r="L616" i="4" s="1"/>
  <c r="J811" i="4"/>
  <c r="L811" i="4" s="1"/>
  <c r="J450" i="4"/>
  <c r="L450" i="4" s="1"/>
  <c r="J716" i="4"/>
  <c r="L716" i="4" s="1"/>
  <c r="J769" i="4"/>
  <c r="L769" i="4" s="1"/>
  <c r="J216" i="4"/>
  <c r="L216" i="4" s="1"/>
  <c r="J341" i="4"/>
  <c r="L341" i="4" s="1"/>
  <c r="J451" i="4"/>
  <c r="L451" i="4" s="1"/>
  <c r="J332" i="4"/>
  <c r="L332" i="4" s="1"/>
  <c r="J501" i="4"/>
  <c r="L501" i="4" s="1"/>
  <c r="J812" i="4"/>
  <c r="L812" i="4" s="1"/>
  <c r="J452" i="4"/>
  <c r="L452" i="4" s="1"/>
  <c r="J717" i="4"/>
  <c r="L717" i="4" s="1"/>
  <c r="J123" i="4"/>
  <c r="L123" i="4" s="1"/>
  <c r="J508" i="4"/>
  <c r="L508" i="4" s="1"/>
  <c r="J843" i="4"/>
  <c r="L843" i="4" s="1"/>
  <c r="J124" i="4"/>
  <c r="L124" i="4" s="1"/>
  <c r="J453" i="4"/>
  <c r="L453" i="4" s="1"/>
  <c r="J375" i="4"/>
  <c r="L375" i="4" s="1"/>
  <c r="J735" i="4"/>
  <c r="L735" i="4" s="1"/>
  <c r="J831" i="4"/>
  <c r="L831" i="4" s="1"/>
  <c r="J502" i="4"/>
  <c r="L502" i="4" s="1"/>
  <c r="J454" i="4"/>
  <c r="L454" i="4" s="1"/>
  <c r="J718" i="4"/>
  <c r="L718" i="4" s="1"/>
  <c r="J110" i="4"/>
  <c r="L110" i="4" s="1"/>
  <c r="J813" i="4"/>
  <c r="L813" i="4" s="1"/>
  <c r="J503" i="4"/>
  <c r="L503" i="4" s="1"/>
  <c r="J455" i="4"/>
  <c r="L455" i="4" s="1"/>
  <c r="J125" i="4"/>
  <c r="L125" i="4" s="1"/>
  <c r="J509" i="4"/>
  <c r="L509" i="4" s="1"/>
  <c r="J504" i="4"/>
  <c r="L504" i="4" s="1"/>
  <c r="J844" i="4"/>
  <c r="L844" i="4" s="1"/>
  <c r="J849" i="4"/>
  <c r="L849" i="4" s="1"/>
  <c r="J807" i="4"/>
  <c r="L807" i="4" s="1"/>
  <c r="J333" i="4"/>
  <c r="L333" i="4" s="1"/>
  <c r="J804" i="4"/>
  <c r="L804" i="4" s="1"/>
  <c r="J832" i="4"/>
  <c r="L832" i="4" s="1"/>
  <c r="J456" i="4"/>
  <c r="L456" i="4" s="1"/>
  <c r="J126" i="4"/>
  <c r="L126" i="4" s="1"/>
  <c r="J510" i="4"/>
  <c r="L510" i="4" s="1"/>
  <c r="J719" i="4"/>
  <c r="L719" i="4" s="1"/>
  <c r="J736" i="4"/>
  <c r="L736" i="4" s="1"/>
  <c r="J111" i="4"/>
  <c r="L111" i="4" s="1"/>
  <c r="J814" i="4"/>
  <c r="L814" i="4" s="1"/>
  <c r="J845" i="4"/>
  <c r="L845" i="4" s="1"/>
  <c r="J424" i="4"/>
  <c r="L424" i="4" s="1"/>
  <c r="J457" i="4"/>
  <c r="L457" i="4" s="1"/>
  <c r="J430" i="4"/>
  <c r="L430" i="4" s="1"/>
  <c r="J297" i="4"/>
  <c r="L297" i="4" s="1"/>
  <c r="J387" i="4"/>
  <c r="L387" i="4" s="1"/>
  <c r="J511" i="4"/>
  <c r="L511" i="4" s="1"/>
  <c r="J805" i="4"/>
  <c r="L805" i="4" s="1"/>
  <c r="J833" i="4"/>
  <c r="L833" i="4" s="1"/>
  <c r="J298" i="4"/>
  <c r="L298" i="4" s="1"/>
  <c r="J72" i="4"/>
  <c r="L72" i="4" s="1"/>
  <c r="J505" i="4"/>
  <c r="L505" i="4" s="1"/>
  <c r="J720" i="4"/>
  <c r="L720" i="4" s="1"/>
  <c r="J815" i="4"/>
  <c r="L815" i="4" s="1"/>
  <c r="J425" i="4"/>
  <c r="L425" i="4" s="1"/>
  <c r="J512" i="4"/>
  <c r="L512" i="4" s="1"/>
  <c r="J639" i="4"/>
  <c r="L639" i="4" s="1"/>
  <c r="J293" i="4"/>
  <c r="L293" i="4" s="1"/>
  <c r="J458" i="4"/>
  <c r="L458" i="4" s="1"/>
  <c r="J513" i="4"/>
  <c r="L513" i="4" s="1"/>
  <c r="J640" i="4"/>
  <c r="L640" i="4" s="1"/>
  <c r="J431" i="4"/>
  <c r="L431" i="4" s="1"/>
  <c r="J299" i="4"/>
  <c r="L299" i="4" s="1"/>
  <c r="J45" i="4"/>
  <c r="L45" i="4" s="1"/>
  <c r="J388" i="4"/>
  <c r="L388" i="4" s="1"/>
  <c r="J637" i="4"/>
  <c r="L637" i="4" s="1"/>
  <c r="J74" i="4"/>
  <c r="L74" i="4" s="1"/>
  <c r="J806" i="4"/>
  <c r="L806" i="4" s="1"/>
  <c r="J846" i="4"/>
  <c r="L846" i="4" s="1"/>
  <c r="J834" i="4"/>
  <c r="L834" i="4" s="1"/>
  <c r="J300" i="4"/>
  <c r="L300" i="4" s="1"/>
  <c r="J46" i="4"/>
  <c r="L46" i="4" s="1"/>
  <c r="J506" i="4"/>
  <c r="L506" i="4" s="1"/>
  <c r="J721" i="4"/>
  <c r="L721" i="4" s="1"/>
  <c r="J47" i="4"/>
  <c r="L47" i="4" s="1"/>
  <c r="J389" i="4"/>
  <c r="L389" i="4" s="1"/>
  <c r="J514" i="4"/>
  <c r="L514" i="4" s="1"/>
  <c r="J108" i="4"/>
  <c r="L108" i="4" s="1"/>
  <c r="J459" i="4"/>
  <c r="L459" i="4" s="1"/>
  <c r="J48" i="4"/>
  <c r="L48" i="4" s="1"/>
  <c r="J641" i="4"/>
  <c r="L641" i="4" s="1"/>
  <c r="J432" i="4"/>
  <c r="L432" i="4" s="1"/>
  <c r="J722" i="4"/>
  <c r="L722" i="4" s="1"/>
  <c r="J847" i="4"/>
  <c r="L847" i="4" s="1"/>
  <c r="J301" i="4"/>
  <c r="L301" i="4" s="1"/>
  <c r="J390" i="4"/>
  <c r="L390" i="4" s="1"/>
  <c r="J515" i="4"/>
  <c r="L515" i="4" s="1"/>
  <c r="J850" i="4"/>
  <c r="L850" i="4" s="1"/>
  <c r="J302" i="4"/>
  <c r="L302" i="4" s="1"/>
  <c r="J49" i="4"/>
  <c r="L49" i="4" s="1"/>
  <c r="J391" i="4"/>
  <c r="L391" i="4" s="1"/>
  <c r="J109" i="4"/>
  <c r="L109" i="4" s="1"/>
  <c r="J426" i="4"/>
  <c r="L426" i="4" s="1"/>
  <c r="J460" i="4"/>
  <c r="L460" i="4" s="1"/>
  <c r="J642" i="4"/>
  <c r="L642" i="4" s="1"/>
  <c r="J433" i="4"/>
  <c r="L433" i="4" s="1"/>
  <c r="J851" i="4"/>
  <c r="L851" i="4" s="1"/>
  <c r="J816" i="4"/>
  <c r="L816" i="4" s="1"/>
  <c r="J427" i="4"/>
  <c r="L427" i="4" s="1"/>
  <c r="J392" i="4"/>
  <c r="L392" i="4" s="1"/>
  <c r="J835" i="4"/>
  <c r="L835" i="4" s="1"/>
  <c r="J428" i="4"/>
  <c r="L428" i="4" s="1"/>
  <c r="J50" i="4"/>
  <c r="L50" i="4" s="1"/>
  <c r="J51" i="4"/>
  <c r="L51" i="4" s="1"/>
  <c r="J52" i="4"/>
  <c r="L52" i="4" s="1"/>
  <c r="J77" i="4"/>
  <c r="L77" i="4" s="1"/>
  <c r="J516" i="4"/>
  <c r="L516" i="4" s="1"/>
  <c r="J75" i="4"/>
  <c r="L75" i="4" s="1"/>
  <c r="J668" i="4"/>
  <c r="L668" i="4" s="1"/>
  <c r="J848" i="4"/>
  <c r="L848" i="4" s="1"/>
  <c r="J461" i="4"/>
  <c r="L461" i="4" s="1"/>
  <c r="J53" i="4"/>
  <c r="L53" i="4" s="1"/>
  <c r="J643" i="4"/>
  <c r="L643" i="4" s="1"/>
  <c r="J434" i="4"/>
  <c r="L434" i="4" s="1"/>
  <c r="J127" i="4"/>
  <c r="L127" i="4" s="1"/>
  <c r="J393" i="4"/>
  <c r="L393" i="4" s="1"/>
  <c r="J836" i="4"/>
  <c r="L836" i="4" s="1"/>
  <c r="J817" i="4"/>
  <c r="L817" i="4" s="1"/>
  <c r="J219" i="4"/>
  <c r="L219" i="4" s="1"/>
  <c r="J54" i="4"/>
  <c r="L54" i="4" s="1"/>
  <c r="J55" i="4"/>
  <c r="L55" i="4" s="1"/>
  <c r="J517" i="4"/>
  <c r="L517" i="4" s="1"/>
  <c r="J220" i="4"/>
  <c r="L220" i="4" s="1"/>
  <c r="J429" i="4"/>
  <c r="L429" i="4" s="1"/>
  <c r="J394" i="4"/>
  <c r="L394" i="4" s="1"/>
  <c r="J221" i="4"/>
  <c r="L221" i="4" s="1"/>
  <c r="J462" i="4"/>
  <c r="L462" i="4" s="1"/>
  <c r="J56" i="4"/>
  <c r="L56" i="4" s="1"/>
  <c r="J57" i="4"/>
  <c r="L57" i="4" s="1"/>
  <c r="J435" i="4"/>
  <c r="L435" i="4" s="1"/>
  <c r="J128" i="4"/>
  <c r="L128" i="4" s="1"/>
  <c r="J395" i="4"/>
  <c r="L395" i="4" s="1"/>
  <c r="J303" i="4"/>
  <c r="L303" i="4" s="1"/>
  <c r="J644" i="4"/>
  <c r="L644" i="4" s="1"/>
  <c r="J818" i="4"/>
  <c r="L818" i="4" s="1"/>
  <c r="J222" i="4"/>
  <c r="L222" i="4" s="1"/>
  <c r="J78" i="4"/>
  <c r="L78" i="4" s="1"/>
  <c r="J723" i="4"/>
  <c r="L723" i="4" s="1"/>
  <c r="J58" i="4"/>
  <c r="L58" i="4" s="1"/>
  <c r="J396" i="4"/>
  <c r="L396" i="4" s="1"/>
  <c r="J518" i="4"/>
  <c r="L518" i="4" s="1"/>
  <c r="J223" i="4"/>
  <c r="L223" i="4" s="1"/>
  <c r="J463" i="4"/>
  <c r="L463" i="4" s="1"/>
  <c r="J436" i="4"/>
  <c r="L436" i="4" s="1"/>
  <c r="J397" i="4"/>
  <c r="L397" i="4" s="1"/>
  <c r="J304" i="4"/>
  <c r="L304" i="4" s="1"/>
  <c r="J770" i="4"/>
  <c r="L770" i="4" s="1"/>
  <c r="J343" i="4"/>
  <c r="L343" i="4" s="1"/>
  <c r="J59" i="4"/>
  <c r="L59" i="4" s="1"/>
  <c r="J819" i="4"/>
  <c r="L819" i="4" s="1"/>
  <c r="J79" i="4"/>
  <c r="L79" i="4" s="1"/>
  <c r="J724" i="4"/>
  <c r="L724" i="4" s="1"/>
  <c r="J224" i="4"/>
  <c r="L224" i="4" s="1"/>
  <c r="J398" i="4"/>
  <c r="L398" i="4" s="1"/>
  <c r="J519" i="4"/>
  <c r="L519" i="4" s="1"/>
  <c r="J225" i="4"/>
  <c r="L225" i="4" s="1"/>
  <c r="J464" i="4"/>
  <c r="L464" i="4" s="1"/>
  <c r="J820" i="4"/>
  <c r="L820" i="4" s="1"/>
  <c r="J60" i="4"/>
  <c r="L60" i="4" s="1"/>
  <c r="J399" i="4"/>
  <c r="L399" i="4" s="1"/>
  <c r="J305" i="4"/>
  <c r="L305" i="4" s="1"/>
  <c r="J344" i="4"/>
  <c r="L344" i="4" s="1"/>
  <c r="J80" i="4"/>
  <c r="L80" i="4" s="1"/>
  <c r="J645" i="4"/>
  <c r="L645" i="4" s="1"/>
  <c r="J725" i="4"/>
  <c r="L725" i="4" s="1"/>
  <c r="J226" i="4"/>
  <c r="L226" i="4" s="1"/>
  <c r="J61" i="4"/>
  <c r="L61" i="4" s="1"/>
  <c r="J400" i="4"/>
  <c r="L400" i="4" s="1"/>
  <c r="J520" i="4"/>
  <c r="L520" i="4" s="1"/>
  <c r="J771" i="4"/>
  <c r="L771" i="4" s="1"/>
  <c r="J227" i="4"/>
  <c r="L227" i="4" s="1"/>
  <c r="J437" i="4"/>
  <c r="L437" i="4" s="1"/>
  <c r="J401" i="4"/>
  <c r="L401" i="4" s="1"/>
  <c r="J646" i="4"/>
  <c r="L646" i="4" s="1"/>
  <c r="J306" i="4"/>
  <c r="L306" i="4" s="1"/>
  <c r="J345" i="4"/>
  <c r="L345" i="4" s="1"/>
  <c r="J465" i="4"/>
  <c r="L465" i="4" s="1"/>
  <c r="J772" i="4"/>
  <c r="L772" i="4" s="1"/>
  <c r="J821" i="4"/>
  <c r="L821" i="4" s="1"/>
  <c r="J726" i="4"/>
  <c r="L726" i="4" s="1"/>
  <c r="J228" i="4"/>
  <c r="L228" i="4" s="1"/>
  <c r="J62" i="4"/>
  <c r="L62" i="4" s="1"/>
  <c r="J521" i="4"/>
  <c r="L521" i="4" s="1"/>
  <c r="J229" i="4"/>
  <c r="L229" i="4" s="1"/>
  <c r="J63" i="4"/>
  <c r="L63" i="4" s="1"/>
  <c r="J647" i="4"/>
  <c r="L647" i="4" s="1"/>
  <c r="J822" i="4"/>
  <c r="L822" i="4" s="1"/>
  <c r="J402" i="4"/>
  <c r="L402" i="4" s="1"/>
  <c r="J522" i="4"/>
  <c r="L522" i="4" s="1"/>
  <c r="J64" i="4"/>
  <c r="L64" i="4" s="1"/>
  <c r="J773" i="4"/>
  <c r="L773" i="4" s="1"/>
  <c r="J346" i="4"/>
  <c r="L346" i="4" s="1"/>
  <c r="J466" i="4"/>
  <c r="L466" i="4" s="1"/>
  <c r="J230" i="4"/>
  <c r="L230" i="4" s="1"/>
  <c r="J403" i="4"/>
  <c r="L403" i="4" s="1"/>
  <c r="J523" i="4"/>
  <c r="L523" i="4" s="1"/>
  <c r="J307" i="4"/>
  <c r="L307" i="4" s="1"/>
  <c r="J231" i="4"/>
  <c r="L231" i="4" s="1"/>
  <c r="J467" i="4"/>
  <c r="L467" i="4" s="1"/>
  <c r="J65" i="4"/>
  <c r="L65" i="4" s="1"/>
  <c r="J438" i="4"/>
  <c r="L438" i="4" s="1"/>
  <c r="J774" i="4"/>
  <c r="L774" i="4" s="1"/>
  <c r="J347" i="4"/>
  <c r="L347" i="4" s="1"/>
  <c r="J66" i="4"/>
  <c r="L66" i="4" s="1"/>
  <c r="J524" i="4"/>
  <c r="L524" i="4" s="1"/>
  <c r="J648" i="4"/>
  <c r="L648" i="4" s="1"/>
  <c r="J468" i="4"/>
  <c r="L468" i="4" s="1"/>
  <c r="J129" i="4"/>
  <c r="L129" i="4" s="1"/>
  <c r="J67" i="4"/>
  <c r="L67" i="4" s="1"/>
  <c r="J727" i="4"/>
  <c r="L727" i="4" s="1"/>
  <c r="J775" i="4"/>
  <c r="L775" i="4" s="1"/>
  <c r="J232" i="4"/>
  <c r="L232" i="4" s="1"/>
  <c r="J439" i="4"/>
  <c r="L439" i="4" s="1"/>
  <c r="J130" i="4"/>
  <c r="L130" i="4" s="1"/>
  <c r="J81" i="4"/>
  <c r="L81" i="4" s="1"/>
  <c r="J76" i="4"/>
  <c r="L76" i="4" s="1"/>
  <c r="J776" i="4"/>
  <c r="L776" i="4" s="1"/>
  <c r="J348" i="4"/>
  <c r="L348" i="4" s="1"/>
  <c r="J469" i="4"/>
  <c r="L469" i="4" s="1"/>
  <c r="J525" i="4"/>
  <c r="L525" i="4" s="1"/>
  <c r="J728" i="4"/>
  <c r="L728" i="4" s="1"/>
  <c r="J404" i="4"/>
  <c r="L404" i="4" s="1"/>
  <c r="J308" i="4"/>
  <c r="L308" i="4" s="1"/>
  <c r="J82" i="4"/>
  <c r="L82" i="4" s="1"/>
  <c r="J470" i="4"/>
  <c r="L470" i="4" s="1"/>
  <c r="J440" i="4"/>
  <c r="L440" i="4" s="1"/>
  <c r="J526" i="4"/>
  <c r="L526" i="4" s="1"/>
  <c r="J83" i="4"/>
  <c r="L83" i="4" s="1"/>
  <c r="J777" i="4"/>
  <c r="L777" i="4" s="1"/>
  <c r="J349" i="4"/>
  <c r="L349" i="4" s="1"/>
  <c r="J405" i="4"/>
  <c r="L405" i="4" s="1"/>
  <c r="J441" i="4"/>
  <c r="L441" i="4" s="1"/>
  <c r="J84" i="4"/>
  <c r="L84" i="4" s="1"/>
  <c r="J778" i="4"/>
  <c r="L778" i="4" s="1"/>
  <c r="J527" i="4"/>
  <c r="L527" i="4" s="1"/>
  <c r="J649" i="4"/>
  <c r="L649" i="4" s="1"/>
  <c r="J131" i="4"/>
  <c r="L131" i="4" s="1"/>
  <c r="J406" i="4"/>
  <c r="L406" i="4" s="1"/>
  <c r="J350" i="4"/>
  <c r="L350" i="4" s="1"/>
  <c r="J68" i="4"/>
  <c r="L68" i="4" s="1"/>
  <c r="J729" i="4"/>
  <c r="L729" i="4" s="1"/>
  <c r="J471" i="4"/>
  <c r="L471" i="4" s="1"/>
  <c r="J309" i="4"/>
  <c r="L309" i="4" s="1"/>
  <c r="J779" i="4"/>
  <c r="L779" i="4" s="1"/>
  <c r="J837" i="4"/>
  <c r="L837" i="4" s="1"/>
  <c r="J407" i="4"/>
  <c r="L407" i="4" s="1"/>
  <c r="J442" i="4"/>
  <c r="L442" i="4" s="1"/>
  <c r="J85" i="4"/>
  <c r="L85" i="4" s="1"/>
  <c r="J780" i="4"/>
  <c r="L780" i="4" s="1"/>
  <c r="J472" i="4"/>
  <c r="L472" i="4" s="1"/>
  <c r="J528" i="4"/>
  <c r="L528" i="4" s="1"/>
  <c r="J408" i="4"/>
  <c r="L408" i="4" s="1"/>
  <c r="J351" i="4"/>
  <c r="L351" i="4" s="1"/>
  <c r="J474" i="4"/>
  <c r="L474" i="4" s="1"/>
  <c r="J473" i="4"/>
  <c r="L473" i="4" s="1"/>
  <c r="J69" i="4"/>
  <c r="L69" i="4" s="1"/>
  <c r="J730" i="4"/>
  <c r="L730" i="4" s="1"/>
  <c r="J650" i="4"/>
  <c r="L650" i="4" s="1"/>
  <c r="J86" i="4"/>
  <c r="L86" i="4" s="1"/>
  <c r="J838" i="4"/>
  <c r="L838" i="4" s="1"/>
  <c r="J409" i="4"/>
  <c r="L409" i="4" s="1"/>
  <c r="J352" i="4"/>
  <c r="L352" i="4" s="1"/>
  <c r="J781" i="4"/>
  <c r="L781" i="4" s="1"/>
  <c r="J651" i="4"/>
  <c r="L651" i="4" s="1"/>
  <c r="J731" i="4"/>
  <c r="L731" i="4" s="1"/>
  <c r="J87" i="4"/>
  <c r="L87" i="4" s="1"/>
  <c r="J529" i="4"/>
  <c r="L529" i="4" s="1"/>
  <c r="J331" i="4"/>
  <c r="L331" i="4" s="1"/>
  <c r="J839" i="4"/>
  <c r="L839" i="4" s="1"/>
  <c r="J70" i="4"/>
  <c r="L70" i="4" s="1"/>
  <c r="J410" i="4"/>
  <c r="L410" i="4" s="1"/>
  <c r="J310" i="4"/>
  <c r="L310" i="4" s="1"/>
  <c r="J782" i="4"/>
  <c r="L782" i="4" s="1"/>
  <c r="J353" i="4"/>
  <c r="L353" i="4" s="1"/>
  <c r="J88" i="4"/>
  <c r="L88" i="4" s="1"/>
  <c r="J783" i="4"/>
  <c r="L783" i="4" s="1"/>
  <c r="J652" i="4"/>
  <c r="L652" i="4" s="1"/>
  <c r="J530" i="4"/>
  <c r="L530" i="4" s="1"/>
  <c r="J311" i="4"/>
  <c r="L311" i="4" s="1"/>
  <c r="J840" i="4"/>
  <c r="L840" i="4" s="1"/>
  <c r="J784" i="4"/>
  <c r="L784" i="4" s="1"/>
  <c r="J411" i="4"/>
  <c r="L411" i="4" s="1"/>
  <c r="J653" i="4"/>
  <c r="L653" i="4" s="1"/>
  <c r="J89" i="4"/>
  <c r="L89" i="4" s="1"/>
  <c r="J732" i="4"/>
  <c r="L732" i="4" s="1"/>
  <c r="J354" i="4"/>
  <c r="L354" i="4" s="1"/>
  <c r="J785" i="4"/>
  <c r="L785" i="4" s="1"/>
  <c r="J3" i="4"/>
  <c r="L3" i="4" s="1"/>
  <c r="J841" i="4"/>
  <c r="L841" i="4" s="1"/>
  <c r="J531" i="4"/>
  <c r="L531" i="4" s="1"/>
  <c r="J617" i="4"/>
  <c r="L617" i="4" s="1"/>
  <c r="J786" i="4"/>
  <c r="L786" i="4" s="1"/>
  <c r="J312" i="4"/>
  <c r="L312" i="4" s="1"/>
  <c r="J355" i="4"/>
  <c r="L355" i="4" s="1"/>
  <c r="J4" i="4"/>
  <c r="L4" i="4" s="1"/>
  <c r="J733" i="4"/>
  <c r="L733" i="4" s="1"/>
  <c r="J787" i="4"/>
  <c r="L787" i="4" s="1"/>
  <c r="J654" i="4"/>
  <c r="L654" i="4" s="1"/>
  <c r="J90" i="4"/>
  <c r="L90" i="4" s="1"/>
  <c r="J5" i="4"/>
  <c r="L5" i="4" s="1"/>
  <c r="J842" i="4"/>
  <c r="L842" i="4" s="1"/>
  <c r="J532" i="4"/>
  <c r="L532" i="4" s="1"/>
  <c r="J620" i="4"/>
  <c r="L620" i="4" s="1"/>
  <c r="J788" i="4"/>
  <c r="L788" i="4" s="1"/>
  <c r="J443" i="4"/>
  <c r="L443" i="4" s="1"/>
  <c r="J313" i="4"/>
  <c r="L313" i="4" s="1"/>
  <c r="J356" i="4"/>
  <c r="L356" i="4" s="1"/>
  <c r="J6" i="4"/>
  <c r="L6" i="4" s="1"/>
  <c r="J621" i="4"/>
  <c r="L621" i="4" s="1"/>
  <c r="J412" i="4"/>
  <c r="L412" i="4" s="1"/>
  <c r="J789" i="4"/>
  <c r="L789" i="4" s="1"/>
  <c r="J655" i="4"/>
  <c r="L655" i="4" s="1"/>
  <c r="J91" i="4"/>
  <c r="L91" i="4" s="1"/>
  <c r="J734" i="4"/>
  <c r="L734" i="4" s="1"/>
  <c r="J622" i="4"/>
  <c r="L622" i="4" s="1"/>
  <c r="J623" i="4"/>
  <c r="L623" i="4" s="1"/>
  <c r="J376" i="4"/>
  <c r="L376" i="4" s="1"/>
  <c r="J790" i="4"/>
  <c r="L790" i="4" s="1"/>
  <c r="J444" i="4"/>
  <c r="L444" i="4" s="1"/>
  <c r="J92" i="4"/>
  <c r="L92" i="4" s="1"/>
  <c r="J357" i="4"/>
  <c r="L357" i="4" s="1"/>
  <c r="J7" i="4"/>
  <c r="L7" i="4" s="1"/>
  <c r="J791" i="4"/>
  <c r="L791" i="4" s="1"/>
  <c r="J8" i="4"/>
  <c r="L8" i="4" s="1"/>
  <c r="J413" i="4"/>
  <c r="L413" i="4" s="1"/>
  <c r="J377" i="4"/>
  <c r="L377" i="4" s="1"/>
  <c r="J792" i="4"/>
  <c r="L792" i="4" s="1"/>
  <c r="J445" i="4"/>
  <c r="L445" i="4" s="1"/>
  <c r="J358" i="4"/>
  <c r="L358" i="4" s="1"/>
  <c r="J793" i="4"/>
  <c r="L793" i="4" s="1"/>
  <c r="J9" i="4"/>
  <c r="L9" i="4" s="1"/>
  <c r="J414" i="4"/>
  <c r="L414" i="4" s="1"/>
  <c r="J533" i="4"/>
  <c r="L533" i="4" s="1"/>
  <c r="J656" i="4"/>
  <c r="L656" i="4" s="1"/>
  <c r="J192" i="4"/>
  <c r="L192" i="4" s="1"/>
  <c r="J314" i="4"/>
  <c r="L314" i="4" s="1"/>
  <c r="J378" i="4"/>
  <c r="L378" i="4" s="1"/>
  <c r="J93" i="4"/>
  <c r="L93" i="4" s="1"/>
  <c r="J794" i="4"/>
  <c r="L794" i="4" s="1"/>
  <c r="J446" i="4"/>
  <c r="L446" i="4" s="1"/>
  <c r="J359" i="4"/>
  <c r="L359" i="4" s="1"/>
  <c r="J10" i="4"/>
  <c r="L10" i="4" s="1"/>
  <c r="J795" i="4"/>
  <c r="L795" i="4" s="1"/>
  <c r="J193" i="4"/>
  <c r="L193" i="4" s="1"/>
  <c r="J534" i="4"/>
  <c r="L534" i="4" s="1"/>
  <c r="J657" i="4"/>
  <c r="L657" i="4" s="1"/>
  <c r="J379" i="4"/>
  <c r="L379" i="4" s="1"/>
  <c r="J796" i="4"/>
  <c r="L796" i="4" s="1"/>
  <c r="J194" i="4"/>
  <c r="L194" i="4" s="1"/>
  <c r="J447" i="4"/>
  <c r="L447" i="4" s="1"/>
  <c r="J94" i="4"/>
  <c r="L94" i="4" s="1"/>
  <c r="J360" i="4"/>
  <c r="L360" i="4" s="1"/>
  <c r="J415" i="4"/>
  <c r="L415" i="4" s="1"/>
  <c r="J797" i="4"/>
  <c r="L797" i="4" s="1"/>
  <c r="J535" i="4"/>
  <c r="L535" i="4" s="1"/>
  <c r="J11" i="4"/>
  <c r="L11" i="4" s="1"/>
  <c r="J380" i="4"/>
  <c r="L380" i="4" s="1"/>
  <c r="J798" i="4"/>
  <c r="L798" i="4" s="1"/>
  <c r="J95" i="4"/>
  <c r="L95" i="4" s="1"/>
  <c r="J12" i="4"/>
  <c r="L12" i="4" s="1"/>
  <c r="J416" i="4"/>
  <c r="L416" i="4" s="1"/>
  <c r="J799" i="4"/>
  <c r="L799" i="4" s="1"/>
  <c r="J361" i="4"/>
  <c r="L361" i="4" s="1"/>
  <c r="J536" i="4"/>
  <c r="L536" i="4" s="1"/>
  <c r="J315" i="4"/>
  <c r="L315" i="4" s="1"/>
  <c r="J13" i="4"/>
  <c r="L13" i="4" s="1"/>
  <c r="J14" i="4"/>
  <c r="L14" i="4" s="1"/>
  <c r="J800" i="4"/>
  <c r="L800" i="4" s="1"/>
  <c r="J801" i="4"/>
  <c r="L801" i="4" s="1"/>
  <c r="J381" i="4"/>
  <c r="L381" i="4" s="1"/>
  <c r="J362" i="4"/>
  <c r="L362" i="4" s="1"/>
  <c r="J15" i="4"/>
  <c r="L15" i="4" s="1"/>
  <c r="J537" i="4"/>
  <c r="L537" i="4" s="1"/>
  <c r="J316" i="4"/>
  <c r="L316" i="4" s="1"/>
  <c r="J16" i="4"/>
  <c r="L16" i="4" s="1"/>
  <c r="J17" i="4"/>
  <c r="L17" i="4" s="1"/>
  <c r="J382" i="4"/>
  <c r="L382" i="4" s="1"/>
  <c r="J538" i="4"/>
  <c r="L538" i="4" s="1"/>
  <c r="J448" i="4"/>
  <c r="L448" i="4" s="1"/>
  <c r="J636" i="4"/>
  <c r="L636" i="4" s="1"/>
  <c r="J96" i="4"/>
  <c r="L96" i="4" s="1"/>
  <c r="J802" i="4"/>
  <c r="L802" i="4" s="1"/>
  <c r="J417" i="4"/>
  <c r="L417" i="4" s="1"/>
  <c r="J18" i="4"/>
  <c r="L18" i="4" s="1"/>
  <c r="J803" i="4"/>
  <c r="L803" i="4" s="1"/>
  <c r="J418" i="4"/>
  <c r="L418" i="4" s="1"/>
  <c r="J363" i="4"/>
  <c r="L363" i="4" s="1"/>
  <c r="J19" i="4"/>
  <c r="L19" i="4" s="1"/>
  <c r="J383" i="4"/>
  <c r="L383" i="4" s="1"/>
  <c r="J539" i="4"/>
  <c r="L539" i="4" s="1"/>
  <c r="J97" i="4"/>
  <c r="L97" i="4" s="1"/>
  <c r="J20" i="4"/>
  <c r="L20" i="4" s="1"/>
  <c r="J384" i="4"/>
  <c r="L384" i="4" s="1"/>
  <c r="J317" i="4"/>
  <c r="L317" i="4" s="1"/>
  <c r="J540" i="4"/>
  <c r="L540" i="4" s="1"/>
  <c r="J419" i="4"/>
  <c r="L419" i="4" s="1"/>
  <c r="J21" i="4"/>
  <c r="L21" i="4" s="1"/>
  <c r="J195" i="4"/>
  <c r="L195" i="4" s="1"/>
  <c r="J364" i="4"/>
  <c r="L364" i="4" s="1"/>
  <c r="J73" i="4"/>
  <c r="L73" i="4" s="1"/>
  <c r="J22" i="4"/>
  <c r="L22" i="4" s="1"/>
  <c r="J658" i="4"/>
  <c r="L658" i="4" s="1"/>
  <c r="J98" i="4"/>
  <c r="L98" i="4" s="1"/>
  <c r="J624" i="4"/>
  <c r="L624" i="4" s="1"/>
  <c r="J420" i="4"/>
  <c r="L420" i="4" s="1"/>
  <c r="J196" i="4"/>
  <c r="L196" i="4" s="1"/>
  <c r="J365" i="4"/>
  <c r="L365" i="4" s="1"/>
  <c r="J385" i="4"/>
  <c r="L385" i="4" s="1"/>
  <c r="J23" i="4"/>
  <c r="L23" i="4" s="1"/>
  <c r="J541" i="4"/>
  <c r="L541" i="4" s="1"/>
  <c r="J659" i="4"/>
  <c r="L659" i="4" s="1"/>
  <c r="J421" i="4"/>
  <c r="L421" i="4" s="1"/>
  <c r="J24" i="4"/>
  <c r="L24" i="4" s="1"/>
  <c r="J386" i="4"/>
  <c r="L386" i="4" s="1"/>
  <c r="J197" i="4"/>
  <c r="L197" i="4" s="1"/>
  <c r="J542" i="4"/>
  <c r="L542" i="4" s="1"/>
  <c r="J71" i="4"/>
  <c r="L71" i="4" s="1"/>
  <c r="J25" i="4"/>
  <c r="L25" i="4" s="1"/>
  <c r="J660" i="4"/>
  <c r="L660" i="4" s="1"/>
  <c r="J422" i="4"/>
  <c r="L422" i="4" s="1"/>
  <c r="J26" i="4"/>
  <c r="L26" i="4" s="1"/>
  <c r="J543" i="4"/>
  <c r="L543" i="4" s="1"/>
  <c r="J366" i="4"/>
  <c r="L366" i="4" s="1"/>
  <c r="J318" i="4"/>
  <c r="L318" i="4" s="1"/>
  <c r="J27" i="4"/>
  <c r="L27" i="4" s="1"/>
  <c r="J99" i="4"/>
  <c r="L99" i="4" s="1"/>
  <c r="J544" i="4"/>
  <c r="L544" i="4" s="1"/>
  <c r="J661" i="4"/>
  <c r="L661" i="4" s="1"/>
  <c r="J662" i="4"/>
  <c r="L662" i="4" s="1"/>
  <c r="J367" i="4"/>
  <c r="L367" i="4" s="1"/>
  <c r="J28" i="4"/>
  <c r="L28" i="4" s="1"/>
  <c r="J198" i="4"/>
  <c r="L198" i="4" s="1"/>
  <c r="J319" i="4"/>
  <c r="L319" i="4" s="1"/>
  <c r="J29" i="4"/>
  <c r="L29" i="4" s="1"/>
  <c r="J663" i="4"/>
  <c r="L663" i="4" s="1"/>
  <c r="J423" i="4"/>
  <c r="L423" i="4" s="1"/>
  <c r="J320" i="4"/>
  <c r="L320" i="4" s="1"/>
  <c r="J30" i="4"/>
  <c r="L30" i="4" s="1"/>
  <c r="J199" i="4"/>
  <c r="L199" i="4" s="1"/>
  <c r="J31" i="4"/>
  <c r="L31" i="4" s="1"/>
  <c r="J100" i="4"/>
  <c r="L100" i="4" s="1"/>
  <c r="J368" i="4"/>
  <c r="L368" i="4" s="1"/>
  <c r="J545" i="4"/>
  <c r="L545" i="4" s="1"/>
  <c r="J664" i="4"/>
  <c r="L664" i="4" s="1"/>
  <c r="J32" i="4"/>
  <c r="L32" i="4" s="1"/>
  <c r="J321" i="4"/>
  <c r="L321" i="4" s="1"/>
  <c r="J33" i="4"/>
  <c r="L33" i="4" s="1"/>
  <c r="J554" i="4"/>
  <c r="L554" i="4" s="1"/>
  <c r="J546" i="4"/>
  <c r="L546" i="4" s="1"/>
  <c r="J34" i="4"/>
  <c r="L34" i="4" s="1"/>
  <c r="J200" i="4"/>
  <c r="L200" i="4" s="1"/>
  <c r="J665" i="4"/>
  <c r="L665" i="4" s="1"/>
  <c r="J369" i="4"/>
  <c r="L369" i="4" s="1"/>
  <c r="J322" i="4"/>
  <c r="L322" i="4" s="1"/>
  <c r="J547" i="4"/>
  <c r="L547" i="4" s="1"/>
  <c r="J555" i="4"/>
  <c r="L555" i="4" s="1"/>
  <c r="J323" i="4"/>
  <c r="L323" i="4" s="1"/>
  <c r="J324" i="4"/>
  <c r="L324" i="4" s="1"/>
  <c r="J35" i="4"/>
  <c r="L35" i="4" s="1"/>
  <c r="J36" i="4"/>
  <c r="L36" i="4" s="1"/>
  <c r="J325" i="4"/>
  <c r="L325" i="4" s="1"/>
  <c r="J37" i="4"/>
  <c r="L37" i="4" s="1"/>
  <c r="J326" i="4"/>
  <c r="L326" i="4" s="1"/>
  <c r="J101" i="4"/>
  <c r="L101" i="4" s="1"/>
  <c r="J556" i="4"/>
  <c r="L556" i="4" s="1"/>
  <c r="J327" i="4"/>
  <c r="L327" i="4" s="1"/>
  <c r="J201" i="4"/>
  <c r="L201" i="4" s="1"/>
  <c r="J666" i="4"/>
  <c r="L666" i="4" s="1"/>
  <c r="J328" i="4"/>
  <c r="L328" i="4" s="1"/>
  <c r="J329" i="4"/>
  <c r="L329" i="4" s="1"/>
  <c r="J823" i="4"/>
  <c r="L823" i="4" s="1"/>
  <c r="J133" i="4"/>
  <c r="L133" i="4" s="1"/>
  <c r="J557" i="4"/>
  <c r="L557" i="4" s="1"/>
  <c r="J370" i="4"/>
  <c r="L370" i="4" s="1"/>
  <c r="J202" i="4"/>
  <c r="L202" i="4" s="1"/>
  <c r="J102" i="4"/>
  <c r="L102" i="4" s="1"/>
  <c r="J203" i="4"/>
  <c r="L203" i="4" s="1"/>
  <c r="J824" i="4"/>
  <c r="L824" i="4" s="1"/>
  <c r="J558" i="4"/>
  <c r="L558" i="4" s="1"/>
  <c r="J371" i="4"/>
  <c r="L371" i="4" s="1"/>
  <c r="J38" i="4"/>
  <c r="L38" i="4" s="1"/>
  <c r="J825" i="4"/>
  <c r="L825" i="4" s="1"/>
  <c r="J549" i="4"/>
  <c r="L549" i="4" s="1"/>
  <c r="J103" i="4"/>
  <c r="L103" i="4" s="1"/>
  <c r="J548" i="4"/>
  <c r="L548" i="4" s="1"/>
  <c r="J559" i="4"/>
  <c r="L559" i="4" s="1"/>
  <c r="J826" i="4"/>
  <c r="L826" i="4" s="1"/>
  <c r="J372" i="4"/>
  <c r="L372" i="4" s="1"/>
  <c r="J550" i="4"/>
  <c r="L550" i="4" s="1"/>
  <c r="J104" i="4"/>
  <c r="L104" i="4" s="1"/>
  <c r="J112" i="4"/>
  <c r="L112" i="4" s="1"/>
  <c r="J39" i="4"/>
  <c r="L39" i="4" s="1"/>
  <c r="J373" i="4"/>
  <c r="L373" i="4" s="1"/>
  <c r="J827" i="4"/>
  <c r="L827" i="4" s="1"/>
  <c r="J551" i="4"/>
  <c r="L551" i="4" s="1"/>
  <c r="J552" i="4"/>
  <c r="L552" i="4" s="1"/>
  <c r="J113" i="4"/>
  <c r="L113" i="4" s="1"/>
  <c r="J105" i="4"/>
  <c r="L105" i="4" s="1"/>
  <c r="J40" i="4"/>
  <c r="L40" i="4" s="1"/>
  <c r="J114" i="4"/>
  <c r="L114" i="4" s="1"/>
  <c r="J41" i="4"/>
  <c r="L41" i="4" s="1"/>
  <c r="J106" i="4"/>
  <c r="L106" i="4" s="1"/>
  <c r="J42" i="4"/>
  <c r="L42" i="4" s="1"/>
  <c r="J374" i="4"/>
  <c r="L374" i="4" s="1"/>
  <c r="J43" i="4"/>
  <c r="L43" i="4" s="1"/>
  <c r="J115" i="4"/>
  <c r="L115" i="4" s="1"/>
  <c r="J667" i="4"/>
  <c r="L667" i="4" s="1"/>
  <c r="J116" i="4"/>
  <c r="L116" i="4" s="1"/>
  <c r="J829" i="4"/>
  <c r="L829" i="4" s="1"/>
  <c r="J117" i="4"/>
  <c r="L117" i="4" s="1"/>
  <c r="J507" i="4"/>
  <c r="L507" i="4" s="1"/>
  <c r="J737" i="4"/>
  <c r="I738" i="4"/>
  <c r="I739" i="4"/>
  <c r="I740" i="4"/>
  <c r="I741" i="4"/>
  <c r="I742" i="4"/>
  <c r="I743" i="4"/>
  <c r="I744" i="4"/>
  <c r="I745" i="4"/>
  <c r="I746" i="4"/>
  <c r="I747" i="4"/>
  <c r="I748" i="4"/>
  <c r="I749" i="4"/>
  <c r="I750" i="4"/>
  <c r="I751" i="4"/>
  <c r="I752" i="4"/>
  <c r="I560" i="4"/>
  <c r="I134" i="4"/>
  <c r="I753" i="4"/>
  <c r="I561" i="4"/>
  <c r="I135" i="4"/>
  <c r="I754" i="4"/>
  <c r="I755" i="4"/>
  <c r="I562" i="4"/>
  <c r="I136" i="4"/>
  <c r="I563" i="4"/>
  <c r="I137" i="4"/>
  <c r="I756" i="4"/>
  <c r="I564" i="4"/>
  <c r="I138" i="4"/>
  <c r="I565" i="4"/>
  <c r="I139" i="4"/>
  <c r="I757" i="4"/>
  <c r="I566" i="4"/>
  <c r="I140" i="4"/>
  <c r="I758" i="4"/>
  <c r="I567" i="4"/>
  <c r="I141" i="4"/>
  <c r="I568" i="4"/>
  <c r="I142" i="4"/>
  <c r="I759" i="4"/>
  <c r="I569" i="4"/>
  <c r="I143" i="4"/>
  <c r="I760" i="4"/>
  <c r="I761" i="4"/>
  <c r="I570" i="4"/>
  <c r="I144" i="4"/>
  <c r="I571" i="4"/>
  <c r="I145" i="4"/>
  <c r="I762" i="4"/>
  <c r="I572" i="4"/>
  <c r="I146" i="4"/>
  <c r="I573" i="4"/>
  <c r="I147" i="4"/>
  <c r="I763" i="4"/>
  <c r="I764" i="4"/>
  <c r="I574" i="4"/>
  <c r="I148" i="4"/>
  <c r="I575" i="4"/>
  <c r="I149" i="4"/>
  <c r="I765" i="4"/>
  <c r="I576" i="4"/>
  <c r="I150" i="4"/>
  <c r="I577" i="4"/>
  <c r="I151" i="4"/>
  <c r="I766" i="4"/>
  <c r="I578" i="4"/>
  <c r="I152" i="4"/>
  <c r="I579" i="4"/>
  <c r="I153" i="4"/>
  <c r="I767" i="4"/>
  <c r="I580" i="4"/>
  <c r="I154" i="4"/>
  <c r="I581" i="4"/>
  <c r="I155" i="4"/>
  <c r="I582" i="4"/>
  <c r="I156" i="4"/>
  <c r="I583" i="4"/>
  <c r="I157" i="4"/>
  <c r="I584" i="4"/>
  <c r="I158" i="4"/>
  <c r="I585" i="4"/>
  <c r="I159" i="4"/>
  <c r="I586" i="4"/>
  <c r="I160" i="4"/>
  <c r="I587" i="4"/>
  <c r="I161" i="4"/>
  <c r="I588" i="4"/>
  <c r="I162" i="4"/>
  <c r="I589" i="4"/>
  <c r="I163" i="4"/>
  <c r="I590" i="4"/>
  <c r="I164" i="4"/>
  <c r="I591" i="4"/>
  <c r="I165" i="4"/>
  <c r="I166" i="4"/>
  <c r="I167" i="4"/>
  <c r="I168" i="4"/>
  <c r="I169" i="4"/>
  <c r="I170" i="4"/>
  <c r="I592" i="4"/>
  <c r="I171" i="4"/>
  <c r="I172" i="4"/>
  <c r="I593" i="4"/>
  <c r="I173" i="4"/>
  <c r="I174" i="4"/>
  <c r="I594" i="4"/>
  <c r="I175" i="4"/>
  <c r="I595" i="4"/>
  <c r="I176" i="4"/>
  <c r="I596" i="4"/>
  <c r="I177" i="4"/>
  <c r="I597" i="4"/>
  <c r="I178" i="4"/>
  <c r="I179" i="4"/>
  <c r="I598" i="4"/>
  <c r="I599" i="4"/>
  <c r="I180" i="4"/>
  <c r="I669" i="4"/>
  <c r="I600" i="4"/>
  <c r="I181" i="4"/>
  <c r="I601" i="4"/>
  <c r="I182" i="4"/>
  <c r="I625" i="4"/>
  <c r="I602" i="4"/>
  <c r="I183" i="4"/>
  <c r="I603" i="4"/>
  <c r="I184" i="4"/>
  <c r="I479" i="4"/>
  <c r="I670" i="4"/>
  <c r="I626" i="4"/>
  <c r="I475" i="4"/>
  <c r="I604" i="4"/>
  <c r="I185" i="4"/>
  <c r="I627" i="4"/>
  <c r="I233" i="4"/>
  <c r="I671" i="4"/>
  <c r="I628" i="4"/>
  <c r="I234" i="4"/>
  <c r="I672" i="4"/>
  <c r="I605" i="4"/>
  <c r="I186" i="4"/>
  <c r="I235" i="4"/>
  <c r="I480" i="4"/>
  <c r="I606" i="4"/>
  <c r="I187" i="4"/>
  <c r="I629" i="4"/>
  <c r="I236" i="4"/>
  <c r="I673" i="4"/>
  <c r="I607" i="4"/>
  <c r="I608" i="4"/>
  <c r="I188" i="4"/>
  <c r="I237" i="4"/>
  <c r="I476" i="4"/>
  <c r="I674" i="4"/>
  <c r="I238" i="4"/>
  <c r="I239" i="4"/>
  <c r="I630" i="4"/>
  <c r="I609" i="4"/>
  <c r="I631" i="4"/>
  <c r="I610" i="4"/>
  <c r="I675" i="4"/>
  <c r="I240" i="4"/>
  <c r="I189" i="4"/>
  <c r="I632" i="4"/>
  <c r="I241" i="4"/>
  <c r="I676" i="4"/>
  <c r="I611" i="4"/>
  <c r="I612" i="4"/>
  <c r="I190" i="4"/>
  <c r="I677" i="4"/>
  <c r="I242" i="4"/>
  <c r="I477" i="4"/>
  <c r="I243" i="4"/>
  <c r="I678" i="4"/>
  <c r="I191" i="4"/>
  <c r="I244" i="4"/>
  <c r="I679" i="4"/>
  <c r="I245" i="4"/>
  <c r="I680" i="4"/>
  <c r="I246" i="4"/>
  <c r="I633" i="4"/>
  <c r="I247" i="4"/>
  <c r="I248" i="4"/>
  <c r="I681" i="4"/>
  <c r="I478" i="4"/>
  <c r="I249" i="4"/>
  <c r="I250" i="4"/>
  <c r="I251" i="4"/>
  <c r="I252" i="4"/>
  <c r="I682" i="4"/>
  <c r="I253" i="4"/>
  <c r="I683" i="4"/>
  <c r="I254" i="4"/>
  <c r="I255" i="4"/>
  <c r="I256" i="4"/>
  <c r="I684" i="4"/>
  <c r="I257" i="4"/>
  <c r="I258" i="4"/>
  <c r="I685" i="4"/>
  <c r="I259" i="4"/>
  <c r="I686" i="4"/>
  <c r="I260" i="4"/>
  <c r="I261" i="4"/>
  <c r="I687" i="4"/>
  <c r="I262" i="4"/>
  <c r="I263" i="4"/>
  <c r="I264" i="4"/>
  <c r="I688" i="4"/>
  <c r="I634" i="4"/>
  <c r="I689" i="4"/>
  <c r="I265" i="4"/>
  <c r="I266" i="4"/>
  <c r="I267" i="4"/>
  <c r="I268" i="4"/>
  <c r="I690" i="4"/>
  <c r="I269" i="4"/>
  <c r="I691" i="4"/>
  <c r="I270" i="4"/>
  <c r="I271" i="4"/>
  <c r="I692" i="4"/>
  <c r="I272" i="4"/>
  <c r="I693" i="4"/>
  <c r="I273" i="4"/>
  <c r="I694" i="4"/>
  <c r="I274" i="4"/>
  <c r="I695" i="4"/>
  <c r="I275" i="4"/>
  <c r="I276" i="4"/>
  <c r="I696" i="4"/>
  <c r="I481" i="4"/>
  <c r="I277" i="4"/>
  <c r="I278" i="4"/>
  <c r="I482" i="4"/>
  <c r="I483" i="4"/>
  <c r="I279" i="4"/>
  <c r="I697" i="4"/>
  <c r="I280" i="4"/>
  <c r="I281" i="4"/>
  <c r="I698" i="4"/>
  <c r="I282" i="4"/>
  <c r="I484" i="4"/>
  <c r="I283" i="4"/>
  <c r="I699" i="4"/>
  <c r="I635" i="4"/>
  <c r="I284" i="4"/>
  <c r="I485" i="4"/>
  <c r="I285" i="4"/>
  <c r="I286" i="4"/>
  <c r="I700" i="4"/>
  <c r="I287" i="4"/>
  <c r="I288" i="4"/>
  <c r="I289" i="4"/>
  <c r="I290" i="4"/>
  <c r="I701" i="4"/>
  <c r="I291" i="4"/>
  <c r="I292" i="4"/>
  <c r="I702" i="4"/>
  <c r="I486" i="4"/>
  <c r="I703" i="4"/>
  <c r="I704" i="4"/>
  <c r="I487" i="4"/>
  <c r="I488" i="4"/>
  <c r="I705" i="4"/>
  <c r="I489" i="4"/>
  <c r="I204" i="4"/>
  <c r="I490" i="4"/>
  <c r="I491" i="4"/>
  <c r="I492" i="4"/>
  <c r="I205" i="4"/>
  <c r="I206" i="4"/>
  <c r="I706" i="4"/>
  <c r="I207" i="4"/>
  <c r="I208" i="4"/>
  <c r="I493" i="4"/>
  <c r="I494" i="4"/>
  <c r="I209" i="4"/>
  <c r="I707" i="4"/>
  <c r="I210" i="4"/>
  <c r="I211" i="4"/>
  <c r="I708" i="4"/>
  <c r="I553" i="4"/>
  <c r="I212" i="4"/>
  <c r="I120" i="4"/>
  <c r="I613" i="4"/>
  <c r="I614" i="4"/>
  <c r="I121" i="4"/>
  <c r="I213" i="4"/>
  <c r="I334" i="4"/>
  <c r="I709" i="4"/>
  <c r="I495" i="4"/>
  <c r="I335" i="4"/>
  <c r="I336" i="4"/>
  <c r="I122" i="4"/>
  <c r="I337" i="4"/>
  <c r="I214" i="4"/>
  <c r="I338" i="4"/>
  <c r="I710" i="4"/>
  <c r="I619" i="4"/>
  <c r="I342" i="4"/>
  <c r="I496" i="4"/>
  <c r="I497" i="4"/>
  <c r="I711" i="4"/>
  <c r="I498" i="4"/>
  <c r="I712" i="4"/>
  <c r="I808" i="4"/>
  <c r="I294" i="4"/>
  <c r="I713" i="4"/>
  <c r="I215" i="4"/>
  <c r="I618" i="4"/>
  <c r="I295" i="4"/>
  <c r="I217" i="4"/>
  <c r="I714" i="4"/>
  <c r="I615" i="4"/>
  <c r="I809" i="4"/>
  <c r="I768" i="4"/>
  <c r="I296" i="4"/>
  <c r="I339" i="4"/>
  <c r="I499" i="4"/>
  <c r="I340" i="4"/>
  <c r="I810" i="4"/>
  <c r="I449" i="4"/>
  <c r="I715" i="4"/>
  <c r="I500" i="4"/>
  <c r="I616" i="4"/>
  <c r="I811" i="4"/>
  <c r="I450" i="4"/>
  <c r="I716" i="4"/>
  <c r="I769" i="4"/>
  <c r="I216" i="4"/>
  <c r="I341" i="4"/>
  <c r="I451" i="4"/>
  <c r="I332" i="4"/>
  <c r="I501" i="4"/>
  <c r="I812" i="4"/>
  <c r="I452" i="4"/>
  <c r="I717" i="4"/>
  <c r="I123" i="4"/>
  <c r="I508" i="4"/>
  <c r="I843" i="4"/>
  <c r="I124" i="4"/>
  <c r="I453" i="4"/>
  <c r="I375" i="4"/>
  <c r="I735" i="4"/>
  <c r="I831" i="4"/>
  <c r="I502" i="4"/>
  <c r="I454" i="4"/>
  <c r="I718" i="4"/>
  <c r="I110" i="4"/>
  <c r="I813" i="4"/>
  <c r="I503" i="4"/>
  <c r="I455" i="4"/>
  <c r="I125" i="4"/>
  <c r="I509" i="4"/>
  <c r="I504" i="4"/>
  <c r="I844" i="4"/>
  <c r="I849" i="4"/>
  <c r="I807" i="4"/>
  <c r="I333" i="4"/>
  <c r="I804" i="4"/>
  <c r="I832" i="4"/>
  <c r="I456" i="4"/>
  <c r="I126" i="4"/>
  <c r="I510" i="4"/>
  <c r="I719" i="4"/>
  <c r="I736" i="4"/>
  <c r="I111" i="4"/>
  <c r="I814" i="4"/>
  <c r="I845" i="4"/>
  <c r="I424" i="4"/>
  <c r="I457" i="4"/>
  <c r="I430" i="4"/>
  <c r="I297" i="4"/>
  <c r="I387" i="4"/>
  <c r="I511" i="4"/>
  <c r="I805" i="4"/>
  <c r="I833" i="4"/>
  <c r="I298" i="4"/>
  <c r="I72" i="4"/>
  <c r="I505" i="4"/>
  <c r="I720" i="4"/>
  <c r="I815" i="4"/>
  <c r="I425" i="4"/>
  <c r="I512" i="4"/>
  <c r="I639" i="4"/>
  <c r="I293" i="4"/>
  <c r="I458" i="4"/>
  <c r="I513" i="4"/>
  <c r="I640" i="4"/>
  <c r="I431" i="4"/>
  <c r="I299" i="4"/>
  <c r="I45" i="4"/>
  <c r="I388" i="4"/>
  <c r="I637" i="4"/>
  <c r="I74" i="4"/>
  <c r="I806" i="4"/>
  <c r="I846" i="4"/>
  <c r="I834" i="4"/>
  <c r="I300" i="4"/>
  <c r="I46" i="4"/>
  <c r="I506" i="4"/>
  <c r="I721" i="4"/>
  <c r="I47" i="4"/>
  <c r="I389" i="4"/>
  <c r="I514" i="4"/>
  <c r="I108" i="4"/>
  <c r="I459" i="4"/>
  <c r="I48" i="4"/>
  <c r="I641" i="4"/>
  <c r="I432" i="4"/>
  <c r="I722" i="4"/>
  <c r="I847" i="4"/>
  <c r="I301" i="4"/>
  <c r="I390" i="4"/>
  <c r="I515" i="4"/>
  <c r="I850" i="4"/>
  <c r="I302" i="4"/>
  <c r="I49" i="4"/>
  <c r="I391" i="4"/>
  <c r="I109" i="4"/>
  <c r="I426" i="4"/>
  <c r="I460" i="4"/>
  <c r="I642" i="4"/>
  <c r="I433" i="4"/>
  <c r="I851" i="4"/>
  <c r="I816" i="4"/>
  <c r="I427" i="4"/>
  <c r="I392" i="4"/>
  <c r="I835" i="4"/>
  <c r="I428" i="4"/>
  <c r="I50" i="4"/>
  <c r="I51" i="4"/>
  <c r="I52" i="4"/>
  <c r="I77" i="4"/>
  <c r="I516" i="4"/>
  <c r="I75" i="4"/>
  <c r="I668" i="4"/>
  <c r="I848" i="4"/>
  <c r="I461" i="4"/>
  <c r="I53" i="4"/>
  <c r="I643" i="4"/>
  <c r="I434" i="4"/>
  <c r="I127" i="4"/>
  <c r="I393" i="4"/>
  <c r="I836" i="4"/>
  <c r="I817" i="4"/>
  <c r="I219" i="4"/>
  <c r="I54" i="4"/>
  <c r="I55" i="4"/>
  <c r="I517" i="4"/>
  <c r="I220" i="4"/>
  <c r="I429" i="4"/>
  <c r="I394" i="4"/>
  <c r="I221" i="4"/>
  <c r="I462" i="4"/>
  <c r="I56" i="4"/>
  <c r="I57" i="4"/>
  <c r="I435" i="4"/>
  <c r="I128" i="4"/>
  <c r="I395" i="4"/>
  <c r="I303" i="4"/>
  <c r="I644" i="4"/>
  <c r="I818" i="4"/>
  <c r="I222" i="4"/>
  <c r="I78" i="4"/>
  <c r="I723" i="4"/>
  <c r="I58" i="4"/>
  <c r="I396" i="4"/>
  <c r="I518" i="4"/>
  <c r="I223" i="4"/>
  <c r="I463" i="4"/>
  <c r="I436" i="4"/>
  <c r="I397" i="4"/>
  <c r="I304" i="4"/>
  <c r="I770" i="4"/>
  <c r="I343" i="4"/>
  <c r="I59" i="4"/>
  <c r="I819" i="4"/>
  <c r="I79" i="4"/>
  <c r="I724" i="4"/>
  <c r="I224" i="4"/>
  <c r="I398" i="4"/>
  <c r="I519" i="4"/>
  <c r="I225" i="4"/>
  <c r="I464" i="4"/>
  <c r="I820" i="4"/>
  <c r="I60" i="4"/>
  <c r="I399" i="4"/>
  <c r="I305" i="4"/>
  <c r="I344" i="4"/>
  <c r="I80" i="4"/>
  <c r="I645" i="4"/>
  <c r="I725" i="4"/>
  <c r="I226" i="4"/>
  <c r="I61" i="4"/>
  <c r="I400" i="4"/>
  <c r="I520" i="4"/>
  <c r="I771" i="4"/>
  <c r="I227" i="4"/>
  <c r="I437" i="4"/>
  <c r="I401" i="4"/>
  <c r="I646" i="4"/>
  <c r="I306" i="4"/>
  <c r="I345" i="4"/>
  <c r="I465" i="4"/>
  <c r="I772" i="4"/>
  <c r="I821" i="4"/>
  <c r="I726" i="4"/>
  <c r="I228" i="4"/>
  <c r="I62" i="4"/>
  <c r="I521" i="4"/>
  <c r="I229" i="4"/>
  <c r="I63" i="4"/>
  <c r="I647" i="4"/>
  <c r="I822" i="4"/>
  <c r="I402" i="4"/>
  <c r="I522" i="4"/>
  <c r="I64" i="4"/>
  <c r="I773" i="4"/>
  <c r="I346" i="4"/>
  <c r="I466" i="4"/>
  <c r="I230" i="4"/>
  <c r="I403" i="4"/>
  <c r="I523" i="4"/>
  <c r="I307" i="4"/>
  <c r="I231" i="4"/>
  <c r="I467" i="4"/>
  <c r="I65" i="4"/>
  <c r="I438" i="4"/>
  <c r="I774" i="4"/>
  <c r="I347" i="4"/>
  <c r="I66" i="4"/>
  <c r="I524" i="4"/>
  <c r="I648" i="4"/>
  <c r="I468" i="4"/>
  <c r="I129" i="4"/>
  <c r="I67" i="4"/>
  <c r="I727" i="4"/>
  <c r="I775" i="4"/>
  <c r="I232" i="4"/>
  <c r="I439" i="4"/>
  <c r="I130" i="4"/>
  <c r="I81" i="4"/>
  <c r="I76" i="4"/>
  <c r="I776" i="4"/>
  <c r="I348" i="4"/>
  <c r="I469" i="4"/>
  <c r="I525" i="4"/>
  <c r="I728" i="4"/>
  <c r="I404" i="4"/>
  <c r="I308" i="4"/>
  <c r="I82" i="4"/>
  <c r="I470" i="4"/>
  <c r="I440" i="4"/>
  <c r="I526" i="4"/>
  <c r="I83" i="4"/>
  <c r="I777" i="4"/>
  <c r="I349" i="4"/>
  <c r="I405" i="4"/>
  <c r="I441" i="4"/>
  <c r="I84" i="4"/>
  <c r="I778" i="4"/>
  <c r="I527" i="4"/>
  <c r="I649" i="4"/>
  <c r="I131" i="4"/>
  <c r="I406" i="4"/>
  <c r="I350" i="4"/>
  <c r="I68" i="4"/>
  <c r="I729" i="4"/>
  <c r="I471" i="4"/>
  <c r="I309" i="4"/>
  <c r="I779" i="4"/>
  <c r="I837" i="4"/>
  <c r="I407" i="4"/>
  <c r="I442" i="4"/>
  <c r="I85" i="4"/>
  <c r="I780" i="4"/>
  <c r="I472" i="4"/>
  <c r="I528" i="4"/>
  <c r="I408" i="4"/>
  <c r="I351" i="4"/>
  <c r="I474" i="4"/>
  <c r="I473" i="4"/>
  <c r="I69" i="4"/>
  <c r="I730" i="4"/>
  <c r="I650" i="4"/>
  <c r="I86" i="4"/>
  <c r="I838" i="4"/>
  <c r="I409" i="4"/>
  <c r="I352" i="4"/>
  <c r="I781" i="4"/>
  <c r="I651" i="4"/>
  <c r="I731" i="4"/>
  <c r="I87" i="4"/>
  <c r="I529" i="4"/>
  <c r="I331" i="4"/>
  <c r="I839" i="4"/>
  <c r="I70" i="4"/>
  <c r="I410" i="4"/>
  <c r="I310" i="4"/>
  <c r="I782" i="4"/>
  <c r="I353" i="4"/>
  <c r="I88" i="4"/>
  <c r="I783" i="4"/>
  <c r="I652" i="4"/>
  <c r="I530" i="4"/>
  <c r="I311" i="4"/>
  <c r="I840" i="4"/>
  <c r="I784" i="4"/>
  <c r="I411" i="4"/>
  <c r="I653" i="4"/>
  <c r="I89" i="4"/>
  <c r="I732" i="4"/>
  <c r="I354" i="4"/>
  <c r="I785" i="4"/>
  <c r="I3" i="4"/>
  <c r="I841" i="4"/>
  <c r="I531" i="4"/>
  <c r="I617" i="4"/>
  <c r="I786" i="4"/>
  <c r="I312" i="4"/>
  <c r="I355" i="4"/>
  <c r="I4" i="4"/>
  <c r="I733" i="4"/>
  <c r="I787" i="4"/>
  <c r="I654" i="4"/>
  <c r="I90" i="4"/>
  <c r="I5" i="4"/>
  <c r="I842" i="4"/>
  <c r="I532" i="4"/>
  <c r="I620" i="4"/>
  <c r="I788" i="4"/>
  <c r="I443" i="4"/>
  <c r="I313" i="4"/>
  <c r="I356" i="4"/>
  <c r="I6" i="4"/>
  <c r="I621" i="4"/>
  <c r="I412" i="4"/>
  <c r="I789" i="4"/>
  <c r="I655" i="4"/>
  <c r="I91" i="4"/>
  <c r="I734" i="4"/>
  <c r="I622" i="4"/>
  <c r="I623" i="4"/>
  <c r="I376" i="4"/>
  <c r="I790" i="4"/>
  <c r="I444" i="4"/>
  <c r="I92" i="4"/>
  <c r="I357" i="4"/>
  <c r="I7" i="4"/>
  <c r="I791" i="4"/>
  <c r="I8" i="4"/>
  <c r="I413" i="4"/>
  <c r="I377" i="4"/>
  <c r="I792" i="4"/>
  <c r="I445" i="4"/>
  <c r="I358" i="4"/>
  <c r="I793" i="4"/>
  <c r="I9" i="4"/>
  <c r="I414" i="4"/>
  <c r="I533" i="4"/>
  <c r="I656" i="4"/>
  <c r="I192" i="4"/>
  <c r="I314" i="4"/>
  <c r="I378" i="4"/>
  <c r="I93" i="4"/>
  <c r="I794" i="4"/>
  <c r="I446" i="4"/>
  <c r="I359" i="4"/>
  <c r="I10" i="4"/>
  <c r="I795" i="4"/>
  <c r="I193" i="4"/>
  <c r="I534" i="4"/>
  <c r="I657" i="4"/>
  <c r="I379" i="4"/>
  <c r="I796" i="4"/>
  <c r="I194" i="4"/>
  <c r="I447" i="4"/>
  <c r="I94" i="4"/>
  <c r="I360" i="4"/>
  <c r="I415" i="4"/>
  <c r="I797" i="4"/>
  <c r="I535" i="4"/>
  <c r="I11" i="4"/>
  <c r="I380" i="4"/>
  <c r="I798" i="4"/>
  <c r="I95" i="4"/>
  <c r="I12" i="4"/>
  <c r="I416" i="4"/>
  <c r="I799" i="4"/>
  <c r="I361" i="4"/>
  <c r="I536" i="4"/>
  <c r="I315" i="4"/>
  <c r="I13" i="4"/>
  <c r="I14" i="4"/>
  <c r="I800" i="4"/>
  <c r="I801" i="4"/>
  <c r="I381" i="4"/>
  <c r="I362" i="4"/>
  <c r="I15" i="4"/>
  <c r="I537" i="4"/>
  <c r="I316" i="4"/>
  <c r="I16" i="4"/>
  <c r="I17" i="4"/>
  <c r="I382" i="4"/>
  <c r="I538" i="4"/>
  <c r="I448" i="4"/>
  <c r="I636" i="4"/>
  <c r="I96" i="4"/>
  <c r="I802" i="4"/>
  <c r="I417" i="4"/>
  <c r="I18" i="4"/>
  <c r="I803" i="4"/>
  <c r="I418" i="4"/>
  <c r="I363" i="4"/>
  <c r="I19" i="4"/>
  <c r="I383" i="4"/>
  <c r="I539" i="4"/>
  <c r="I97" i="4"/>
  <c r="I20" i="4"/>
  <c r="I384" i="4"/>
  <c r="I317" i="4"/>
  <c r="I540" i="4"/>
  <c r="I419" i="4"/>
  <c r="I21" i="4"/>
  <c r="I195" i="4"/>
  <c r="I364" i="4"/>
  <c r="I73" i="4"/>
  <c r="I22" i="4"/>
  <c r="I658" i="4"/>
  <c r="I98" i="4"/>
  <c r="I624" i="4"/>
  <c r="I420" i="4"/>
  <c r="I196" i="4"/>
  <c r="I365" i="4"/>
  <c r="I385" i="4"/>
  <c r="I23" i="4"/>
  <c r="I541" i="4"/>
  <c r="I659" i="4"/>
  <c r="I421" i="4"/>
  <c r="I24" i="4"/>
  <c r="I386" i="4"/>
  <c r="I197" i="4"/>
  <c r="I542" i="4"/>
  <c r="I71" i="4"/>
  <c r="I25" i="4"/>
  <c r="I660" i="4"/>
  <c r="I422" i="4"/>
  <c r="I26" i="4"/>
  <c r="I543" i="4"/>
  <c r="I366" i="4"/>
  <c r="I318" i="4"/>
  <c r="I27" i="4"/>
  <c r="I99" i="4"/>
  <c r="I544" i="4"/>
  <c r="I661" i="4"/>
  <c r="I662" i="4"/>
  <c r="I367" i="4"/>
  <c r="I28" i="4"/>
  <c r="I198" i="4"/>
  <c r="I319" i="4"/>
  <c r="I29" i="4"/>
  <c r="I663" i="4"/>
  <c r="I423" i="4"/>
  <c r="I320" i="4"/>
  <c r="I30" i="4"/>
  <c r="I199" i="4"/>
  <c r="I31" i="4"/>
  <c r="I100" i="4"/>
  <c r="I368" i="4"/>
  <c r="I545" i="4"/>
  <c r="I664" i="4"/>
  <c r="I32" i="4"/>
  <c r="I321" i="4"/>
  <c r="I33" i="4"/>
  <c r="I554" i="4"/>
  <c r="I546" i="4"/>
  <c r="I34" i="4"/>
  <c r="I200" i="4"/>
  <c r="I665" i="4"/>
  <c r="I369" i="4"/>
  <c r="I322" i="4"/>
  <c r="I547" i="4"/>
  <c r="I555" i="4"/>
  <c r="I323" i="4"/>
  <c r="I324" i="4"/>
  <c r="I35" i="4"/>
  <c r="I36" i="4"/>
  <c r="I325" i="4"/>
  <c r="I37" i="4"/>
  <c r="I326" i="4"/>
  <c r="I101" i="4"/>
  <c r="I556" i="4"/>
  <c r="I327" i="4"/>
  <c r="I201" i="4"/>
  <c r="I666" i="4"/>
  <c r="I328" i="4"/>
  <c r="I329" i="4"/>
  <c r="I823" i="4"/>
  <c r="I133" i="4"/>
  <c r="I557" i="4"/>
  <c r="I370" i="4"/>
  <c r="I202" i="4"/>
  <c r="I102" i="4"/>
  <c r="I203" i="4"/>
  <c r="I824" i="4"/>
  <c r="I558" i="4"/>
  <c r="I371" i="4"/>
  <c r="I38" i="4"/>
  <c r="I825" i="4"/>
  <c r="I549" i="4"/>
  <c r="I103" i="4"/>
  <c r="I548" i="4"/>
  <c r="I559" i="4"/>
  <c r="I826" i="4"/>
  <c r="I372" i="4"/>
  <c r="I550" i="4"/>
  <c r="I104" i="4"/>
  <c r="I112" i="4"/>
  <c r="I39" i="4"/>
  <c r="I373" i="4"/>
  <c r="I827" i="4"/>
  <c r="I551" i="4"/>
  <c r="I552" i="4"/>
  <c r="I113" i="4"/>
  <c r="I105" i="4"/>
  <c r="I40" i="4"/>
  <c r="I114" i="4"/>
  <c r="I41" i="4"/>
  <c r="I106" i="4"/>
  <c r="I42" i="4"/>
  <c r="I374" i="4"/>
  <c r="I43" i="4"/>
  <c r="I115" i="4"/>
  <c r="I667" i="4"/>
  <c r="I116" i="4"/>
  <c r="I829" i="4"/>
  <c r="I117" i="4"/>
  <c r="I507" i="4"/>
  <c r="I737" i="4"/>
  <c r="K1" i="4" l="1"/>
  <c r="N366" i="4"/>
  <c r="N794" i="4"/>
  <c r="N826" i="4"/>
  <c r="N98" i="4"/>
  <c r="P376" i="4"/>
  <c r="P829" i="4"/>
  <c r="N201" i="4"/>
  <c r="P96" i="4"/>
  <c r="N4" i="4"/>
  <c r="P32" i="4"/>
  <c r="N95" i="4"/>
  <c r="P731" i="4"/>
  <c r="J1" i="4"/>
  <c r="L737" i="4"/>
  <c r="L1" i="4" s="1"/>
  <c r="O667" i="4"/>
  <c r="N667" i="4"/>
  <c r="O42" i="4"/>
  <c r="N42" i="4"/>
  <c r="O551" i="4"/>
  <c r="N551" i="4"/>
  <c r="O549" i="4"/>
  <c r="N549" i="4"/>
  <c r="O202" i="4"/>
  <c r="N202" i="4"/>
  <c r="O823" i="4"/>
  <c r="N823" i="4"/>
  <c r="O326" i="4"/>
  <c r="N326" i="4"/>
  <c r="O200" i="4"/>
  <c r="N200" i="4"/>
  <c r="O545" i="4"/>
  <c r="N545" i="4"/>
  <c r="O199" i="4"/>
  <c r="N199" i="4"/>
  <c r="O28" i="4"/>
  <c r="N28" i="4"/>
  <c r="O660" i="4"/>
  <c r="N660" i="4"/>
  <c r="O659" i="4"/>
  <c r="N659" i="4"/>
  <c r="O365" i="4"/>
  <c r="N365" i="4"/>
  <c r="O364" i="4"/>
  <c r="N364" i="4"/>
  <c r="O363" i="4"/>
  <c r="N363" i="4"/>
  <c r="O448" i="4"/>
  <c r="N448" i="4"/>
  <c r="O16" i="4"/>
  <c r="N16" i="4"/>
  <c r="O14" i="4"/>
  <c r="N14" i="4"/>
  <c r="O535" i="4"/>
  <c r="N535" i="4"/>
  <c r="O379" i="4"/>
  <c r="N379" i="4"/>
  <c r="O795" i="4"/>
  <c r="N795" i="4"/>
  <c r="O192" i="4"/>
  <c r="N192" i="4"/>
  <c r="O791" i="4"/>
  <c r="N791" i="4"/>
  <c r="O622" i="4"/>
  <c r="N622" i="4"/>
  <c r="O789" i="4"/>
  <c r="N789" i="4"/>
  <c r="O620" i="4"/>
  <c r="N620" i="4"/>
  <c r="O617" i="4"/>
  <c r="N617" i="4"/>
  <c r="P41" i="4"/>
  <c r="N558" i="4"/>
  <c r="N35" i="4"/>
  <c r="P320" i="4"/>
  <c r="N197" i="4"/>
  <c r="N540" i="4"/>
  <c r="P537" i="4"/>
  <c r="N94" i="4"/>
  <c r="N9" i="4"/>
  <c r="P621" i="4"/>
  <c r="N785" i="4"/>
  <c r="P780" i="4"/>
  <c r="N40" i="4"/>
  <c r="P203" i="4"/>
  <c r="N547" i="4"/>
  <c r="N663" i="4"/>
  <c r="P24" i="4"/>
  <c r="N97" i="4"/>
  <c r="N362" i="4"/>
  <c r="P194" i="4"/>
  <c r="N792" i="4"/>
  <c r="N356" i="4"/>
  <c r="P732" i="4"/>
  <c r="P729" i="4"/>
  <c r="N43" i="4"/>
  <c r="P43" i="4"/>
  <c r="N113" i="4"/>
  <c r="P113" i="4"/>
  <c r="N373" i="4"/>
  <c r="P373" i="4"/>
  <c r="N550" i="4"/>
  <c r="P550" i="4"/>
  <c r="N548" i="4"/>
  <c r="P548" i="4"/>
  <c r="N38" i="4"/>
  <c r="P38" i="4"/>
  <c r="N557" i="4"/>
  <c r="P557" i="4"/>
  <c r="N556" i="4"/>
  <c r="P556" i="4"/>
  <c r="N325" i="4"/>
  <c r="P325" i="4"/>
  <c r="N323" i="4"/>
  <c r="P323" i="4"/>
  <c r="N369" i="4"/>
  <c r="P369" i="4"/>
  <c r="N546" i="4"/>
  <c r="P546" i="4"/>
  <c r="N100" i="4"/>
  <c r="P100" i="4"/>
  <c r="N319" i="4"/>
  <c r="P319" i="4"/>
  <c r="N662" i="4"/>
  <c r="P662" i="4"/>
  <c r="N27" i="4"/>
  <c r="P27" i="4"/>
  <c r="N26" i="4"/>
  <c r="P26" i="4"/>
  <c r="N71" i="4"/>
  <c r="P71" i="4"/>
  <c r="N23" i="4"/>
  <c r="P23" i="4"/>
  <c r="N22" i="4"/>
  <c r="P22" i="4"/>
  <c r="N21" i="4"/>
  <c r="P21" i="4"/>
  <c r="N384" i="4"/>
  <c r="P384" i="4"/>
  <c r="N383" i="4"/>
  <c r="P383" i="4"/>
  <c r="N803" i="4"/>
  <c r="P803" i="4"/>
  <c r="N382" i="4"/>
  <c r="P382" i="4"/>
  <c r="N801" i="4"/>
  <c r="P801" i="4"/>
  <c r="N315" i="4"/>
  <c r="P315" i="4"/>
  <c r="N416" i="4"/>
  <c r="P416" i="4"/>
  <c r="N380" i="4"/>
  <c r="P380" i="4"/>
  <c r="N415" i="4"/>
  <c r="P415" i="4"/>
  <c r="N534" i="4"/>
  <c r="P534" i="4"/>
  <c r="N378" i="4"/>
  <c r="P378" i="4"/>
  <c r="N533" i="4"/>
  <c r="P533" i="4"/>
  <c r="N358" i="4"/>
  <c r="P358" i="4"/>
  <c r="N413" i="4"/>
  <c r="P413" i="4"/>
  <c r="N357" i="4"/>
  <c r="P357" i="4"/>
  <c r="N91" i="4"/>
  <c r="P91" i="4"/>
  <c r="N443" i="4"/>
  <c r="P443" i="4"/>
  <c r="N842" i="4"/>
  <c r="P842" i="4"/>
  <c r="N787" i="4"/>
  <c r="P787" i="4"/>
  <c r="N312" i="4"/>
  <c r="P312" i="4"/>
  <c r="N841" i="4"/>
  <c r="P841" i="4"/>
  <c r="N784" i="4"/>
  <c r="P784" i="4"/>
  <c r="N782" i="4"/>
  <c r="P782" i="4"/>
  <c r="N730" i="4"/>
  <c r="P730" i="4"/>
  <c r="N507" i="4"/>
  <c r="N112" i="4"/>
  <c r="P328" i="4"/>
  <c r="N33" i="4"/>
  <c r="N544" i="4"/>
  <c r="P420" i="4"/>
  <c r="N417" i="4"/>
  <c r="N361" i="4"/>
  <c r="P359" i="4"/>
  <c r="N444" i="4"/>
  <c r="N90" i="4"/>
  <c r="Q1" i="4"/>
  <c r="O83" i="4"/>
  <c r="P83" i="4"/>
  <c r="O232" i="4"/>
  <c r="P232" i="4"/>
  <c r="O65" i="4"/>
  <c r="P65" i="4"/>
  <c r="O402" i="4"/>
  <c r="P402" i="4"/>
  <c r="O437" i="4"/>
  <c r="P437" i="4"/>
  <c r="O645" i="4"/>
  <c r="P645" i="4"/>
  <c r="O724" i="4"/>
  <c r="P724" i="4"/>
  <c r="O396" i="4"/>
  <c r="P396" i="4"/>
  <c r="O56" i="4"/>
  <c r="P56" i="4"/>
  <c r="O393" i="4"/>
  <c r="P393" i="4"/>
  <c r="N51" i="4"/>
  <c r="O51" i="4"/>
  <c r="P51" i="4"/>
  <c r="N850" i="4"/>
  <c r="O850" i="4"/>
  <c r="P850" i="4"/>
  <c r="N389" i="4"/>
  <c r="O389" i="4"/>
  <c r="P389" i="4"/>
  <c r="N513" i="4"/>
  <c r="O513" i="4"/>
  <c r="P513" i="4"/>
  <c r="N805" i="4"/>
  <c r="O805" i="4"/>
  <c r="P805" i="4"/>
  <c r="N510" i="4"/>
  <c r="O510" i="4"/>
  <c r="P510" i="4"/>
  <c r="N455" i="4"/>
  <c r="O455" i="4"/>
  <c r="P455" i="4"/>
  <c r="N452" i="4"/>
  <c r="O452" i="4"/>
  <c r="P452" i="4"/>
  <c r="N340" i="4"/>
  <c r="O340" i="4"/>
  <c r="P340" i="4"/>
  <c r="N713" i="4"/>
  <c r="O713" i="4"/>
  <c r="P713" i="4"/>
  <c r="N342" i="4"/>
  <c r="O342" i="4"/>
  <c r="P342" i="4"/>
  <c r="N213" i="4"/>
  <c r="O213" i="4"/>
  <c r="P213" i="4"/>
  <c r="N211" i="4"/>
  <c r="O211" i="4"/>
  <c r="P211" i="4"/>
  <c r="N491" i="4"/>
  <c r="O491" i="4"/>
  <c r="P491" i="4"/>
  <c r="N703" i="4"/>
  <c r="O703" i="4"/>
  <c r="P703" i="4"/>
  <c r="N285" i="4"/>
  <c r="O285" i="4"/>
  <c r="P285" i="4"/>
  <c r="N279" i="4"/>
  <c r="O279" i="4"/>
  <c r="P279" i="4"/>
  <c r="N273" i="4"/>
  <c r="O273" i="4"/>
  <c r="P273" i="4"/>
  <c r="N265" i="4"/>
  <c r="O265" i="4"/>
  <c r="P265" i="4"/>
  <c r="N685" i="4"/>
  <c r="O685" i="4"/>
  <c r="P685" i="4"/>
  <c r="N256" i="4"/>
  <c r="O256" i="4"/>
  <c r="P256" i="4"/>
  <c r="N248" i="4"/>
  <c r="O248" i="4"/>
  <c r="P248" i="4"/>
  <c r="N242" i="4"/>
  <c r="O242" i="4"/>
  <c r="P242" i="4"/>
  <c r="N631" i="4"/>
  <c r="O631" i="4"/>
  <c r="P631" i="4"/>
  <c r="N236" i="4"/>
  <c r="O236" i="4"/>
  <c r="P236" i="4"/>
  <c r="N475" i="4"/>
  <c r="O475" i="4"/>
  <c r="P475" i="4"/>
  <c r="N600" i="4"/>
  <c r="O600" i="4"/>
  <c r="P600" i="4"/>
  <c r="N175" i="4"/>
  <c r="O175" i="4"/>
  <c r="P175" i="4"/>
  <c r="N166" i="4"/>
  <c r="P166" i="4"/>
  <c r="O166" i="4"/>
  <c r="N586" i="4"/>
  <c r="O586" i="4"/>
  <c r="P586" i="4"/>
  <c r="N582" i="4"/>
  <c r="O582" i="4"/>
  <c r="P582" i="4"/>
  <c r="N152" i="4"/>
  <c r="O152" i="4"/>
  <c r="P152" i="4"/>
  <c r="N146" i="4"/>
  <c r="O146" i="4"/>
  <c r="P146" i="4"/>
  <c r="N760" i="4"/>
  <c r="O760" i="4"/>
  <c r="P760" i="4"/>
  <c r="N756" i="4"/>
  <c r="O756" i="4"/>
  <c r="P756" i="4"/>
  <c r="N752" i="4"/>
  <c r="O752" i="4"/>
  <c r="P752" i="4"/>
  <c r="N740" i="4"/>
  <c r="O740" i="4"/>
  <c r="P740" i="4"/>
  <c r="O116" i="4"/>
  <c r="O552" i="4"/>
  <c r="O103" i="4"/>
  <c r="O102" i="4"/>
  <c r="O36" i="4"/>
  <c r="O554" i="4"/>
  <c r="O422" i="4"/>
  <c r="O542" i="4"/>
  <c r="O73" i="4"/>
  <c r="O18" i="4"/>
  <c r="O17" i="4"/>
  <c r="O536" i="4"/>
  <c r="O11" i="4"/>
  <c r="O193" i="4"/>
  <c r="O314" i="4"/>
  <c r="O414" i="4"/>
  <c r="O92" i="4"/>
  <c r="O655" i="4"/>
  <c r="O788" i="4"/>
  <c r="O733" i="4"/>
  <c r="O3" i="4"/>
  <c r="O783" i="4"/>
  <c r="O331" i="4"/>
  <c r="O408" i="4"/>
  <c r="N232" i="4"/>
  <c r="N645" i="4"/>
  <c r="N393" i="4"/>
  <c r="O653" i="4"/>
  <c r="P653" i="4"/>
  <c r="O311" i="4"/>
  <c r="P311" i="4"/>
  <c r="O88" i="4"/>
  <c r="P88" i="4"/>
  <c r="O410" i="4"/>
  <c r="P410" i="4"/>
  <c r="O529" i="4"/>
  <c r="P529" i="4"/>
  <c r="O781" i="4"/>
  <c r="P781" i="4"/>
  <c r="O86" i="4"/>
  <c r="P86" i="4"/>
  <c r="O473" i="4"/>
  <c r="P473" i="4"/>
  <c r="O528" i="4"/>
  <c r="P528" i="4"/>
  <c r="O442" i="4"/>
  <c r="P442" i="4"/>
  <c r="O309" i="4"/>
  <c r="P309" i="4"/>
  <c r="N350" i="4"/>
  <c r="O350" i="4"/>
  <c r="P350" i="4"/>
  <c r="N527" i="4"/>
  <c r="O527" i="4"/>
  <c r="P527" i="4"/>
  <c r="N405" i="4"/>
  <c r="O405" i="4"/>
  <c r="P405" i="4"/>
  <c r="N526" i="4"/>
  <c r="O526" i="4"/>
  <c r="P526" i="4"/>
  <c r="N308" i="4"/>
  <c r="O308" i="4"/>
  <c r="P308" i="4"/>
  <c r="N469" i="4"/>
  <c r="O469" i="4"/>
  <c r="P469" i="4"/>
  <c r="N81" i="4"/>
  <c r="O81" i="4"/>
  <c r="P81" i="4"/>
  <c r="N775" i="4"/>
  <c r="O775" i="4"/>
  <c r="P775" i="4"/>
  <c r="N468" i="4"/>
  <c r="O468" i="4"/>
  <c r="P468" i="4"/>
  <c r="N347" i="4"/>
  <c r="O347" i="4"/>
  <c r="P347" i="4"/>
  <c r="N467" i="4"/>
  <c r="O467" i="4"/>
  <c r="P467" i="4"/>
  <c r="N403" i="4"/>
  <c r="O403" i="4"/>
  <c r="P403" i="4"/>
  <c r="N773" i="4"/>
  <c r="O773" i="4"/>
  <c r="P773" i="4"/>
  <c r="N822" i="4"/>
  <c r="O822" i="4"/>
  <c r="P822" i="4"/>
  <c r="N521" i="4"/>
  <c r="O521" i="4"/>
  <c r="P521" i="4"/>
  <c r="N821" i="4"/>
  <c r="O821" i="4"/>
  <c r="P821" i="4"/>
  <c r="N306" i="4"/>
  <c r="O306" i="4"/>
  <c r="P306" i="4"/>
  <c r="N227" i="4"/>
  <c r="O227" i="4"/>
  <c r="P227" i="4"/>
  <c r="N61" i="4"/>
  <c r="O61" i="4"/>
  <c r="P61" i="4"/>
  <c r="N80" i="4"/>
  <c r="O80" i="4"/>
  <c r="P80" i="4"/>
  <c r="N60" i="4"/>
  <c r="O60" i="4"/>
  <c r="P60" i="4"/>
  <c r="N519" i="4"/>
  <c r="O519" i="4"/>
  <c r="P519" i="4"/>
  <c r="N79" i="4"/>
  <c r="O79" i="4"/>
  <c r="P79" i="4"/>
  <c r="N770" i="4"/>
  <c r="O770" i="4"/>
  <c r="P770" i="4"/>
  <c r="N463" i="4"/>
  <c r="O463" i="4"/>
  <c r="P463" i="4"/>
  <c r="N58" i="4"/>
  <c r="O58" i="4"/>
  <c r="P58" i="4"/>
  <c r="N818" i="4"/>
  <c r="O818" i="4"/>
  <c r="P818" i="4"/>
  <c r="N128" i="4"/>
  <c r="O128" i="4"/>
  <c r="P128" i="4"/>
  <c r="N462" i="4"/>
  <c r="O462" i="4"/>
  <c r="P462" i="4"/>
  <c r="N220" i="4"/>
  <c r="O220" i="4"/>
  <c r="P220" i="4"/>
  <c r="N219" i="4"/>
  <c r="O219" i="4"/>
  <c r="P219" i="4"/>
  <c r="N127" i="4"/>
  <c r="O127" i="4"/>
  <c r="P127" i="4"/>
  <c r="N461" i="4"/>
  <c r="O461" i="4"/>
  <c r="N516" i="4"/>
  <c r="O516" i="4"/>
  <c r="P516" i="4"/>
  <c r="N50" i="4"/>
  <c r="O50" i="4"/>
  <c r="P50" i="4"/>
  <c r="N427" i="4"/>
  <c r="O427" i="4"/>
  <c r="P427" i="4"/>
  <c r="N642" i="4"/>
  <c r="O642" i="4"/>
  <c r="N391" i="4"/>
  <c r="O391" i="4"/>
  <c r="P391" i="4"/>
  <c r="N515" i="4"/>
  <c r="O515" i="4"/>
  <c r="P515" i="4"/>
  <c r="N722" i="4"/>
  <c r="O722" i="4"/>
  <c r="P722" i="4"/>
  <c r="N459" i="4"/>
  <c r="O459" i="4"/>
  <c r="N47" i="4"/>
  <c r="O47" i="4"/>
  <c r="P47" i="4"/>
  <c r="N300" i="4"/>
  <c r="O300" i="4"/>
  <c r="P300" i="4"/>
  <c r="N74" i="4"/>
  <c r="O74" i="4"/>
  <c r="P74" i="4"/>
  <c r="N299" i="4"/>
  <c r="O299" i="4"/>
  <c r="N458" i="4"/>
  <c r="O458" i="4"/>
  <c r="P458" i="4"/>
  <c r="N425" i="4"/>
  <c r="O425" i="4"/>
  <c r="P425" i="4"/>
  <c r="N72" i="4"/>
  <c r="O72" i="4"/>
  <c r="P72" i="4"/>
  <c r="N511" i="4"/>
  <c r="O511" i="4"/>
  <c r="N457" i="4"/>
  <c r="O457" i="4"/>
  <c r="P457" i="4"/>
  <c r="N111" i="4"/>
  <c r="O111" i="4"/>
  <c r="P111" i="4"/>
  <c r="N126" i="4"/>
  <c r="O126" i="4"/>
  <c r="P126" i="4"/>
  <c r="N333" i="4"/>
  <c r="O333" i="4"/>
  <c r="N504" i="4"/>
  <c r="O504" i="4"/>
  <c r="P504" i="4"/>
  <c r="N503" i="4"/>
  <c r="O503" i="4"/>
  <c r="P503" i="4"/>
  <c r="N454" i="4"/>
  <c r="O454" i="4"/>
  <c r="P454" i="4"/>
  <c r="N375" i="4"/>
  <c r="O375" i="4"/>
  <c r="N508" i="4"/>
  <c r="O508" i="4"/>
  <c r="P508" i="4"/>
  <c r="N812" i="4"/>
  <c r="O812" i="4"/>
  <c r="P812" i="4"/>
  <c r="N341" i="4"/>
  <c r="O341" i="4"/>
  <c r="P341" i="4"/>
  <c r="N450" i="4"/>
  <c r="O450" i="4"/>
  <c r="N715" i="4"/>
  <c r="O715" i="4"/>
  <c r="P715" i="4"/>
  <c r="N499" i="4"/>
  <c r="O499" i="4"/>
  <c r="P499" i="4"/>
  <c r="N809" i="4"/>
  <c r="O809" i="4"/>
  <c r="P809" i="4"/>
  <c r="N295" i="4"/>
  <c r="O295" i="4"/>
  <c r="N294" i="4"/>
  <c r="O294" i="4"/>
  <c r="P294" i="4"/>
  <c r="N711" i="4"/>
  <c r="O711" i="4"/>
  <c r="P711" i="4"/>
  <c r="N619" i="4"/>
  <c r="O619" i="4"/>
  <c r="P619" i="4"/>
  <c r="N337" i="4"/>
  <c r="O337" i="4"/>
  <c r="N495" i="4"/>
  <c r="O495" i="4"/>
  <c r="P495" i="4"/>
  <c r="N121" i="4"/>
  <c r="O121" i="4"/>
  <c r="P121" i="4"/>
  <c r="N212" i="4"/>
  <c r="O212" i="4"/>
  <c r="P212" i="4"/>
  <c r="N210" i="4"/>
  <c r="O210" i="4"/>
  <c r="N493" i="4"/>
  <c r="O493" i="4"/>
  <c r="P493" i="4"/>
  <c r="N206" i="4"/>
  <c r="O206" i="4"/>
  <c r="P206" i="4"/>
  <c r="N490" i="4"/>
  <c r="O490" i="4"/>
  <c r="P490" i="4"/>
  <c r="N488" i="4"/>
  <c r="O488" i="4"/>
  <c r="N486" i="4"/>
  <c r="O486" i="4"/>
  <c r="P486" i="4"/>
  <c r="N701" i="4"/>
  <c r="O701" i="4"/>
  <c r="P701" i="4"/>
  <c r="N287" i="4"/>
  <c r="O287" i="4"/>
  <c r="P287" i="4"/>
  <c r="N485" i="4"/>
  <c r="O485" i="4"/>
  <c r="N283" i="4"/>
  <c r="O283" i="4"/>
  <c r="P283" i="4"/>
  <c r="N281" i="4"/>
  <c r="O281" i="4"/>
  <c r="P281" i="4"/>
  <c r="N483" i="4"/>
  <c r="O483" i="4"/>
  <c r="P483" i="4"/>
  <c r="N481" i="4"/>
  <c r="O481" i="4"/>
  <c r="P481" i="4"/>
  <c r="N695" i="4"/>
  <c r="O695" i="4"/>
  <c r="P695" i="4"/>
  <c r="N693" i="4"/>
  <c r="O693" i="4"/>
  <c r="P693" i="4"/>
  <c r="N270" i="4"/>
  <c r="O270" i="4"/>
  <c r="P270" i="4"/>
  <c r="N268" i="4"/>
  <c r="O268" i="4"/>
  <c r="N689" i="4"/>
  <c r="O689" i="4"/>
  <c r="P689" i="4"/>
  <c r="N263" i="4"/>
  <c r="O263" i="4"/>
  <c r="P263" i="4"/>
  <c r="N260" i="4"/>
  <c r="O260" i="4"/>
  <c r="P260" i="4"/>
  <c r="N258" i="4"/>
  <c r="O258" i="4"/>
  <c r="P258" i="4"/>
  <c r="N255" i="4"/>
  <c r="O255" i="4"/>
  <c r="P255" i="4"/>
  <c r="N682" i="4"/>
  <c r="O682" i="4"/>
  <c r="P682" i="4"/>
  <c r="N249" i="4"/>
  <c r="O249" i="4"/>
  <c r="P249" i="4"/>
  <c r="N247" i="4"/>
  <c r="O247" i="4"/>
  <c r="P247" i="4"/>
  <c r="N245" i="4"/>
  <c r="O245" i="4"/>
  <c r="P245" i="4"/>
  <c r="N678" i="4"/>
  <c r="O678" i="4"/>
  <c r="P678" i="4"/>
  <c r="N677" i="4"/>
  <c r="O677" i="4"/>
  <c r="P677" i="4"/>
  <c r="N676" i="4"/>
  <c r="O676" i="4"/>
  <c r="P676" i="4"/>
  <c r="N240" i="4"/>
  <c r="O240" i="4"/>
  <c r="P240" i="4"/>
  <c r="N609" i="4"/>
  <c r="O609" i="4"/>
  <c r="P609" i="4"/>
  <c r="P674" i="4"/>
  <c r="N674" i="4"/>
  <c r="O674" i="4"/>
  <c r="P608" i="4"/>
  <c r="N608" i="4"/>
  <c r="O608" i="4"/>
  <c r="P629" i="4"/>
  <c r="N629" i="4"/>
  <c r="O629" i="4"/>
  <c r="P235" i="4"/>
  <c r="N235" i="4"/>
  <c r="O235" i="4"/>
  <c r="P234" i="4"/>
  <c r="N234" i="4"/>
  <c r="O234" i="4"/>
  <c r="P627" i="4"/>
  <c r="N627" i="4"/>
  <c r="O627" i="4"/>
  <c r="P626" i="4"/>
  <c r="N626" i="4"/>
  <c r="P603" i="4"/>
  <c r="N603" i="4"/>
  <c r="O603" i="4"/>
  <c r="P182" i="4"/>
  <c r="N182" i="4"/>
  <c r="O182" i="4"/>
  <c r="P669" i="4"/>
  <c r="N669" i="4"/>
  <c r="O669" i="4"/>
  <c r="P179" i="4"/>
  <c r="N179" i="4"/>
  <c r="O179" i="4"/>
  <c r="N596" i="4"/>
  <c r="O596" i="4"/>
  <c r="P596" i="4"/>
  <c r="O594" i="4"/>
  <c r="P594" i="4"/>
  <c r="N594" i="4"/>
  <c r="P172" i="4"/>
  <c r="N172" i="4"/>
  <c r="O172" i="4"/>
  <c r="N169" i="4"/>
  <c r="O169" i="4"/>
  <c r="P169" i="4"/>
  <c r="N165" i="4"/>
  <c r="O165" i="4"/>
  <c r="P165" i="4"/>
  <c r="O163" i="4"/>
  <c r="P163" i="4"/>
  <c r="N163" i="4"/>
  <c r="P161" i="4"/>
  <c r="N161" i="4"/>
  <c r="O161" i="4"/>
  <c r="N159" i="4"/>
  <c r="O159" i="4"/>
  <c r="P159" i="4"/>
  <c r="N157" i="4"/>
  <c r="O157" i="4"/>
  <c r="P157" i="4"/>
  <c r="O155" i="4"/>
  <c r="P155" i="4"/>
  <c r="N155" i="4"/>
  <c r="P767" i="4"/>
  <c r="N767" i="4"/>
  <c r="O767" i="4"/>
  <c r="N578" i="4"/>
  <c r="O578" i="4"/>
  <c r="P578" i="4"/>
  <c r="P150" i="4"/>
  <c r="N150" i="4"/>
  <c r="O150" i="4"/>
  <c r="P575" i="4"/>
  <c r="N575" i="4"/>
  <c r="O575" i="4"/>
  <c r="P763" i="4"/>
  <c r="N763" i="4"/>
  <c r="O763" i="4"/>
  <c r="P572" i="4"/>
  <c r="N572" i="4"/>
  <c r="O572" i="4"/>
  <c r="P144" i="4"/>
  <c r="N144" i="4"/>
  <c r="O144" i="4"/>
  <c r="P143" i="4"/>
  <c r="N143" i="4"/>
  <c r="O143" i="4"/>
  <c r="P568" i="4"/>
  <c r="N568" i="4"/>
  <c r="O568" i="4"/>
  <c r="P140" i="4"/>
  <c r="N140" i="4"/>
  <c r="O140" i="4"/>
  <c r="P565" i="4"/>
  <c r="N565" i="4"/>
  <c r="O565" i="4"/>
  <c r="P137" i="4"/>
  <c r="N137" i="4"/>
  <c r="O137" i="4"/>
  <c r="P755" i="4"/>
  <c r="N755" i="4"/>
  <c r="O755" i="4"/>
  <c r="P753" i="4"/>
  <c r="N753" i="4"/>
  <c r="O753" i="4"/>
  <c r="P751" i="4"/>
  <c r="N751" i="4"/>
  <c r="O751" i="4"/>
  <c r="P747" i="4"/>
  <c r="N747" i="4"/>
  <c r="O747" i="4"/>
  <c r="P743" i="4"/>
  <c r="N743" i="4"/>
  <c r="O743" i="4"/>
  <c r="P739" i="4"/>
  <c r="N739" i="4"/>
  <c r="O739" i="4"/>
  <c r="O737" i="4"/>
  <c r="P117" i="4"/>
  <c r="O829" i="4"/>
  <c r="N116" i="4"/>
  <c r="P115" i="4"/>
  <c r="O43" i="4"/>
  <c r="N374" i="4"/>
  <c r="P106" i="4"/>
  <c r="O41" i="4"/>
  <c r="N114" i="4"/>
  <c r="P105" i="4"/>
  <c r="O113" i="4"/>
  <c r="N552" i="4"/>
  <c r="P827" i="4"/>
  <c r="O373" i="4"/>
  <c r="N39" i="4"/>
  <c r="P104" i="4"/>
  <c r="O550" i="4"/>
  <c r="N372" i="4"/>
  <c r="P559" i="4"/>
  <c r="O548" i="4"/>
  <c r="N103" i="4"/>
  <c r="P825" i="4"/>
  <c r="O38" i="4"/>
  <c r="N371" i="4"/>
  <c r="P824" i="4"/>
  <c r="O203" i="4"/>
  <c r="N102" i="4"/>
  <c r="P370" i="4"/>
  <c r="O557" i="4"/>
  <c r="N133" i="4"/>
  <c r="P329" i="4"/>
  <c r="O328" i="4"/>
  <c r="N666" i="4"/>
  <c r="P327" i="4"/>
  <c r="O556" i="4"/>
  <c r="N101" i="4"/>
  <c r="P37" i="4"/>
  <c r="O325" i="4"/>
  <c r="N36" i="4"/>
  <c r="P324" i="4"/>
  <c r="O323" i="4"/>
  <c r="N555" i="4"/>
  <c r="P322" i="4"/>
  <c r="O369" i="4"/>
  <c r="N665" i="4"/>
  <c r="P34" i="4"/>
  <c r="O546" i="4"/>
  <c r="N554" i="4"/>
  <c r="P321" i="4"/>
  <c r="O32" i="4"/>
  <c r="N664" i="4"/>
  <c r="P368" i="4"/>
  <c r="O100" i="4"/>
  <c r="N31" i="4"/>
  <c r="P30" i="4"/>
  <c r="O320" i="4"/>
  <c r="N423" i="4"/>
  <c r="P29" i="4"/>
  <c r="O319" i="4"/>
  <c r="N198" i="4"/>
  <c r="P367" i="4"/>
  <c r="O662" i="4"/>
  <c r="N661" i="4"/>
  <c r="P99" i="4"/>
  <c r="O27" i="4"/>
  <c r="N318" i="4"/>
  <c r="P543" i="4"/>
  <c r="O26" i="4"/>
  <c r="N422" i="4"/>
  <c r="P25" i="4"/>
  <c r="O71" i="4"/>
  <c r="N542" i="4"/>
  <c r="P386" i="4"/>
  <c r="O24" i="4"/>
  <c r="N421" i="4"/>
  <c r="P541" i="4"/>
  <c r="O23" i="4"/>
  <c r="N385" i="4"/>
  <c r="P196" i="4"/>
  <c r="O420" i="4"/>
  <c r="N624" i="4"/>
  <c r="P658" i="4"/>
  <c r="O22" i="4"/>
  <c r="N73" i="4"/>
  <c r="P195" i="4"/>
  <c r="O21" i="4"/>
  <c r="N419" i="4"/>
  <c r="P317" i="4"/>
  <c r="O384" i="4"/>
  <c r="N20" i="4"/>
  <c r="P539" i="4"/>
  <c r="O383" i="4"/>
  <c r="N19" i="4"/>
  <c r="P418" i="4"/>
  <c r="O803" i="4"/>
  <c r="N18" i="4"/>
  <c r="P802" i="4"/>
  <c r="O96" i="4"/>
  <c r="N636" i="4"/>
  <c r="P538" i="4"/>
  <c r="O382" i="4"/>
  <c r="N17" i="4"/>
  <c r="P316" i="4"/>
  <c r="O537" i="4"/>
  <c r="N15" i="4"/>
  <c r="P381" i="4"/>
  <c r="O801" i="4"/>
  <c r="N800" i="4"/>
  <c r="P13" i="4"/>
  <c r="O315" i="4"/>
  <c r="N536" i="4"/>
  <c r="P799" i="4"/>
  <c r="O416" i="4"/>
  <c r="N12" i="4"/>
  <c r="P798" i="4"/>
  <c r="O380" i="4"/>
  <c r="N11" i="4"/>
  <c r="P797" i="4"/>
  <c r="O415" i="4"/>
  <c r="N360" i="4"/>
  <c r="P447" i="4"/>
  <c r="O194" i="4"/>
  <c r="N796" i="4"/>
  <c r="P657" i="4"/>
  <c r="O534" i="4"/>
  <c r="N193" i="4"/>
  <c r="P10" i="4"/>
  <c r="O359" i="4"/>
  <c r="N446" i="4"/>
  <c r="P93" i="4"/>
  <c r="O378" i="4"/>
  <c r="N314" i="4"/>
  <c r="P656" i="4"/>
  <c r="O533" i="4"/>
  <c r="N414" i="4"/>
  <c r="P793" i="4"/>
  <c r="O358" i="4"/>
  <c r="N445" i="4"/>
  <c r="P377" i="4"/>
  <c r="O413" i="4"/>
  <c r="N8" i="4"/>
  <c r="P7" i="4"/>
  <c r="O357" i="4"/>
  <c r="N92" i="4"/>
  <c r="P790" i="4"/>
  <c r="O376" i="4"/>
  <c r="N623" i="4"/>
  <c r="P734" i="4"/>
  <c r="O91" i="4"/>
  <c r="N655" i="4"/>
  <c r="P412" i="4"/>
  <c r="O621" i="4"/>
  <c r="N6" i="4"/>
  <c r="P313" i="4"/>
  <c r="O443" i="4"/>
  <c r="N788" i="4"/>
  <c r="P532" i="4"/>
  <c r="O842" i="4"/>
  <c r="N5" i="4"/>
  <c r="P654" i="4"/>
  <c r="O787" i="4"/>
  <c r="N733" i="4"/>
  <c r="P355" i="4"/>
  <c r="O312" i="4"/>
  <c r="N786" i="4"/>
  <c r="P531" i="4"/>
  <c r="O841" i="4"/>
  <c r="N3" i="4"/>
  <c r="P354" i="4"/>
  <c r="O732" i="4"/>
  <c r="N89" i="4"/>
  <c r="O784" i="4"/>
  <c r="N783" i="4"/>
  <c r="O782" i="4"/>
  <c r="N331" i="4"/>
  <c r="O731" i="4"/>
  <c r="N838" i="4"/>
  <c r="O730" i="4"/>
  <c r="N408" i="4"/>
  <c r="O780" i="4"/>
  <c r="N779" i="4"/>
  <c r="O729" i="4"/>
  <c r="N65" i="4"/>
  <c r="N724" i="4"/>
  <c r="P642" i="4"/>
  <c r="P333" i="4"/>
  <c r="P337" i="4"/>
  <c r="O441" i="4"/>
  <c r="P441" i="4"/>
  <c r="O525" i="4"/>
  <c r="P525" i="4"/>
  <c r="O76" i="4"/>
  <c r="P76" i="4"/>
  <c r="O66" i="4"/>
  <c r="P66" i="4"/>
  <c r="O229" i="4"/>
  <c r="P229" i="4"/>
  <c r="O400" i="4"/>
  <c r="P400" i="4"/>
  <c r="O225" i="4"/>
  <c r="P225" i="4"/>
  <c r="O436" i="4"/>
  <c r="P436" i="4"/>
  <c r="O395" i="4"/>
  <c r="P395" i="4"/>
  <c r="O429" i="4"/>
  <c r="P429" i="4"/>
  <c r="N53" i="4"/>
  <c r="O53" i="4"/>
  <c r="P53" i="4"/>
  <c r="N392" i="4"/>
  <c r="O392" i="4"/>
  <c r="P392" i="4"/>
  <c r="N109" i="4"/>
  <c r="O109" i="4"/>
  <c r="P109" i="4"/>
  <c r="N48" i="4"/>
  <c r="O48" i="4"/>
  <c r="P48" i="4"/>
  <c r="N806" i="4"/>
  <c r="O806" i="4"/>
  <c r="P806" i="4"/>
  <c r="N512" i="4"/>
  <c r="O512" i="4"/>
  <c r="P512" i="4"/>
  <c r="N814" i="4"/>
  <c r="O814" i="4"/>
  <c r="P814" i="4"/>
  <c r="N844" i="4"/>
  <c r="O844" i="4"/>
  <c r="P844" i="4"/>
  <c r="N718" i="4"/>
  <c r="O718" i="4"/>
  <c r="P718" i="4"/>
  <c r="N843" i="4"/>
  <c r="O843" i="4"/>
  <c r="P843" i="4"/>
  <c r="N716" i="4"/>
  <c r="O716" i="4"/>
  <c r="P716" i="4"/>
  <c r="N768" i="4"/>
  <c r="O768" i="4"/>
  <c r="P768" i="4"/>
  <c r="N498" i="4"/>
  <c r="O498" i="4"/>
  <c r="P498" i="4"/>
  <c r="N214" i="4"/>
  <c r="O214" i="4"/>
  <c r="P214" i="4"/>
  <c r="N120" i="4"/>
  <c r="O120" i="4"/>
  <c r="P120" i="4"/>
  <c r="N706" i="4"/>
  <c r="O706" i="4"/>
  <c r="P706" i="4"/>
  <c r="N291" i="4"/>
  <c r="O291" i="4"/>
  <c r="P291" i="4"/>
  <c r="N698" i="4"/>
  <c r="O698" i="4"/>
  <c r="P698" i="4"/>
  <c r="N275" i="4"/>
  <c r="O275" i="4"/>
  <c r="P275" i="4"/>
  <c r="N690" i="4"/>
  <c r="O690" i="4"/>
  <c r="P690" i="4"/>
  <c r="N261" i="4"/>
  <c r="O261" i="4"/>
  <c r="P261" i="4"/>
  <c r="N253" i="4"/>
  <c r="O253" i="4"/>
  <c r="P253" i="4"/>
  <c r="N191" i="4"/>
  <c r="O191" i="4"/>
  <c r="P191" i="4"/>
  <c r="N189" i="4"/>
  <c r="O189" i="4"/>
  <c r="P189" i="4"/>
  <c r="N188" i="4"/>
  <c r="O188" i="4"/>
  <c r="P188" i="4"/>
  <c r="N672" i="4"/>
  <c r="O672" i="4"/>
  <c r="P672" i="4"/>
  <c r="N184" i="4"/>
  <c r="O184" i="4"/>
  <c r="P184" i="4"/>
  <c r="N598" i="4"/>
  <c r="O598" i="4"/>
  <c r="P598" i="4"/>
  <c r="N593" i="4"/>
  <c r="O593" i="4"/>
  <c r="P593" i="4"/>
  <c r="N590" i="4"/>
  <c r="O590" i="4"/>
  <c r="P590" i="4"/>
  <c r="N584" i="4"/>
  <c r="P584" i="4"/>
  <c r="O584" i="4"/>
  <c r="N577" i="4"/>
  <c r="O577" i="4"/>
  <c r="P577" i="4"/>
  <c r="N764" i="4"/>
  <c r="O764" i="4"/>
  <c r="P764" i="4"/>
  <c r="N142" i="4"/>
  <c r="O142" i="4"/>
  <c r="P142" i="4"/>
  <c r="N139" i="4"/>
  <c r="O139" i="4"/>
  <c r="P139" i="4"/>
  <c r="N561" i="4"/>
  <c r="O561" i="4"/>
  <c r="P561" i="4"/>
  <c r="N744" i="4"/>
  <c r="O744" i="4"/>
  <c r="P744" i="4"/>
  <c r="O101" i="4"/>
  <c r="O664" i="4"/>
  <c r="O661" i="4"/>
  <c r="O421" i="4"/>
  <c r="O419" i="4"/>
  <c r="O20" i="4"/>
  <c r="O19" i="4"/>
  <c r="O636" i="4"/>
  <c r="O800" i="4"/>
  <c r="O12" i="4"/>
  <c r="O360" i="4"/>
  <c r="O796" i="4"/>
  <c r="O446" i="4"/>
  <c r="O445" i="4"/>
  <c r="O8" i="4"/>
  <c r="O623" i="4"/>
  <c r="O6" i="4"/>
  <c r="O5" i="4"/>
  <c r="O786" i="4"/>
  <c r="O89" i="4"/>
  <c r="O838" i="4"/>
  <c r="O779" i="4"/>
  <c r="N83" i="4"/>
  <c r="N395" i="4"/>
  <c r="N411" i="4"/>
  <c r="O411" i="4"/>
  <c r="N530" i="4"/>
  <c r="O530" i="4"/>
  <c r="N353" i="4"/>
  <c r="O353" i="4"/>
  <c r="N70" i="4"/>
  <c r="O70" i="4"/>
  <c r="N87" i="4"/>
  <c r="O87" i="4"/>
  <c r="N352" i="4"/>
  <c r="O352" i="4"/>
  <c r="N650" i="4"/>
  <c r="O650" i="4"/>
  <c r="N474" i="4"/>
  <c r="O474" i="4"/>
  <c r="N472" i="4"/>
  <c r="O472" i="4"/>
  <c r="N407" i="4"/>
  <c r="O407" i="4"/>
  <c r="N471" i="4"/>
  <c r="O471" i="4"/>
  <c r="N406" i="4"/>
  <c r="O406" i="4"/>
  <c r="N778" i="4"/>
  <c r="O778" i="4"/>
  <c r="N349" i="4"/>
  <c r="O349" i="4"/>
  <c r="N440" i="4"/>
  <c r="O440" i="4"/>
  <c r="N404" i="4"/>
  <c r="O404" i="4"/>
  <c r="N348" i="4"/>
  <c r="O348" i="4"/>
  <c r="N130" i="4"/>
  <c r="O130" i="4"/>
  <c r="N727" i="4"/>
  <c r="O727" i="4"/>
  <c r="N648" i="4"/>
  <c r="O648" i="4"/>
  <c r="N774" i="4"/>
  <c r="O774" i="4"/>
  <c r="N231" i="4"/>
  <c r="O231" i="4"/>
  <c r="N230" i="4"/>
  <c r="O230" i="4"/>
  <c r="N64" i="4"/>
  <c r="O64" i="4"/>
  <c r="N647" i="4"/>
  <c r="O647" i="4"/>
  <c r="N62" i="4"/>
  <c r="O62" i="4"/>
  <c r="N772" i="4"/>
  <c r="O772" i="4"/>
  <c r="N646" i="4"/>
  <c r="O646" i="4"/>
  <c r="N771" i="4"/>
  <c r="O771" i="4"/>
  <c r="N226" i="4"/>
  <c r="O226" i="4"/>
  <c r="N344" i="4"/>
  <c r="O344" i="4"/>
  <c r="N820" i="4"/>
  <c r="O820" i="4"/>
  <c r="N398" i="4"/>
  <c r="O398" i="4"/>
  <c r="N819" i="4"/>
  <c r="O819" i="4"/>
  <c r="N304" i="4"/>
  <c r="O304" i="4"/>
  <c r="N223" i="4"/>
  <c r="O223" i="4"/>
  <c r="N723" i="4"/>
  <c r="O723" i="4"/>
  <c r="N644" i="4"/>
  <c r="O644" i="4"/>
  <c r="N435" i="4"/>
  <c r="O435" i="4"/>
  <c r="N221" i="4"/>
  <c r="O221" i="4"/>
  <c r="N517" i="4"/>
  <c r="O517" i="4"/>
  <c r="N817" i="4"/>
  <c r="O817" i="4"/>
  <c r="N434" i="4"/>
  <c r="O434" i="4"/>
  <c r="P848" i="4"/>
  <c r="N848" i="4"/>
  <c r="O848" i="4"/>
  <c r="P77" i="4"/>
  <c r="N77" i="4"/>
  <c r="P428" i="4"/>
  <c r="N428" i="4"/>
  <c r="O428" i="4"/>
  <c r="P816" i="4"/>
  <c r="N816" i="4"/>
  <c r="O816" i="4"/>
  <c r="P460" i="4"/>
  <c r="N460" i="4"/>
  <c r="O460" i="4"/>
  <c r="P49" i="4"/>
  <c r="N49" i="4"/>
  <c r="P390" i="4"/>
  <c r="N390" i="4"/>
  <c r="O390" i="4"/>
  <c r="P432" i="4"/>
  <c r="N432" i="4"/>
  <c r="O432" i="4"/>
  <c r="P108" i="4"/>
  <c r="N108" i="4"/>
  <c r="O108" i="4"/>
  <c r="P721" i="4"/>
  <c r="N721" i="4"/>
  <c r="P834" i="4"/>
  <c r="N834" i="4"/>
  <c r="O834" i="4"/>
  <c r="P637" i="4"/>
  <c r="N637" i="4"/>
  <c r="O637" i="4"/>
  <c r="P431" i="4"/>
  <c r="N431" i="4"/>
  <c r="O431" i="4"/>
  <c r="P293" i="4"/>
  <c r="N293" i="4"/>
  <c r="P815" i="4"/>
  <c r="N815" i="4"/>
  <c r="O815" i="4"/>
  <c r="P298" i="4"/>
  <c r="N298" i="4"/>
  <c r="O298" i="4"/>
  <c r="P387" i="4"/>
  <c r="N387" i="4"/>
  <c r="O387" i="4"/>
  <c r="P424" i="4"/>
  <c r="N424" i="4"/>
  <c r="P736" i="4"/>
  <c r="N736" i="4"/>
  <c r="O736" i="4"/>
  <c r="P456" i="4"/>
  <c r="N456" i="4"/>
  <c r="O456" i="4"/>
  <c r="P807" i="4"/>
  <c r="N807" i="4"/>
  <c r="O807" i="4"/>
  <c r="P509" i="4"/>
  <c r="N509" i="4"/>
  <c r="P813" i="4"/>
  <c r="N813" i="4"/>
  <c r="O813" i="4"/>
  <c r="P502" i="4"/>
  <c r="N502" i="4"/>
  <c r="O502" i="4"/>
  <c r="P453" i="4"/>
  <c r="N453" i="4"/>
  <c r="O453" i="4"/>
  <c r="P123" i="4"/>
  <c r="N123" i="4"/>
  <c r="P501" i="4"/>
  <c r="N501" i="4"/>
  <c r="O501" i="4"/>
  <c r="P216" i="4"/>
  <c r="N216" i="4"/>
  <c r="O216" i="4"/>
  <c r="P811" i="4"/>
  <c r="N811" i="4"/>
  <c r="O811" i="4"/>
  <c r="P449" i="4"/>
  <c r="N449" i="4"/>
  <c r="P339" i="4"/>
  <c r="N339" i="4"/>
  <c r="O339" i="4"/>
  <c r="P615" i="4"/>
  <c r="N615" i="4"/>
  <c r="O615" i="4"/>
  <c r="P618" i="4"/>
  <c r="N618" i="4"/>
  <c r="O618" i="4"/>
  <c r="P808" i="4"/>
  <c r="N808" i="4"/>
  <c r="P497" i="4"/>
  <c r="N497" i="4"/>
  <c r="O497" i="4"/>
  <c r="P710" i="4"/>
  <c r="N710" i="4"/>
  <c r="O710" i="4"/>
  <c r="P122" i="4"/>
  <c r="N122" i="4"/>
  <c r="O122" i="4"/>
  <c r="P709" i="4"/>
  <c r="N709" i="4"/>
  <c r="P614" i="4"/>
  <c r="N614" i="4"/>
  <c r="O614" i="4"/>
  <c r="P553" i="4"/>
  <c r="N553" i="4"/>
  <c r="O553" i="4"/>
  <c r="P707" i="4"/>
  <c r="N707" i="4"/>
  <c r="O707" i="4"/>
  <c r="P208" i="4"/>
  <c r="N208" i="4"/>
  <c r="P205" i="4"/>
  <c r="N205" i="4"/>
  <c r="O205" i="4"/>
  <c r="P204" i="4"/>
  <c r="N204" i="4"/>
  <c r="O204" i="4"/>
  <c r="P487" i="4"/>
  <c r="N487" i="4"/>
  <c r="O487" i="4"/>
  <c r="P702" i="4"/>
  <c r="N702" i="4"/>
  <c r="P290" i="4"/>
  <c r="N290" i="4"/>
  <c r="O290" i="4"/>
  <c r="P700" i="4"/>
  <c r="N700" i="4"/>
  <c r="O700" i="4"/>
  <c r="P284" i="4"/>
  <c r="N284" i="4"/>
  <c r="O284" i="4"/>
  <c r="P484" i="4"/>
  <c r="N484" i="4"/>
  <c r="O484" i="4"/>
  <c r="P280" i="4"/>
  <c r="N280" i="4"/>
  <c r="O280" i="4"/>
  <c r="P482" i="4"/>
  <c r="N482" i="4"/>
  <c r="O482" i="4"/>
  <c r="P696" i="4"/>
  <c r="N696" i="4"/>
  <c r="O696" i="4"/>
  <c r="P274" i="4"/>
  <c r="N274" i="4"/>
  <c r="O274" i="4"/>
  <c r="P272" i="4"/>
  <c r="N272" i="4"/>
  <c r="O272" i="4"/>
  <c r="P691" i="4"/>
  <c r="N691" i="4"/>
  <c r="O691" i="4"/>
  <c r="P267" i="4"/>
  <c r="N267" i="4"/>
  <c r="O267" i="4"/>
  <c r="P634" i="4"/>
  <c r="N634" i="4"/>
  <c r="O634" i="4"/>
  <c r="P262" i="4"/>
  <c r="N262" i="4"/>
  <c r="O262" i="4"/>
  <c r="P686" i="4"/>
  <c r="N686" i="4"/>
  <c r="O686" i="4"/>
  <c r="P257" i="4"/>
  <c r="N257" i="4"/>
  <c r="O257" i="4"/>
  <c r="P254" i="4"/>
  <c r="N254" i="4"/>
  <c r="P252" i="4"/>
  <c r="N252" i="4"/>
  <c r="O252" i="4"/>
  <c r="P478" i="4"/>
  <c r="N478" i="4"/>
  <c r="O478" i="4"/>
  <c r="P633" i="4"/>
  <c r="N633" i="4"/>
  <c r="O633" i="4"/>
  <c r="P679" i="4"/>
  <c r="N679" i="4"/>
  <c r="O679" i="4"/>
  <c r="P243" i="4"/>
  <c r="N243" i="4"/>
  <c r="O243" i="4"/>
  <c r="P190" i="4"/>
  <c r="N190" i="4"/>
  <c r="O190" i="4"/>
  <c r="P241" i="4"/>
  <c r="N241" i="4"/>
  <c r="O241" i="4"/>
  <c r="P675" i="4"/>
  <c r="N675" i="4"/>
  <c r="O675" i="4"/>
  <c r="O630" i="4"/>
  <c r="P630" i="4"/>
  <c r="N630" i="4"/>
  <c r="O476" i="4"/>
  <c r="P476" i="4"/>
  <c r="N476" i="4"/>
  <c r="O607" i="4"/>
  <c r="P607" i="4"/>
  <c r="N607" i="4"/>
  <c r="O187" i="4"/>
  <c r="P187" i="4"/>
  <c r="N187" i="4"/>
  <c r="O186" i="4"/>
  <c r="P186" i="4"/>
  <c r="N186" i="4"/>
  <c r="O628" i="4"/>
  <c r="P628" i="4"/>
  <c r="N628" i="4"/>
  <c r="O185" i="4"/>
  <c r="P185" i="4"/>
  <c r="N185" i="4"/>
  <c r="O670" i="4"/>
  <c r="P670" i="4"/>
  <c r="N670" i="4"/>
  <c r="O183" i="4"/>
  <c r="P183" i="4"/>
  <c r="N183" i="4"/>
  <c r="O601" i="4"/>
  <c r="P601" i="4"/>
  <c r="N601" i="4"/>
  <c r="O180" i="4"/>
  <c r="P180" i="4"/>
  <c r="N180" i="4"/>
  <c r="O178" i="4"/>
  <c r="P178" i="4"/>
  <c r="N178" i="4"/>
  <c r="P176" i="4"/>
  <c r="N176" i="4"/>
  <c r="O176" i="4"/>
  <c r="P174" i="4"/>
  <c r="N174" i="4"/>
  <c r="O174" i="4"/>
  <c r="P171" i="4"/>
  <c r="N171" i="4"/>
  <c r="O171" i="4"/>
  <c r="P168" i="4"/>
  <c r="O168" i="4"/>
  <c r="N168" i="4"/>
  <c r="P591" i="4"/>
  <c r="N591" i="4"/>
  <c r="O591" i="4"/>
  <c r="P589" i="4"/>
  <c r="N589" i="4"/>
  <c r="O589" i="4"/>
  <c r="P587" i="4"/>
  <c r="N587" i="4"/>
  <c r="O587" i="4"/>
  <c r="P585" i="4"/>
  <c r="O585" i="4"/>
  <c r="N585" i="4"/>
  <c r="P583" i="4"/>
  <c r="N583" i="4"/>
  <c r="O583" i="4"/>
  <c r="P581" i="4"/>
  <c r="N581" i="4"/>
  <c r="O581" i="4"/>
  <c r="P153" i="4"/>
  <c r="N153" i="4"/>
  <c r="O153" i="4"/>
  <c r="P766" i="4"/>
  <c r="O766" i="4"/>
  <c r="N766" i="4"/>
  <c r="O576" i="4"/>
  <c r="P576" i="4"/>
  <c r="N576" i="4"/>
  <c r="O148" i="4"/>
  <c r="P148" i="4"/>
  <c r="N148" i="4"/>
  <c r="O147" i="4"/>
  <c r="P147" i="4"/>
  <c r="N147" i="4"/>
  <c r="O762" i="4"/>
  <c r="P762" i="4"/>
  <c r="N762" i="4"/>
  <c r="O570" i="4"/>
  <c r="P570" i="4"/>
  <c r="N570" i="4"/>
  <c r="O569" i="4"/>
  <c r="P569" i="4"/>
  <c r="N569" i="4"/>
  <c r="O141" i="4"/>
  <c r="P141" i="4"/>
  <c r="N141" i="4"/>
  <c r="O566" i="4"/>
  <c r="P566" i="4"/>
  <c r="N566" i="4"/>
  <c r="O138" i="4"/>
  <c r="P138" i="4"/>
  <c r="N138" i="4"/>
  <c r="O563" i="4"/>
  <c r="P563" i="4"/>
  <c r="N563" i="4"/>
  <c r="O754" i="4"/>
  <c r="P754" i="4"/>
  <c r="N754" i="4"/>
  <c r="O134" i="4"/>
  <c r="P134" i="4"/>
  <c r="N134" i="4"/>
  <c r="O750" i="4"/>
  <c r="P750" i="4"/>
  <c r="N750" i="4"/>
  <c r="O746" i="4"/>
  <c r="P746" i="4"/>
  <c r="N746" i="4"/>
  <c r="O742" i="4"/>
  <c r="P742" i="4"/>
  <c r="N742" i="4"/>
  <c r="O738" i="4"/>
  <c r="P738" i="4"/>
  <c r="N738" i="4"/>
  <c r="P507" i="4"/>
  <c r="O117" i="4"/>
  <c r="P667" i="4"/>
  <c r="O115" i="4"/>
  <c r="P42" i="4"/>
  <c r="O106" i="4"/>
  <c r="P40" i="4"/>
  <c r="O105" i="4"/>
  <c r="P551" i="4"/>
  <c r="O827" i="4"/>
  <c r="P112" i="4"/>
  <c r="O104" i="4"/>
  <c r="P826" i="4"/>
  <c r="O559" i="4"/>
  <c r="P549" i="4"/>
  <c r="O825" i="4"/>
  <c r="P558" i="4"/>
  <c r="O824" i="4"/>
  <c r="P202" i="4"/>
  <c r="O370" i="4"/>
  <c r="P823" i="4"/>
  <c r="O329" i="4"/>
  <c r="P201" i="4"/>
  <c r="O327" i="4"/>
  <c r="P326" i="4"/>
  <c r="O37" i="4"/>
  <c r="P35" i="4"/>
  <c r="O324" i="4"/>
  <c r="P547" i="4"/>
  <c r="O322" i="4"/>
  <c r="P200" i="4"/>
  <c r="O34" i="4"/>
  <c r="P33" i="4"/>
  <c r="O321" i="4"/>
  <c r="P545" i="4"/>
  <c r="O368" i="4"/>
  <c r="P199" i="4"/>
  <c r="O30" i="4"/>
  <c r="P663" i="4"/>
  <c r="O29" i="4"/>
  <c r="P28" i="4"/>
  <c r="O367" i="4"/>
  <c r="P544" i="4"/>
  <c r="O99" i="4"/>
  <c r="P366" i="4"/>
  <c r="O543" i="4"/>
  <c r="P660" i="4"/>
  <c r="O25" i="4"/>
  <c r="P197" i="4"/>
  <c r="O386" i="4"/>
  <c r="P659" i="4"/>
  <c r="O541" i="4"/>
  <c r="P365" i="4"/>
  <c r="O196" i="4"/>
  <c r="P98" i="4"/>
  <c r="O658" i="4"/>
  <c r="P364" i="4"/>
  <c r="O195" i="4"/>
  <c r="P540" i="4"/>
  <c r="O317" i="4"/>
  <c r="P97" i="4"/>
  <c r="O539" i="4"/>
  <c r="P363" i="4"/>
  <c r="O418" i="4"/>
  <c r="P417" i="4"/>
  <c r="O802" i="4"/>
  <c r="P448" i="4"/>
  <c r="O538" i="4"/>
  <c r="P16" i="4"/>
  <c r="O316" i="4"/>
  <c r="P362" i="4"/>
  <c r="O381" i="4"/>
  <c r="P14" i="4"/>
  <c r="O13" i="4"/>
  <c r="P361" i="4"/>
  <c r="O799" i="4"/>
  <c r="P95" i="4"/>
  <c r="O798" i="4"/>
  <c r="P535" i="4"/>
  <c r="O797" i="4"/>
  <c r="P94" i="4"/>
  <c r="O447" i="4"/>
  <c r="P379" i="4"/>
  <c r="O657" i="4"/>
  <c r="P795" i="4"/>
  <c r="O10" i="4"/>
  <c r="P794" i="4"/>
  <c r="O93" i="4"/>
  <c r="P192" i="4"/>
  <c r="O656" i="4"/>
  <c r="P9" i="4"/>
  <c r="O793" i="4"/>
  <c r="P792" i="4"/>
  <c r="O377" i="4"/>
  <c r="P791" i="4"/>
  <c r="O7" i="4"/>
  <c r="P444" i="4"/>
  <c r="O790" i="4"/>
  <c r="P622" i="4"/>
  <c r="O734" i="4"/>
  <c r="P789" i="4"/>
  <c r="O412" i="4"/>
  <c r="P356" i="4"/>
  <c r="O313" i="4"/>
  <c r="P620" i="4"/>
  <c r="O532" i="4"/>
  <c r="P90" i="4"/>
  <c r="O654" i="4"/>
  <c r="P4" i="4"/>
  <c r="O355" i="4"/>
  <c r="P617" i="4"/>
  <c r="O531" i="4"/>
  <c r="P785" i="4"/>
  <c r="O354" i="4"/>
  <c r="N653" i="4"/>
  <c r="O840" i="4"/>
  <c r="P652" i="4"/>
  <c r="N88" i="4"/>
  <c r="O310" i="4"/>
  <c r="P839" i="4"/>
  <c r="N529" i="4"/>
  <c r="O651" i="4"/>
  <c r="P409" i="4"/>
  <c r="N86" i="4"/>
  <c r="O69" i="4"/>
  <c r="P351" i="4"/>
  <c r="N528" i="4"/>
  <c r="O85" i="4"/>
  <c r="P837" i="4"/>
  <c r="N309" i="4"/>
  <c r="O68" i="4"/>
  <c r="P349" i="4"/>
  <c r="N525" i="4"/>
  <c r="P130" i="4"/>
  <c r="N66" i="4"/>
  <c r="P231" i="4"/>
  <c r="N402" i="4"/>
  <c r="P62" i="4"/>
  <c r="N437" i="4"/>
  <c r="P226" i="4"/>
  <c r="N225" i="4"/>
  <c r="P819" i="4"/>
  <c r="N396" i="4"/>
  <c r="P644" i="4"/>
  <c r="N429" i="4"/>
  <c r="P817" i="4"/>
  <c r="P461" i="4"/>
  <c r="O49" i="4"/>
  <c r="P511" i="4"/>
  <c r="O509" i="4"/>
  <c r="P295" i="4"/>
  <c r="O709" i="4"/>
  <c r="P485" i="4"/>
  <c r="O649" i="4"/>
  <c r="P649" i="4"/>
  <c r="O82" i="4"/>
  <c r="P82" i="4"/>
  <c r="O129" i="4"/>
  <c r="P129" i="4"/>
  <c r="O523" i="4"/>
  <c r="P523" i="4"/>
  <c r="O346" i="4"/>
  <c r="P346" i="4"/>
  <c r="O726" i="4"/>
  <c r="P726" i="4"/>
  <c r="O345" i="4"/>
  <c r="P345" i="4"/>
  <c r="O399" i="4"/>
  <c r="P399" i="4"/>
  <c r="O343" i="4"/>
  <c r="P343" i="4"/>
  <c r="O222" i="4"/>
  <c r="P222" i="4"/>
  <c r="O54" i="4"/>
  <c r="P54" i="4"/>
  <c r="N75" i="4"/>
  <c r="O75" i="4"/>
  <c r="P75" i="4"/>
  <c r="N433" i="4"/>
  <c r="O433" i="4"/>
  <c r="P433" i="4"/>
  <c r="N847" i="4"/>
  <c r="O847" i="4"/>
  <c r="P847" i="4"/>
  <c r="N46" i="4"/>
  <c r="O46" i="4"/>
  <c r="P46" i="4"/>
  <c r="N45" i="4"/>
  <c r="O45" i="4"/>
  <c r="P45" i="4"/>
  <c r="N505" i="4"/>
  <c r="O505" i="4"/>
  <c r="P505" i="4"/>
  <c r="N430" i="4"/>
  <c r="O430" i="4"/>
  <c r="P430" i="4"/>
  <c r="N804" i="4"/>
  <c r="O804" i="4"/>
  <c r="P804" i="4"/>
  <c r="N735" i="4"/>
  <c r="O735" i="4"/>
  <c r="P735" i="4"/>
  <c r="N451" i="4"/>
  <c r="O451" i="4"/>
  <c r="P451" i="4"/>
  <c r="N500" i="4"/>
  <c r="O500" i="4"/>
  <c r="P500" i="4"/>
  <c r="N217" i="4"/>
  <c r="O217" i="4"/>
  <c r="P217" i="4"/>
  <c r="N335" i="4"/>
  <c r="O335" i="4"/>
  <c r="P335" i="4"/>
  <c r="N494" i="4"/>
  <c r="O494" i="4"/>
  <c r="P494" i="4"/>
  <c r="N705" i="4"/>
  <c r="O705" i="4"/>
  <c r="P705" i="4"/>
  <c r="N288" i="4"/>
  <c r="O288" i="4"/>
  <c r="P288" i="4"/>
  <c r="N699" i="4"/>
  <c r="O699" i="4"/>
  <c r="P699" i="4"/>
  <c r="N277" i="4"/>
  <c r="O277" i="4"/>
  <c r="P277" i="4"/>
  <c r="N271" i="4"/>
  <c r="O271" i="4"/>
  <c r="P271" i="4"/>
  <c r="N264" i="4"/>
  <c r="O264" i="4"/>
  <c r="P264" i="4"/>
  <c r="N250" i="4"/>
  <c r="O250" i="4"/>
  <c r="P250" i="4"/>
  <c r="N680" i="4"/>
  <c r="O680" i="4"/>
  <c r="P680" i="4"/>
  <c r="N611" i="4"/>
  <c r="O611" i="4"/>
  <c r="P611" i="4"/>
  <c r="N238" i="4"/>
  <c r="O238" i="4"/>
  <c r="P238" i="4"/>
  <c r="N480" i="4"/>
  <c r="O480" i="4"/>
  <c r="P480" i="4"/>
  <c r="N233" i="4"/>
  <c r="O233" i="4"/>
  <c r="P233" i="4"/>
  <c r="N625" i="4"/>
  <c r="O625" i="4"/>
  <c r="P625" i="4"/>
  <c r="N177" i="4"/>
  <c r="P177" i="4"/>
  <c r="O177" i="4"/>
  <c r="N170" i="4"/>
  <c r="O170" i="4"/>
  <c r="P170" i="4"/>
  <c r="N588" i="4"/>
  <c r="O588" i="4"/>
  <c r="P588" i="4"/>
  <c r="N580" i="4"/>
  <c r="O580" i="4"/>
  <c r="P580" i="4"/>
  <c r="N149" i="4"/>
  <c r="O149" i="4"/>
  <c r="P149" i="4"/>
  <c r="N571" i="4"/>
  <c r="O571" i="4"/>
  <c r="P571" i="4"/>
  <c r="N758" i="4"/>
  <c r="O758" i="4"/>
  <c r="P758" i="4"/>
  <c r="N562" i="4"/>
  <c r="O562" i="4"/>
  <c r="P562" i="4"/>
  <c r="N748" i="4"/>
  <c r="O748" i="4"/>
  <c r="P748" i="4"/>
  <c r="P737" i="4"/>
  <c r="O374" i="4"/>
  <c r="O114" i="4"/>
  <c r="O39" i="4"/>
  <c r="O372" i="4"/>
  <c r="O371" i="4"/>
  <c r="O133" i="4"/>
  <c r="O666" i="4"/>
  <c r="O555" i="4"/>
  <c r="O665" i="4"/>
  <c r="O31" i="4"/>
  <c r="O423" i="4"/>
  <c r="O198" i="4"/>
  <c r="O318" i="4"/>
  <c r="O385" i="4"/>
  <c r="O624" i="4"/>
  <c r="O15" i="4"/>
  <c r="P131" i="4"/>
  <c r="N131" i="4"/>
  <c r="P84" i="4"/>
  <c r="N84" i="4"/>
  <c r="P777" i="4"/>
  <c r="N777" i="4"/>
  <c r="P470" i="4"/>
  <c r="N470" i="4"/>
  <c r="P728" i="4"/>
  <c r="N728" i="4"/>
  <c r="P776" i="4"/>
  <c r="N776" i="4"/>
  <c r="P439" i="4"/>
  <c r="N439" i="4"/>
  <c r="P67" i="4"/>
  <c r="N67" i="4"/>
  <c r="P524" i="4"/>
  <c r="N524" i="4"/>
  <c r="P438" i="4"/>
  <c r="N438" i="4"/>
  <c r="P307" i="4"/>
  <c r="N307" i="4"/>
  <c r="P466" i="4"/>
  <c r="N466" i="4"/>
  <c r="P522" i="4"/>
  <c r="N522" i="4"/>
  <c r="P63" i="4"/>
  <c r="N63" i="4"/>
  <c r="P228" i="4"/>
  <c r="N228" i="4"/>
  <c r="P465" i="4"/>
  <c r="N465" i="4"/>
  <c r="P401" i="4"/>
  <c r="N401" i="4"/>
  <c r="P520" i="4"/>
  <c r="N520" i="4"/>
  <c r="P725" i="4"/>
  <c r="N725" i="4"/>
  <c r="P305" i="4"/>
  <c r="N305" i="4"/>
  <c r="P464" i="4"/>
  <c r="N464" i="4"/>
  <c r="P224" i="4"/>
  <c r="N224" i="4"/>
  <c r="P59" i="4"/>
  <c r="N59" i="4"/>
  <c r="P397" i="4"/>
  <c r="N397" i="4"/>
  <c r="P518" i="4"/>
  <c r="N518" i="4"/>
  <c r="P78" i="4"/>
  <c r="N78" i="4"/>
  <c r="P303" i="4"/>
  <c r="N303" i="4"/>
  <c r="P57" i="4"/>
  <c r="N57" i="4"/>
  <c r="P394" i="4"/>
  <c r="N394" i="4"/>
  <c r="P55" i="4"/>
  <c r="N55" i="4"/>
  <c r="P836" i="4"/>
  <c r="N836" i="4"/>
  <c r="O643" i="4"/>
  <c r="N643" i="4"/>
  <c r="P643" i="4"/>
  <c r="O668" i="4"/>
  <c r="P668" i="4"/>
  <c r="N668" i="4"/>
  <c r="O52" i="4"/>
  <c r="P52" i="4"/>
  <c r="N52" i="4"/>
  <c r="O835" i="4"/>
  <c r="P835" i="4"/>
  <c r="O851" i="4"/>
  <c r="P851" i="4"/>
  <c r="N851" i="4"/>
  <c r="O426" i="4"/>
  <c r="P426" i="4"/>
  <c r="N426" i="4"/>
  <c r="O302" i="4"/>
  <c r="P302" i="4"/>
  <c r="N302" i="4"/>
  <c r="O301" i="4"/>
  <c r="P301" i="4"/>
  <c r="O641" i="4"/>
  <c r="P641" i="4"/>
  <c r="N641" i="4"/>
  <c r="O514" i="4"/>
  <c r="P514" i="4"/>
  <c r="N514" i="4"/>
  <c r="O506" i="4"/>
  <c r="P506" i="4"/>
  <c r="N506" i="4"/>
  <c r="O846" i="4"/>
  <c r="P846" i="4"/>
  <c r="O388" i="4"/>
  <c r="P388" i="4"/>
  <c r="N388" i="4"/>
  <c r="O640" i="4"/>
  <c r="P640" i="4"/>
  <c r="N640" i="4"/>
  <c r="O639" i="4"/>
  <c r="P639" i="4"/>
  <c r="N639" i="4"/>
  <c r="O720" i="4"/>
  <c r="P720" i="4"/>
  <c r="O833" i="4"/>
  <c r="P833" i="4"/>
  <c r="N833" i="4"/>
  <c r="O297" i="4"/>
  <c r="P297" i="4"/>
  <c r="N297" i="4"/>
  <c r="O845" i="4"/>
  <c r="P845" i="4"/>
  <c r="N845" i="4"/>
  <c r="O719" i="4"/>
  <c r="P719" i="4"/>
  <c r="O832" i="4"/>
  <c r="P832" i="4"/>
  <c r="N832" i="4"/>
  <c r="O849" i="4"/>
  <c r="P849" i="4"/>
  <c r="N849" i="4"/>
  <c r="O125" i="4"/>
  <c r="P125" i="4"/>
  <c r="N125" i="4"/>
  <c r="O110" i="4"/>
  <c r="P110" i="4"/>
  <c r="O831" i="4"/>
  <c r="P831" i="4"/>
  <c r="N831" i="4"/>
  <c r="O124" i="4"/>
  <c r="P124" i="4"/>
  <c r="N124" i="4"/>
  <c r="O717" i="4"/>
  <c r="P717" i="4"/>
  <c r="N717" i="4"/>
  <c r="O332" i="4"/>
  <c r="P332" i="4"/>
  <c r="O769" i="4"/>
  <c r="P769" i="4"/>
  <c r="N769" i="4"/>
  <c r="O616" i="4"/>
  <c r="P616" i="4"/>
  <c r="N616" i="4"/>
  <c r="O810" i="4"/>
  <c r="P810" i="4"/>
  <c r="N810" i="4"/>
  <c r="O296" i="4"/>
  <c r="P296" i="4"/>
  <c r="O714" i="4"/>
  <c r="P714" i="4"/>
  <c r="N714" i="4"/>
  <c r="O215" i="4"/>
  <c r="P215" i="4"/>
  <c r="N215" i="4"/>
  <c r="O712" i="4"/>
  <c r="P712" i="4"/>
  <c r="N712" i="4"/>
  <c r="O496" i="4"/>
  <c r="P496" i="4"/>
  <c r="O338" i="4"/>
  <c r="P338" i="4"/>
  <c r="N338" i="4"/>
  <c r="O336" i="4"/>
  <c r="P336" i="4"/>
  <c r="N336" i="4"/>
  <c r="O334" i="4"/>
  <c r="P334" i="4"/>
  <c r="N334" i="4"/>
  <c r="O613" i="4"/>
  <c r="P613" i="4"/>
  <c r="O708" i="4"/>
  <c r="P708" i="4"/>
  <c r="N708" i="4"/>
  <c r="O209" i="4"/>
  <c r="P209" i="4"/>
  <c r="N209" i="4"/>
  <c r="O207" i="4"/>
  <c r="P207" i="4"/>
  <c r="N207" i="4"/>
  <c r="O492" i="4"/>
  <c r="P492" i="4"/>
  <c r="O489" i="4"/>
  <c r="P489" i="4"/>
  <c r="N489" i="4"/>
  <c r="O704" i="4"/>
  <c r="P704" i="4"/>
  <c r="N704" i="4"/>
  <c r="O292" i="4"/>
  <c r="P292" i="4"/>
  <c r="N292" i="4"/>
  <c r="O289" i="4"/>
  <c r="P289" i="4"/>
  <c r="O286" i="4"/>
  <c r="P286" i="4"/>
  <c r="N286" i="4"/>
  <c r="O635" i="4"/>
  <c r="P635" i="4"/>
  <c r="N635" i="4"/>
  <c r="O282" i="4"/>
  <c r="P282" i="4"/>
  <c r="N282" i="4"/>
  <c r="O697" i="4"/>
  <c r="P697" i="4"/>
  <c r="O278" i="4"/>
  <c r="P278" i="4"/>
  <c r="N278" i="4"/>
  <c r="O276" i="4"/>
  <c r="P276" i="4"/>
  <c r="N276" i="4"/>
  <c r="O694" i="4"/>
  <c r="P694" i="4"/>
  <c r="N694" i="4"/>
  <c r="O692" i="4"/>
  <c r="P692" i="4"/>
  <c r="N692" i="4"/>
  <c r="O269" i="4"/>
  <c r="P269" i="4"/>
  <c r="N269" i="4"/>
  <c r="O266" i="4"/>
  <c r="P266" i="4"/>
  <c r="N266" i="4"/>
  <c r="O688" i="4"/>
  <c r="P688" i="4"/>
  <c r="N688" i="4"/>
  <c r="O687" i="4"/>
  <c r="P687" i="4"/>
  <c r="N687" i="4"/>
  <c r="O259" i="4"/>
  <c r="P259" i="4"/>
  <c r="N259" i="4"/>
  <c r="O684" i="4"/>
  <c r="P684" i="4"/>
  <c r="N684" i="4"/>
  <c r="O683" i="4"/>
  <c r="P683" i="4"/>
  <c r="N683" i="4"/>
  <c r="O251" i="4"/>
  <c r="P251" i="4"/>
  <c r="N251" i="4"/>
  <c r="O681" i="4"/>
  <c r="P681" i="4"/>
  <c r="N681" i="4"/>
  <c r="O246" i="4"/>
  <c r="P246" i="4"/>
  <c r="N246" i="4"/>
  <c r="O244" i="4"/>
  <c r="P244" i="4"/>
  <c r="N244" i="4"/>
  <c r="O477" i="4"/>
  <c r="P477" i="4"/>
  <c r="O612" i="4"/>
  <c r="P612" i="4"/>
  <c r="N612" i="4"/>
  <c r="O632" i="4"/>
  <c r="P632" i="4"/>
  <c r="N632" i="4"/>
  <c r="O610" i="4"/>
  <c r="P610" i="4"/>
  <c r="N610" i="4"/>
  <c r="N239" i="4"/>
  <c r="O239" i="4"/>
  <c r="P239" i="4"/>
  <c r="N237" i="4"/>
  <c r="O237" i="4"/>
  <c r="P237" i="4"/>
  <c r="N673" i="4"/>
  <c r="O673" i="4"/>
  <c r="P673" i="4"/>
  <c r="N606" i="4"/>
  <c r="O606" i="4"/>
  <c r="P606" i="4"/>
  <c r="N605" i="4"/>
  <c r="O605" i="4"/>
  <c r="P605" i="4"/>
  <c r="N671" i="4"/>
  <c r="O671" i="4"/>
  <c r="P671" i="4"/>
  <c r="N604" i="4"/>
  <c r="O604" i="4"/>
  <c r="P604" i="4"/>
  <c r="N479" i="4"/>
  <c r="O479" i="4"/>
  <c r="P479" i="4"/>
  <c r="N602" i="4"/>
  <c r="O602" i="4"/>
  <c r="P602" i="4"/>
  <c r="N181" i="4"/>
  <c r="O181" i="4"/>
  <c r="P181" i="4"/>
  <c r="N599" i="4"/>
  <c r="O599" i="4"/>
  <c r="P599" i="4"/>
  <c r="O597" i="4"/>
  <c r="N597" i="4"/>
  <c r="P597" i="4"/>
  <c r="O595" i="4"/>
  <c r="N595" i="4"/>
  <c r="P595" i="4"/>
  <c r="O173" i="4"/>
  <c r="P173" i="4"/>
  <c r="N173" i="4"/>
  <c r="O592" i="4"/>
  <c r="N592" i="4"/>
  <c r="P592" i="4"/>
  <c r="O167" i="4"/>
  <c r="N167" i="4"/>
  <c r="P167" i="4"/>
  <c r="O164" i="4"/>
  <c r="N164" i="4"/>
  <c r="P164" i="4"/>
  <c r="O162" i="4"/>
  <c r="P162" i="4"/>
  <c r="N162" i="4"/>
  <c r="O160" i="4"/>
  <c r="N160" i="4"/>
  <c r="P160" i="4"/>
  <c r="O158" i="4"/>
  <c r="N158" i="4"/>
  <c r="P158" i="4"/>
  <c r="O156" i="4"/>
  <c r="N156" i="4"/>
  <c r="P156" i="4"/>
  <c r="O154" i="4"/>
  <c r="P154" i="4"/>
  <c r="N154" i="4"/>
  <c r="O579" i="4"/>
  <c r="N579" i="4"/>
  <c r="P579" i="4"/>
  <c r="N151" i="4"/>
  <c r="O151" i="4"/>
  <c r="P151" i="4"/>
  <c r="N765" i="4"/>
  <c r="O765" i="4"/>
  <c r="P765" i="4"/>
  <c r="N574" i="4"/>
  <c r="O574" i="4"/>
  <c r="P574" i="4"/>
  <c r="N573" i="4"/>
  <c r="O573" i="4"/>
  <c r="P573" i="4"/>
  <c r="N145" i="4"/>
  <c r="O145" i="4"/>
  <c r="P145" i="4"/>
  <c r="N761" i="4"/>
  <c r="O761" i="4"/>
  <c r="P761" i="4"/>
  <c r="N759" i="4"/>
  <c r="O759" i="4"/>
  <c r="P759" i="4"/>
  <c r="N567" i="4"/>
  <c r="O567" i="4"/>
  <c r="P567" i="4"/>
  <c r="N757" i="4"/>
  <c r="O757" i="4"/>
  <c r="P757" i="4"/>
  <c r="N564" i="4"/>
  <c r="O564" i="4"/>
  <c r="P564" i="4"/>
  <c r="N136" i="4"/>
  <c r="O136" i="4"/>
  <c r="P136" i="4"/>
  <c r="N135" i="4"/>
  <c r="O135" i="4"/>
  <c r="P135" i="4"/>
  <c r="N560" i="4"/>
  <c r="O560" i="4"/>
  <c r="P560" i="4"/>
  <c r="N749" i="4"/>
  <c r="O749" i="4"/>
  <c r="P749" i="4"/>
  <c r="N745" i="4"/>
  <c r="O745" i="4"/>
  <c r="P745" i="4"/>
  <c r="N741" i="4"/>
  <c r="O741" i="4"/>
  <c r="P741" i="4"/>
  <c r="P411" i="4"/>
  <c r="N840" i="4"/>
  <c r="O652" i="4"/>
  <c r="P353" i="4"/>
  <c r="N310" i="4"/>
  <c r="O839" i="4"/>
  <c r="P87" i="4"/>
  <c r="N651" i="4"/>
  <c r="O409" i="4"/>
  <c r="P650" i="4"/>
  <c r="N69" i="4"/>
  <c r="O351" i="4"/>
  <c r="P472" i="4"/>
  <c r="N85" i="4"/>
  <c r="O837" i="4"/>
  <c r="P471" i="4"/>
  <c r="N68" i="4"/>
  <c r="P778" i="4"/>
  <c r="O777" i="4"/>
  <c r="N82" i="4"/>
  <c r="P348" i="4"/>
  <c r="O439" i="4"/>
  <c r="N129" i="4"/>
  <c r="P774" i="4"/>
  <c r="O307" i="4"/>
  <c r="N346" i="4"/>
  <c r="P647" i="4"/>
  <c r="O228" i="4"/>
  <c r="N345" i="4"/>
  <c r="P771" i="4"/>
  <c r="O725" i="4"/>
  <c r="N399" i="4"/>
  <c r="P398" i="4"/>
  <c r="O59" i="4"/>
  <c r="N436" i="4"/>
  <c r="P723" i="4"/>
  <c r="O303" i="4"/>
  <c r="N56" i="4"/>
  <c r="P517" i="4"/>
  <c r="O836" i="4"/>
  <c r="O77" i="4"/>
  <c r="N301" i="4"/>
  <c r="P299" i="4"/>
  <c r="O424" i="4"/>
  <c r="N110" i="4"/>
  <c r="P450" i="4"/>
  <c r="O808" i="4"/>
  <c r="N613" i="4"/>
  <c r="P488" i="4"/>
  <c r="N697" i="4"/>
  <c r="O626" i="4"/>
  <c r="N1" i="4" l="1"/>
  <c r="P1" i="4"/>
  <c r="O1" i="4"/>
</calcChain>
</file>

<file path=xl/sharedStrings.xml><?xml version="1.0" encoding="utf-8"?>
<sst xmlns="http://schemas.openxmlformats.org/spreadsheetml/2006/main" count="4270" uniqueCount="865">
  <si>
    <t>-</t>
  </si>
  <si>
    <t>Talking</t>
  </si>
  <si>
    <t>Review</t>
  </si>
  <si>
    <t>canceled</t>
  </si>
  <si>
    <t>Present Simple</t>
  </si>
  <si>
    <t>Present Continuous</t>
  </si>
  <si>
    <t>Past Continuous</t>
  </si>
  <si>
    <t>Noe</t>
  </si>
  <si>
    <t>Ely</t>
  </si>
  <si>
    <t>Petr</t>
  </si>
  <si>
    <t>Lucy</t>
  </si>
  <si>
    <t>Giorgia</t>
  </si>
  <si>
    <t>Eva</t>
  </si>
  <si>
    <t>Dennis</t>
  </si>
  <si>
    <t>Justyna</t>
  </si>
  <si>
    <t>Ibra</t>
  </si>
  <si>
    <t>Svetla</t>
  </si>
  <si>
    <t>Lesy</t>
  </si>
  <si>
    <t>Fraser</t>
  </si>
  <si>
    <t>Jorge</t>
  </si>
  <si>
    <t>Preply</t>
  </si>
  <si>
    <t>Vadim</t>
  </si>
  <si>
    <t>Devin</t>
  </si>
  <si>
    <t>Teddy</t>
  </si>
  <si>
    <t>Italki</t>
  </si>
  <si>
    <t>Katka</t>
  </si>
  <si>
    <t>Sebastian</t>
  </si>
  <si>
    <t>Connar</t>
  </si>
  <si>
    <t>Michael</t>
  </si>
  <si>
    <t>Simone</t>
  </si>
  <si>
    <t>Leon</t>
  </si>
  <si>
    <t>Robbert</t>
  </si>
  <si>
    <t>time [min]</t>
  </si>
  <si>
    <t>Films</t>
  </si>
  <si>
    <t>Questions</t>
  </si>
  <si>
    <t>Future Forms</t>
  </si>
  <si>
    <t>Letter D</t>
  </si>
  <si>
    <t>Verb to be-positive form</t>
  </si>
  <si>
    <t>Trial - easy</t>
  </si>
  <si>
    <t>Trial - beginner</t>
  </si>
  <si>
    <t>Trial - advanced</t>
  </si>
  <si>
    <t>Trial-classic</t>
  </si>
  <si>
    <t>Trial (questions)</t>
  </si>
  <si>
    <t>Trial-classic (questions)</t>
  </si>
  <si>
    <t>Pronunciation</t>
  </si>
  <si>
    <t>Trial-talking</t>
  </si>
  <si>
    <t>Trial</t>
  </si>
  <si>
    <t>Email-conference, News-Royals, Iran shot down a plane</t>
  </si>
  <si>
    <t>Expensive Taste-giving opinion</t>
  </si>
  <si>
    <t>Possesive adjectives</t>
  </si>
  <si>
    <t>Pressent Perfect_Past Simple</t>
  </si>
  <si>
    <t>Conversation</t>
  </si>
  <si>
    <t>Letter E</t>
  </si>
  <si>
    <t>Verb to be-negative form</t>
  </si>
  <si>
    <t>prepositions, Countries</t>
  </si>
  <si>
    <t>Conversation-technologies</t>
  </si>
  <si>
    <t>News-Taliban and woman</t>
  </si>
  <si>
    <t>01B-Odkud jsi?</t>
  </si>
  <si>
    <t>Akuzativ-sing.</t>
  </si>
  <si>
    <t>Formal, z+ze+genitiv</t>
  </si>
  <si>
    <t>canceled-charged</t>
  </si>
  <si>
    <t>Future - tenses-1</t>
  </si>
  <si>
    <t>Plural nouns</t>
  </si>
  <si>
    <t>Past Perfect</t>
  </si>
  <si>
    <t>National stereotypes</t>
  </si>
  <si>
    <t>Letter F</t>
  </si>
  <si>
    <t>Vokativ</t>
  </si>
  <si>
    <t>Book-conversation</t>
  </si>
  <si>
    <t>Akuzativ-Nom-pl.</t>
  </si>
  <si>
    <t>Genitiv z/ze</t>
  </si>
  <si>
    <t>Future - tenses-2</t>
  </si>
  <si>
    <t>Listening-Days of the week</t>
  </si>
  <si>
    <t>Imperatives, Suggestions</t>
  </si>
  <si>
    <t>Nationalities</t>
  </si>
  <si>
    <t>Job interview</t>
  </si>
  <si>
    <t>Expats</t>
  </si>
  <si>
    <t>Review 1_2</t>
  </si>
  <si>
    <t>Practical English</t>
  </si>
  <si>
    <t>Talking-free topics</t>
  </si>
  <si>
    <t>Akuzativ-sing-A1</t>
  </si>
  <si>
    <t>News-Nizman, Mexican migrants</t>
  </si>
  <si>
    <t>Review 1 and 2</t>
  </si>
  <si>
    <t>Present Perfect - Simple x Continuous</t>
  </si>
  <si>
    <t>Elections</t>
  </si>
  <si>
    <t>Letter G</t>
  </si>
  <si>
    <t>Talking-recycling</t>
  </si>
  <si>
    <t>Genitiv-sing</t>
  </si>
  <si>
    <t>vedle+genitiv</t>
  </si>
  <si>
    <t>Talking - NGO in Haity, Abstract</t>
  </si>
  <si>
    <t>Relative clauses</t>
  </si>
  <si>
    <t>Present Simple - affirmative, negative</t>
  </si>
  <si>
    <t>Future Perfect, Continuous</t>
  </si>
  <si>
    <t>Mountain-1 (rock-fall)</t>
  </si>
  <si>
    <t>Letter H</t>
  </si>
  <si>
    <t>Adjectives</t>
  </si>
  <si>
    <t>Abstract</t>
  </si>
  <si>
    <t>Review-unit 1</t>
  </si>
  <si>
    <t>Present Simple - question</t>
  </si>
  <si>
    <t>Conditionals-overview</t>
  </si>
  <si>
    <t>Mountain-2 (crevasse, avalanche)</t>
  </si>
  <si>
    <t>Letter I</t>
  </si>
  <si>
    <t>Imperatives, Let's</t>
  </si>
  <si>
    <t>Dativ-sing</t>
  </si>
  <si>
    <t>Article talking</t>
  </si>
  <si>
    <t>Past Simple</t>
  </si>
  <si>
    <t>Word Order i Questions</t>
  </si>
  <si>
    <t>Zero, First Conditional-Upper</t>
  </si>
  <si>
    <t>Spinal injuries</t>
  </si>
  <si>
    <t>Review G_H_I</t>
  </si>
  <si>
    <t>Akuzativ-sing-B1</t>
  </si>
  <si>
    <t>Vokativ-sing</t>
  </si>
  <si>
    <t>"Holiday" in Brazil</t>
  </si>
  <si>
    <t>Conversation-Review</t>
  </si>
  <si>
    <t>Mixed</t>
  </si>
  <si>
    <t>Skiing-part1</t>
  </si>
  <si>
    <t>Letter J</t>
  </si>
  <si>
    <t>Present  Simple-affirmative</t>
  </si>
  <si>
    <t>Test preparation</t>
  </si>
  <si>
    <t>Holiday in Brazil-Popcorn, bird-Johny</t>
  </si>
  <si>
    <t>Famous Photographs, prepositions</t>
  </si>
  <si>
    <t>Possesive 's</t>
  </si>
  <si>
    <t>Continuous Conditionals</t>
  </si>
  <si>
    <t>Skiing-part2</t>
  </si>
  <si>
    <t>Letter K</t>
  </si>
  <si>
    <t>Present  Simple-question</t>
  </si>
  <si>
    <t>Last Holiday in Brazil-Popcorn, bird-Johny</t>
  </si>
  <si>
    <t>Object_Subject Questions</t>
  </si>
  <si>
    <t>Conversation, Review Possesive 's</t>
  </si>
  <si>
    <t>Narative tenses</t>
  </si>
  <si>
    <t>Leisure time</t>
  </si>
  <si>
    <t>Letter L</t>
  </si>
  <si>
    <t>Word order</t>
  </si>
  <si>
    <t>BA</t>
  </si>
  <si>
    <t>Conjunction</t>
  </si>
  <si>
    <t>Prepositions-time, place</t>
  </si>
  <si>
    <t>Present Perfect, Past Simple</t>
  </si>
  <si>
    <t>Review J_K_L_Review 3_4</t>
  </si>
  <si>
    <t>EXPIRED!!!</t>
  </si>
  <si>
    <t>Violence in Sport (rugby)</t>
  </si>
  <si>
    <t>Imagine-reading, listening</t>
  </si>
  <si>
    <t>Position of Adverbs</t>
  </si>
  <si>
    <t>Got a meeting, take a walk-TED</t>
  </si>
  <si>
    <t>Shaun the sheep-Fox</t>
  </si>
  <si>
    <t>Media, tabloids</t>
  </si>
  <si>
    <t>Review-unit 2</t>
  </si>
  <si>
    <t>Christmas</t>
  </si>
  <si>
    <t>FOBO-TED</t>
  </si>
  <si>
    <t>Letter M</t>
  </si>
  <si>
    <t>Bolivia</t>
  </si>
  <si>
    <t>Job Interview</t>
  </si>
  <si>
    <t>Review 3 and 4</t>
  </si>
  <si>
    <t>Equipment used for Climbing Incidents</t>
  </si>
  <si>
    <t>Letter N</t>
  </si>
  <si>
    <t>Hummingbird - Tommy, Article</t>
  </si>
  <si>
    <t>Predictions, Plans</t>
  </si>
  <si>
    <t>Can, Can't</t>
  </si>
  <si>
    <t>Present Perfect, Past Simpl-(1)-PRE</t>
  </si>
  <si>
    <t>Letter O</t>
  </si>
  <si>
    <t>Coronavirus</t>
  </si>
  <si>
    <t>Top Airports</t>
  </si>
  <si>
    <t>Like it or hate it</t>
  </si>
  <si>
    <t>Review M_N_O</t>
  </si>
  <si>
    <t>teeth</t>
  </si>
  <si>
    <t>Future Arrangements</t>
  </si>
  <si>
    <t>Present Continuous, Present Simple</t>
  </si>
  <si>
    <t>TED-Millenials</t>
  </si>
  <si>
    <t>Letter P</t>
  </si>
  <si>
    <t>coronavirus</t>
  </si>
  <si>
    <t>Practical English-Restaurant</t>
  </si>
  <si>
    <t>Talking Review</t>
  </si>
  <si>
    <t>Present Simple-Continuous</t>
  </si>
  <si>
    <t>Shaun the sheep-Christmas</t>
  </si>
  <si>
    <t>coronavirus, time management</t>
  </si>
  <si>
    <t>Fundraising</t>
  </si>
  <si>
    <t>Object pronouns</t>
  </si>
  <si>
    <t>Kids-Michael McIntyre</t>
  </si>
  <si>
    <t>Letter Q</t>
  </si>
  <si>
    <t>coronavirus, solidarity of the rich</t>
  </si>
  <si>
    <t>Present Perfect x Past Simple</t>
  </si>
  <si>
    <t>Pronunciation -TH</t>
  </si>
  <si>
    <t>Smart Animals (impl)</t>
  </si>
  <si>
    <t>Letter R</t>
  </si>
  <si>
    <t>Coronavirus -Article BBC</t>
  </si>
  <si>
    <t>Teenagers</t>
  </si>
  <si>
    <t>Verbs - like + ing</t>
  </si>
  <si>
    <t>Working life</t>
  </si>
  <si>
    <t>Review P_Q_R</t>
  </si>
  <si>
    <t>Coronavirus-BBC article questions</t>
  </si>
  <si>
    <t>Present Perfect, yet, just, already</t>
  </si>
  <si>
    <t>To be or to do???</t>
  </si>
  <si>
    <t>Project</t>
  </si>
  <si>
    <t>Review 5_6</t>
  </si>
  <si>
    <t>Skinny jeans</t>
  </si>
  <si>
    <t>Present Perfect - never, ever</t>
  </si>
  <si>
    <t xml:space="preserve">Good x Bad - Presentation </t>
  </si>
  <si>
    <t>Letter S</t>
  </si>
  <si>
    <t>Talking - USA, teenagers, money, happiness</t>
  </si>
  <si>
    <t>Everything, anything, something</t>
  </si>
  <si>
    <t>were, was</t>
  </si>
  <si>
    <t>Own presentation-1</t>
  </si>
  <si>
    <t>Letter T</t>
  </si>
  <si>
    <t>Cartoneros in BA</t>
  </si>
  <si>
    <t>Reading-Invented weekends, -ED, -ING adjectives</t>
  </si>
  <si>
    <t>Past Simple - Regular verbs</t>
  </si>
  <si>
    <t>Own presentation-2</t>
  </si>
  <si>
    <t>Letter U</t>
  </si>
  <si>
    <t>Review Unit 3 and Unit4</t>
  </si>
  <si>
    <t>Past Simple - Iregular verbs</t>
  </si>
  <si>
    <t>Letter V</t>
  </si>
  <si>
    <t>Talking - bad internet connection</t>
  </si>
  <si>
    <t>Aligator survived WW2 bombing</t>
  </si>
  <si>
    <t>Practical English - ask the way</t>
  </si>
  <si>
    <t>Review S_T_U_V</t>
  </si>
  <si>
    <t>Talking-conference</t>
  </si>
  <si>
    <t>Comparatives</t>
  </si>
  <si>
    <t>Regular x Irregular verbs</t>
  </si>
  <si>
    <t>Letter W</t>
  </si>
  <si>
    <t>Ethanol shortage in the US</t>
  </si>
  <si>
    <t>Superlatives</t>
  </si>
  <si>
    <t>There is, There are</t>
  </si>
  <si>
    <t>Letter X</t>
  </si>
  <si>
    <t>Talking - general stuff</t>
  </si>
  <si>
    <t>Everything bad is good for you</t>
  </si>
  <si>
    <t>There was, There were</t>
  </si>
  <si>
    <t>Letter Y</t>
  </si>
  <si>
    <t>Quantifiers</t>
  </si>
  <si>
    <t>Letter Z</t>
  </si>
  <si>
    <t>Practical English-The wrong shoes</t>
  </si>
  <si>
    <t>Ways of travel</t>
  </si>
  <si>
    <t>Review W_X_Y_Z</t>
  </si>
  <si>
    <t>Object_Subject pronouns, Possesive adjectives</t>
  </si>
  <si>
    <t>Booking a holiday</t>
  </si>
  <si>
    <t>Review 7_8</t>
  </si>
  <si>
    <t xml:space="preserve">Future Predictions - will, won't </t>
  </si>
  <si>
    <t>Countable, Uncountable nouns</t>
  </si>
  <si>
    <t>Chatterbox - lesson 1 - What's your name</t>
  </si>
  <si>
    <t>Future Simple - offers, decisions, promises</t>
  </si>
  <si>
    <t>How much, How many</t>
  </si>
  <si>
    <t>Chatterbox - lesson 2 - Who's this</t>
  </si>
  <si>
    <t>I'll never forget you</t>
  </si>
  <si>
    <t>Chatterbox - lesson 3 - Yes, No</t>
  </si>
  <si>
    <t>Review tenses</t>
  </si>
  <si>
    <t>Practical English - Ordering meal</t>
  </si>
  <si>
    <t>Chatterbox - lesson 4 - Commands</t>
  </si>
  <si>
    <t>Review Unit 5 and 6 Unit</t>
  </si>
  <si>
    <t>Superlative adjectives</t>
  </si>
  <si>
    <t>Chatterbox - lesson 5 - Classroom language</t>
  </si>
  <si>
    <t xml:space="preserve">Holiday Rental ban </t>
  </si>
  <si>
    <t>Chatterbox - lesson 6 - Good morning, Good afternoon, Goodbye!</t>
  </si>
  <si>
    <t>First Days Nerves</t>
  </si>
  <si>
    <t>Busy Lives</t>
  </si>
  <si>
    <t>Chatterbox - lesson 7 - Numbers (1-12)</t>
  </si>
  <si>
    <t>Infinitive with TO</t>
  </si>
  <si>
    <t>be going to-plans</t>
  </si>
  <si>
    <t>Chatterbox - lesson 8 - How old are you?</t>
  </si>
  <si>
    <t>Gerunds</t>
  </si>
  <si>
    <t>fortune teller</t>
  </si>
  <si>
    <t>Chatterbox - lesson 9 - Phone Numbers</t>
  </si>
  <si>
    <t>Could you pass the test?</t>
  </si>
  <si>
    <t>Could you pass the test? Informal email.</t>
  </si>
  <si>
    <t>be going to-predictions</t>
  </si>
  <si>
    <t>Chatterbox - lesson 10 - My world</t>
  </si>
  <si>
    <t>Have to, must, don't have to, mustn't</t>
  </si>
  <si>
    <t>Review - Unit 9 and 10</t>
  </si>
  <si>
    <t>Chatterbox - lesson 11 - Game, Self assessment</t>
  </si>
  <si>
    <t>At the Pharmacy, Have got</t>
  </si>
  <si>
    <t>Adverbs (manner, modifier)</t>
  </si>
  <si>
    <t>Chatterbox - lesson 12 - Toys and households objects</t>
  </si>
  <si>
    <t>Talking-job</t>
  </si>
  <si>
    <t>Verb+to+infinitive</t>
  </si>
  <si>
    <t>Chatterbox - lesson 12 - Colours</t>
  </si>
  <si>
    <t>How smart is your phone</t>
  </si>
  <si>
    <t>Chatterbox - lesson 13 - Revision</t>
  </si>
  <si>
    <t>article THE</t>
  </si>
  <si>
    <t>Chatterbox - lesson 14 - She is, He is</t>
  </si>
  <si>
    <t>Should_Shouldn't</t>
  </si>
  <si>
    <t>Chatterbox - lesson 15 - my your, his, her</t>
  </si>
  <si>
    <t>Present Perfect</t>
  </si>
  <si>
    <t>Chatterbox - lesson 16-Revision</t>
  </si>
  <si>
    <t>Chatterbox - lesson 17-Is it? Yes,it is. No, it isn't.</t>
  </si>
  <si>
    <t>Listening(advice), Vocabulary (GET)</t>
  </si>
  <si>
    <t>Chatterbox - lesson 18-Story</t>
  </si>
  <si>
    <t>Chatterbox - lesson 19-Small/big, long/short</t>
  </si>
  <si>
    <t>Chatterbox - lesson 20-Vocab</t>
  </si>
  <si>
    <t>First Conditional</t>
  </si>
  <si>
    <t>Chatterbox - lesson 21-Game, Self assessment</t>
  </si>
  <si>
    <t>Chatterbox - lesson 22-Vocab-body parts</t>
  </si>
  <si>
    <t>Chatterbox - lesson 23-Story</t>
  </si>
  <si>
    <t>Chatterbox - lesson 24-Vocab-Family</t>
  </si>
  <si>
    <t>Chatterbox - lesson 25-Are you?_Yes, I am_No, I'm not</t>
  </si>
  <si>
    <t>Name</t>
  </si>
  <si>
    <t>Hatsue</t>
  </si>
  <si>
    <t>Instrumental</t>
  </si>
  <si>
    <t>Genitiv-plural</t>
  </si>
  <si>
    <t>Leonardo</t>
  </si>
  <si>
    <t>Ali</t>
  </si>
  <si>
    <t>z/ze + genitiv</t>
  </si>
  <si>
    <t>z/ze+genitiv</t>
  </si>
  <si>
    <t>Kuba</t>
  </si>
  <si>
    <t>Question formation - review</t>
  </si>
  <si>
    <t>Vasileios</t>
  </si>
  <si>
    <t>Trial-alphabet</t>
  </si>
  <si>
    <t>Lokal-plural</t>
  </si>
  <si>
    <t>Dativ-plural</t>
  </si>
  <si>
    <t>vokative</t>
  </si>
  <si>
    <t>vedle+genitive</t>
  </si>
  <si>
    <t>Nominativ</t>
  </si>
  <si>
    <t>Akuzativ-B1</t>
  </si>
  <si>
    <t>Adverbs-direction</t>
  </si>
  <si>
    <t>vokativ</t>
  </si>
  <si>
    <t>Lokal-sing-B1</t>
  </si>
  <si>
    <t>Future forms - Expres2</t>
  </si>
  <si>
    <t>Ronny</t>
  </si>
  <si>
    <t>Intro - questions</t>
  </si>
  <si>
    <t>Vedle+genitiv</t>
  </si>
  <si>
    <t>Dativ-singular</t>
  </si>
  <si>
    <t>Gina</t>
  </si>
  <si>
    <t>canceled-paid</t>
  </si>
  <si>
    <t>Kate</t>
  </si>
  <si>
    <t>Grammar course review-talking</t>
  </si>
  <si>
    <t>Grammar course review-test</t>
  </si>
  <si>
    <t>Private</t>
  </si>
  <si>
    <t>Trial-conversation</t>
  </si>
  <si>
    <t>Word order in questions</t>
  </si>
  <si>
    <t>adverbs of direction</t>
  </si>
  <si>
    <t>Films-implemented</t>
  </si>
  <si>
    <t>Expired-charged</t>
  </si>
  <si>
    <t>Nominativ-singular</t>
  </si>
  <si>
    <t>Akuzativ</t>
  </si>
  <si>
    <t>Conversation-Family</t>
  </si>
  <si>
    <t>Talking-Ucraine x Russia</t>
  </si>
  <si>
    <t>Talking-Films</t>
  </si>
  <si>
    <t>Talking-Quitting the job at the government</t>
  </si>
  <si>
    <t>Talking-Worklife-1</t>
  </si>
  <si>
    <t>Talking-Worklife-2</t>
  </si>
  <si>
    <t>Nominativ-akuzativ-pl-1</t>
  </si>
  <si>
    <t>Nominativ-akuzativ-pl-2</t>
  </si>
  <si>
    <t>Akuzativ-Mi</t>
  </si>
  <si>
    <t>Akuzativ-animatum</t>
  </si>
  <si>
    <t>Review-answering student's questions</t>
  </si>
  <si>
    <t>free-conversation</t>
  </si>
  <si>
    <t>Family-1 (left off 9)</t>
  </si>
  <si>
    <t>Conversation-Food</t>
  </si>
  <si>
    <t>Talking-leg injury</t>
  </si>
  <si>
    <t>Present perfect-yet, already, just.</t>
  </si>
  <si>
    <t>Past simple</t>
  </si>
  <si>
    <t>Talking-coffee</t>
  </si>
  <si>
    <t>Family-2 (finished)</t>
  </si>
  <si>
    <t>Talking-hematoma</t>
  </si>
  <si>
    <t>Akuzativ-inanimatum</t>
  </si>
  <si>
    <t>be going to-plans predictions</t>
  </si>
  <si>
    <t>Present Continuous-future arrangements</t>
  </si>
  <si>
    <t>Past simple x Present Perfect</t>
  </si>
  <si>
    <t>Conversation-Friends</t>
  </si>
  <si>
    <t>Grammar-Present simple</t>
  </si>
  <si>
    <t>Grammar-Present continuous</t>
  </si>
  <si>
    <t>nominativ</t>
  </si>
  <si>
    <t>Talking-curse x course, New zeland x Costa Rica</t>
  </si>
  <si>
    <t>Talking-everyday life-1</t>
  </si>
  <si>
    <t>Talking-everyday life-2</t>
  </si>
  <si>
    <t>Talking-bad matress</t>
  </si>
  <si>
    <t>Konverzace-Móda</t>
  </si>
  <si>
    <t>Talking-landslides, altitude in La Paz</t>
  </si>
  <si>
    <t>Konverzace-Internet</t>
  </si>
  <si>
    <t>Lily</t>
  </si>
  <si>
    <t>Trial-questions</t>
  </si>
  <si>
    <t>Tiago</t>
  </si>
  <si>
    <t>Conversation-Holiday</t>
  </si>
  <si>
    <t>Akuzativ-Inanimatum</t>
  </si>
  <si>
    <t>Simon</t>
  </si>
  <si>
    <t>Albina</t>
  </si>
  <si>
    <t>will-predictions</t>
  </si>
  <si>
    <t>akuzativ-Inanimatum</t>
  </si>
  <si>
    <t>Talking-after long time</t>
  </si>
  <si>
    <t>future premises, decisions, offers</t>
  </si>
  <si>
    <t>I and you-beginner</t>
  </si>
  <si>
    <t>to be (affirmative)-elementary</t>
  </si>
  <si>
    <t>instrumental</t>
  </si>
  <si>
    <t>to be (questions)-elementary</t>
  </si>
  <si>
    <t>Conversation-Health</t>
  </si>
  <si>
    <t>Canceled-paid</t>
  </si>
  <si>
    <t>Canceled -paid</t>
  </si>
  <si>
    <t>Péri</t>
  </si>
  <si>
    <t>Possesive pronouns</t>
  </si>
  <si>
    <t>Past tense - second position</t>
  </si>
  <si>
    <t>Ernest</t>
  </si>
  <si>
    <t>Jmenovat se</t>
  </si>
  <si>
    <t>grammar</t>
  </si>
  <si>
    <t>slovesa -ovat</t>
  </si>
  <si>
    <t>akuzativ-animatum</t>
  </si>
  <si>
    <t>Kelsey</t>
  </si>
  <si>
    <t>trial-questions-30min</t>
  </si>
  <si>
    <t>Questions-I</t>
  </si>
  <si>
    <t>Singular, plural nouns</t>
  </si>
  <si>
    <t>gerunds</t>
  </si>
  <si>
    <t>Questions-II</t>
  </si>
  <si>
    <t>should</t>
  </si>
  <si>
    <t>Imperatives, suggestions</t>
  </si>
  <si>
    <t>Future tense</t>
  </si>
  <si>
    <t>z/ze genitiv</t>
  </si>
  <si>
    <t>Questions-III</t>
  </si>
  <si>
    <t>Revision</t>
  </si>
  <si>
    <t>Questions-IV</t>
  </si>
  <si>
    <t>Second Conditional</t>
  </si>
  <si>
    <t>Present simple (+) (-)</t>
  </si>
  <si>
    <t>Vokative</t>
  </si>
  <si>
    <t>Talking for 40 min</t>
  </si>
  <si>
    <t>Present Perfect-since, for</t>
  </si>
  <si>
    <t>Present Perfect-Past simple 2</t>
  </si>
  <si>
    <t>Conversation - food  I (question 9)</t>
  </si>
  <si>
    <t>Conversation - food  II</t>
  </si>
  <si>
    <t>adverbs direction, motion</t>
  </si>
  <si>
    <t>Questions-V</t>
  </si>
  <si>
    <t>Genitiv -B1</t>
  </si>
  <si>
    <t>Phrasal verbs</t>
  </si>
  <si>
    <t>Talking (student had a bad connection)</t>
  </si>
  <si>
    <t>Giving directions (LH)</t>
  </si>
  <si>
    <t>Conversation - Holiday (question 10)</t>
  </si>
  <si>
    <t>days, months</t>
  </si>
  <si>
    <t>Busy lives-reading</t>
  </si>
  <si>
    <t>Instrumental -B1</t>
  </si>
  <si>
    <t>Conversation - Holiday II</t>
  </si>
  <si>
    <t>genitive-B1</t>
  </si>
  <si>
    <t>The passive</t>
  </si>
  <si>
    <t>Question IV first 10 - (45min]</t>
  </si>
  <si>
    <t>vedet,znat, umet</t>
  </si>
  <si>
    <t>Dativ -B1</t>
  </si>
  <si>
    <t>instrumental-B1</t>
  </si>
  <si>
    <t>Numbers (dates, fractions, etc.)</t>
  </si>
  <si>
    <t>Nominativ/Akuzativ-Ma-plural</t>
  </si>
  <si>
    <t>Dativ-B1</t>
  </si>
  <si>
    <t>Prepositions (grammar)</t>
  </si>
  <si>
    <t>Adverbs of frequency (grammar)</t>
  </si>
  <si>
    <t>Nominativ/Akuzativ-Mi/F/N-plural</t>
  </si>
  <si>
    <t>Used to, use to</t>
  </si>
  <si>
    <t>Modal verbs</t>
  </si>
  <si>
    <t>Nominativ-akuzativ-plural</t>
  </si>
  <si>
    <t>might</t>
  </si>
  <si>
    <t>Revision-I</t>
  </si>
  <si>
    <t>Can, can't (grammar)</t>
  </si>
  <si>
    <t>Question V-left off-8 (45min)</t>
  </si>
  <si>
    <t>Question V-left off-4 (45min)</t>
  </si>
  <si>
    <t>Revision-II</t>
  </si>
  <si>
    <t>Nominativ-akuzativ-plural-II</t>
  </si>
  <si>
    <t>Question V-left of 4-3rd (45min)</t>
  </si>
  <si>
    <t>Present continuous</t>
  </si>
  <si>
    <t>Present continuous, Past Simple</t>
  </si>
  <si>
    <t>so, neither</t>
  </si>
  <si>
    <t>Clothes (Practical English)</t>
  </si>
  <si>
    <t>Subject Pronouns</t>
  </si>
  <si>
    <t>Reading (talking)</t>
  </si>
  <si>
    <t>Ordinal numbers</t>
  </si>
  <si>
    <t>Reading II (talking)</t>
  </si>
  <si>
    <t>verb + ing</t>
  </si>
  <si>
    <t>Niles</t>
  </si>
  <si>
    <t>z/ze+genitive</t>
  </si>
  <si>
    <t>Test</t>
  </si>
  <si>
    <t>Futurum</t>
  </si>
  <si>
    <t>Sylvia</t>
  </si>
  <si>
    <t>Reported Speech</t>
  </si>
  <si>
    <t>Genitiv + do</t>
  </si>
  <si>
    <t>Instrumental-pl.</t>
  </si>
  <si>
    <t>Subject x object questions</t>
  </si>
  <si>
    <t>Moses</t>
  </si>
  <si>
    <t>vedle + genitiv</t>
  </si>
  <si>
    <t>Talking - free conversation</t>
  </si>
  <si>
    <t>Craig</t>
  </si>
  <si>
    <t>Present simple x Present Continuous</t>
  </si>
  <si>
    <t>Talking - Christmas</t>
  </si>
  <si>
    <t>Talking - Christmas words</t>
  </si>
  <si>
    <t>was, were (grammar)</t>
  </si>
  <si>
    <t>Future tenses</t>
  </si>
  <si>
    <t>Talking-hometown</t>
  </si>
  <si>
    <t>Gerd</t>
  </si>
  <si>
    <t>trial-pronunciation</t>
  </si>
  <si>
    <t>Talking-injury, books (45min)</t>
  </si>
  <si>
    <t>English</t>
  </si>
  <si>
    <t>topic</t>
  </si>
  <si>
    <t>date</t>
  </si>
  <si>
    <t>general</t>
  </si>
  <si>
    <t>conversation</t>
  </si>
  <si>
    <t>comission [%]</t>
  </si>
  <si>
    <t>Safa</t>
  </si>
  <si>
    <t>Czech</t>
  </si>
  <si>
    <t>Natalie</t>
  </si>
  <si>
    <t>Olga</t>
  </si>
  <si>
    <t>Juwella</t>
  </si>
  <si>
    <t>Stefanie</t>
  </si>
  <si>
    <t>Ana</t>
  </si>
  <si>
    <t>Polina</t>
  </si>
  <si>
    <t>April</t>
  </si>
  <si>
    <t>Carlo</t>
  </si>
  <si>
    <t>Camille</t>
  </si>
  <si>
    <t>Jay</t>
  </si>
  <si>
    <t>Piotr</t>
  </si>
  <si>
    <t>Anna</t>
  </si>
  <si>
    <t>Eisvidas</t>
  </si>
  <si>
    <t>Amada</t>
  </si>
  <si>
    <t>Robert via Petra</t>
  </si>
  <si>
    <t>Learning language</t>
  </si>
  <si>
    <t>Age</t>
  </si>
  <si>
    <t>Level</t>
  </si>
  <si>
    <t>Profession</t>
  </si>
  <si>
    <t>TimeZone</t>
  </si>
  <si>
    <t>Activity Status</t>
  </si>
  <si>
    <t>A2</t>
  </si>
  <si>
    <t>EU</t>
  </si>
  <si>
    <t>quit</t>
  </si>
  <si>
    <t>social/hobby/travelling</t>
  </si>
  <si>
    <t>young-adult</t>
  </si>
  <si>
    <t>mid-adult</t>
  </si>
  <si>
    <t>Education</t>
  </si>
  <si>
    <t>secondary school</t>
  </si>
  <si>
    <t>university</t>
  </si>
  <si>
    <t>B1</t>
  </si>
  <si>
    <t>kid</t>
  </si>
  <si>
    <t>A0</t>
  </si>
  <si>
    <t>student</t>
  </si>
  <si>
    <t>primary school</t>
  </si>
  <si>
    <t>US</t>
  </si>
  <si>
    <t>school</t>
  </si>
  <si>
    <t>A1</t>
  </si>
  <si>
    <t>teacher</t>
  </si>
  <si>
    <t>B2</t>
  </si>
  <si>
    <t>adult</t>
  </si>
  <si>
    <t>psychiatrist</t>
  </si>
  <si>
    <t>active</t>
  </si>
  <si>
    <t>business</t>
  </si>
  <si>
    <t>teenaager</t>
  </si>
  <si>
    <t>New Zeeland</t>
  </si>
  <si>
    <t>Spain</t>
  </si>
  <si>
    <t>Czech Republic</t>
  </si>
  <si>
    <t>Argentina</t>
  </si>
  <si>
    <t>Belarus</t>
  </si>
  <si>
    <t>translator</t>
  </si>
  <si>
    <t>Poland</t>
  </si>
  <si>
    <t>IT developer</t>
  </si>
  <si>
    <t>Japan</t>
  </si>
  <si>
    <t>China</t>
  </si>
  <si>
    <t>USA</t>
  </si>
  <si>
    <t>manager</t>
  </si>
  <si>
    <t>Canada</t>
  </si>
  <si>
    <t>Italy</t>
  </si>
  <si>
    <t>Russia</t>
  </si>
  <si>
    <t>Germany</t>
  </si>
  <si>
    <t>chef</t>
  </si>
  <si>
    <t>psychologist</t>
  </si>
  <si>
    <t>logistics</t>
  </si>
  <si>
    <t>Industry-profesion</t>
  </si>
  <si>
    <t>education</t>
  </si>
  <si>
    <t>health care</t>
  </si>
  <si>
    <t>engineering</t>
  </si>
  <si>
    <t>IT</t>
  </si>
  <si>
    <t>culinary</t>
  </si>
  <si>
    <t>heatlh care</t>
  </si>
  <si>
    <t>language services</t>
  </si>
  <si>
    <t>finance advisor</t>
  </si>
  <si>
    <t>yoga therapist</t>
  </si>
  <si>
    <t>mechanical enginner</t>
  </si>
  <si>
    <t>SAP operator</t>
  </si>
  <si>
    <t>medical advices</t>
  </si>
  <si>
    <t>international trade</t>
  </si>
  <si>
    <t>Africa</t>
  </si>
  <si>
    <t>finance and business</t>
  </si>
  <si>
    <t>visa</t>
  </si>
  <si>
    <t>marketing</t>
  </si>
  <si>
    <t>quit-money</t>
  </si>
  <si>
    <t>waiter</t>
  </si>
  <si>
    <t>family/partner</t>
  </si>
  <si>
    <t>Portugal</t>
  </si>
  <si>
    <t>art</t>
  </si>
  <si>
    <t>Ucraine</t>
  </si>
  <si>
    <t>architect</t>
  </si>
  <si>
    <t>Brazil</t>
  </si>
  <si>
    <t>volunteer</t>
  </si>
  <si>
    <t>O2 clark</t>
  </si>
  <si>
    <t>Reason of taking classes</t>
  </si>
  <si>
    <t>Netherlnads</t>
  </si>
  <si>
    <t>Dutch teacher</t>
  </si>
  <si>
    <t>invoices</t>
  </si>
  <si>
    <t>Scotland</t>
  </si>
  <si>
    <t>genetic industry</t>
  </si>
  <si>
    <t>fisherman</t>
  </si>
  <si>
    <t>England</t>
  </si>
  <si>
    <t>salesman</t>
  </si>
  <si>
    <t>musician</t>
  </si>
  <si>
    <t>PE teacher</t>
  </si>
  <si>
    <t>language teacher</t>
  </si>
  <si>
    <t>doctor-student</t>
  </si>
  <si>
    <t>Austria</t>
  </si>
  <si>
    <t>theatre</t>
  </si>
  <si>
    <t>Peru</t>
  </si>
  <si>
    <t>social</t>
  </si>
  <si>
    <t>housewife</t>
  </si>
  <si>
    <t>France</t>
  </si>
  <si>
    <t>Lithuania</t>
  </si>
  <si>
    <t>Philippines</t>
  </si>
  <si>
    <t>language agency owner</t>
  </si>
  <si>
    <t>provider</t>
  </si>
  <si>
    <t>social worker</t>
  </si>
  <si>
    <t>Colombia</t>
  </si>
  <si>
    <t>quit-teacher</t>
  </si>
  <si>
    <t>lesson-type</t>
  </si>
  <si>
    <t>Greece</t>
  </si>
  <si>
    <t>comission [USD]</t>
  </si>
  <si>
    <t>profit-neto [USD]</t>
  </si>
  <si>
    <t>profit-neto [CZK]</t>
  </si>
  <si>
    <t>Preply-100% comission</t>
  </si>
  <si>
    <t>Costa Rica</t>
  </si>
  <si>
    <t>wedding photographer</t>
  </si>
  <si>
    <t>English teacher</t>
  </si>
  <si>
    <t>mechanical engineering student</t>
  </si>
  <si>
    <t>primary school teacher</t>
  </si>
  <si>
    <t>teacher at university</t>
  </si>
  <si>
    <t>Chinese teacher</t>
  </si>
  <si>
    <t>graphic designer, animator</t>
  </si>
  <si>
    <t>business worker</t>
  </si>
  <si>
    <t>food delivery</t>
  </si>
  <si>
    <t>name</t>
  </si>
  <si>
    <t>Active Students</t>
  </si>
  <si>
    <t>Status</t>
  </si>
  <si>
    <t>Silvia B.</t>
  </si>
  <si>
    <t>Martin H.</t>
  </si>
  <si>
    <t>Chris T.</t>
  </si>
  <si>
    <t>Matt (Maciej)</t>
  </si>
  <si>
    <t>Jake B.</t>
  </si>
  <si>
    <t>Chris B.</t>
  </si>
  <si>
    <t>Ola (Alexandra)</t>
  </si>
  <si>
    <t>Peri</t>
  </si>
  <si>
    <t>Dovolena</t>
  </si>
  <si>
    <t>News-Produktivita Prace</t>
  </si>
  <si>
    <t>Lokal-sing</t>
  </si>
  <si>
    <t>Instrumental-sing</t>
  </si>
  <si>
    <t>a conjugation</t>
  </si>
  <si>
    <t>a-conjugation</t>
  </si>
  <si>
    <t>adverbs of direction, Instrumental</t>
  </si>
  <si>
    <t>Instrumental-plural</t>
  </si>
  <si>
    <t>Review - singular</t>
  </si>
  <si>
    <t>Review - plural</t>
  </si>
  <si>
    <t>a verba</t>
  </si>
  <si>
    <t>a verbs</t>
  </si>
  <si>
    <t>a-verbs</t>
  </si>
  <si>
    <t>to be, a verbs</t>
  </si>
  <si>
    <t>Otazky-II</t>
  </si>
  <si>
    <t>Lokal-B1</t>
  </si>
  <si>
    <t>min.cas-part II</t>
  </si>
  <si>
    <t>znat, vedet, umet</t>
  </si>
  <si>
    <t>Umet, znat, vedet</t>
  </si>
  <si>
    <t>Vyslovnost-trial</t>
  </si>
  <si>
    <t>News-Globalni oteplovani</t>
  </si>
  <si>
    <t>Zamestnani-1</t>
  </si>
  <si>
    <t>i konjugace</t>
  </si>
  <si>
    <t xml:space="preserve">Mit rad x Rad </t>
  </si>
  <si>
    <t>mit rad</t>
  </si>
  <si>
    <t>i conjugace</t>
  </si>
  <si>
    <t>je mu, je ji</t>
  </si>
  <si>
    <t>Mit rad</t>
  </si>
  <si>
    <t>i-conjugace</t>
  </si>
  <si>
    <t>accountant</t>
  </si>
  <si>
    <t>Venezuela</t>
  </si>
  <si>
    <t>Rinamari</t>
  </si>
  <si>
    <t>Dieter</t>
  </si>
  <si>
    <t xml:space="preserve">Hanning (Gerd) </t>
  </si>
  <si>
    <t>grammar repeat</t>
  </si>
  <si>
    <t>Learning _Language</t>
  </si>
  <si>
    <t>Industry_profesion</t>
  </si>
  <si>
    <t>Country_of_Origin</t>
  </si>
  <si>
    <t>Time_Zone</t>
  </si>
  <si>
    <t>Activity_Status</t>
  </si>
  <si>
    <t>Reason_of_taking_classes</t>
  </si>
  <si>
    <t>a-verbs conjugation</t>
  </si>
  <si>
    <t>Talking-Holiday</t>
  </si>
  <si>
    <t>Talking-Health</t>
  </si>
  <si>
    <t>Trial-pronunciation</t>
  </si>
  <si>
    <t>Talking-internet</t>
  </si>
  <si>
    <t>Local-singular</t>
  </si>
  <si>
    <t>Talking-Professions</t>
  </si>
  <si>
    <t>Professions</t>
  </si>
  <si>
    <t>Z/ze genitiv (Step by Step)</t>
  </si>
  <si>
    <t>Essay-Work-Professions</t>
  </si>
  <si>
    <t>At the doctors</t>
  </si>
  <si>
    <t>Numbers</t>
  </si>
  <si>
    <t>Short Czech News</t>
  </si>
  <si>
    <t>Test-foreigners-I</t>
  </si>
  <si>
    <t>Test foreigners-II</t>
  </si>
  <si>
    <t>Talking-War</t>
  </si>
  <si>
    <t>i-verbs</t>
  </si>
  <si>
    <t>Talking-Money</t>
  </si>
  <si>
    <t>Test-foreigners-III</t>
  </si>
  <si>
    <t>Talking-ProfessionsII</t>
  </si>
  <si>
    <t>Object</t>
  </si>
  <si>
    <t>Talking-Internet</t>
  </si>
  <si>
    <t>Essay-Holiday</t>
  </si>
  <si>
    <t>Essay-Profession</t>
  </si>
  <si>
    <t>Essay-At the doctor's</t>
  </si>
  <si>
    <t>Irregular verbs</t>
  </si>
  <si>
    <t>numbers and test</t>
  </si>
  <si>
    <t>E conjugation</t>
  </si>
  <si>
    <t>Talking-Internet-2</t>
  </si>
  <si>
    <t>Talking-Internet-1</t>
  </si>
  <si>
    <t>a konjugation</t>
  </si>
  <si>
    <t>Subject_Object</t>
  </si>
  <si>
    <t>Jmenuji se</t>
  </si>
  <si>
    <t>Talking-School</t>
  </si>
  <si>
    <t>Trial-phonetics</t>
  </si>
  <si>
    <t>Talking-School-1</t>
  </si>
  <si>
    <t>My name is</t>
  </si>
  <si>
    <t>Talking-Music</t>
  </si>
  <si>
    <t>verbs -OVAT</t>
  </si>
  <si>
    <t>Free conversation-slapping</t>
  </si>
  <si>
    <t>Talking-Hobbies</t>
  </si>
  <si>
    <t>Talking-Music-2</t>
  </si>
  <si>
    <t>Hours-Months</t>
  </si>
  <si>
    <t>Hobbies-1</t>
  </si>
  <si>
    <t>Adjectives-cartoon</t>
  </si>
  <si>
    <t>Improvising-Hobbies-1</t>
  </si>
  <si>
    <t>E konjugation</t>
  </si>
  <si>
    <t>modal verbs-do, na</t>
  </si>
  <si>
    <t>Talking-Hobbies-1</t>
  </si>
  <si>
    <t>Talking-Hobbies-2</t>
  </si>
  <si>
    <t>Phonetics</t>
  </si>
  <si>
    <t xml:space="preserve">Question VI-left off 7 </t>
  </si>
  <si>
    <t>Local Ma</t>
  </si>
  <si>
    <t>Local</t>
  </si>
  <si>
    <t>past tense-3rd person</t>
  </si>
  <si>
    <t>Question VI</t>
  </si>
  <si>
    <t>Express2-Zamestnani</t>
  </si>
  <si>
    <t>Express2-Sluzby</t>
  </si>
  <si>
    <t>Mit rad_Rad</t>
  </si>
  <si>
    <t>Local-Ma</t>
  </si>
  <si>
    <t>Express2-At the hotel</t>
  </si>
  <si>
    <t>Question V-left off-Mas tendenci (45min)</t>
  </si>
  <si>
    <t>Question IV-left off-Jak casto (45min)</t>
  </si>
  <si>
    <t>Express2-Nemoci a leky</t>
  </si>
  <si>
    <t>Express2-verbs - pri x od</t>
  </si>
  <si>
    <t>past tense-second position</t>
  </si>
  <si>
    <t>prepositions + local</t>
  </si>
  <si>
    <t>Local-B1</t>
  </si>
  <si>
    <t>Past tense-second position</t>
  </si>
  <si>
    <t>Express2-Byt, dum</t>
  </si>
  <si>
    <t>past tense - 3rd person</t>
  </si>
  <si>
    <t>Present simple</t>
  </si>
  <si>
    <t>Express2-Kde,Kam</t>
  </si>
  <si>
    <t xml:space="preserve">modal verbs, do-na </t>
  </si>
  <si>
    <t>Express2-predlozky</t>
  </si>
  <si>
    <t>Express2-Future tense</t>
  </si>
  <si>
    <t>Local B1</t>
  </si>
  <si>
    <t>i conjugation</t>
  </si>
  <si>
    <t>Test+review</t>
  </si>
  <si>
    <t>Talking-Fashion</t>
  </si>
  <si>
    <t>Local+masculinum inanimatum</t>
  </si>
  <si>
    <t>Talking-Friends</t>
  </si>
  <si>
    <t>Local+Stolen Diamants</t>
  </si>
  <si>
    <t>Talking-Friends-1</t>
  </si>
  <si>
    <t>prepositions-na, v, u</t>
  </si>
  <si>
    <t>Talking-Food-2</t>
  </si>
  <si>
    <t>Free conversation-weekend</t>
  </si>
  <si>
    <t>z+ze+genitiv</t>
  </si>
  <si>
    <t>Talking-Food-1</t>
  </si>
  <si>
    <t>Wedding-implemented</t>
  </si>
  <si>
    <t>Past tense-1</t>
  </si>
  <si>
    <t>Past tense-2</t>
  </si>
  <si>
    <t>Free conversation-zavislosti, studio</t>
  </si>
  <si>
    <t>Free conversation-nataceni, film (scifi)</t>
  </si>
  <si>
    <t>i-konjugation</t>
  </si>
  <si>
    <t>Review-past tense-homework</t>
  </si>
  <si>
    <t>Free conversation-rody</t>
  </si>
  <si>
    <t>Taliing-Friends</t>
  </si>
  <si>
    <t>Free conversation-open office</t>
  </si>
  <si>
    <t>Past tense 3rd person</t>
  </si>
  <si>
    <t>Free conversation-DYI</t>
  </si>
  <si>
    <t>Talking-Food</t>
  </si>
  <si>
    <t>Review-Cases</t>
  </si>
  <si>
    <t>Talking-Family</t>
  </si>
  <si>
    <t>Prepositions-do_na</t>
  </si>
  <si>
    <t>Adjectives+cartoon</t>
  </si>
  <si>
    <t>Free conversation</t>
  </si>
  <si>
    <t>Express2-Spoken Czech</t>
  </si>
  <si>
    <t>Express2-Dativ</t>
  </si>
  <si>
    <t>Express2-osobni zajmena - dativ x akuzativ</t>
  </si>
  <si>
    <t>Express2-Express2-short x long verbs</t>
  </si>
  <si>
    <t>Express2-Nom, akuz-plural</t>
  </si>
  <si>
    <t>Express2-Time expresions</t>
  </si>
  <si>
    <t>Express2-Test+revision</t>
  </si>
  <si>
    <t>I conjugation</t>
  </si>
  <si>
    <t>Express2-Kde_Kam</t>
  </si>
  <si>
    <t>y/ye+genitiv</t>
  </si>
  <si>
    <t>Express2-nom-akuz-pl</t>
  </si>
  <si>
    <t>Express2-mit + akuzativ</t>
  </si>
  <si>
    <t>Express2-Where-Where to</t>
  </si>
  <si>
    <t>Express2-do+genitiv</t>
  </si>
  <si>
    <t>Express2-Futurum</t>
  </si>
  <si>
    <t>Christmas-implemnted</t>
  </si>
  <si>
    <t>comission_%</t>
  </si>
  <si>
    <t>week_number</t>
  </si>
  <si>
    <t>profit_bruto_USD</t>
  </si>
  <si>
    <t>time_min</t>
  </si>
  <si>
    <t>lesson_type</t>
  </si>
  <si>
    <t>Anke</t>
  </si>
  <si>
    <t>Amanda</t>
  </si>
  <si>
    <t>Anabelle</t>
  </si>
  <si>
    <t>Anita</t>
  </si>
  <si>
    <t>Antonia</t>
  </si>
  <si>
    <t>Kamila</t>
  </si>
  <si>
    <t>Carlos</t>
  </si>
  <si>
    <t>Christian A.</t>
  </si>
  <si>
    <t>Christian B.</t>
  </si>
  <si>
    <t>Clide</t>
  </si>
  <si>
    <t>Cloude</t>
  </si>
  <si>
    <t>Dan</t>
  </si>
  <si>
    <t>Dylan</t>
  </si>
  <si>
    <t>Dante</t>
  </si>
  <si>
    <t>Emiliano</t>
  </si>
  <si>
    <t>Eduardo</t>
  </si>
  <si>
    <t>Elvira</t>
  </si>
  <si>
    <t>Ester</t>
  </si>
  <si>
    <t>Fernando</t>
  </si>
  <si>
    <t>Gilbert</t>
  </si>
  <si>
    <t>Grace</t>
  </si>
  <si>
    <t>Gabriela</t>
  </si>
  <si>
    <t>Hannah</t>
  </si>
  <si>
    <t>Ivan</t>
  </si>
  <si>
    <t>Jacob</t>
  </si>
  <si>
    <t>Jose</t>
  </si>
  <si>
    <t>Jim</t>
  </si>
  <si>
    <t>Juliana</t>
  </si>
  <si>
    <t>Jane</t>
  </si>
  <si>
    <t>Kylie</t>
  </si>
  <si>
    <t>Kinsley</t>
  </si>
  <si>
    <t>Khloe</t>
  </si>
  <si>
    <t>Kristian</t>
  </si>
  <si>
    <t>Liam</t>
  </si>
  <si>
    <t>Luke</t>
  </si>
  <si>
    <t>Linda</t>
  </si>
  <si>
    <t>Luca</t>
  </si>
  <si>
    <t>Layla</t>
  </si>
  <si>
    <t>Marcus</t>
  </si>
  <si>
    <t>Marlon</t>
  </si>
  <si>
    <t>Milan</t>
  </si>
  <si>
    <t>Maverick</t>
  </si>
  <si>
    <t>Norma</t>
  </si>
  <si>
    <t>Nigel</t>
  </si>
  <si>
    <t>Naomi</t>
  </si>
  <si>
    <t>Andrea</t>
  </si>
  <si>
    <t>Olivia</t>
  </si>
  <si>
    <t>Petra</t>
  </si>
  <si>
    <t>Patrick</t>
  </si>
  <si>
    <t>Parker</t>
  </si>
  <si>
    <t>Penelope</t>
  </si>
  <si>
    <t>Rita</t>
  </si>
  <si>
    <t>Roger</t>
  </si>
  <si>
    <t>Richard</t>
  </si>
  <si>
    <t>Randy</t>
  </si>
  <si>
    <t>Silvian</t>
  </si>
  <si>
    <t>Samuel</t>
  </si>
  <si>
    <t>Sofia</t>
  </si>
  <si>
    <t>Santiago</t>
  </si>
  <si>
    <t>Stella</t>
  </si>
  <si>
    <t>Sophia</t>
  </si>
  <si>
    <t>Skylar</t>
  </si>
  <si>
    <t>Tibor</t>
  </si>
  <si>
    <t>Thomas</t>
  </si>
  <si>
    <t>Viktor</t>
  </si>
  <si>
    <t>Vincent</t>
  </si>
  <si>
    <t>Amelie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</si>
</sst>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CZK]\ #,##0.00"/>
    <numFmt numFmtId="165" formatCode="[$EUR]\ #,##0.00"/>
    <numFmt numFmtId="166" formatCode="[$CZK]\ #,##0"/>
    <numFmt numFmtId="167" formatCode="[$USD]\ #,##0.00"/>
    <numFmt numFmtId="168" formatCode="[$USD]\ #,##0"/>
  </numFmts>
  <fonts count="15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3" fillId="0" borderId="0"/>
  </cellStyleXfs>
  <cellXfs count="32">
    <xf numFmtId="0" fontId="0" fillId="0" borderId="0" xfId="0"/>
    <xf numFmtId="0" fontId="12" fillId="0" borderId="1" xfId="0" applyFont="1" applyBorder="1"/>
    <xf numFmtId="167" fontId="0" fillId="0" borderId="0" xfId="0" applyNumberFormat="1"/>
    <xf numFmtId="166" fontId="0" fillId="0" borderId="0" xfId="0" applyNumberFormat="1"/>
    <xf numFmtId="0" fontId="0" fillId="0" borderId="1" xfId="0" applyBorder="1"/>
    <xf numFmtId="0" fontId="12" fillId="2" borderId="0" xfId="0" applyFont="1" applyFill="1"/>
    <xf numFmtId="14" fontId="0" fillId="0" borderId="0" xfId="0" applyNumberFormat="1"/>
    <xf numFmtId="164" fontId="0" fillId="0" borderId="0" xfId="0" applyNumberFormat="1"/>
    <xf numFmtId="0" fontId="12" fillId="0" borderId="0" xfId="0" applyFont="1"/>
    <xf numFmtId="0" fontId="11" fillId="0" borderId="0" xfId="0" applyFont="1"/>
    <xf numFmtId="0" fontId="10" fillId="0" borderId="0" xfId="0" applyFont="1"/>
    <xf numFmtId="0" fontId="9" fillId="0" borderId="0" xfId="0" applyFont="1"/>
    <xf numFmtId="0" fontId="8" fillId="0" borderId="0" xfId="0" applyFont="1"/>
    <xf numFmtId="0" fontId="7" fillId="0" borderId="0" xfId="0" applyFont="1"/>
    <xf numFmtId="0" fontId="6" fillId="0" borderId="0" xfId="0" applyFont="1"/>
    <xf numFmtId="0" fontId="5" fillId="0" borderId="0" xfId="0" applyFont="1"/>
    <xf numFmtId="0" fontId="4" fillId="0" borderId="0" xfId="0" applyFont="1"/>
    <xf numFmtId="0" fontId="3" fillId="0" borderId="0" xfId="0" applyFont="1"/>
    <xf numFmtId="0" fontId="12" fillId="0" borderId="1" xfId="0" applyFont="1" applyBorder="1" applyAlignment="1">
      <alignment horizontal="left"/>
    </xf>
    <xf numFmtId="165" fontId="12" fillId="0" borderId="1" xfId="0" applyNumberFormat="1" applyFont="1" applyBorder="1" applyAlignment="1">
      <alignment horizontal="left"/>
    </xf>
    <xf numFmtId="0" fontId="12" fillId="0" borderId="0" xfId="0" applyFont="1" applyAlignment="1">
      <alignment horizontal="left" wrapText="1"/>
    </xf>
    <xf numFmtId="0" fontId="12" fillId="0" borderId="0" xfId="0" applyFont="1" applyAlignment="1">
      <alignment horizontal="left"/>
    </xf>
    <xf numFmtId="165" fontId="12" fillId="0" borderId="0" xfId="0" applyNumberFormat="1" applyFont="1" applyAlignment="1">
      <alignment horizontal="left"/>
    </xf>
    <xf numFmtId="0" fontId="12" fillId="2" borderId="0" xfId="0" applyFont="1" applyFill="1" applyAlignment="1">
      <alignment horizontal="left"/>
    </xf>
    <xf numFmtId="165" fontId="12" fillId="2" borderId="0" xfId="0" applyNumberFormat="1" applyFont="1" applyFill="1" applyAlignment="1">
      <alignment horizontal="left"/>
    </xf>
    <xf numFmtId="167" fontId="12" fillId="3" borderId="0" xfId="0" applyNumberFormat="1" applyFont="1" applyFill="1"/>
    <xf numFmtId="167" fontId="12" fillId="0" borderId="0" xfId="0" applyNumberFormat="1" applyFont="1"/>
    <xf numFmtId="0" fontId="12" fillId="3" borderId="0" xfId="0" applyFont="1" applyFill="1"/>
    <xf numFmtId="166" fontId="12" fillId="3" borderId="0" xfId="0" applyNumberFormat="1" applyFont="1" applyFill="1"/>
    <xf numFmtId="168" fontId="12" fillId="3" borderId="0" xfId="0" applyNumberFormat="1" applyFont="1" applyFill="1"/>
    <xf numFmtId="0" fontId="2" fillId="0" borderId="0" xfId="0" applyFont="1"/>
    <xf numFmtId="0" fontId="1" fillId="0" borderId="0" xfId="0" applyFont="1"/>
  </cellXfs>
  <cellStyles count="2">
    <cellStyle name="Normal" xfId="0" builtinId="0"/>
    <cellStyle name="Normal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R886"/>
  <sheetViews>
    <sheetView tabSelected="1" zoomScaleNormal="100" workbookViewId="0">
      <pane ySplit="2" topLeftCell="A792" activePane="bottomLeft" state="frozen"/>
      <selection pane="bottomLeft" activeCell="C802" sqref="C802"/>
    </sheetView>
  </sheetViews>
  <sheetFormatPr defaultRowHeight="15" x14ac:dyDescent="0.25"/>
  <cols>
    <col min="1" max="2" width="16" customWidth="1"/>
    <col min="3" max="3" width="23.140625" bestFit="1" customWidth="1"/>
    <col min="4" max="4" width="62.140625" bestFit="1" customWidth="1"/>
    <col min="5" max="5" width="12.5703125" bestFit="1" customWidth="1"/>
    <col min="6" max="6" width="19.7109375" bestFit="1" customWidth="1"/>
    <col min="7" max="7" width="15.7109375" bestFit="1" customWidth="1"/>
    <col min="8" max="8" width="20.5703125" bestFit="1" customWidth="1"/>
    <col min="9" max="9" width="12.85546875" bestFit="1" customWidth="1"/>
    <col min="10" max="11" width="17.42578125" bestFit="1" customWidth="1"/>
    <col min="12" max="12" width="17.42578125" customWidth="1"/>
    <col min="13" max="16" width="10.85546875" bestFit="1" customWidth="1"/>
    <col min="17" max="17" width="21.7109375" bestFit="1" customWidth="1"/>
    <col min="18" max="18" width="10.7109375" bestFit="1" customWidth="1"/>
  </cols>
  <sheetData>
    <row r="1" spans="1:18" x14ac:dyDescent="0.25">
      <c r="F1" s="25">
        <f>SUM(F3:F1048576)</f>
        <v>13684.033467619332</v>
      </c>
      <c r="G1" s="26"/>
      <c r="J1" s="29">
        <f>SUM(J3:J1048576)</f>
        <v>11701.503467619295</v>
      </c>
      <c r="K1" s="29">
        <f>SUM(K3:K1048576)</f>
        <v>1982.529999999997</v>
      </c>
      <c r="L1" s="28">
        <f>SUM(L3:L1048576)</f>
        <v>263283.82802143454</v>
      </c>
      <c r="N1" s="27">
        <f>SUM(N3:N1048576)</f>
        <v>114</v>
      </c>
      <c r="O1" s="27">
        <f>SUM(O3:O1048576)</f>
        <v>284</v>
      </c>
      <c r="P1" s="27">
        <f>SUM(P3:P1048576)</f>
        <v>451</v>
      </c>
      <c r="Q1" s="27">
        <f>SUM(Q3:Q1048576)</f>
        <v>36</v>
      </c>
    </row>
    <row r="2" spans="1:18" x14ac:dyDescent="0.25">
      <c r="A2" s="20" t="s">
        <v>618</v>
      </c>
      <c r="C2" s="21" t="s">
        <v>478</v>
      </c>
      <c r="D2" s="21" t="s">
        <v>477</v>
      </c>
      <c r="E2" s="21" t="s">
        <v>796</v>
      </c>
      <c r="F2" s="22" t="s">
        <v>795</v>
      </c>
      <c r="G2" s="21" t="s">
        <v>793</v>
      </c>
      <c r="H2" s="22" t="s">
        <v>797</v>
      </c>
      <c r="I2" s="23" t="s">
        <v>794</v>
      </c>
      <c r="J2" s="24" t="s">
        <v>605</v>
      </c>
      <c r="K2" s="24" t="s">
        <v>604</v>
      </c>
      <c r="L2" s="24" t="s">
        <v>606</v>
      </c>
      <c r="M2" s="5" t="s">
        <v>598</v>
      </c>
      <c r="N2" s="5" t="s">
        <v>24</v>
      </c>
      <c r="O2" s="5" t="s">
        <v>20</v>
      </c>
      <c r="P2" s="5" t="s">
        <v>321</v>
      </c>
      <c r="Q2" s="5" t="s">
        <v>607</v>
      </c>
      <c r="R2" s="5" t="s">
        <v>620</v>
      </c>
    </row>
    <row r="3" spans="1:18" ht="18" customHeight="1" x14ac:dyDescent="0.25">
      <c r="A3" t="s">
        <v>370</v>
      </c>
      <c r="B3" t="s">
        <v>864</v>
      </c>
      <c r="C3" s="6">
        <v>44739</v>
      </c>
      <c r="D3" t="s">
        <v>375</v>
      </c>
      <c r="E3">
        <v>60</v>
      </c>
      <c r="F3" s="2">
        <v>20</v>
      </c>
      <c r="G3">
        <v>0</v>
      </c>
      <c r="H3" s="7" t="s">
        <v>479</v>
      </c>
      <c r="I3">
        <f>WEEKNUM(C3)</f>
        <v>27</v>
      </c>
      <c r="J3" s="2">
        <f>F3-((G3/100)*F3)</f>
        <v>20</v>
      </c>
      <c r="K3" s="2">
        <f>(G3/100)*F3</f>
        <v>0</v>
      </c>
      <c r="L3" s="3">
        <f>J3*22.5</f>
        <v>450</v>
      </c>
      <c r="M3" t="str">
        <f>IF(G3=0,"Private",IF(G3=15,"Italki","Preply"))</f>
        <v>Private</v>
      </c>
      <c r="N3">
        <f>IF(M3="Italki",1,0)</f>
        <v>0</v>
      </c>
      <c r="O3">
        <f>IF(M3="Preply",1,0)</f>
        <v>0</v>
      </c>
      <c r="P3">
        <f>IF(M3="Private",1,0)</f>
        <v>1</v>
      </c>
      <c r="Q3">
        <f>IF(G3=100,1,0)</f>
        <v>0</v>
      </c>
      <c r="R3" t="str">
        <f>IF(COUNTIF(pattern!$L$2:$L$100,A3),"ACTIVE","")</f>
        <v>ACTIVE</v>
      </c>
    </row>
    <row r="4" spans="1:18" ht="15.75" customHeight="1" x14ac:dyDescent="0.25">
      <c r="A4" t="s">
        <v>370</v>
      </c>
      <c r="B4" t="s">
        <v>864</v>
      </c>
      <c r="C4" s="6">
        <v>44741</v>
      </c>
      <c r="D4" t="s">
        <v>376</v>
      </c>
      <c r="E4">
        <v>60</v>
      </c>
      <c r="F4" s="2">
        <v>20</v>
      </c>
      <c r="G4">
        <v>0</v>
      </c>
      <c r="H4" s="7" t="s">
        <v>479</v>
      </c>
      <c r="I4">
        <f>WEEKNUM(C4)</f>
        <v>27</v>
      </c>
      <c r="J4" s="2">
        <f>F4-((G4/100)*F4)</f>
        <v>20</v>
      </c>
      <c r="K4" s="2">
        <f>(G4/100)*F4</f>
        <v>0</v>
      </c>
      <c r="L4" s="3">
        <f>J4*22.5</f>
        <v>450</v>
      </c>
      <c r="M4" t="str">
        <f>IF(G4=0,"Private",IF(G4=15,"Italki","Preply"))</f>
        <v>Private</v>
      </c>
      <c r="N4">
        <f>IF(M4="Italki",1,0)</f>
        <v>0</v>
      </c>
      <c r="O4">
        <f>IF(M4="Preply",1,0)</f>
        <v>0</v>
      </c>
      <c r="P4">
        <f>IF(M4="Private",1,0)</f>
        <v>1</v>
      </c>
      <c r="Q4">
        <f>IF(G4=100,1,0)</f>
        <v>0</v>
      </c>
      <c r="R4" t="str">
        <f>IF(COUNTIF(pattern!$L$2:$L$100,A4),"ACTIVE","")</f>
        <v>ACTIVE</v>
      </c>
    </row>
    <row r="5" spans="1:18" x14ac:dyDescent="0.25">
      <c r="A5" t="s">
        <v>370</v>
      </c>
      <c r="B5" t="s">
        <v>864</v>
      </c>
      <c r="C5" s="6">
        <v>44746</v>
      </c>
      <c r="D5" t="s">
        <v>378</v>
      </c>
      <c r="E5">
        <v>60</v>
      </c>
      <c r="F5" s="2">
        <v>20</v>
      </c>
      <c r="G5">
        <v>0</v>
      </c>
      <c r="H5" s="7" t="s">
        <v>479</v>
      </c>
      <c r="I5">
        <f>WEEKNUM(C5)</f>
        <v>28</v>
      </c>
      <c r="J5" s="2">
        <f>F5-((G5/100)*F5)</f>
        <v>20</v>
      </c>
      <c r="K5" s="2">
        <f>(G5/100)*F5</f>
        <v>0</v>
      </c>
      <c r="L5" s="3">
        <f>J5*22.5</f>
        <v>450</v>
      </c>
      <c r="M5" t="str">
        <f>IF(G5=0,"Private",IF(G5=15,"Italki","Preply"))</f>
        <v>Private</v>
      </c>
      <c r="N5">
        <f>IF(M5="Italki",1,0)</f>
        <v>0</v>
      </c>
      <c r="O5">
        <f>IF(M5="Preply",1,0)</f>
        <v>0</v>
      </c>
      <c r="P5">
        <f>IF(M5="Private",1,0)</f>
        <v>1</v>
      </c>
      <c r="Q5">
        <f>IF(G5=100,1,0)</f>
        <v>0</v>
      </c>
      <c r="R5" t="str">
        <f>IF(COUNTIF(pattern!$L$2:$L$100,A5),"ACTIVE","")</f>
        <v>ACTIVE</v>
      </c>
    </row>
    <row r="6" spans="1:18" x14ac:dyDescent="0.25">
      <c r="A6" t="s">
        <v>370</v>
      </c>
      <c r="B6" t="s">
        <v>864</v>
      </c>
      <c r="C6" s="6">
        <v>44748</v>
      </c>
      <c r="D6" t="s">
        <v>383</v>
      </c>
      <c r="E6">
        <v>60</v>
      </c>
      <c r="F6" s="2">
        <v>20</v>
      </c>
      <c r="G6">
        <v>0</v>
      </c>
      <c r="H6" s="7" t="s">
        <v>479</v>
      </c>
      <c r="I6">
        <f>WEEKNUM(C6)</f>
        <v>28</v>
      </c>
      <c r="J6" s="2">
        <f>F6-((G6/100)*F6)</f>
        <v>20</v>
      </c>
      <c r="K6" s="2">
        <f>(G6/100)*F6</f>
        <v>0</v>
      </c>
      <c r="L6" s="3">
        <f>J6*22.5</f>
        <v>450</v>
      </c>
      <c r="M6" t="str">
        <f>IF(G6=0,"Private",IF(G6=15,"Italki","Preply"))</f>
        <v>Private</v>
      </c>
      <c r="N6">
        <f>IF(M6="Italki",1,0)</f>
        <v>0</v>
      </c>
      <c r="O6">
        <f>IF(M6="Preply",1,0)</f>
        <v>0</v>
      </c>
      <c r="P6">
        <f>IF(M6="Private",1,0)</f>
        <v>1</v>
      </c>
      <c r="Q6">
        <f>IF(G6=100,1,0)</f>
        <v>0</v>
      </c>
      <c r="R6" t="str">
        <f>IF(COUNTIF(pattern!$L$2:$L$100,A6),"ACTIVE","")</f>
        <v>ACTIVE</v>
      </c>
    </row>
    <row r="7" spans="1:18" x14ac:dyDescent="0.25">
      <c r="A7" t="s">
        <v>370</v>
      </c>
      <c r="B7" t="s">
        <v>864</v>
      </c>
      <c r="C7" s="6">
        <v>44755</v>
      </c>
      <c r="D7" t="s">
        <v>393</v>
      </c>
      <c r="E7">
        <v>60</v>
      </c>
      <c r="F7" s="2">
        <v>20</v>
      </c>
      <c r="G7">
        <v>0</v>
      </c>
      <c r="H7" s="7" t="s">
        <v>479</v>
      </c>
      <c r="I7">
        <f>WEEKNUM(C7)</f>
        <v>29</v>
      </c>
      <c r="J7" s="2">
        <f>F7-((G7/100)*F7)</f>
        <v>20</v>
      </c>
      <c r="K7" s="2">
        <f>(G7/100)*F7</f>
        <v>0</v>
      </c>
      <c r="L7" s="3">
        <f>J7*22.5</f>
        <v>450</v>
      </c>
      <c r="M7" t="str">
        <f>IF(G7=0,"Private",IF(G7=15,"Italki","Preply"))</f>
        <v>Private</v>
      </c>
      <c r="N7">
        <f>IF(M7="Italki",1,0)</f>
        <v>0</v>
      </c>
      <c r="O7">
        <f>IF(M7="Preply",1,0)</f>
        <v>0</v>
      </c>
      <c r="P7">
        <f>IF(M7="Private",1,0)</f>
        <v>1</v>
      </c>
      <c r="Q7">
        <f>IF(G7=100,1,0)</f>
        <v>0</v>
      </c>
      <c r="R7" t="str">
        <f>IF(COUNTIF(pattern!$L$2:$L$100,A7),"ACTIVE","")</f>
        <v>ACTIVE</v>
      </c>
    </row>
    <row r="8" spans="1:18" x14ac:dyDescent="0.25">
      <c r="A8" t="s">
        <v>370</v>
      </c>
      <c r="B8" t="s">
        <v>864</v>
      </c>
      <c r="C8" s="6">
        <v>44757</v>
      </c>
      <c r="D8" t="s">
        <v>94</v>
      </c>
      <c r="E8">
        <v>60</v>
      </c>
      <c r="F8" s="2">
        <v>20</v>
      </c>
      <c r="G8">
        <v>0</v>
      </c>
      <c r="H8" s="7" t="s">
        <v>479</v>
      </c>
      <c r="I8">
        <f>WEEKNUM(C8)</f>
        <v>29</v>
      </c>
      <c r="J8" s="2">
        <f>F8-((G8/100)*F8)</f>
        <v>20</v>
      </c>
      <c r="K8" s="2">
        <f>(G8/100)*F8</f>
        <v>0</v>
      </c>
      <c r="L8" s="3">
        <f>J8*22.5</f>
        <v>450</v>
      </c>
      <c r="M8" t="str">
        <f>IF(G8=0,"Private",IF(G8=15,"Italki","Preply"))</f>
        <v>Private</v>
      </c>
      <c r="N8">
        <f>IF(M8="Italki",1,0)</f>
        <v>0</v>
      </c>
      <c r="O8">
        <f>IF(M8="Preply",1,0)</f>
        <v>0</v>
      </c>
      <c r="P8">
        <f>IF(M8="Private",1,0)</f>
        <v>1</v>
      </c>
      <c r="Q8">
        <f>IF(G8=100,1,0)</f>
        <v>0</v>
      </c>
      <c r="R8" t="str">
        <f>IF(COUNTIF(pattern!$L$2:$L$100,A8),"ACTIVE","")</f>
        <v>ACTIVE</v>
      </c>
    </row>
    <row r="9" spans="1:18" x14ac:dyDescent="0.25">
      <c r="A9" t="s">
        <v>370</v>
      </c>
      <c r="B9" t="s">
        <v>864</v>
      </c>
      <c r="C9" s="6">
        <v>44763</v>
      </c>
      <c r="D9" t="s">
        <v>397</v>
      </c>
      <c r="E9">
        <v>60</v>
      </c>
      <c r="F9" s="2">
        <v>20</v>
      </c>
      <c r="G9">
        <v>0</v>
      </c>
      <c r="H9" s="7" t="s">
        <v>479</v>
      </c>
      <c r="I9">
        <f>WEEKNUM(C9)</f>
        <v>30</v>
      </c>
      <c r="J9" s="2">
        <f>F9-((G9/100)*F9)</f>
        <v>20</v>
      </c>
      <c r="K9" s="2">
        <f>(G9/100)*F9</f>
        <v>0</v>
      </c>
      <c r="L9" s="3">
        <f>J9*22.5</f>
        <v>450</v>
      </c>
      <c r="M9" t="str">
        <f>IF(G9=0,"Private",IF(G9=15,"Italki","Preply"))</f>
        <v>Private</v>
      </c>
      <c r="N9">
        <f>IF(M9="Italki",1,0)</f>
        <v>0</v>
      </c>
      <c r="O9">
        <f>IF(M9="Preply",1,0)</f>
        <v>0</v>
      </c>
      <c r="P9">
        <f>IF(M9="Private",1,0)</f>
        <v>1</v>
      </c>
      <c r="Q9">
        <f>IF(G9=100,1,0)</f>
        <v>0</v>
      </c>
      <c r="R9" t="str">
        <f>IF(COUNTIF(pattern!$L$2:$L$100,A9),"ACTIVE","")</f>
        <v>ACTIVE</v>
      </c>
    </row>
    <row r="10" spans="1:18" ht="15.75" customHeight="1" x14ac:dyDescent="0.25">
      <c r="A10" t="s">
        <v>370</v>
      </c>
      <c r="B10" t="s">
        <v>864</v>
      </c>
      <c r="C10" s="6">
        <v>44769</v>
      </c>
      <c r="D10" t="s">
        <v>401</v>
      </c>
      <c r="E10">
        <v>60</v>
      </c>
      <c r="F10" s="2">
        <v>20</v>
      </c>
      <c r="G10">
        <v>0</v>
      </c>
      <c r="H10" s="7" t="s">
        <v>479</v>
      </c>
      <c r="I10">
        <f>WEEKNUM(C10)</f>
        <v>31</v>
      </c>
      <c r="J10" s="2">
        <f>F10-((G10/100)*F10)</f>
        <v>20</v>
      </c>
      <c r="K10" s="2">
        <f>(G10/100)*F10</f>
        <v>0</v>
      </c>
      <c r="L10" s="3">
        <f>J10*22.5</f>
        <v>450</v>
      </c>
      <c r="M10" t="str">
        <f>IF(G10=0,"Private",IF(G10=15,"Italki","Preply"))</f>
        <v>Private</v>
      </c>
      <c r="N10">
        <f>IF(M10="Italki",1,0)</f>
        <v>0</v>
      </c>
      <c r="O10">
        <f>IF(M10="Preply",1,0)</f>
        <v>0</v>
      </c>
      <c r="P10">
        <f>IF(M10="Private",1,0)</f>
        <v>1</v>
      </c>
      <c r="Q10">
        <f>IF(G10=100,1,0)</f>
        <v>0</v>
      </c>
      <c r="R10" t="str">
        <f>IF(COUNTIF(pattern!$L$2:$L$100,A10),"ACTIVE","")</f>
        <v>ACTIVE</v>
      </c>
    </row>
    <row r="11" spans="1:18" ht="15.75" customHeight="1" x14ac:dyDescent="0.25">
      <c r="A11" t="s">
        <v>370</v>
      </c>
      <c r="B11" t="s">
        <v>864</v>
      </c>
      <c r="C11" s="6">
        <v>44781</v>
      </c>
      <c r="D11" t="s">
        <v>404</v>
      </c>
      <c r="E11">
        <v>60</v>
      </c>
      <c r="F11" s="2">
        <v>20.399999999999999</v>
      </c>
      <c r="G11">
        <v>0</v>
      </c>
      <c r="H11" s="7" t="s">
        <v>479</v>
      </c>
      <c r="I11">
        <f>WEEKNUM(C11)</f>
        <v>33</v>
      </c>
      <c r="J11" s="2">
        <f>F11-((G11/100)*F11)</f>
        <v>20.399999999999999</v>
      </c>
      <c r="K11" s="2">
        <f>(G11/100)*F11</f>
        <v>0</v>
      </c>
      <c r="L11" s="3">
        <f>J11*22.5</f>
        <v>458.99999999999994</v>
      </c>
      <c r="M11" t="str">
        <f>IF(G11=0,"Private",IF(G11=15,"Italki","Preply"))</f>
        <v>Private</v>
      </c>
      <c r="N11">
        <f>IF(M11="Italki",1,0)</f>
        <v>0</v>
      </c>
      <c r="O11">
        <f>IF(M11="Preply",1,0)</f>
        <v>0</v>
      </c>
      <c r="P11">
        <f>IF(M11="Private",1,0)</f>
        <v>1</v>
      </c>
      <c r="Q11">
        <f>IF(G11=100,1,0)</f>
        <v>0</v>
      </c>
      <c r="R11" t="str">
        <f>IF(COUNTIF(pattern!$L$2:$L$100,A11),"ACTIVE","")</f>
        <v>ACTIVE</v>
      </c>
    </row>
    <row r="12" spans="1:18" ht="15.75" customHeight="1" x14ac:dyDescent="0.25">
      <c r="A12" t="s">
        <v>370</v>
      </c>
      <c r="B12" t="s">
        <v>864</v>
      </c>
      <c r="C12" s="6">
        <v>44783</v>
      </c>
      <c r="D12" t="s">
        <v>741</v>
      </c>
      <c r="E12">
        <v>60</v>
      </c>
      <c r="F12" s="2">
        <v>20.399999999999999</v>
      </c>
      <c r="G12">
        <v>0</v>
      </c>
      <c r="H12" s="7" t="s">
        <v>479</v>
      </c>
      <c r="I12">
        <f>WEEKNUM(C12)</f>
        <v>33</v>
      </c>
      <c r="J12" s="2">
        <f>F12-((G12/100)*F12)</f>
        <v>20.399999999999999</v>
      </c>
      <c r="K12" s="2">
        <f>(G12/100)*F12</f>
        <v>0</v>
      </c>
      <c r="L12" s="3">
        <f>J12*22.5</f>
        <v>458.99999999999994</v>
      </c>
      <c r="M12" t="str">
        <f>IF(G12=0,"Private",IF(G12=15,"Italki","Preply"))</f>
        <v>Private</v>
      </c>
      <c r="N12">
        <f>IF(M12="Italki",1,0)</f>
        <v>0</v>
      </c>
      <c r="O12">
        <f>IF(M12="Preply",1,0)</f>
        <v>0</v>
      </c>
      <c r="P12">
        <f>IF(M12="Private",1,0)</f>
        <v>1</v>
      </c>
      <c r="Q12">
        <f>IF(G12=100,1,0)</f>
        <v>0</v>
      </c>
      <c r="R12" t="str">
        <f>IF(COUNTIF(pattern!$L$2:$L$100,A12),"ACTIVE","")</f>
        <v>ACTIVE</v>
      </c>
    </row>
    <row r="13" spans="1:18" ht="15.75" customHeight="1" x14ac:dyDescent="0.25">
      <c r="A13" t="s">
        <v>370</v>
      </c>
      <c r="B13" t="s">
        <v>864</v>
      </c>
      <c r="C13" s="6">
        <v>44788</v>
      </c>
      <c r="D13" t="s">
        <v>415</v>
      </c>
      <c r="E13">
        <v>60</v>
      </c>
      <c r="F13" s="2">
        <v>20.399999999999999</v>
      </c>
      <c r="G13">
        <v>0</v>
      </c>
      <c r="H13" s="7" t="s">
        <v>479</v>
      </c>
      <c r="I13">
        <f>WEEKNUM(C13)</f>
        <v>34</v>
      </c>
      <c r="J13" s="2">
        <f>F13-((G13/100)*F13)</f>
        <v>20.399999999999999</v>
      </c>
      <c r="K13" s="2">
        <f>(G13/100)*F13</f>
        <v>0</v>
      </c>
      <c r="L13" s="3">
        <f>J13*22.5</f>
        <v>458.99999999999994</v>
      </c>
      <c r="M13" t="str">
        <f>IF(G13=0,"Private",IF(G13=15,"Italki","Preply"))</f>
        <v>Private</v>
      </c>
      <c r="N13">
        <f>IF(M13="Italki",1,0)</f>
        <v>0</v>
      </c>
      <c r="O13">
        <f>IF(M13="Preply",1,0)</f>
        <v>0</v>
      </c>
      <c r="P13">
        <f>IF(M13="Private",1,0)</f>
        <v>1</v>
      </c>
      <c r="Q13">
        <f>IF(G13=100,1,0)</f>
        <v>0</v>
      </c>
      <c r="R13" t="str">
        <f>IF(COUNTIF(pattern!$L$2:$L$100,A13),"ACTIVE","")</f>
        <v>ACTIVE</v>
      </c>
    </row>
    <row r="14" spans="1:18" ht="15.75" customHeight="1" x14ac:dyDescent="0.25">
      <c r="A14" t="s">
        <v>370</v>
      </c>
      <c r="B14" t="s">
        <v>864</v>
      </c>
      <c r="C14" s="6">
        <v>44789</v>
      </c>
      <c r="D14" t="s">
        <v>416</v>
      </c>
      <c r="E14">
        <v>60</v>
      </c>
      <c r="F14" s="2">
        <v>20.399999999999999</v>
      </c>
      <c r="G14">
        <v>0</v>
      </c>
      <c r="H14" s="7" t="s">
        <v>479</v>
      </c>
      <c r="I14">
        <f>WEEKNUM(C14)</f>
        <v>34</v>
      </c>
      <c r="J14" s="2">
        <f>F14-((G14/100)*F14)</f>
        <v>20.399999999999999</v>
      </c>
      <c r="K14" s="2">
        <f>(G14/100)*F14</f>
        <v>0</v>
      </c>
      <c r="L14" s="3">
        <f>J14*22.5</f>
        <v>458.99999999999994</v>
      </c>
      <c r="M14" t="str">
        <f>IF(G14=0,"Private",IF(G14=15,"Italki","Preply"))</f>
        <v>Private</v>
      </c>
      <c r="N14">
        <f>IF(M14="Italki",1,0)</f>
        <v>0</v>
      </c>
      <c r="O14">
        <f>IF(M14="Preply",1,0)</f>
        <v>0</v>
      </c>
      <c r="P14">
        <f>IF(M14="Private",1,0)</f>
        <v>1</v>
      </c>
      <c r="Q14">
        <f>IF(G14=100,1,0)</f>
        <v>0</v>
      </c>
      <c r="R14" t="str">
        <f>IF(COUNTIF(pattern!$L$2:$L$100,A14),"ACTIVE","")</f>
        <v>ACTIVE</v>
      </c>
    </row>
    <row r="15" spans="1:18" ht="15.75" customHeight="1" x14ac:dyDescent="0.25">
      <c r="A15" t="s">
        <v>370</v>
      </c>
      <c r="B15" t="s">
        <v>864</v>
      </c>
      <c r="C15" s="6">
        <v>44791</v>
      </c>
      <c r="D15" t="s">
        <v>323</v>
      </c>
      <c r="E15">
        <v>60</v>
      </c>
      <c r="F15" s="2">
        <v>20.399999999999999</v>
      </c>
      <c r="G15">
        <v>0</v>
      </c>
      <c r="H15" s="7" t="s">
        <v>479</v>
      </c>
      <c r="I15">
        <f>WEEKNUM(C15)</f>
        <v>34</v>
      </c>
      <c r="J15" s="2">
        <f>F15-((G15/100)*F15)</f>
        <v>20.399999999999999</v>
      </c>
      <c r="K15" s="2">
        <f>(G15/100)*F15</f>
        <v>0</v>
      </c>
      <c r="L15" s="3">
        <f>J15*22.5</f>
        <v>458.99999999999994</v>
      </c>
      <c r="M15" t="str">
        <f>IF(G15=0,"Private",IF(G15=15,"Italki","Preply"))</f>
        <v>Private</v>
      </c>
      <c r="N15">
        <f>IF(M15="Italki",1,0)</f>
        <v>0</v>
      </c>
      <c r="O15">
        <f>IF(M15="Preply",1,0)</f>
        <v>0</v>
      </c>
      <c r="P15">
        <f>IF(M15="Private",1,0)</f>
        <v>1</v>
      </c>
      <c r="Q15">
        <f>IF(G15=100,1,0)</f>
        <v>0</v>
      </c>
      <c r="R15" t="str">
        <f>IF(COUNTIF(pattern!$L$2:$L$100,A15),"ACTIVE","")</f>
        <v>ACTIVE</v>
      </c>
    </row>
    <row r="16" spans="1:18" ht="15.75" customHeight="1" x14ac:dyDescent="0.25">
      <c r="A16" t="s">
        <v>370</v>
      </c>
      <c r="B16" t="s">
        <v>864</v>
      </c>
      <c r="C16" s="6">
        <v>44802</v>
      </c>
      <c r="D16" t="s">
        <v>409</v>
      </c>
      <c r="E16">
        <v>60</v>
      </c>
      <c r="F16" s="2">
        <v>20.399999999999999</v>
      </c>
      <c r="G16">
        <v>0</v>
      </c>
      <c r="H16" s="7" t="s">
        <v>480</v>
      </c>
      <c r="I16">
        <f>WEEKNUM(C16)</f>
        <v>36</v>
      </c>
      <c r="J16" s="2">
        <f>F16-((G16/100)*F16)</f>
        <v>20.399999999999999</v>
      </c>
      <c r="K16" s="2">
        <f>(G16/100)*F16</f>
        <v>0</v>
      </c>
      <c r="L16" s="3">
        <f>J16*22.5</f>
        <v>458.99999999999994</v>
      </c>
      <c r="M16" t="str">
        <f>IF(G16=0,"Private",IF(G16=15,"Italki","Preply"))</f>
        <v>Private</v>
      </c>
      <c r="N16">
        <f>IF(M16="Italki",1,0)</f>
        <v>0</v>
      </c>
      <c r="O16">
        <f>IF(M16="Preply",1,0)</f>
        <v>0</v>
      </c>
      <c r="P16">
        <f>IF(M16="Private",1,0)</f>
        <v>1</v>
      </c>
      <c r="Q16">
        <f>IF(G16=100,1,0)</f>
        <v>0</v>
      </c>
      <c r="R16" t="str">
        <f>IF(COUNTIF(pattern!$L$2:$L$100,A16),"ACTIVE","")</f>
        <v>ACTIVE</v>
      </c>
    </row>
    <row r="17" spans="1:18" ht="15.75" customHeight="1" x14ac:dyDescent="0.25">
      <c r="A17" t="s">
        <v>370</v>
      </c>
      <c r="B17" t="s">
        <v>864</v>
      </c>
      <c r="C17" s="6">
        <v>44803</v>
      </c>
      <c r="D17" t="s">
        <v>410</v>
      </c>
      <c r="E17">
        <v>60</v>
      </c>
      <c r="F17" s="2">
        <v>20.399999999999999</v>
      </c>
      <c r="G17">
        <v>0</v>
      </c>
      <c r="H17" s="7" t="s">
        <v>480</v>
      </c>
      <c r="I17">
        <f>WEEKNUM(C17)</f>
        <v>36</v>
      </c>
      <c r="J17" s="2">
        <f>F17-((G17/100)*F17)</f>
        <v>20.399999999999999</v>
      </c>
      <c r="K17" s="2">
        <f>(G17/100)*F17</f>
        <v>0</v>
      </c>
      <c r="L17" s="3">
        <f>J17*22.5</f>
        <v>458.99999999999994</v>
      </c>
      <c r="M17" t="str">
        <f>IF(G17=0,"Private",IF(G17=15,"Italki","Preply"))</f>
        <v>Private</v>
      </c>
      <c r="N17">
        <f>IF(M17="Italki",1,0)</f>
        <v>0</v>
      </c>
      <c r="O17">
        <f>IF(M17="Preply",1,0)</f>
        <v>0</v>
      </c>
      <c r="P17">
        <f>IF(M17="Private",1,0)</f>
        <v>1</v>
      </c>
      <c r="Q17">
        <f>IF(G17=100,1,0)</f>
        <v>0</v>
      </c>
      <c r="R17" t="str">
        <f>IF(COUNTIF(pattern!$L$2:$L$100,A17),"ACTIVE","")</f>
        <v>ACTIVE</v>
      </c>
    </row>
    <row r="18" spans="1:18" ht="15.75" customHeight="1" x14ac:dyDescent="0.25">
      <c r="A18" t="s">
        <v>370</v>
      </c>
      <c r="B18" t="s">
        <v>864</v>
      </c>
      <c r="C18" s="6">
        <v>44809</v>
      </c>
      <c r="D18" t="s">
        <v>120</v>
      </c>
      <c r="E18">
        <v>60</v>
      </c>
      <c r="F18" s="2">
        <v>20.399999999999999</v>
      </c>
      <c r="G18">
        <v>0</v>
      </c>
      <c r="H18" s="7" t="s">
        <v>479</v>
      </c>
      <c r="I18">
        <f>WEEKNUM(C18)</f>
        <v>37</v>
      </c>
      <c r="J18" s="2">
        <f>F18-((G18/100)*F18)</f>
        <v>20.399999999999999</v>
      </c>
      <c r="K18" s="2">
        <f>(G18/100)*F18</f>
        <v>0</v>
      </c>
      <c r="L18" s="3">
        <f>J18*22.5</f>
        <v>458.99999999999994</v>
      </c>
      <c r="M18" t="str">
        <f>IF(G18=0,"Private",IF(G18=15,"Italki","Preply"))</f>
        <v>Private</v>
      </c>
      <c r="N18">
        <f>IF(M18="Italki",1,0)</f>
        <v>0</v>
      </c>
      <c r="O18">
        <f>IF(M18="Preply",1,0)</f>
        <v>0</v>
      </c>
      <c r="P18">
        <f>IF(M18="Private",1,0)</f>
        <v>1</v>
      </c>
      <c r="Q18">
        <f>IF(G18=100,1,0)</f>
        <v>0</v>
      </c>
      <c r="R18" t="str">
        <f>IF(COUNTIF(pattern!$L$2:$L$100,A18),"ACTIVE","")</f>
        <v>ACTIVE</v>
      </c>
    </row>
    <row r="19" spans="1:18" ht="15.75" customHeight="1" x14ac:dyDescent="0.25">
      <c r="A19" t="s">
        <v>370</v>
      </c>
      <c r="B19" t="s">
        <v>864</v>
      </c>
      <c r="C19" s="6">
        <v>44812</v>
      </c>
      <c r="D19" t="s">
        <v>417</v>
      </c>
      <c r="E19">
        <v>60</v>
      </c>
      <c r="F19" s="2">
        <v>20.399999999999999</v>
      </c>
      <c r="G19">
        <v>0</v>
      </c>
      <c r="H19" s="7" t="s">
        <v>479</v>
      </c>
      <c r="I19">
        <f>WEEKNUM(C19)</f>
        <v>37</v>
      </c>
      <c r="J19" s="2">
        <f>F19-((G19/100)*F19)</f>
        <v>20.399999999999999</v>
      </c>
      <c r="K19" s="2">
        <f>(G19/100)*F19</f>
        <v>0</v>
      </c>
      <c r="L19" s="3">
        <f>J19*22.5</f>
        <v>458.99999999999994</v>
      </c>
      <c r="M19" t="str">
        <f>IF(G19=0,"Private",IF(G19=15,"Italki","Preply"))</f>
        <v>Private</v>
      </c>
      <c r="N19">
        <f>IF(M19="Italki",1,0)</f>
        <v>0</v>
      </c>
      <c r="O19">
        <f>IF(M19="Preply",1,0)</f>
        <v>0</v>
      </c>
      <c r="P19">
        <f>IF(M19="Private",1,0)</f>
        <v>1</v>
      </c>
      <c r="Q19">
        <f>IF(G19=100,1,0)</f>
        <v>0</v>
      </c>
      <c r="R19" t="str">
        <f>IF(COUNTIF(pattern!$L$2:$L$100,A19),"ACTIVE","")</f>
        <v>ACTIVE</v>
      </c>
    </row>
    <row r="20" spans="1:18" ht="15.75" customHeight="1" x14ac:dyDescent="0.25">
      <c r="A20" t="s">
        <v>370</v>
      </c>
      <c r="B20" t="s">
        <v>864</v>
      </c>
      <c r="C20" s="6">
        <v>44816</v>
      </c>
      <c r="D20" t="s">
        <v>419</v>
      </c>
      <c r="E20">
        <v>60</v>
      </c>
      <c r="F20" s="2">
        <v>20.399999999999999</v>
      </c>
      <c r="G20">
        <v>0</v>
      </c>
      <c r="H20" s="7" t="s">
        <v>479</v>
      </c>
      <c r="I20">
        <f>WEEKNUM(C20)</f>
        <v>38</v>
      </c>
      <c r="J20" s="2">
        <f>F20-((G20/100)*F20)</f>
        <v>20.399999999999999</v>
      </c>
      <c r="K20" s="2">
        <f>(G20/100)*F20</f>
        <v>0</v>
      </c>
      <c r="L20" s="3">
        <f>J20*22.5</f>
        <v>458.99999999999994</v>
      </c>
      <c r="M20" t="str">
        <f>IF(G20=0,"Private",IF(G20=15,"Italki","Preply"))</f>
        <v>Private</v>
      </c>
      <c r="N20">
        <f>IF(M20="Italki",1,0)</f>
        <v>0</v>
      </c>
      <c r="O20">
        <f>IF(M20="Preply",1,0)</f>
        <v>0</v>
      </c>
      <c r="P20">
        <f>IF(M20="Private",1,0)</f>
        <v>1</v>
      </c>
      <c r="Q20">
        <f>IF(G20=100,1,0)</f>
        <v>0</v>
      </c>
      <c r="R20" t="str">
        <f>IF(COUNTIF(pattern!$L$2:$L$100,A20),"ACTIVE","")</f>
        <v>ACTIVE</v>
      </c>
    </row>
    <row r="21" spans="1:18" ht="15.75" customHeight="1" x14ac:dyDescent="0.25">
      <c r="A21" t="s">
        <v>370</v>
      </c>
      <c r="B21" t="s">
        <v>864</v>
      </c>
      <c r="C21" s="6">
        <v>44819</v>
      </c>
      <c r="D21" s="31" t="s">
        <v>421</v>
      </c>
      <c r="E21">
        <v>60</v>
      </c>
      <c r="F21" s="2">
        <v>20.399999999999999</v>
      </c>
      <c r="G21">
        <v>0</v>
      </c>
      <c r="H21" s="7" t="s">
        <v>480</v>
      </c>
      <c r="I21">
        <f>WEEKNUM(C21)</f>
        <v>38</v>
      </c>
      <c r="J21" s="2">
        <f>F21-((G21/100)*F21)</f>
        <v>20.399999999999999</v>
      </c>
      <c r="K21" s="2">
        <f>(G21/100)*F21</f>
        <v>0</v>
      </c>
      <c r="L21" s="3">
        <f>J21*22.5</f>
        <v>458.99999999999994</v>
      </c>
      <c r="M21" t="str">
        <f>IF(G21=0,"Private",IF(G21=15,"Italki","Preply"))</f>
        <v>Private</v>
      </c>
      <c r="N21">
        <f>IF(M21="Italki",1,0)</f>
        <v>0</v>
      </c>
      <c r="O21">
        <f>IF(M21="Preply",1,0)</f>
        <v>0</v>
      </c>
      <c r="P21">
        <f>IF(M21="Private",1,0)</f>
        <v>1</v>
      </c>
      <c r="Q21">
        <f>IF(G21=100,1,0)</f>
        <v>0</v>
      </c>
      <c r="R21" t="str">
        <f>IF(COUNTIF(pattern!$L$2:$L$100,A21),"ACTIVE","")</f>
        <v>ACTIVE</v>
      </c>
    </row>
    <row r="22" spans="1:18" ht="15.75" customHeight="1" x14ac:dyDescent="0.25">
      <c r="A22" t="s">
        <v>370</v>
      </c>
      <c r="B22" t="s">
        <v>864</v>
      </c>
      <c r="C22" s="6">
        <v>44823</v>
      </c>
      <c r="D22" t="s">
        <v>428</v>
      </c>
      <c r="E22">
        <v>60</v>
      </c>
      <c r="F22" s="2">
        <v>20.399999999999999</v>
      </c>
      <c r="G22">
        <v>0</v>
      </c>
      <c r="H22" s="7" t="s">
        <v>479</v>
      </c>
      <c r="I22">
        <f>WEEKNUM(C22)</f>
        <v>39</v>
      </c>
      <c r="J22" s="2">
        <f>F22-((G22/100)*F22)</f>
        <v>20.399999999999999</v>
      </c>
      <c r="K22" s="2">
        <f>(G22/100)*F22</f>
        <v>0</v>
      </c>
      <c r="L22" s="3">
        <f>J22*22.5</f>
        <v>458.99999999999994</v>
      </c>
      <c r="M22" t="str">
        <f>IF(G22=0,"Private",IF(G22=15,"Italki","Preply"))</f>
        <v>Private</v>
      </c>
      <c r="N22">
        <f>IF(M22="Italki",1,0)</f>
        <v>0</v>
      </c>
      <c r="O22">
        <f>IF(M22="Preply",1,0)</f>
        <v>0</v>
      </c>
      <c r="P22">
        <f>IF(M22="Private",1,0)</f>
        <v>1</v>
      </c>
      <c r="Q22">
        <f>IF(G22=100,1,0)</f>
        <v>0</v>
      </c>
      <c r="R22" t="str">
        <f>IF(COUNTIF(pattern!$L$2:$L$100,A22),"ACTIVE","")</f>
        <v>ACTIVE</v>
      </c>
    </row>
    <row r="23" spans="1:18" ht="15.75" customHeight="1" x14ac:dyDescent="0.25">
      <c r="A23" t="s">
        <v>370</v>
      </c>
      <c r="B23" t="s">
        <v>864</v>
      </c>
      <c r="C23" s="6">
        <v>44830</v>
      </c>
      <c r="D23" t="s">
        <v>431</v>
      </c>
      <c r="E23">
        <v>60</v>
      </c>
      <c r="F23" s="2">
        <v>20.399999999999999</v>
      </c>
      <c r="G23">
        <v>0</v>
      </c>
      <c r="H23" s="7" t="s">
        <v>479</v>
      </c>
      <c r="I23">
        <f>WEEKNUM(C23)</f>
        <v>40</v>
      </c>
      <c r="J23" s="2">
        <f>F23-((G23/100)*F23)</f>
        <v>20.399999999999999</v>
      </c>
      <c r="K23" s="2">
        <f>(G23/100)*F23</f>
        <v>0</v>
      </c>
      <c r="L23" s="3">
        <f>J23*22.5</f>
        <v>458.99999999999994</v>
      </c>
      <c r="M23" t="str">
        <f>IF(G23=0,"Private",IF(G23=15,"Italki","Preply"))</f>
        <v>Private</v>
      </c>
      <c r="N23">
        <f>IF(M23="Italki",1,0)</f>
        <v>0</v>
      </c>
      <c r="O23">
        <f>IF(M23="Preply",1,0)</f>
        <v>0</v>
      </c>
      <c r="P23">
        <f>IF(M23="Private",1,0)</f>
        <v>1</v>
      </c>
      <c r="Q23">
        <f>IF(G23=100,1,0)</f>
        <v>0</v>
      </c>
      <c r="R23" t="str">
        <f>IF(COUNTIF(pattern!$L$2:$L$100,A23),"ACTIVE","")</f>
        <v>ACTIVE</v>
      </c>
    </row>
    <row r="24" spans="1:18" ht="15.75" customHeight="1" x14ac:dyDescent="0.25">
      <c r="A24" t="s">
        <v>370</v>
      </c>
      <c r="B24" t="s">
        <v>864</v>
      </c>
      <c r="C24" s="6">
        <v>44833</v>
      </c>
      <c r="D24" s="8" t="s">
        <v>329</v>
      </c>
      <c r="E24">
        <v>60</v>
      </c>
      <c r="F24" s="2">
        <v>20.399999999999999</v>
      </c>
      <c r="G24">
        <v>0</v>
      </c>
      <c r="H24" s="7" t="s">
        <v>480</v>
      </c>
      <c r="I24">
        <f>WEEKNUM(C24)</f>
        <v>40</v>
      </c>
      <c r="J24" s="2">
        <f>F24-((G24/100)*F24)</f>
        <v>20.399999999999999</v>
      </c>
      <c r="K24" s="2">
        <f>(G24/100)*F24</f>
        <v>0</v>
      </c>
      <c r="L24" s="3">
        <f>J24*22.5</f>
        <v>458.99999999999994</v>
      </c>
      <c r="M24" t="str">
        <f>IF(G24=0,"Private",IF(G24=15,"Italki","Preply"))</f>
        <v>Private</v>
      </c>
      <c r="N24">
        <f>IF(M24="Italki",1,0)</f>
        <v>0</v>
      </c>
      <c r="O24">
        <f>IF(M24="Preply",1,0)</f>
        <v>0</v>
      </c>
      <c r="P24">
        <f>IF(M24="Private",1,0)</f>
        <v>1</v>
      </c>
      <c r="Q24">
        <f>IF(G24=100,1,0)</f>
        <v>0</v>
      </c>
      <c r="R24" t="str">
        <f>IF(COUNTIF(pattern!$L$2:$L$100,A24),"ACTIVE","")</f>
        <v>ACTIVE</v>
      </c>
    </row>
    <row r="25" spans="1:18" x14ac:dyDescent="0.25">
      <c r="A25" t="s">
        <v>370</v>
      </c>
      <c r="B25" t="s">
        <v>864</v>
      </c>
      <c r="C25" s="6">
        <v>44837</v>
      </c>
      <c r="D25" t="s">
        <v>432</v>
      </c>
      <c r="E25">
        <v>60</v>
      </c>
      <c r="F25" s="2">
        <v>20.399999999999999</v>
      </c>
      <c r="G25">
        <v>0</v>
      </c>
      <c r="H25" s="7" t="s">
        <v>479</v>
      </c>
      <c r="I25">
        <f>WEEKNUM(C25)</f>
        <v>41</v>
      </c>
      <c r="J25" s="2">
        <f>F25-((G25/100)*F25)</f>
        <v>20.399999999999999</v>
      </c>
      <c r="K25" s="2">
        <f>(G25/100)*F25</f>
        <v>0</v>
      </c>
      <c r="L25" s="3">
        <f>J25*22.5</f>
        <v>458.99999999999994</v>
      </c>
      <c r="M25" t="str">
        <f>IF(G25=0,"Private",IF(G25=15,"Italki","Preply"))</f>
        <v>Private</v>
      </c>
      <c r="N25">
        <f>IF(M25="Italki",1,0)</f>
        <v>0</v>
      </c>
      <c r="O25">
        <f>IF(M25="Preply",1,0)</f>
        <v>0</v>
      </c>
      <c r="P25">
        <f>IF(M25="Private",1,0)</f>
        <v>1</v>
      </c>
      <c r="Q25">
        <f>IF(G25=100,1,0)</f>
        <v>0</v>
      </c>
      <c r="R25" t="str">
        <f>IF(COUNTIF(pattern!$L$2:$L$100,A25),"ACTIVE","")</f>
        <v>ACTIVE</v>
      </c>
    </row>
    <row r="26" spans="1:18" x14ac:dyDescent="0.25">
      <c r="A26" t="s">
        <v>370</v>
      </c>
      <c r="B26" t="s">
        <v>864</v>
      </c>
      <c r="C26" s="6">
        <v>44840</v>
      </c>
      <c r="D26" s="31" t="s">
        <v>353</v>
      </c>
      <c r="E26">
        <v>60</v>
      </c>
      <c r="F26" s="2">
        <v>20.399999999999999</v>
      </c>
      <c r="G26">
        <v>0</v>
      </c>
      <c r="H26" s="7" t="s">
        <v>480</v>
      </c>
      <c r="I26">
        <f>WEEKNUM(C26)</f>
        <v>41</v>
      </c>
      <c r="J26" s="2">
        <f>F26-((G26/100)*F26)</f>
        <v>20.399999999999999</v>
      </c>
      <c r="K26" s="2">
        <f>(G26/100)*F26</f>
        <v>0</v>
      </c>
      <c r="L26" s="3">
        <f>J26*22.5</f>
        <v>458.99999999999994</v>
      </c>
      <c r="M26" t="str">
        <f>IF(G26=0,"Private",IF(G26=15,"Italki","Preply"))</f>
        <v>Private</v>
      </c>
      <c r="N26">
        <f>IF(M26="Italki",1,0)</f>
        <v>0</v>
      </c>
      <c r="O26">
        <f>IF(M26="Preply",1,0)</f>
        <v>0</v>
      </c>
      <c r="P26">
        <f>IF(M26="Private",1,0)</f>
        <v>1</v>
      </c>
      <c r="Q26">
        <f>IF(G26=100,1,0)</f>
        <v>0</v>
      </c>
      <c r="R26" t="str">
        <f>IF(COUNTIF(pattern!$L$2:$L$100,A26),"ACTIVE","")</f>
        <v>ACTIVE</v>
      </c>
    </row>
    <row r="27" spans="1:18" x14ac:dyDescent="0.25">
      <c r="A27" t="s">
        <v>370</v>
      </c>
      <c r="B27" t="s">
        <v>864</v>
      </c>
      <c r="C27" s="6">
        <v>44844</v>
      </c>
      <c r="D27" s="9" t="s">
        <v>2</v>
      </c>
      <c r="E27">
        <v>60</v>
      </c>
      <c r="F27" s="2">
        <v>20.399999999999999</v>
      </c>
      <c r="G27">
        <v>0</v>
      </c>
      <c r="H27" s="7" t="s">
        <v>479</v>
      </c>
      <c r="I27">
        <f>WEEKNUM(C27)</f>
        <v>42</v>
      </c>
      <c r="J27" s="2">
        <f>F27-((G27/100)*F27)</f>
        <v>20.399999999999999</v>
      </c>
      <c r="K27" s="2">
        <f>(G27/100)*F27</f>
        <v>0</v>
      </c>
      <c r="L27" s="3">
        <f>J27*22.5</f>
        <v>458.99999999999994</v>
      </c>
      <c r="M27" t="str">
        <f>IF(G27=0,"Private",IF(G27=15,"Italki","Preply"))</f>
        <v>Private</v>
      </c>
      <c r="N27">
        <f>IF(M27="Italki",1,0)</f>
        <v>0</v>
      </c>
      <c r="O27">
        <f>IF(M27="Preply",1,0)</f>
        <v>0</v>
      </c>
      <c r="P27">
        <f>IF(M27="Private",1,0)</f>
        <v>1</v>
      </c>
      <c r="Q27">
        <f>IF(G27=100,1,0)</f>
        <v>0</v>
      </c>
      <c r="R27" t="str">
        <f>IF(COUNTIF(pattern!$L$2:$L$100,A27),"ACTIVE","")</f>
        <v>ACTIVE</v>
      </c>
    </row>
    <row r="28" spans="1:18" x14ac:dyDescent="0.25">
      <c r="A28" t="s">
        <v>370</v>
      </c>
      <c r="B28" t="s">
        <v>864</v>
      </c>
      <c r="C28" s="6">
        <v>44847</v>
      </c>
      <c r="D28" s="31" t="s">
        <v>379</v>
      </c>
      <c r="E28">
        <v>60</v>
      </c>
      <c r="F28" s="2">
        <v>20.399999999999999</v>
      </c>
      <c r="G28">
        <v>0</v>
      </c>
      <c r="H28" s="7" t="s">
        <v>480</v>
      </c>
      <c r="I28">
        <f>WEEKNUM(C28)</f>
        <v>42</v>
      </c>
      <c r="J28" s="2">
        <f>F28-((G28/100)*F28)</f>
        <v>20.399999999999999</v>
      </c>
      <c r="K28" s="2">
        <f>(G28/100)*F28</f>
        <v>0</v>
      </c>
      <c r="L28" s="3">
        <f>J28*22.5</f>
        <v>458.99999999999994</v>
      </c>
      <c r="M28" t="str">
        <f>IF(G28=0,"Private",IF(G28=15,"Italki","Preply"))</f>
        <v>Private</v>
      </c>
      <c r="N28">
        <f>IF(M28="Italki",1,0)</f>
        <v>0</v>
      </c>
      <c r="O28">
        <f>IF(M28="Preply",1,0)</f>
        <v>0</v>
      </c>
      <c r="P28">
        <f>IF(M28="Private",1,0)</f>
        <v>1</v>
      </c>
      <c r="Q28">
        <f>IF(G28=100,1,0)</f>
        <v>0</v>
      </c>
      <c r="R28" t="str">
        <f>IF(COUNTIF(pattern!$L$2:$L$100,A28),"ACTIVE","")</f>
        <v>ACTIVE</v>
      </c>
    </row>
    <row r="29" spans="1:18" x14ac:dyDescent="0.25">
      <c r="A29" t="s">
        <v>370</v>
      </c>
      <c r="B29" t="s">
        <v>864</v>
      </c>
      <c r="C29" s="6">
        <v>44851</v>
      </c>
      <c r="D29" s="10" t="s">
        <v>439</v>
      </c>
      <c r="E29">
        <v>60</v>
      </c>
      <c r="F29" s="2">
        <v>20.399999999999999</v>
      </c>
      <c r="G29">
        <v>0</v>
      </c>
      <c r="H29" s="7" t="s">
        <v>479</v>
      </c>
      <c r="I29">
        <f>WEEKNUM(C29)</f>
        <v>43</v>
      </c>
      <c r="J29" s="2">
        <f>F29-((G29/100)*F29)</f>
        <v>20.399999999999999</v>
      </c>
      <c r="K29" s="2">
        <f>(G29/100)*F29</f>
        <v>0</v>
      </c>
      <c r="L29" s="3">
        <f>J29*22.5</f>
        <v>458.99999999999994</v>
      </c>
      <c r="M29" t="str">
        <f>IF(G29=0,"Private",IF(G29=15,"Italki","Preply"))</f>
        <v>Private</v>
      </c>
      <c r="N29">
        <f>IF(M29="Italki",1,0)</f>
        <v>0</v>
      </c>
      <c r="O29">
        <f>IF(M29="Preply",1,0)</f>
        <v>0</v>
      </c>
      <c r="P29">
        <f>IF(M29="Private",1,0)</f>
        <v>1</v>
      </c>
      <c r="Q29">
        <f>IF(G29=100,1,0)</f>
        <v>0</v>
      </c>
      <c r="R29" t="str">
        <f>IF(COUNTIF(pattern!$L$2:$L$100,A29),"ACTIVE","")</f>
        <v>ACTIVE</v>
      </c>
    </row>
    <row r="30" spans="1:18" x14ac:dyDescent="0.25">
      <c r="A30" t="s">
        <v>370</v>
      </c>
      <c r="B30" t="s">
        <v>864</v>
      </c>
      <c r="C30" s="6">
        <v>44854</v>
      </c>
      <c r="D30" s="11" t="s">
        <v>445</v>
      </c>
      <c r="E30">
        <v>60</v>
      </c>
      <c r="F30" s="2">
        <v>20.399999999999999</v>
      </c>
      <c r="G30">
        <v>0</v>
      </c>
      <c r="H30" s="7" t="s">
        <v>479</v>
      </c>
      <c r="I30">
        <f>WEEKNUM(C30)</f>
        <v>43</v>
      </c>
      <c r="J30" s="2">
        <f>F30-((G30/100)*F30)</f>
        <v>20.399999999999999</v>
      </c>
      <c r="K30" s="2">
        <f>(G30/100)*F30</f>
        <v>0</v>
      </c>
      <c r="L30" s="3">
        <f>J30*22.5</f>
        <v>458.99999999999994</v>
      </c>
      <c r="M30" t="str">
        <f>IF(G30=0,"Private",IF(G30=15,"Italki","Preply"))</f>
        <v>Private</v>
      </c>
      <c r="N30">
        <f>IF(M30="Italki",1,0)</f>
        <v>0</v>
      </c>
      <c r="O30">
        <f>IF(M30="Preply",1,0)</f>
        <v>0</v>
      </c>
      <c r="P30">
        <f>IF(M30="Private",1,0)</f>
        <v>1</v>
      </c>
      <c r="Q30">
        <f>IF(G30=100,1,0)</f>
        <v>0</v>
      </c>
      <c r="R30" t="str">
        <f>IF(COUNTIF(pattern!$L$2:$L$100,A30),"ACTIVE","")</f>
        <v>ACTIVE</v>
      </c>
    </row>
    <row r="31" spans="1:18" x14ac:dyDescent="0.25">
      <c r="A31" t="s">
        <v>370</v>
      </c>
      <c r="B31" t="s">
        <v>864</v>
      </c>
      <c r="C31" s="6">
        <v>44858</v>
      </c>
      <c r="D31" s="11" t="s">
        <v>446</v>
      </c>
      <c r="E31">
        <v>60</v>
      </c>
      <c r="F31" s="2">
        <v>20.399999999999999</v>
      </c>
      <c r="G31">
        <v>0</v>
      </c>
      <c r="H31" s="7" t="s">
        <v>479</v>
      </c>
      <c r="I31">
        <f>WEEKNUM(C31)</f>
        <v>44</v>
      </c>
      <c r="J31" s="2">
        <f>F31-((G31/100)*F31)</f>
        <v>20.399999999999999</v>
      </c>
      <c r="K31" s="2">
        <f>(G31/100)*F31</f>
        <v>0</v>
      </c>
      <c r="L31" s="3">
        <f>J31*22.5</f>
        <v>458.99999999999994</v>
      </c>
      <c r="M31" t="str">
        <f>IF(G31=0,"Private",IF(G31=15,"Italki","Preply"))</f>
        <v>Private</v>
      </c>
      <c r="N31">
        <f>IF(M31="Italki",1,0)</f>
        <v>0</v>
      </c>
      <c r="O31">
        <f>IF(M31="Preply",1,0)</f>
        <v>0</v>
      </c>
      <c r="P31">
        <f>IF(M31="Private",1,0)</f>
        <v>1</v>
      </c>
      <c r="Q31">
        <f>IF(G31=100,1,0)</f>
        <v>0</v>
      </c>
      <c r="R31" t="str">
        <f>IF(COUNTIF(pattern!$L$2:$L$100,A31),"ACTIVE","")</f>
        <v>ACTIVE</v>
      </c>
    </row>
    <row r="32" spans="1:18" x14ac:dyDescent="0.25">
      <c r="A32" t="s">
        <v>370</v>
      </c>
      <c r="B32" t="s">
        <v>864</v>
      </c>
      <c r="C32" s="6">
        <v>44865</v>
      </c>
      <c r="D32" s="12" t="s">
        <v>448</v>
      </c>
      <c r="E32">
        <v>60</v>
      </c>
      <c r="F32" s="2">
        <v>20.399999999999999</v>
      </c>
      <c r="G32">
        <v>0</v>
      </c>
      <c r="H32" s="7" t="s">
        <v>479</v>
      </c>
      <c r="I32">
        <f>WEEKNUM(C32)</f>
        <v>45</v>
      </c>
      <c r="J32" s="2">
        <f>F32-((G32/100)*F32)</f>
        <v>20.399999999999999</v>
      </c>
      <c r="K32" s="2">
        <f>(G32/100)*F32</f>
        <v>0</v>
      </c>
      <c r="L32" s="3">
        <f>J32*22.5</f>
        <v>458.99999999999994</v>
      </c>
      <c r="M32" t="str">
        <f>IF(G32=0,"Private",IF(G32=15,"Italki","Preply"))</f>
        <v>Private</v>
      </c>
      <c r="N32">
        <f>IF(M32="Italki",1,0)</f>
        <v>0</v>
      </c>
      <c r="O32">
        <f>IF(M32="Preply",1,0)</f>
        <v>0</v>
      </c>
      <c r="P32">
        <f>IF(M32="Private",1,0)</f>
        <v>1</v>
      </c>
      <c r="Q32">
        <f>IF(G32=100,1,0)</f>
        <v>0</v>
      </c>
      <c r="R32" t="str">
        <f>IF(COUNTIF(pattern!$L$2:$L$100,A32),"ACTIVE","")</f>
        <v>ACTIVE</v>
      </c>
    </row>
    <row r="33" spans="1:18" x14ac:dyDescent="0.25">
      <c r="A33" t="s">
        <v>370</v>
      </c>
      <c r="B33" t="s">
        <v>864</v>
      </c>
      <c r="C33" s="6">
        <v>44866</v>
      </c>
      <c r="D33" s="12" t="s">
        <v>449</v>
      </c>
      <c r="E33">
        <v>60</v>
      </c>
      <c r="F33" s="2">
        <v>20.399999999999999</v>
      </c>
      <c r="G33">
        <v>0</v>
      </c>
      <c r="H33" s="7" t="s">
        <v>479</v>
      </c>
      <c r="I33">
        <f>WEEKNUM(C33)</f>
        <v>45</v>
      </c>
      <c r="J33" s="2">
        <f>F33-((G33/100)*F33)</f>
        <v>20.399999999999999</v>
      </c>
      <c r="K33" s="2">
        <f>(G33/100)*F33</f>
        <v>0</v>
      </c>
      <c r="L33" s="3">
        <f>J33*22.5</f>
        <v>458.99999999999994</v>
      </c>
      <c r="M33" t="str">
        <f>IF(G33=0,"Private",IF(G33=15,"Italki","Preply"))</f>
        <v>Private</v>
      </c>
      <c r="N33">
        <f>IF(M33="Italki",1,0)</f>
        <v>0</v>
      </c>
      <c r="O33">
        <f>IF(M33="Preply",1,0)</f>
        <v>0</v>
      </c>
      <c r="P33">
        <f>IF(M33="Private",1,0)</f>
        <v>1</v>
      </c>
      <c r="Q33">
        <f>IF(G33=100,1,0)</f>
        <v>0</v>
      </c>
      <c r="R33" t="str">
        <f>IF(COUNTIF(pattern!$L$2:$L$100,A33),"ACTIVE","")</f>
        <v>ACTIVE</v>
      </c>
    </row>
    <row r="34" spans="1:18" x14ac:dyDescent="0.25">
      <c r="A34" t="s">
        <v>370</v>
      </c>
      <c r="B34" t="s">
        <v>864</v>
      </c>
      <c r="C34" s="6">
        <v>44868</v>
      </c>
      <c r="D34" s="13" t="s">
        <v>450</v>
      </c>
      <c r="E34">
        <v>60</v>
      </c>
      <c r="F34" s="2">
        <v>20.399999999999999</v>
      </c>
      <c r="G34">
        <v>0</v>
      </c>
      <c r="H34" s="7" t="s">
        <v>479</v>
      </c>
      <c r="I34">
        <f>WEEKNUM(C34)</f>
        <v>45</v>
      </c>
      <c r="J34" s="2">
        <f>F34-((G34/100)*F34)</f>
        <v>20.399999999999999</v>
      </c>
      <c r="K34" s="2">
        <f>(G34/100)*F34</f>
        <v>0</v>
      </c>
      <c r="L34" s="3">
        <f>J34*22.5</f>
        <v>458.99999999999994</v>
      </c>
      <c r="M34" t="str">
        <f>IF(G34=0,"Private",IF(G34=15,"Italki","Preply"))</f>
        <v>Private</v>
      </c>
      <c r="N34">
        <f>IF(M34="Italki",1,0)</f>
        <v>0</v>
      </c>
      <c r="O34">
        <f>IF(M34="Preply",1,0)</f>
        <v>0</v>
      </c>
      <c r="P34">
        <f>IF(M34="Private",1,0)</f>
        <v>1</v>
      </c>
      <c r="Q34">
        <f>IF(G34=100,1,0)</f>
        <v>0</v>
      </c>
      <c r="R34" t="str">
        <f>IF(COUNTIF(pattern!$L$2:$L$100,A34),"ACTIVE","")</f>
        <v>ACTIVE</v>
      </c>
    </row>
    <row r="35" spans="1:18" x14ac:dyDescent="0.25">
      <c r="A35" t="s">
        <v>370</v>
      </c>
      <c r="B35" t="s">
        <v>864</v>
      </c>
      <c r="C35" s="6">
        <v>44876</v>
      </c>
      <c r="D35" s="14" t="s">
        <v>451</v>
      </c>
      <c r="E35">
        <v>60</v>
      </c>
      <c r="F35" s="2">
        <v>20.399999999999999</v>
      </c>
      <c r="G35">
        <v>0</v>
      </c>
      <c r="H35" s="7" t="s">
        <v>479</v>
      </c>
      <c r="I35">
        <f>WEEKNUM(C35)</f>
        <v>46</v>
      </c>
      <c r="J35" s="2">
        <f>F35-((G35/100)*F35)</f>
        <v>20.399999999999999</v>
      </c>
      <c r="K35" s="2">
        <f>(G35/100)*F35</f>
        <v>0</v>
      </c>
      <c r="L35" s="3">
        <f>J35*22.5</f>
        <v>458.99999999999994</v>
      </c>
      <c r="M35" t="str">
        <f>IF(G35=0,"Private",IF(G35=15,"Italki","Preply"))</f>
        <v>Private</v>
      </c>
      <c r="N35">
        <f>IF(M35="Italki",1,0)</f>
        <v>0</v>
      </c>
      <c r="O35">
        <f>IF(M35="Preply",1,0)</f>
        <v>0</v>
      </c>
      <c r="P35">
        <f>IF(M35="Private",1,0)</f>
        <v>1</v>
      </c>
      <c r="Q35">
        <f>IF(G35=100,1,0)</f>
        <v>0</v>
      </c>
      <c r="R35" t="str">
        <f>IF(COUNTIF(pattern!$L$2:$L$100,A35),"ACTIVE","")</f>
        <v>ACTIVE</v>
      </c>
    </row>
    <row r="36" spans="1:18" ht="15.75" customHeight="1" x14ac:dyDescent="0.25">
      <c r="A36" t="s">
        <v>370</v>
      </c>
      <c r="B36" t="s">
        <v>864</v>
      </c>
      <c r="C36" s="6">
        <v>44876</v>
      </c>
      <c r="D36" s="14" t="s">
        <v>452</v>
      </c>
      <c r="E36">
        <v>60</v>
      </c>
      <c r="F36" s="2">
        <v>20.399999999999999</v>
      </c>
      <c r="G36">
        <v>0</v>
      </c>
      <c r="H36" s="7" t="s">
        <v>479</v>
      </c>
      <c r="I36">
        <f>WEEKNUM(C36)</f>
        <v>46</v>
      </c>
      <c r="J36" s="2">
        <f>F36-((G36/100)*F36)</f>
        <v>20.399999999999999</v>
      </c>
      <c r="K36" s="2">
        <f>(G36/100)*F36</f>
        <v>0</v>
      </c>
      <c r="L36" s="3">
        <f>J36*22.5</f>
        <v>458.99999999999994</v>
      </c>
      <c r="M36" t="str">
        <f>IF(G36=0,"Private",IF(G36=15,"Italki","Preply"))</f>
        <v>Private</v>
      </c>
      <c r="N36">
        <f>IF(M36="Italki",1,0)</f>
        <v>0</v>
      </c>
      <c r="O36">
        <f>IF(M36="Preply",1,0)</f>
        <v>0</v>
      </c>
      <c r="P36">
        <f>IF(M36="Private",1,0)</f>
        <v>1</v>
      </c>
      <c r="Q36">
        <f>IF(G36=100,1,0)</f>
        <v>0</v>
      </c>
      <c r="R36" t="str">
        <f>IF(COUNTIF(pattern!$L$2:$L$100,A36),"ACTIVE","")</f>
        <v>ACTIVE</v>
      </c>
    </row>
    <row r="37" spans="1:18" x14ac:dyDescent="0.25">
      <c r="A37" t="s">
        <v>370</v>
      </c>
      <c r="B37" t="s">
        <v>864</v>
      </c>
      <c r="C37" s="6">
        <v>44879</v>
      </c>
      <c r="D37" s="14" t="s">
        <v>453</v>
      </c>
      <c r="E37">
        <v>60</v>
      </c>
      <c r="F37" s="2">
        <v>20.399999999999999</v>
      </c>
      <c r="G37">
        <v>0</v>
      </c>
      <c r="H37" s="7" t="s">
        <v>479</v>
      </c>
      <c r="I37">
        <f>WEEKNUM(C37)</f>
        <v>47</v>
      </c>
      <c r="J37" s="2">
        <f>F37-((G37/100)*F37)</f>
        <v>20.399999999999999</v>
      </c>
      <c r="K37" s="2">
        <f>(G37/100)*F37</f>
        <v>0</v>
      </c>
      <c r="L37" s="3">
        <f>J37*22.5</f>
        <v>458.99999999999994</v>
      </c>
      <c r="M37" t="str">
        <f>IF(G37=0,"Private",IF(G37=15,"Italki","Preply"))</f>
        <v>Private</v>
      </c>
      <c r="N37">
        <f>IF(M37="Italki",1,0)</f>
        <v>0</v>
      </c>
      <c r="O37">
        <f>IF(M37="Preply",1,0)</f>
        <v>0</v>
      </c>
      <c r="P37">
        <f>IF(M37="Private",1,0)</f>
        <v>1</v>
      </c>
      <c r="Q37">
        <f>IF(G37=100,1,0)</f>
        <v>0</v>
      </c>
      <c r="R37" t="str">
        <f>IF(COUNTIF(pattern!$L$2:$L$100,A37),"ACTIVE","")</f>
        <v>ACTIVE</v>
      </c>
    </row>
    <row r="38" spans="1:18" x14ac:dyDescent="0.25">
      <c r="A38" t="s">
        <v>370</v>
      </c>
      <c r="B38" t="s">
        <v>864</v>
      </c>
      <c r="C38" s="6">
        <v>44895</v>
      </c>
      <c r="D38" s="31" t="s">
        <v>2</v>
      </c>
      <c r="E38">
        <v>60</v>
      </c>
      <c r="F38" s="2">
        <v>20.399999999999999</v>
      </c>
      <c r="G38">
        <v>0</v>
      </c>
      <c r="H38" s="7" t="s">
        <v>479</v>
      </c>
      <c r="I38">
        <f>WEEKNUM(C38)</f>
        <v>49</v>
      </c>
      <c r="J38" s="2">
        <f>F38-((G38/100)*F38)</f>
        <v>20.399999999999999</v>
      </c>
      <c r="K38" s="2">
        <f>(G38/100)*F38</f>
        <v>0</v>
      </c>
      <c r="L38" s="3">
        <f>J38*22.5</f>
        <v>458.99999999999994</v>
      </c>
      <c r="M38" t="str">
        <f>IF(G38=0,"Private",IF(G38=15,"Italki","Preply"))</f>
        <v>Private</v>
      </c>
      <c r="N38">
        <f>IF(M38="Italki",1,0)</f>
        <v>0</v>
      </c>
      <c r="O38">
        <f>IF(M38="Preply",1,0)</f>
        <v>0</v>
      </c>
      <c r="P38">
        <f>IF(M38="Private",1,0)</f>
        <v>1</v>
      </c>
      <c r="Q38">
        <f>IF(G38=100,1,0)</f>
        <v>0</v>
      </c>
      <c r="R38" t="str">
        <f>IF(COUNTIF(pattern!$L$2:$L$100,A38),"ACTIVE","")</f>
        <v>ACTIVE</v>
      </c>
    </row>
    <row r="39" spans="1:18" x14ac:dyDescent="0.25">
      <c r="A39" t="s">
        <v>370</v>
      </c>
      <c r="B39" t="s">
        <v>864</v>
      </c>
      <c r="C39" s="6">
        <v>44910</v>
      </c>
      <c r="D39" s="15" t="s">
        <v>465</v>
      </c>
      <c r="E39">
        <v>60</v>
      </c>
      <c r="F39" s="2">
        <v>20.399999999999999</v>
      </c>
      <c r="G39">
        <v>0</v>
      </c>
      <c r="H39" s="7" t="s">
        <v>480</v>
      </c>
      <c r="I39">
        <f>WEEKNUM(C39)</f>
        <v>51</v>
      </c>
      <c r="J39" s="2">
        <f>F39-((G39/100)*F39)</f>
        <v>20.399999999999999</v>
      </c>
      <c r="K39" s="2">
        <f>(G39/100)*F39</f>
        <v>0</v>
      </c>
      <c r="L39" s="3">
        <f>J39*22.5</f>
        <v>458.99999999999994</v>
      </c>
      <c r="M39" t="str">
        <f>IF(G39=0,"Private",IF(G39=15,"Italki","Preply"))</f>
        <v>Private</v>
      </c>
      <c r="N39">
        <f>IF(M39="Italki",1,0)</f>
        <v>0</v>
      </c>
      <c r="O39">
        <f>IF(M39="Preply",1,0)</f>
        <v>0</v>
      </c>
      <c r="P39">
        <f>IF(M39="Private",1,0)</f>
        <v>1</v>
      </c>
      <c r="Q39">
        <f>IF(G39=100,1,0)</f>
        <v>0</v>
      </c>
      <c r="R39" t="str">
        <f>IF(COUNTIF(pattern!$L$2:$L$100,A39),"ACTIVE","")</f>
        <v>ACTIVE</v>
      </c>
    </row>
    <row r="40" spans="1:18" x14ac:dyDescent="0.25">
      <c r="A40" t="s">
        <v>370</v>
      </c>
      <c r="B40" t="s">
        <v>864</v>
      </c>
      <c r="C40" s="6">
        <v>44914</v>
      </c>
      <c r="D40" s="30" t="s">
        <v>468</v>
      </c>
      <c r="E40">
        <v>60</v>
      </c>
      <c r="F40" s="2">
        <v>20.399999999999999</v>
      </c>
      <c r="G40">
        <v>0</v>
      </c>
      <c r="H40" s="7" t="s">
        <v>480</v>
      </c>
      <c r="I40">
        <f>WEEKNUM(C40)</f>
        <v>52</v>
      </c>
      <c r="J40" s="2">
        <f>F40-((G40/100)*F40)</f>
        <v>20.399999999999999</v>
      </c>
      <c r="K40" s="2">
        <f>(G40/100)*F40</f>
        <v>0</v>
      </c>
      <c r="L40" s="3">
        <f>J40*22.5</f>
        <v>458.99999999999994</v>
      </c>
      <c r="M40" t="str">
        <f>IF(G40=0,"Private",IF(G40=15,"Italki","Preply"))</f>
        <v>Private</v>
      </c>
      <c r="N40">
        <f>IF(M40="Italki",1,0)</f>
        <v>0</v>
      </c>
      <c r="O40">
        <f>IF(M40="Preply",1,0)</f>
        <v>0</v>
      </c>
      <c r="P40">
        <f>IF(M40="Private",1,0)</f>
        <v>1</v>
      </c>
      <c r="Q40">
        <f>IF(G40=100,1,0)</f>
        <v>0</v>
      </c>
      <c r="R40" t="str">
        <f>IF(COUNTIF(pattern!$L$2:$L$100,A40),"ACTIVE","")</f>
        <v>ACTIVE</v>
      </c>
    </row>
    <row r="41" spans="1:18" x14ac:dyDescent="0.25">
      <c r="A41" t="s">
        <v>370</v>
      </c>
      <c r="B41" t="s">
        <v>864</v>
      </c>
      <c r="C41" s="6">
        <v>44916</v>
      </c>
      <c r="D41" s="30" t="s">
        <v>469</v>
      </c>
      <c r="E41">
        <v>60</v>
      </c>
      <c r="F41" s="2">
        <v>20.399999999999999</v>
      </c>
      <c r="G41">
        <v>0</v>
      </c>
      <c r="H41" s="7" t="s">
        <v>480</v>
      </c>
      <c r="I41">
        <f>WEEKNUM(C41)</f>
        <v>52</v>
      </c>
      <c r="J41" s="2">
        <f>F41-((G41/100)*F41)</f>
        <v>20.399999999999999</v>
      </c>
      <c r="K41" s="2">
        <f>(G41/100)*F41</f>
        <v>0</v>
      </c>
      <c r="L41" s="3">
        <f>J41*22.5</f>
        <v>458.99999999999994</v>
      </c>
      <c r="M41" t="str">
        <f>IF(G41=0,"Private",IF(G41=15,"Italki","Preply"))</f>
        <v>Private</v>
      </c>
      <c r="N41">
        <f>IF(M41="Italki",1,0)</f>
        <v>0</v>
      </c>
      <c r="O41">
        <f>IF(M41="Preply",1,0)</f>
        <v>0</v>
      </c>
      <c r="P41">
        <f>IF(M41="Private",1,0)</f>
        <v>1</v>
      </c>
      <c r="Q41">
        <f>IF(G41=100,1,0)</f>
        <v>0</v>
      </c>
      <c r="R41" t="str">
        <f>IF(COUNTIF(pattern!$L$2:$L$100,A41),"ACTIVE","")</f>
        <v>ACTIVE</v>
      </c>
    </row>
    <row r="42" spans="1:18" x14ac:dyDescent="0.25">
      <c r="A42" t="s">
        <v>370</v>
      </c>
      <c r="B42" t="s">
        <v>864</v>
      </c>
      <c r="C42" s="6">
        <v>44921</v>
      </c>
      <c r="D42" s="16" t="s">
        <v>470</v>
      </c>
      <c r="E42">
        <v>60</v>
      </c>
      <c r="F42" s="2">
        <v>20.399999999999999</v>
      </c>
      <c r="G42">
        <v>0</v>
      </c>
      <c r="H42" s="7" t="s">
        <v>479</v>
      </c>
      <c r="I42">
        <f>WEEKNUM(C42)</f>
        <v>53</v>
      </c>
      <c r="J42" s="2">
        <f>F42-((G42/100)*F42)</f>
        <v>20.399999999999999</v>
      </c>
      <c r="K42" s="2">
        <f>(G42/100)*F42</f>
        <v>0</v>
      </c>
      <c r="L42" s="3">
        <f>J42*22.5</f>
        <v>458.99999999999994</v>
      </c>
      <c r="M42" t="str">
        <f>IF(G42=0,"Private",IF(G42=15,"Italki","Preply"))</f>
        <v>Private</v>
      </c>
      <c r="N42">
        <f>IF(M42="Italki",1,0)</f>
        <v>0</v>
      </c>
      <c r="O42">
        <f>IF(M42="Preply",1,0)</f>
        <v>0</v>
      </c>
      <c r="P42">
        <f>IF(M42="Private",1,0)</f>
        <v>1</v>
      </c>
      <c r="Q42">
        <f>IF(G42=100,1,0)</f>
        <v>0</v>
      </c>
      <c r="R42" t="str">
        <f>IF(COUNTIF(pattern!$L$2:$L$100,A42),"ACTIVE","")</f>
        <v>ACTIVE</v>
      </c>
    </row>
    <row r="43" spans="1:18" x14ac:dyDescent="0.25">
      <c r="A43" t="s">
        <v>370</v>
      </c>
      <c r="B43" t="s">
        <v>864</v>
      </c>
      <c r="C43" s="6">
        <v>44923</v>
      </c>
      <c r="D43" s="17" t="s">
        <v>472</v>
      </c>
      <c r="E43">
        <v>60</v>
      </c>
      <c r="F43" s="2">
        <v>20.399999999999999</v>
      </c>
      <c r="G43">
        <v>0</v>
      </c>
      <c r="H43" s="7" t="s">
        <v>480</v>
      </c>
      <c r="I43">
        <f>WEEKNUM(C43)</f>
        <v>53</v>
      </c>
      <c r="J43" s="2">
        <f>F43-((G43/100)*F43)</f>
        <v>20.399999999999999</v>
      </c>
      <c r="K43" s="2">
        <f>(G43/100)*F43</f>
        <v>0</v>
      </c>
      <c r="L43" s="3">
        <f>J43*22.5</f>
        <v>458.99999999999994</v>
      </c>
      <c r="M43" t="str">
        <f>IF(G43=0,"Private",IF(G43=15,"Italki","Preply"))</f>
        <v>Private</v>
      </c>
      <c r="N43">
        <f>IF(M43="Italki",1,0)</f>
        <v>0</v>
      </c>
      <c r="O43">
        <f>IF(M43="Preply",1,0)</f>
        <v>0</v>
      </c>
      <c r="P43">
        <f>IF(M43="Private",1,0)</f>
        <v>1</v>
      </c>
      <c r="Q43">
        <f>IF(G43=100,1,0)</f>
        <v>0</v>
      </c>
      <c r="R43" t="str">
        <f>IF(COUNTIF(pattern!$L$2:$L$100,A43),"ACTIVE","")</f>
        <v>ACTIVE</v>
      </c>
    </row>
    <row r="44" spans="1:18" x14ac:dyDescent="0.25">
      <c r="A44" t="s">
        <v>370</v>
      </c>
      <c r="B44" t="s">
        <v>864</v>
      </c>
      <c r="C44" s="6">
        <v>44935</v>
      </c>
      <c r="D44" t="s">
        <v>663</v>
      </c>
      <c r="E44">
        <v>60</v>
      </c>
      <c r="F44" s="2">
        <v>20.399999999999999</v>
      </c>
      <c r="G44">
        <v>0</v>
      </c>
      <c r="H44" t="s">
        <v>479</v>
      </c>
      <c r="I44">
        <f>WEEKNUM(C44)</f>
        <v>2</v>
      </c>
      <c r="J44" s="2">
        <f>F44-((G44/100)*F44)</f>
        <v>20.399999999999999</v>
      </c>
      <c r="K44" s="2">
        <f>(G44/100)*F44</f>
        <v>0</v>
      </c>
      <c r="L44" s="3">
        <f>J44*22.5</f>
        <v>458.99999999999994</v>
      </c>
      <c r="M44" t="str">
        <f>IF(G44=0,"Private",IF(G44=15,"Italki","Preply"))</f>
        <v>Private</v>
      </c>
      <c r="N44">
        <f>IF(M44="Italki",1,0)</f>
        <v>0</v>
      </c>
      <c r="O44">
        <f>IF(M44="Preply",1,0)</f>
        <v>0</v>
      </c>
      <c r="P44">
        <f>IF(M44="Private",1,0)</f>
        <v>1</v>
      </c>
      <c r="Q44">
        <f>IF(G44=100,1,0)</f>
        <v>0</v>
      </c>
      <c r="R44" t="str">
        <f>IF(COUNTIF(pattern!$L$2:$L$100,A44),"ACTIVE","")</f>
        <v>ACTIVE</v>
      </c>
    </row>
    <row r="45" spans="1:18" x14ac:dyDescent="0.25">
      <c r="A45" t="s">
        <v>295</v>
      </c>
      <c r="B45" t="s">
        <v>798</v>
      </c>
      <c r="C45" s="6">
        <v>44614</v>
      </c>
      <c r="D45" t="s">
        <v>648</v>
      </c>
      <c r="E45">
        <v>60</v>
      </c>
      <c r="F45" s="2">
        <v>19</v>
      </c>
      <c r="G45">
        <v>100</v>
      </c>
      <c r="H45" t="s">
        <v>479</v>
      </c>
      <c r="I45">
        <f>WEEKNUM(C45)</f>
        <v>9</v>
      </c>
      <c r="J45" s="2">
        <f>F45-((G45/100)*F45)</f>
        <v>0</v>
      </c>
      <c r="K45" s="2">
        <f>(G45/100)*F45</f>
        <v>19</v>
      </c>
      <c r="L45" s="3">
        <f>J45*22.5</f>
        <v>0</v>
      </c>
      <c r="M45" t="str">
        <f>IF(G45=0,"Private",IF(G45=15,"Italki","Preply"))</f>
        <v>Preply</v>
      </c>
      <c r="N45">
        <f>IF(M45="Italki",1,0)</f>
        <v>0</v>
      </c>
      <c r="O45">
        <f>IF(M45="Preply",1,0)</f>
        <v>1</v>
      </c>
      <c r="P45">
        <f>IF(M45="Private",1,0)</f>
        <v>0</v>
      </c>
      <c r="Q45">
        <f>IF(G45=100,1,0)</f>
        <v>1</v>
      </c>
      <c r="R45" t="str">
        <f>IF(COUNTIF(pattern!$L$2:$L$100,A45),"ACTIVE","")</f>
        <v/>
      </c>
    </row>
    <row r="46" spans="1:18" x14ac:dyDescent="0.25">
      <c r="A46" t="s">
        <v>295</v>
      </c>
      <c r="B46" t="s">
        <v>798</v>
      </c>
      <c r="C46" s="6">
        <v>44615</v>
      </c>
      <c r="D46" t="s">
        <v>296</v>
      </c>
      <c r="E46">
        <v>60</v>
      </c>
      <c r="F46" s="2">
        <v>19</v>
      </c>
      <c r="G46">
        <v>25</v>
      </c>
      <c r="H46" t="s">
        <v>479</v>
      </c>
      <c r="I46">
        <f>WEEKNUM(C46)</f>
        <v>9</v>
      </c>
      <c r="J46" s="2">
        <f>F46-((G46/100)*F46)</f>
        <v>14.25</v>
      </c>
      <c r="K46" s="2">
        <f>(G46/100)*F46</f>
        <v>4.75</v>
      </c>
      <c r="L46" s="3">
        <f>J46*22.5</f>
        <v>320.625</v>
      </c>
      <c r="M46" t="str">
        <f>IF(G46=0,"Private",IF(G46=15,"Italki","Preply"))</f>
        <v>Preply</v>
      </c>
      <c r="N46">
        <f>IF(M46="Italki",1,0)</f>
        <v>0</v>
      </c>
      <c r="O46">
        <f>IF(M46="Preply",1,0)</f>
        <v>1</v>
      </c>
      <c r="P46">
        <f>IF(M46="Private",1,0)</f>
        <v>0</v>
      </c>
      <c r="Q46">
        <f>IF(G46=100,1,0)</f>
        <v>0</v>
      </c>
      <c r="R46" t="str">
        <f>IF(COUNTIF(pattern!$L$2:$L$100,A46),"ACTIVE","")</f>
        <v/>
      </c>
    </row>
    <row r="47" spans="1:18" x14ac:dyDescent="0.25">
      <c r="A47" t="s">
        <v>295</v>
      </c>
      <c r="B47" t="s">
        <v>798</v>
      </c>
      <c r="C47" s="6">
        <v>44617</v>
      </c>
      <c r="D47" t="s">
        <v>633</v>
      </c>
      <c r="E47">
        <v>60</v>
      </c>
      <c r="F47" s="2">
        <v>19</v>
      </c>
      <c r="G47">
        <v>25</v>
      </c>
      <c r="H47" t="s">
        <v>479</v>
      </c>
      <c r="I47">
        <f>WEEKNUM(C47)</f>
        <v>9</v>
      </c>
      <c r="J47" s="2">
        <f>F47-((G47/100)*F47)</f>
        <v>14.25</v>
      </c>
      <c r="K47" s="2">
        <f>(G47/100)*F47</f>
        <v>4.75</v>
      </c>
      <c r="L47" s="3">
        <f>J47*22.5</f>
        <v>320.625</v>
      </c>
      <c r="M47" t="str">
        <f>IF(G47=0,"Private",IF(G47=15,"Italki","Preply"))</f>
        <v>Preply</v>
      </c>
      <c r="N47">
        <f>IF(M47="Italki",1,0)</f>
        <v>0</v>
      </c>
      <c r="O47">
        <f>IF(M47="Preply",1,0)</f>
        <v>1</v>
      </c>
      <c r="P47">
        <f>IF(M47="Private",1,0)</f>
        <v>0</v>
      </c>
      <c r="Q47">
        <f>IF(G47=100,1,0)</f>
        <v>0</v>
      </c>
      <c r="R47" t="str">
        <f>IF(COUNTIF(pattern!$L$2:$L$100,A47),"ACTIVE","")</f>
        <v/>
      </c>
    </row>
    <row r="48" spans="1:18" x14ac:dyDescent="0.25">
      <c r="A48" t="s">
        <v>295</v>
      </c>
      <c r="B48" t="s">
        <v>798</v>
      </c>
      <c r="C48" s="6">
        <v>44620</v>
      </c>
      <c r="D48" t="s">
        <v>304</v>
      </c>
      <c r="E48">
        <v>60</v>
      </c>
      <c r="F48" s="2">
        <v>19</v>
      </c>
      <c r="G48">
        <v>25</v>
      </c>
      <c r="H48" t="s">
        <v>479</v>
      </c>
      <c r="I48">
        <f>WEEKNUM(C48)</f>
        <v>10</v>
      </c>
      <c r="J48" s="2">
        <f>F48-((G48/100)*F48)</f>
        <v>14.25</v>
      </c>
      <c r="K48" s="2">
        <f>(G48/100)*F48</f>
        <v>4.75</v>
      </c>
      <c r="L48" s="3">
        <f>J48*22.5</f>
        <v>320.625</v>
      </c>
      <c r="M48" t="str">
        <f>IF(G48=0,"Private",IF(G48=15,"Italki","Preply"))</f>
        <v>Preply</v>
      </c>
      <c r="N48">
        <f>IF(M48="Italki",1,0)</f>
        <v>0</v>
      </c>
      <c r="O48">
        <f>IF(M48="Preply",1,0)</f>
        <v>1</v>
      </c>
      <c r="P48">
        <f>IF(M48="Private",1,0)</f>
        <v>0</v>
      </c>
      <c r="Q48">
        <f>IF(G48=100,1,0)</f>
        <v>0</v>
      </c>
      <c r="R48" t="str">
        <f>IF(COUNTIF(pattern!$L$2:$L$100,A48),"ACTIVE","")</f>
        <v/>
      </c>
    </row>
    <row r="49" spans="1:18" x14ac:dyDescent="0.25">
      <c r="A49" t="s">
        <v>295</v>
      </c>
      <c r="B49" t="s">
        <v>798</v>
      </c>
      <c r="C49" s="6">
        <v>44622</v>
      </c>
      <c r="D49" t="s">
        <v>305</v>
      </c>
      <c r="E49">
        <v>60</v>
      </c>
      <c r="F49" s="2">
        <v>19</v>
      </c>
      <c r="G49">
        <v>25</v>
      </c>
      <c r="H49" t="s">
        <v>479</v>
      </c>
      <c r="I49">
        <f>WEEKNUM(C49)</f>
        <v>10</v>
      </c>
      <c r="J49" s="2">
        <f>F49-((G49/100)*F49)</f>
        <v>14.25</v>
      </c>
      <c r="K49" s="2">
        <f>(G49/100)*F49</f>
        <v>4.75</v>
      </c>
      <c r="L49" s="3">
        <f>J49*22.5</f>
        <v>320.625</v>
      </c>
      <c r="M49" t="str">
        <f>IF(G49=0,"Private",IF(G49=15,"Italki","Preply"))</f>
        <v>Preply</v>
      </c>
      <c r="N49">
        <f>IF(M49="Italki",1,0)</f>
        <v>0</v>
      </c>
      <c r="O49">
        <f>IF(M49="Preply",1,0)</f>
        <v>1</v>
      </c>
      <c r="P49">
        <f>IF(M49="Private",1,0)</f>
        <v>0</v>
      </c>
      <c r="Q49">
        <f>IF(G49=100,1,0)</f>
        <v>0</v>
      </c>
      <c r="R49" t="str">
        <f>IF(COUNTIF(pattern!$L$2:$L$100,A49),"ACTIVE","")</f>
        <v/>
      </c>
    </row>
    <row r="50" spans="1:18" x14ac:dyDescent="0.25">
      <c r="A50" t="s">
        <v>295</v>
      </c>
      <c r="B50" t="s">
        <v>798</v>
      </c>
      <c r="C50" s="6">
        <v>44629</v>
      </c>
      <c r="D50" t="s">
        <v>635</v>
      </c>
      <c r="E50">
        <v>60</v>
      </c>
      <c r="F50" s="2">
        <v>19</v>
      </c>
      <c r="G50">
        <v>25</v>
      </c>
      <c r="H50" t="s">
        <v>479</v>
      </c>
      <c r="I50">
        <f>WEEKNUM(C50)</f>
        <v>11</v>
      </c>
      <c r="J50" s="2">
        <f>F50-((G50/100)*F50)</f>
        <v>14.25</v>
      </c>
      <c r="K50" s="2">
        <f>(G50/100)*F50</f>
        <v>4.75</v>
      </c>
      <c r="L50" s="3">
        <f>J50*22.5</f>
        <v>320.625</v>
      </c>
      <c r="M50" t="str">
        <f>IF(G50=0,"Private",IF(G50=15,"Italki","Preply"))</f>
        <v>Preply</v>
      </c>
      <c r="N50">
        <f>IF(M50="Italki",1,0)</f>
        <v>0</v>
      </c>
      <c r="O50">
        <f>IF(M50="Preply",1,0)</f>
        <v>1</v>
      </c>
      <c r="P50">
        <f>IF(M50="Private",1,0)</f>
        <v>0</v>
      </c>
      <c r="Q50">
        <f>IF(G50=100,1,0)</f>
        <v>0</v>
      </c>
      <c r="R50" t="str">
        <f>IF(COUNTIF(pattern!$L$2:$L$100,A50),"ACTIVE","")</f>
        <v/>
      </c>
    </row>
    <row r="51" spans="1:18" x14ac:dyDescent="0.25">
      <c r="A51" t="s">
        <v>295</v>
      </c>
      <c r="B51" t="s">
        <v>798</v>
      </c>
      <c r="C51" s="6">
        <v>44630</v>
      </c>
      <c r="D51" t="s">
        <v>651</v>
      </c>
      <c r="E51">
        <v>60</v>
      </c>
      <c r="F51" s="2">
        <v>19</v>
      </c>
      <c r="G51">
        <v>25</v>
      </c>
      <c r="H51" t="s">
        <v>479</v>
      </c>
      <c r="I51">
        <f>WEEKNUM(C51)</f>
        <v>11</v>
      </c>
      <c r="J51" s="2">
        <f>F51-((G51/100)*F51)</f>
        <v>14.25</v>
      </c>
      <c r="K51" s="2">
        <f>(G51/100)*F51</f>
        <v>4.75</v>
      </c>
      <c r="L51" s="3">
        <f>J51*22.5</f>
        <v>320.625</v>
      </c>
      <c r="M51" t="str">
        <f>IF(G51=0,"Private",IF(G51=15,"Italki","Preply"))</f>
        <v>Preply</v>
      </c>
      <c r="N51">
        <f>IF(M51="Italki",1,0)</f>
        <v>0</v>
      </c>
      <c r="O51">
        <f>IF(M51="Preply",1,0)</f>
        <v>1</v>
      </c>
      <c r="P51">
        <f>IF(M51="Private",1,0)</f>
        <v>0</v>
      </c>
      <c r="Q51">
        <f>IF(G51=100,1,0)</f>
        <v>0</v>
      </c>
      <c r="R51" t="str">
        <f>IF(COUNTIF(pattern!$L$2:$L$100,A51),"ACTIVE","")</f>
        <v/>
      </c>
    </row>
    <row r="52" spans="1:18" x14ac:dyDescent="0.25">
      <c r="A52" t="s">
        <v>295</v>
      </c>
      <c r="B52" t="s">
        <v>798</v>
      </c>
      <c r="C52" s="6">
        <v>44630</v>
      </c>
      <c r="D52" t="s">
        <v>306</v>
      </c>
      <c r="E52">
        <v>60</v>
      </c>
      <c r="F52" s="2">
        <v>19</v>
      </c>
      <c r="G52">
        <v>25</v>
      </c>
      <c r="H52" t="s">
        <v>479</v>
      </c>
      <c r="I52">
        <f>WEEKNUM(C52)</f>
        <v>11</v>
      </c>
      <c r="J52" s="2">
        <f>F52-((G52/100)*F52)</f>
        <v>14.25</v>
      </c>
      <c r="K52" s="2">
        <f>(G52/100)*F52</f>
        <v>4.75</v>
      </c>
      <c r="L52" s="3">
        <f>J52*22.5</f>
        <v>320.625</v>
      </c>
      <c r="M52" t="str">
        <f>IF(G52=0,"Private",IF(G52=15,"Italki","Preply"))</f>
        <v>Preply</v>
      </c>
      <c r="N52">
        <f>IF(M52="Italki",1,0)</f>
        <v>0</v>
      </c>
      <c r="O52">
        <f>IF(M52="Preply",1,0)</f>
        <v>1</v>
      </c>
      <c r="P52">
        <f>IF(M52="Private",1,0)</f>
        <v>0</v>
      </c>
      <c r="Q52">
        <f>IF(G52=100,1,0)</f>
        <v>0</v>
      </c>
      <c r="R52" t="str">
        <f>IF(COUNTIF(pattern!$L$2:$L$100,A52),"ACTIVE","")</f>
        <v/>
      </c>
    </row>
    <row r="53" spans="1:18" x14ac:dyDescent="0.25">
      <c r="A53" t="s">
        <v>295</v>
      </c>
      <c r="B53" t="s">
        <v>798</v>
      </c>
      <c r="C53" s="6">
        <v>44634</v>
      </c>
      <c r="D53" t="s">
        <v>690</v>
      </c>
      <c r="E53">
        <v>60</v>
      </c>
      <c r="F53" s="2">
        <v>19</v>
      </c>
      <c r="G53">
        <v>25</v>
      </c>
      <c r="H53" t="s">
        <v>479</v>
      </c>
      <c r="I53">
        <f>WEEKNUM(C53)</f>
        <v>12</v>
      </c>
      <c r="J53" s="2">
        <f>F53-((G53/100)*F53)</f>
        <v>14.25</v>
      </c>
      <c r="K53" s="2">
        <f>(G53/100)*F53</f>
        <v>4.75</v>
      </c>
      <c r="L53" s="3">
        <f>J53*22.5</f>
        <v>320.625</v>
      </c>
      <c r="M53" t="str">
        <f>IF(G53=0,"Private",IF(G53=15,"Italki","Preply"))</f>
        <v>Preply</v>
      </c>
      <c r="N53">
        <f>IF(M53="Italki",1,0)</f>
        <v>0</v>
      </c>
      <c r="O53">
        <f>IF(M53="Preply",1,0)</f>
        <v>1</v>
      </c>
      <c r="P53">
        <f>IF(M53="Private",1,0)</f>
        <v>0</v>
      </c>
      <c r="Q53">
        <f>IF(G53=100,1,0)</f>
        <v>0</v>
      </c>
      <c r="R53" t="str">
        <f>IF(COUNTIF(pattern!$L$2:$L$100,A53),"ACTIVE","")</f>
        <v/>
      </c>
    </row>
    <row r="54" spans="1:18" x14ac:dyDescent="0.25">
      <c r="A54" t="s">
        <v>295</v>
      </c>
      <c r="B54" t="s">
        <v>798</v>
      </c>
      <c r="C54" s="6">
        <v>44636</v>
      </c>
      <c r="D54" t="s">
        <v>695</v>
      </c>
      <c r="E54">
        <v>60</v>
      </c>
      <c r="F54" s="2">
        <v>19</v>
      </c>
      <c r="G54">
        <v>25</v>
      </c>
      <c r="H54" t="s">
        <v>479</v>
      </c>
      <c r="I54">
        <f>WEEKNUM(C54)</f>
        <v>12</v>
      </c>
      <c r="J54" s="2">
        <f>F54-((G54/100)*F54)</f>
        <v>14.25</v>
      </c>
      <c r="K54" s="2">
        <f>(G54/100)*F54</f>
        <v>4.75</v>
      </c>
      <c r="L54" s="3">
        <f>J54*22.5</f>
        <v>320.625</v>
      </c>
      <c r="M54" t="str">
        <f>IF(G54=0,"Private",IF(G54=15,"Italki","Preply"))</f>
        <v>Preply</v>
      </c>
      <c r="N54">
        <f>IF(M54="Italki",1,0)</f>
        <v>0</v>
      </c>
      <c r="O54">
        <f>IF(M54="Preply",1,0)</f>
        <v>1</v>
      </c>
      <c r="P54">
        <f>IF(M54="Private",1,0)</f>
        <v>0</v>
      </c>
      <c r="Q54">
        <f>IF(G54=100,1,0)</f>
        <v>0</v>
      </c>
      <c r="R54" t="str">
        <f>IF(COUNTIF(pattern!$L$2:$L$100,A54),"ACTIVE","")</f>
        <v/>
      </c>
    </row>
    <row r="55" spans="1:18" x14ac:dyDescent="0.25">
      <c r="A55" t="s">
        <v>295</v>
      </c>
      <c r="B55" t="s">
        <v>798</v>
      </c>
      <c r="C55" s="6">
        <v>44637</v>
      </c>
      <c r="D55" t="s">
        <v>696</v>
      </c>
      <c r="E55">
        <v>60</v>
      </c>
      <c r="F55" s="2">
        <v>19</v>
      </c>
      <c r="G55">
        <v>25</v>
      </c>
      <c r="H55" t="s">
        <v>479</v>
      </c>
      <c r="I55">
        <f>WEEKNUM(C55)</f>
        <v>12</v>
      </c>
      <c r="J55" s="2">
        <f>F55-((G55/100)*F55)</f>
        <v>14.25</v>
      </c>
      <c r="K55" s="2">
        <f>(G55/100)*F55</f>
        <v>4.75</v>
      </c>
      <c r="L55" s="3">
        <f>J55*22.5</f>
        <v>320.625</v>
      </c>
      <c r="M55" t="str">
        <f>IF(G55=0,"Private",IF(G55=15,"Italki","Preply"))</f>
        <v>Preply</v>
      </c>
      <c r="N55">
        <f>IF(M55="Italki",1,0)</f>
        <v>0</v>
      </c>
      <c r="O55">
        <f>IF(M55="Preply",1,0)</f>
        <v>1</v>
      </c>
      <c r="P55">
        <f>IF(M55="Private",1,0)</f>
        <v>0</v>
      </c>
      <c r="Q55">
        <f>IF(G55=100,1,0)</f>
        <v>0</v>
      </c>
      <c r="R55" t="str">
        <f>IF(COUNTIF(pattern!$L$2:$L$100,A55),"ACTIVE","")</f>
        <v/>
      </c>
    </row>
    <row r="56" spans="1:18" x14ac:dyDescent="0.25">
      <c r="A56" t="s">
        <v>295</v>
      </c>
      <c r="B56" t="s">
        <v>798</v>
      </c>
      <c r="C56" s="6">
        <v>44641</v>
      </c>
      <c r="D56" t="s">
        <v>702</v>
      </c>
      <c r="E56">
        <v>60</v>
      </c>
      <c r="F56" s="2">
        <v>19</v>
      </c>
      <c r="G56">
        <v>25</v>
      </c>
      <c r="H56" t="s">
        <v>479</v>
      </c>
      <c r="I56">
        <f>WEEKNUM(C56)</f>
        <v>13</v>
      </c>
      <c r="J56" s="2">
        <f>F56-((G56/100)*F56)</f>
        <v>14.25</v>
      </c>
      <c r="K56" s="2">
        <f>(G56/100)*F56</f>
        <v>4.75</v>
      </c>
      <c r="L56" s="3">
        <f>J56*22.5</f>
        <v>320.625</v>
      </c>
      <c r="M56" t="str">
        <f>IF(G56=0,"Private",IF(G56=15,"Italki","Preply"))</f>
        <v>Preply</v>
      </c>
      <c r="N56">
        <f>IF(M56="Italki",1,0)</f>
        <v>0</v>
      </c>
      <c r="O56">
        <f>IF(M56="Preply",1,0)</f>
        <v>1</v>
      </c>
      <c r="P56">
        <f>IF(M56="Private",1,0)</f>
        <v>0</v>
      </c>
      <c r="Q56">
        <f>IF(G56=100,1,0)</f>
        <v>0</v>
      </c>
      <c r="R56" t="str">
        <f>IF(COUNTIF(pattern!$L$2:$L$100,A56),"ACTIVE","")</f>
        <v/>
      </c>
    </row>
    <row r="57" spans="1:18" x14ac:dyDescent="0.25">
      <c r="A57" t="s">
        <v>295</v>
      </c>
      <c r="B57" t="s">
        <v>798</v>
      </c>
      <c r="C57" s="6">
        <v>44641</v>
      </c>
      <c r="D57" t="s">
        <v>383</v>
      </c>
      <c r="E57">
        <v>60</v>
      </c>
      <c r="F57" s="2">
        <v>19</v>
      </c>
      <c r="G57">
        <v>25</v>
      </c>
      <c r="H57" t="s">
        <v>479</v>
      </c>
      <c r="I57">
        <f>WEEKNUM(C57)</f>
        <v>13</v>
      </c>
      <c r="J57" s="2">
        <f>F57-((G57/100)*F57)</f>
        <v>14.25</v>
      </c>
      <c r="K57" s="2">
        <f>(G57/100)*F57</f>
        <v>4.75</v>
      </c>
      <c r="L57" s="3">
        <f>J57*22.5</f>
        <v>320.625</v>
      </c>
      <c r="M57" t="str">
        <f>IF(G57=0,"Private",IF(G57=15,"Italki","Preply"))</f>
        <v>Preply</v>
      </c>
      <c r="N57">
        <f>IF(M57="Italki",1,0)</f>
        <v>0</v>
      </c>
      <c r="O57">
        <f>IF(M57="Preply",1,0)</f>
        <v>1</v>
      </c>
      <c r="P57">
        <f>IF(M57="Private",1,0)</f>
        <v>0</v>
      </c>
      <c r="Q57">
        <f>IF(G57=100,1,0)</f>
        <v>0</v>
      </c>
      <c r="R57" t="str">
        <f>IF(COUNTIF(pattern!$L$2:$L$100,A57),"ACTIVE","")</f>
        <v/>
      </c>
    </row>
    <row r="58" spans="1:18" x14ac:dyDescent="0.25">
      <c r="A58" t="s">
        <v>295</v>
      </c>
      <c r="B58" t="s">
        <v>798</v>
      </c>
      <c r="C58" s="6">
        <v>44645</v>
      </c>
      <c r="D58" t="s">
        <v>94</v>
      </c>
      <c r="E58">
        <v>60</v>
      </c>
      <c r="F58" s="2">
        <v>19</v>
      </c>
      <c r="G58">
        <v>25</v>
      </c>
      <c r="H58" t="s">
        <v>479</v>
      </c>
      <c r="I58">
        <f>WEEKNUM(C58)</f>
        <v>13</v>
      </c>
      <c r="J58" s="2">
        <f>F58-((G58/100)*F58)</f>
        <v>14.25</v>
      </c>
      <c r="K58" s="2">
        <f>(G58/100)*F58</f>
        <v>4.75</v>
      </c>
      <c r="L58" s="3">
        <f>J58*22.5</f>
        <v>320.625</v>
      </c>
      <c r="M58" t="str">
        <f>IF(G58=0,"Private",IF(G58=15,"Italki","Preply"))</f>
        <v>Preply</v>
      </c>
      <c r="N58">
        <f>IF(M58="Italki",1,0)</f>
        <v>0</v>
      </c>
      <c r="O58">
        <f>IF(M58="Preply",1,0)</f>
        <v>1</v>
      </c>
      <c r="P58">
        <f>IF(M58="Private",1,0)</f>
        <v>0</v>
      </c>
      <c r="Q58">
        <f>IF(G58=100,1,0)</f>
        <v>0</v>
      </c>
      <c r="R58" t="str">
        <f>IF(COUNTIF(pattern!$L$2:$L$100,A58),"ACTIVE","")</f>
        <v/>
      </c>
    </row>
    <row r="59" spans="1:18" x14ac:dyDescent="0.25">
      <c r="A59" t="s">
        <v>295</v>
      </c>
      <c r="B59" t="s">
        <v>798</v>
      </c>
      <c r="C59" s="6">
        <v>44650</v>
      </c>
      <c r="D59" t="s">
        <v>708</v>
      </c>
      <c r="E59">
        <v>60</v>
      </c>
      <c r="F59" s="2">
        <v>19</v>
      </c>
      <c r="G59">
        <v>25</v>
      </c>
      <c r="H59" t="s">
        <v>479</v>
      </c>
      <c r="I59">
        <f>WEEKNUM(C59)</f>
        <v>14</v>
      </c>
      <c r="J59" s="2">
        <f>F59-((G59/100)*F59)</f>
        <v>14.25</v>
      </c>
      <c r="K59" s="2">
        <f>(G59/100)*F59</f>
        <v>4.75</v>
      </c>
      <c r="L59" s="3">
        <f>J59*22.5</f>
        <v>320.625</v>
      </c>
      <c r="M59" t="str">
        <f>IF(G59=0,"Private",IF(G59=15,"Italki","Preply"))</f>
        <v>Preply</v>
      </c>
      <c r="N59">
        <f>IF(M59="Italki",1,0)</f>
        <v>0</v>
      </c>
      <c r="O59">
        <f>IF(M59="Preply",1,0)</f>
        <v>1</v>
      </c>
      <c r="P59">
        <f>IF(M59="Private",1,0)</f>
        <v>0</v>
      </c>
      <c r="Q59">
        <f>IF(G59=100,1,0)</f>
        <v>0</v>
      </c>
      <c r="R59" t="str">
        <f>IF(COUNTIF(pattern!$L$2:$L$100,A59),"ACTIVE","")</f>
        <v/>
      </c>
    </row>
    <row r="60" spans="1:18" x14ac:dyDescent="0.25">
      <c r="A60" t="s">
        <v>295</v>
      </c>
      <c r="B60" t="s">
        <v>798</v>
      </c>
      <c r="C60" s="6">
        <v>44656</v>
      </c>
      <c r="D60" t="s">
        <v>328</v>
      </c>
      <c r="E60">
        <v>60</v>
      </c>
      <c r="F60" s="2">
        <v>19</v>
      </c>
      <c r="G60">
        <v>25</v>
      </c>
      <c r="H60" t="s">
        <v>479</v>
      </c>
      <c r="I60">
        <f>WEEKNUM(C60)</f>
        <v>15</v>
      </c>
      <c r="J60" s="2">
        <f>F60-((G60/100)*F60)</f>
        <v>14.25</v>
      </c>
      <c r="K60" s="2">
        <f>(G60/100)*F60</f>
        <v>4.75</v>
      </c>
      <c r="L60" s="3">
        <f>J60*22.5</f>
        <v>320.625</v>
      </c>
      <c r="M60" t="str">
        <f>IF(G60=0,"Private",IF(G60=15,"Italki","Preply"))</f>
        <v>Preply</v>
      </c>
      <c r="N60">
        <f>IF(M60="Italki",1,0)</f>
        <v>0</v>
      </c>
      <c r="O60">
        <f>IF(M60="Preply",1,0)</f>
        <v>1</v>
      </c>
      <c r="P60">
        <f>IF(M60="Private",1,0)</f>
        <v>0</v>
      </c>
      <c r="Q60">
        <f>IF(G60=100,1,0)</f>
        <v>0</v>
      </c>
      <c r="R60" t="str">
        <f>IF(COUNTIF(pattern!$L$2:$L$100,A60),"ACTIVE","")</f>
        <v/>
      </c>
    </row>
    <row r="61" spans="1:18" x14ac:dyDescent="0.25">
      <c r="A61" t="s">
        <v>295</v>
      </c>
      <c r="B61" t="s">
        <v>798</v>
      </c>
      <c r="C61" s="6">
        <v>44659</v>
      </c>
      <c r="D61" t="s">
        <v>712</v>
      </c>
      <c r="E61">
        <v>60</v>
      </c>
      <c r="F61" s="2">
        <v>19</v>
      </c>
      <c r="G61">
        <v>25</v>
      </c>
      <c r="H61" t="s">
        <v>479</v>
      </c>
      <c r="I61">
        <f>WEEKNUM(C61)</f>
        <v>15</v>
      </c>
      <c r="J61" s="2">
        <f>F61-((G61/100)*F61)</f>
        <v>14.25</v>
      </c>
      <c r="K61" s="2">
        <f>(G61/100)*F61</f>
        <v>4.75</v>
      </c>
      <c r="L61" s="3">
        <f>J61*22.5</f>
        <v>320.625</v>
      </c>
      <c r="M61" t="str">
        <f>IF(G61=0,"Private",IF(G61=15,"Italki","Preply"))</f>
        <v>Preply</v>
      </c>
      <c r="N61">
        <f>IF(M61="Italki",1,0)</f>
        <v>0</v>
      </c>
      <c r="O61">
        <f>IF(M61="Preply",1,0)</f>
        <v>1</v>
      </c>
      <c r="P61">
        <f>IF(M61="Private",1,0)</f>
        <v>0</v>
      </c>
      <c r="Q61">
        <f>IF(G61=100,1,0)</f>
        <v>0</v>
      </c>
      <c r="R61" t="str">
        <f>IF(COUNTIF(pattern!$L$2:$L$100,A61),"ACTIVE","")</f>
        <v/>
      </c>
    </row>
    <row r="62" spans="1:18" x14ac:dyDescent="0.25">
      <c r="A62" t="s">
        <v>295</v>
      </c>
      <c r="B62" t="s">
        <v>798</v>
      </c>
      <c r="C62" s="6">
        <v>44666</v>
      </c>
      <c r="D62" t="s">
        <v>717</v>
      </c>
      <c r="E62">
        <v>60</v>
      </c>
      <c r="F62" s="2">
        <v>19</v>
      </c>
      <c r="G62">
        <v>25</v>
      </c>
      <c r="H62" t="s">
        <v>479</v>
      </c>
      <c r="I62">
        <f>WEEKNUM(C62)</f>
        <v>16</v>
      </c>
      <c r="J62" s="2">
        <f>F62-((G62/100)*F62)</f>
        <v>14.25</v>
      </c>
      <c r="K62" s="2">
        <f>(G62/100)*F62</f>
        <v>4.75</v>
      </c>
      <c r="L62" s="3">
        <f>J62*22.5</f>
        <v>320.625</v>
      </c>
      <c r="M62" t="str">
        <f>IF(G62=0,"Private",IF(G62=15,"Italki","Preply"))</f>
        <v>Preply</v>
      </c>
      <c r="N62">
        <f>IF(M62="Italki",1,0)</f>
        <v>0</v>
      </c>
      <c r="O62">
        <f>IF(M62="Preply",1,0)</f>
        <v>1</v>
      </c>
      <c r="P62">
        <f>IF(M62="Private",1,0)</f>
        <v>0</v>
      </c>
      <c r="Q62">
        <f>IF(G62=100,1,0)</f>
        <v>0</v>
      </c>
      <c r="R62" t="str">
        <f>IF(COUNTIF(pattern!$L$2:$L$100,A62),"ACTIVE","")</f>
        <v/>
      </c>
    </row>
    <row r="63" spans="1:18" x14ac:dyDescent="0.25">
      <c r="A63" t="s">
        <v>295</v>
      </c>
      <c r="B63" t="s">
        <v>798</v>
      </c>
      <c r="C63" s="6">
        <v>44669</v>
      </c>
      <c r="D63" t="s">
        <v>339</v>
      </c>
      <c r="E63">
        <v>60</v>
      </c>
      <c r="F63" s="2">
        <v>19</v>
      </c>
      <c r="G63">
        <v>25</v>
      </c>
      <c r="H63" t="s">
        <v>479</v>
      </c>
      <c r="I63">
        <f>WEEKNUM(C63)</f>
        <v>17</v>
      </c>
      <c r="J63" s="2">
        <f>F63-((G63/100)*F63)</f>
        <v>14.25</v>
      </c>
      <c r="K63" s="2">
        <f>(G63/100)*F63</f>
        <v>4.75</v>
      </c>
      <c r="L63" s="3">
        <f>J63*22.5</f>
        <v>320.625</v>
      </c>
      <c r="M63" t="str">
        <f>IF(G63=0,"Private",IF(G63=15,"Italki","Preply"))</f>
        <v>Preply</v>
      </c>
      <c r="N63">
        <f>IF(M63="Italki",1,0)</f>
        <v>0</v>
      </c>
      <c r="O63">
        <f>IF(M63="Preply",1,0)</f>
        <v>1</v>
      </c>
      <c r="P63">
        <f>IF(M63="Private",1,0)</f>
        <v>0</v>
      </c>
      <c r="Q63">
        <f>IF(G63=100,1,0)</f>
        <v>0</v>
      </c>
      <c r="R63" t="str">
        <f>IF(COUNTIF(pattern!$L$2:$L$100,A63),"ACTIVE","")</f>
        <v/>
      </c>
    </row>
    <row r="64" spans="1:18" x14ac:dyDescent="0.25">
      <c r="A64" t="s">
        <v>295</v>
      </c>
      <c r="B64" t="s">
        <v>798</v>
      </c>
      <c r="C64" s="6">
        <v>44671</v>
      </c>
      <c r="D64" t="s">
        <v>652</v>
      </c>
      <c r="E64">
        <v>60</v>
      </c>
      <c r="F64" s="2">
        <v>19</v>
      </c>
      <c r="G64">
        <v>25</v>
      </c>
      <c r="H64" t="s">
        <v>479</v>
      </c>
      <c r="I64">
        <f>WEEKNUM(C64)</f>
        <v>17</v>
      </c>
      <c r="J64" s="2">
        <f>F64-((G64/100)*F64)</f>
        <v>14.25</v>
      </c>
      <c r="K64" s="2">
        <f>(G64/100)*F64</f>
        <v>4.75</v>
      </c>
      <c r="L64" s="3">
        <f>J64*22.5</f>
        <v>320.625</v>
      </c>
      <c r="M64" t="str">
        <f>IF(G64=0,"Private",IF(G64=15,"Italki","Preply"))</f>
        <v>Preply</v>
      </c>
      <c r="N64">
        <f>IF(M64="Italki",1,0)</f>
        <v>0</v>
      </c>
      <c r="O64">
        <f>IF(M64="Preply",1,0)</f>
        <v>1</v>
      </c>
      <c r="P64">
        <f>IF(M64="Private",1,0)</f>
        <v>0</v>
      </c>
      <c r="Q64">
        <f>IF(G64=100,1,0)</f>
        <v>0</v>
      </c>
      <c r="R64" t="str">
        <f>IF(COUNTIF(pattern!$L$2:$L$100,A64),"ACTIVE","")</f>
        <v/>
      </c>
    </row>
    <row r="65" spans="1:18" x14ac:dyDescent="0.25">
      <c r="A65" t="s">
        <v>295</v>
      </c>
      <c r="B65" t="s">
        <v>798</v>
      </c>
      <c r="C65" s="6">
        <v>44676</v>
      </c>
      <c r="D65" t="s">
        <v>340</v>
      </c>
      <c r="E65">
        <v>60</v>
      </c>
      <c r="F65" s="2">
        <v>19</v>
      </c>
      <c r="G65">
        <v>25</v>
      </c>
      <c r="H65" t="s">
        <v>479</v>
      </c>
      <c r="I65">
        <f>WEEKNUM(C65)</f>
        <v>18</v>
      </c>
      <c r="J65" s="2">
        <f>F65-((G65/100)*F65)</f>
        <v>14.25</v>
      </c>
      <c r="K65" s="2">
        <f>(G65/100)*F65</f>
        <v>4.75</v>
      </c>
      <c r="L65" s="3">
        <f>J65*22.5</f>
        <v>320.625</v>
      </c>
      <c r="M65" t="str">
        <f>IF(G65=0,"Private",IF(G65=15,"Italki","Preply"))</f>
        <v>Preply</v>
      </c>
      <c r="N65">
        <f>IF(M65="Italki",1,0)</f>
        <v>0</v>
      </c>
      <c r="O65">
        <f>IF(M65="Preply",1,0)</f>
        <v>1</v>
      </c>
      <c r="P65">
        <f>IF(M65="Private",1,0)</f>
        <v>0</v>
      </c>
      <c r="Q65">
        <f>IF(G65=100,1,0)</f>
        <v>0</v>
      </c>
      <c r="R65" t="str">
        <f>IF(COUNTIF(pattern!$L$2:$L$100,A65),"ACTIVE","")</f>
        <v/>
      </c>
    </row>
    <row r="66" spans="1:18" x14ac:dyDescent="0.25">
      <c r="A66" t="s">
        <v>295</v>
      </c>
      <c r="B66" t="s">
        <v>798</v>
      </c>
      <c r="C66" s="6">
        <v>44678</v>
      </c>
      <c r="D66" t="s">
        <v>760</v>
      </c>
      <c r="E66">
        <v>60</v>
      </c>
      <c r="F66" s="2">
        <v>19</v>
      </c>
      <c r="G66">
        <v>25</v>
      </c>
      <c r="H66" t="s">
        <v>479</v>
      </c>
      <c r="I66">
        <f>WEEKNUM(C66)</f>
        <v>18</v>
      </c>
      <c r="J66" s="2">
        <f>F66-((G66/100)*F66)</f>
        <v>14.25</v>
      </c>
      <c r="K66" s="2">
        <f>(G66/100)*F66</f>
        <v>4.75</v>
      </c>
      <c r="L66" s="3">
        <f>J66*22.5</f>
        <v>320.625</v>
      </c>
      <c r="M66" t="str">
        <f>IF(G66=0,"Private",IF(G66=15,"Italki","Preply"))</f>
        <v>Preply</v>
      </c>
      <c r="N66">
        <f>IF(M66="Italki",1,0)</f>
        <v>0</v>
      </c>
      <c r="O66">
        <f>IF(M66="Preply",1,0)</f>
        <v>1</v>
      </c>
      <c r="P66">
        <f>IF(M66="Private",1,0)</f>
        <v>0</v>
      </c>
      <c r="Q66">
        <f>IF(G66=100,1,0)</f>
        <v>0</v>
      </c>
      <c r="R66" t="str">
        <f>IF(COUNTIF(pattern!$L$2:$L$100,A66),"ACTIVE","")</f>
        <v/>
      </c>
    </row>
    <row r="67" spans="1:18" x14ac:dyDescent="0.25">
      <c r="A67" t="s">
        <v>295</v>
      </c>
      <c r="B67" t="s">
        <v>798</v>
      </c>
      <c r="C67" s="6">
        <v>44686</v>
      </c>
      <c r="D67" t="s">
        <v>761</v>
      </c>
      <c r="E67">
        <v>60</v>
      </c>
      <c r="F67" s="2">
        <v>19</v>
      </c>
      <c r="G67">
        <v>25</v>
      </c>
      <c r="H67" t="s">
        <v>479</v>
      </c>
      <c r="I67">
        <f>WEEKNUM(C67)</f>
        <v>19</v>
      </c>
      <c r="J67" s="2">
        <f>F67-((G67/100)*F67)</f>
        <v>14.25</v>
      </c>
      <c r="K67" s="2">
        <f>(G67/100)*F67</f>
        <v>4.75</v>
      </c>
      <c r="L67" s="3">
        <f>J67*22.5</f>
        <v>320.625</v>
      </c>
      <c r="M67" t="str">
        <f>IF(G67=0,"Private",IF(G67=15,"Italki","Preply"))</f>
        <v>Preply</v>
      </c>
      <c r="N67">
        <f>IF(M67="Italki",1,0)</f>
        <v>0</v>
      </c>
      <c r="O67">
        <f>IF(M67="Preply",1,0)</f>
        <v>1</v>
      </c>
      <c r="P67">
        <f>IF(M67="Private",1,0)</f>
        <v>0</v>
      </c>
      <c r="Q67">
        <f>IF(G67=100,1,0)</f>
        <v>0</v>
      </c>
      <c r="R67" t="str">
        <f>IF(COUNTIF(pattern!$L$2:$L$100,A67),"ACTIVE","")</f>
        <v/>
      </c>
    </row>
    <row r="68" spans="1:18" x14ac:dyDescent="0.25">
      <c r="A68" t="s">
        <v>295</v>
      </c>
      <c r="B68" t="s">
        <v>798</v>
      </c>
      <c r="C68" s="6">
        <v>44707</v>
      </c>
      <c r="D68" t="s">
        <v>765</v>
      </c>
      <c r="E68">
        <v>60</v>
      </c>
      <c r="F68" s="2">
        <v>19</v>
      </c>
      <c r="G68">
        <v>25</v>
      </c>
      <c r="H68" t="s">
        <v>479</v>
      </c>
      <c r="I68">
        <f>WEEKNUM(C68)</f>
        <v>22</v>
      </c>
      <c r="J68" s="2">
        <f>F68-((G68/100)*F68)</f>
        <v>14.25</v>
      </c>
      <c r="K68" s="2">
        <f>(G68/100)*F68</f>
        <v>4.75</v>
      </c>
      <c r="L68" s="3">
        <f>J68*22.5</f>
        <v>320.625</v>
      </c>
      <c r="M68" t="str">
        <f>IF(G68=0,"Private",IF(G68=15,"Italki","Preply"))</f>
        <v>Preply</v>
      </c>
      <c r="N68">
        <f>IF(M68="Italki",1,0)</f>
        <v>0</v>
      </c>
      <c r="O68">
        <f>IF(M68="Preply",1,0)</f>
        <v>1</v>
      </c>
      <c r="P68">
        <f>IF(M68="Private",1,0)</f>
        <v>0</v>
      </c>
      <c r="Q68">
        <f>IF(G68=100,1,0)</f>
        <v>0</v>
      </c>
      <c r="R68" t="str">
        <f>IF(COUNTIF(pattern!$L$2:$L$100,A68),"ACTIVE","")</f>
        <v/>
      </c>
    </row>
    <row r="69" spans="1:18" x14ac:dyDescent="0.25">
      <c r="A69" t="s">
        <v>295</v>
      </c>
      <c r="B69" t="s">
        <v>798</v>
      </c>
      <c r="C69" s="6">
        <v>44714</v>
      </c>
      <c r="D69" t="s">
        <v>760</v>
      </c>
      <c r="E69">
        <v>60</v>
      </c>
      <c r="F69" s="2">
        <v>19</v>
      </c>
      <c r="G69">
        <v>25</v>
      </c>
      <c r="H69" t="s">
        <v>479</v>
      </c>
      <c r="I69">
        <f>WEEKNUM(C69)</f>
        <v>23</v>
      </c>
      <c r="J69" s="2">
        <f>F69-((G69/100)*F69)</f>
        <v>14.25</v>
      </c>
      <c r="K69" s="2">
        <f>(G69/100)*F69</f>
        <v>4.75</v>
      </c>
      <c r="L69" s="3">
        <f>J69*22.5</f>
        <v>320.625</v>
      </c>
      <c r="M69" t="str">
        <f>IF(G69=0,"Private",IF(G69=15,"Italki","Preply"))</f>
        <v>Preply</v>
      </c>
      <c r="N69">
        <f>IF(M69="Italki",1,0)</f>
        <v>0</v>
      </c>
      <c r="O69">
        <f>IF(M69="Preply",1,0)</f>
        <v>1</v>
      </c>
      <c r="P69">
        <f>IF(M69="Private",1,0)</f>
        <v>0</v>
      </c>
      <c r="Q69">
        <f>IF(G69=100,1,0)</f>
        <v>0</v>
      </c>
      <c r="R69" t="str">
        <f>IF(COUNTIF(pattern!$L$2:$L$100,A69),"ACTIVE","")</f>
        <v/>
      </c>
    </row>
    <row r="70" spans="1:18" x14ac:dyDescent="0.25">
      <c r="A70" t="s">
        <v>295</v>
      </c>
      <c r="B70" t="s">
        <v>798</v>
      </c>
      <c r="C70" s="6">
        <v>44726</v>
      </c>
      <c r="D70" t="s">
        <v>761</v>
      </c>
      <c r="E70">
        <v>60</v>
      </c>
      <c r="F70" s="2">
        <v>19</v>
      </c>
      <c r="G70">
        <v>25</v>
      </c>
      <c r="H70" t="s">
        <v>479</v>
      </c>
      <c r="I70">
        <f>WEEKNUM(C70)</f>
        <v>25</v>
      </c>
      <c r="J70" s="2">
        <f>F70-((G70/100)*F70)</f>
        <v>14.25</v>
      </c>
      <c r="K70" s="2">
        <f>(G70/100)*F70</f>
        <v>4.75</v>
      </c>
      <c r="L70" s="3">
        <f>J70*22.5</f>
        <v>320.625</v>
      </c>
      <c r="M70" t="str">
        <f>IF(G70=0,"Private",IF(G70=15,"Italki","Preply"))</f>
        <v>Preply</v>
      </c>
      <c r="N70">
        <f>IF(M70="Italki",1,0)</f>
        <v>0</v>
      </c>
      <c r="O70">
        <f>IF(M70="Preply",1,0)</f>
        <v>1</v>
      </c>
      <c r="P70">
        <f>IF(M70="Private",1,0)</f>
        <v>0</v>
      </c>
      <c r="Q70">
        <f>IF(G70=100,1,0)</f>
        <v>0</v>
      </c>
      <c r="R70" t="str">
        <f>IF(COUNTIF(pattern!$L$2:$L$100,A70),"ACTIVE","")</f>
        <v/>
      </c>
    </row>
    <row r="71" spans="1:18" x14ac:dyDescent="0.25">
      <c r="A71" t="s">
        <v>497</v>
      </c>
      <c r="B71" t="s">
        <v>799</v>
      </c>
      <c r="C71" s="6">
        <v>44834</v>
      </c>
      <c r="D71" t="s">
        <v>46</v>
      </c>
      <c r="E71">
        <v>60</v>
      </c>
      <c r="F71" s="2">
        <v>22</v>
      </c>
      <c r="G71">
        <v>100</v>
      </c>
      <c r="H71" t="s">
        <v>479</v>
      </c>
      <c r="I71">
        <f>WEEKNUM(C71)</f>
        <v>40</v>
      </c>
      <c r="J71" s="2">
        <f>F71-((G71/100)*F71)</f>
        <v>0</v>
      </c>
      <c r="K71" s="2">
        <f>(G71/100)*F71</f>
        <v>22</v>
      </c>
      <c r="L71" s="3">
        <f>J71*22.5</f>
        <v>0</v>
      </c>
      <c r="M71" t="str">
        <f>IF(G71=0,"Private",IF(G71=15,"Italki","Preply"))</f>
        <v>Preply</v>
      </c>
      <c r="N71">
        <f>IF(M71="Italki",1,0)</f>
        <v>0</v>
      </c>
      <c r="O71">
        <f>IF(M71="Preply",1,0)</f>
        <v>1</v>
      </c>
      <c r="P71">
        <f>IF(M71="Private",1,0)</f>
        <v>0</v>
      </c>
      <c r="Q71">
        <f>IF(G71=100,1,0)</f>
        <v>1</v>
      </c>
      <c r="R71" t="str">
        <f>IF(COUNTIF(pattern!$L$2:$L$100,A71),"ACTIVE","")</f>
        <v/>
      </c>
    </row>
    <row r="72" spans="1:18" x14ac:dyDescent="0.25">
      <c r="A72" t="s">
        <v>488</v>
      </c>
      <c r="B72" t="s">
        <v>800</v>
      </c>
      <c r="C72" s="6">
        <v>44608</v>
      </c>
      <c r="D72" t="s">
        <v>46</v>
      </c>
      <c r="E72">
        <v>60</v>
      </c>
      <c r="F72" s="2">
        <v>17</v>
      </c>
      <c r="G72">
        <v>100</v>
      </c>
      <c r="H72" t="s">
        <v>479</v>
      </c>
      <c r="I72">
        <f>WEEKNUM(C72)</f>
        <v>8</v>
      </c>
      <c r="J72" s="2">
        <f>F72-((G72/100)*F72)</f>
        <v>0</v>
      </c>
      <c r="K72" s="2">
        <f>(G72/100)*F72</f>
        <v>17</v>
      </c>
      <c r="L72" s="3">
        <f>J72*22.5</f>
        <v>0</v>
      </c>
      <c r="M72" t="str">
        <f>IF(G72=0,"Private",IF(G72=15,"Italki","Preply"))</f>
        <v>Preply</v>
      </c>
      <c r="N72">
        <f>IF(M72="Italki",1,0)</f>
        <v>0</v>
      </c>
      <c r="O72">
        <f>IF(M72="Preply",1,0)</f>
        <v>1</v>
      </c>
      <c r="P72">
        <f>IF(M72="Private",1,0)</f>
        <v>0</v>
      </c>
      <c r="Q72">
        <f>IF(G72=100,1,0)</f>
        <v>1</v>
      </c>
      <c r="R72" t="str">
        <f>IF(COUNTIF(pattern!$L$2:$L$100,A72),"ACTIVE","")</f>
        <v/>
      </c>
    </row>
    <row r="73" spans="1:18" x14ac:dyDescent="0.25">
      <c r="A73" t="s">
        <v>495</v>
      </c>
      <c r="B73" t="s">
        <v>801</v>
      </c>
      <c r="C73" s="6">
        <v>44820</v>
      </c>
      <c r="D73" t="s">
        <v>46</v>
      </c>
      <c r="E73">
        <v>60</v>
      </c>
      <c r="F73" s="2">
        <v>25</v>
      </c>
      <c r="G73">
        <v>100</v>
      </c>
      <c r="H73" t="s">
        <v>479</v>
      </c>
      <c r="I73">
        <f>WEEKNUM(C73)</f>
        <v>38</v>
      </c>
      <c r="J73" s="2">
        <f>F73-((G73/100)*F73)</f>
        <v>0</v>
      </c>
      <c r="K73" s="2">
        <f>(G73/100)*F73</f>
        <v>25</v>
      </c>
      <c r="L73" s="3">
        <f>J73*22.5</f>
        <v>0</v>
      </c>
      <c r="M73" t="str">
        <f>IF(G73=0,"Private",IF(G73=15,"Italki","Preply"))</f>
        <v>Preply</v>
      </c>
      <c r="N73">
        <f>IF(M73="Italki",1,0)</f>
        <v>0</v>
      </c>
      <c r="O73">
        <f>IF(M73="Preply",1,0)</f>
        <v>1</v>
      </c>
      <c r="P73">
        <f>IF(M73="Private",1,0)</f>
        <v>0</v>
      </c>
      <c r="Q73">
        <f>IF(G73=100,1,0)</f>
        <v>1</v>
      </c>
      <c r="R73" t="str">
        <f>IF(COUNTIF(pattern!$L$2:$L$100,A73),"ACTIVE","")</f>
        <v/>
      </c>
    </row>
    <row r="74" spans="1:18" x14ac:dyDescent="0.25">
      <c r="A74" t="s">
        <v>490</v>
      </c>
      <c r="B74" t="s">
        <v>802</v>
      </c>
      <c r="C74" s="6">
        <v>44614</v>
      </c>
      <c r="D74" t="s">
        <v>46</v>
      </c>
      <c r="E74">
        <v>60</v>
      </c>
      <c r="F74" s="2">
        <v>19</v>
      </c>
      <c r="G74">
        <v>100</v>
      </c>
      <c r="H74" t="s">
        <v>479</v>
      </c>
      <c r="I74">
        <f>WEEKNUM(C74)</f>
        <v>9</v>
      </c>
      <c r="J74" s="2">
        <f>F74-((G74/100)*F74)</f>
        <v>0</v>
      </c>
      <c r="K74" s="2">
        <f>(G74/100)*F74</f>
        <v>19</v>
      </c>
      <c r="L74" s="3">
        <f>J74*22.5</f>
        <v>0</v>
      </c>
      <c r="M74" t="str">
        <f>IF(G74=0,"Private",IF(G74=15,"Italki","Preply"))</f>
        <v>Preply</v>
      </c>
      <c r="N74">
        <f>IF(M74="Italki",1,0)</f>
        <v>0</v>
      </c>
      <c r="O74">
        <f>IF(M74="Preply",1,0)</f>
        <v>1</v>
      </c>
      <c r="P74">
        <f>IF(M74="Private",1,0)</f>
        <v>0</v>
      </c>
      <c r="Q74">
        <f>IF(G74=100,1,0)</f>
        <v>1</v>
      </c>
      <c r="R74" t="str">
        <f>IF(COUNTIF(pattern!$L$2:$L$100,A74),"ACTIVE","")</f>
        <v/>
      </c>
    </row>
    <row r="75" spans="1:18" x14ac:dyDescent="0.25">
      <c r="A75" t="s">
        <v>490</v>
      </c>
      <c r="B75" t="s">
        <v>802</v>
      </c>
      <c r="C75" s="6">
        <v>44631</v>
      </c>
      <c r="D75" t="s">
        <v>297</v>
      </c>
      <c r="E75">
        <v>60</v>
      </c>
      <c r="F75" s="2">
        <v>19</v>
      </c>
      <c r="G75">
        <v>100</v>
      </c>
      <c r="H75" t="s">
        <v>479</v>
      </c>
      <c r="I75">
        <f>WEEKNUM(C75)</f>
        <v>11</v>
      </c>
      <c r="J75" s="2">
        <f>F75-((G75/100)*F75)</f>
        <v>0</v>
      </c>
      <c r="K75" s="2">
        <f>(G75/100)*F75</f>
        <v>19</v>
      </c>
      <c r="L75" s="3">
        <f>J75*22.5</f>
        <v>0</v>
      </c>
      <c r="M75" t="str">
        <f>IF(G75=0,"Private",IF(G75=15,"Italki","Preply"))</f>
        <v>Preply</v>
      </c>
      <c r="N75">
        <f>IF(M75="Italki",1,0)</f>
        <v>0</v>
      </c>
      <c r="O75">
        <f>IF(M75="Preply",1,0)</f>
        <v>1</v>
      </c>
      <c r="P75">
        <f>IF(M75="Private",1,0)</f>
        <v>0</v>
      </c>
      <c r="Q75">
        <f>IF(G75=100,1,0)</f>
        <v>1</v>
      </c>
      <c r="R75" t="str">
        <f>IF(COUNTIF(pattern!$L$2:$L$100,A75),"ACTIVE","")</f>
        <v/>
      </c>
    </row>
    <row r="76" spans="1:18" x14ac:dyDescent="0.25">
      <c r="A76" s="6" t="s">
        <v>492</v>
      </c>
      <c r="B76" s="6" t="s">
        <v>803</v>
      </c>
      <c r="C76" s="6">
        <v>44691</v>
      </c>
      <c r="D76" t="s">
        <v>46</v>
      </c>
      <c r="E76">
        <v>60</v>
      </c>
      <c r="F76" s="2">
        <v>25</v>
      </c>
      <c r="G76">
        <v>100</v>
      </c>
      <c r="H76" t="s">
        <v>480</v>
      </c>
      <c r="I76">
        <f>WEEKNUM(C76)</f>
        <v>20</v>
      </c>
      <c r="J76" s="2">
        <f>F76-((G76/100)*F76)</f>
        <v>0</v>
      </c>
      <c r="K76" s="2">
        <f>(G76/100)*F76</f>
        <v>25</v>
      </c>
      <c r="L76" s="3">
        <f>J76*22.5</f>
        <v>0</v>
      </c>
      <c r="M76" t="str">
        <f>IF(G76=0,"Private",IF(G76=15,"Italki","Preply"))</f>
        <v>Preply</v>
      </c>
      <c r="N76">
        <f>IF(M76="Italki",1,0)</f>
        <v>0</v>
      </c>
      <c r="O76">
        <f>IF(M76="Preply",1,0)</f>
        <v>1</v>
      </c>
      <c r="P76">
        <f>IF(M76="Private",1,0)</f>
        <v>0</v>
      </c>
      <c r="Q76">
        <f>IF(G76=100,1,0)</f>
        <v>1</v>
      </c>
      <c r="R76" t="str">
        <f>IF(COUNTIF(pattern!$L$2:$L$100,A76),"ACTIVE","")</f>
        <v/>
      </c>
    </row>
    <row r="77" spans="1:18" x14ac:dyDescent="0.25">
      <c r="A77" t="s">
        <v>491</v>
      </c>
      <c r="B77" t="s">
        <v>804</v>
      </c>
      <c r="C77" s="6">
        <v>44630</v>
      </c>
      <c r="D77" t="s">
        <v>46</v>
      </c>
      <c r="E77">
        <v>60</v>
      </c>
      <c r="F77" s="2">
        <v>20</v>
      </c>
      <c r="G77">
        <v>100</v>
      </c>
      <c r="H77" t="s">
        <v>479</v>
      </c>
      <c r="I77">
        <f>WEEKNUM(C77)</f>
        <v>11</v>
      </c>
      <c r="J77" s="2">
        <f>F77-((G77/100)*F77)</f>
        <v>0</v>
      </c>
      <c r="K77" s="2">
        <f>(G77/100)*F77</f>
        <v>20</v>
      </c>
      <c r="L77" s="3">
        <f>J77*22.5</f>
        <v>0</v>
      </c>
      <c r="M77" t="str">
        <f>IF(G77=0,"Private",IF(G77=15,"Italki","Preply"))</f>
        <v>Preply</v>
      </c>
      <c r="N77">
        <f>IF(M77="Italki",1,0)</f>
        <v>0</v>
      </c>
      <c r="O77">
        <f>IF(M77="Preply",1,0)</f>
        <v>1</v>
      </c>
      <c r="P77">
        <f>IF(M77="Private",1,0)</f>
        <v>0</v>
      </c>
      <c r="Q77">
        <f>IF(G77=100,1,0)</f>
        <v>1</v>
      </c>
      <c r="R77" t="str">
        <f>IF(COUNTIF(pattern!$L$2:$L$100,A77),"ACTIVE","")</f>
        <v/>
      </c>
    </row>
    <row r="78" spans="1:18" x14ac:dyDescent="0.25">
      <c r="A78" t="s">
        <v>626</v>
      </c>
      <c r="B78" t="s">
        <v>805</v>
      </c>
      <c r="C78" s="6">
        <v>44644</v>
      </c>
      <c r="D78" t="s">
        <v>322</v>
      </c>
      <c r="E78">
        <v>60</v>
      </c>
      <c r="F78" s="2">
        <v>20</v>
      </c>
      <c r="G78">
        <v>100</v>
      </c>
      <c r="H78" t="s">
        <v>479</v>
      </c>
      <c r="I78">
        <f>WEEKNUM(C78)</f>
        <v>13</v>
      </c>
      <c r="J78" s="2">
        <f>F78-((G78/100)*F78)</f>
        <v>0</v>
      </c>
      <c r="K78" s="2">
        <f>(G78/100)*F78</f>
        <v>20</v>
      </c>
      <c r="L78" s="3">
        <f>J78*22.5</f>
        <v>0</v>
      </c>
      <c r="M78" t="str">
        <f>IF(G78=0,"Private",IF(G78=15,"Italki","Preply"))</f>
        <v>Preply</v>
      </c>
      <c r="N78">
        <f>IF(M78="Italki",1,0)</f>
        <v>0</v>
      </c>
      <c r="O78">
        <f>IF(M78="Preply",1,0)</f>
        <v>1</v>
      </c>
      <c r="P78">
        <f>IF(M78="Private",1,0)</f>
        <v>0</v>
      </c>
      <c r="Q78">
        <f>IF(G78=100,1,0)</f>
        <v>1</v>
      </c>
      <c r="R78" t="str">
        <f>IF(COUNTIF(pattern!$L$2:$L$100,A78),"ACTIVE","")</f>
        <v>ACTIVE</v>
      </c>
    </row>
    <row r="79" spans="1:18" x14ac:dyDescent="0.25">
      <c r="A79" t="s">
        <v>626</v>
      </c>
      <c r="B79" t="s">
        <v>805</v>
      </c>
      <c r="C79" s="6">
        <v>44651</v>
      </c>
      <c r="D79" t="s">
        <v>399</v>
      </c>
      <c r="E79">
        <v>45</v>
      </c>
      <c r="F79" s="2">
        <v>15</v>
      </c>
      <c r="G79">
        <v>25</v>
      </c>
      <c r="H79" t="s">
        <v>479</v>
      </c>
      <c r="I79">
        <f>WEEKNUM(C79)</f>
        <v>14</v>
      </c>
      <c r="J79" s="2">
        <f>F79-((G79/100)*F79)</f>
        <v>11.25</v>
      </c>
      <c r="K79" s="2">
        <f>(G79/100)*F79</f>
        <v>3.75</v>
      </c>
      <c r="L79" s="3">
        <f>J79*22.5</f>
        <v>253.125</v>
      </c>
      <c r="M79" t="str">
        <f>IF(G79=0,"Private",IF(G79=15,"Italki","Preply"))</f>
        <v>Preply</v>
      </c>
      <c r="N79">
        <f>IF(M79="Italki",1,0)</f>
        <v>0</v>
      </c>
      <c r="O79">
        <f>IF(M79="Preply",1,0)</f>
        <v>1</v>
      </c>
      <c r="P79">
        <f>IF(M79="Private",1,0)</f>
        <v>0</v>
      </c>
      <c r="Q79">
        <f>IF(G79=100,1,0)</f>
        <v>0</v>
      </c>
      <c r="R79" t="str">
        <f>IF(COUNTIF(pattern!$L$2:$L$100,A79),"ACTIVE","")</f>
        <v>ACTIVE</v>
      </c>
    </row>
    <row r="80" spans="1:18" x14ac:dyDescent="0.25">
      <c r="A80" t="s">
        <v>626</v>
      </c>
      <c r="B80" t="s">
        <v>805</v>
      </c>
      <c r="C80" s="6">
        <v>44657</v>
      </c>
      <c r="D80" t="s">
        <v>639</v>
      </c>
      <c r="E80">
        <v>60</v>
      </c>
      <c r="F80" s="2">
        <v>20</v>
      </c>
      <c r="G80">
        <v>25</v>
      </c>
      <c r="H80" t="s">
        <v>479</v>
      </c>
      <c r="I80">
        <f>WEEKNUM(C80)</f>
        <v>15</v>
      </c>
      <c r="J80" s="2">
        <f>F80-((G80/100)*F80)</f>
        <v>15</v>
      </c>
      <c r="K80" s="2">
        <f>(G80/100)*F80</f>
        <v>5</v>
      </c>
      <c r="L80" s="3">
        <f>J80*22.5</f>
        <v>337.5</v>
      </c>
      <c r="M80" t="str">
        <f>IF(G80=0,"Private",IF(G80=15,"Italki","Preply"))</f>
        <v>Preply</v>
      </c>
      <c r="N80">
        <f>IF(M80="Italki",1,0)</f>
        <v>0</v>
      </c>
      <c r="O80">
        <f>IF(M80="Preply",1,0)</f>
        <v>1</v>
      </c>
      <c r="P80">
        <f>IF(M80="Private",1,0)</f>
        <v>0</v>
      </c>
      <c r="Q80">
        <f>IF(G80=100,1,0)</f>
        <v>0</v>
      </c>
      <c r="R80" t="str">
        <f>IF(COUNTIF(pattern!$L$2:$L$100,A80),"ACTIVE","")</f>
        <v>ACTIVE</v>
      </c>
    </row>
    <row r="81" spans="1:18" x14ac:dyDescent="0.25">
      <c r="A81" t="s">
        <v>626</v>
      </c>
      <c r="B81" t="s">
        <v>805</v>
      </c>
      <c r="C81" s="6">
        <v>44691</v>
      </c>
      <c r="D81" t="s">
        <v>309</v>
      </c>
      <c r="E81">
        <v>60</v>
      </c>
      <c r="F81" s="2">
        <v>20</v>
      </c>
      <c r="G81">
        <v>25</v>
      </c>
      <c r="H81" t="s">
        <v>479</v>
      </c>
      <c r="I81">
        <f>WEEKNUM(C81)</f>
        <v>20</v>
      </c>
      <c r="J81" s="2">
        <f>F81-((G81/100)*F81)</f>
        <v>15</v>
      </c>
      <c r="K81" s="2">
        <f>(G81/100)*F81</f>
        <v>5</v>
      </c>
      <c r="L81" s="3">
        <f>J81*22.5</f>
        <v>337.5</v>
      </c>
      <c r="M81" t="str">
        <f>IF(G81=0,"Private",IF(G81=15,"Italki","Preply"))</f>
        <v>Preply</v>
      </c>
      <c r="N81">
        <f>IF(M81="Italki",1,0)</f>
        <v>0</v>
      </c>
      <c r="O81">
        <f>IF(M81="Preply",1,0)</f>
        <v>1</v>
      </c>
      <c r="P81">
        <f>IF(M81="Private",1,0)</f>
        <v>0</v>
      </c>
      <c r="Q81">
        <f>IF(G81=100,1,0)</f>
        <v>0</v>
      </c>
      <c r="R81" t="str">
        <f>IF(COUNTIF(pattern!$L$2:$L$100,A81),"ACTIVE","")</f>
        <v>ACTIVE</v>
      </c>
    </row>
    <row r="82" spans="1:18" x14ac:dyDescent="0.25">
      <c r="A82" t="s">
        <v>626</v>
      </c>
      <c r="B82" t="s">
        <v>805</v>
      </c>
      <c r="C82" s="6">
        <v>44694</v>
      </c>
      <c r="D82" t="s">
        <v>87</v>
      </c>
      <c r="E82">
        <v>60</v>
      </c>
      <c r="F82" s="2">
        <v>20</v>
      </c>
      <c r="G82">
        <v>25</v>
      </c>
      <c r="H82" t="s">
        <v>479</v>
      </c>
      <c r="I82">
        <f>WEEKNUM(C82)</f>
        <v>20</v>
      </c>
      <c r="J82" s="2">
        <f>F82-((G82/100)*F82)</f>
        <v>15</v>
      </c>
      <c r="K82" s="2">
        <f>(G82/100)*F82</f>
        <v>5</v>
      </c>
      <c r="L82" s="3">
        <f>J82*22.5</f>
        <v>337.5</v>
      </c>
      <c r="M82" t="str">
        <f>IF(G82=0,"Private",IF(G82=15,"Italki","Preply"))</f>
        <v>Preply</v>
      </c>
      <c r="N82">
        <f>IF(M82="Italki",1,0)</f>
        <v>0</v>
      </c>
      <c r="O82">
        <f>IF(M82="Preply",1,0)</f>
        <v>1</v>
      </c>
      <c r="P82">
        <f>IF(M82="Private",1,0)</f>
        <v>0</v>
      </c>
      <c r="Q82">
        <f>IF(G82=100,1,0)</f>
        <v>0</v>
      </c>
      <c r="R82" t="str">
        <f>IF(COUNTIF(pattern!$L$2:$L$100,A82),"ACTIVE","")</f>
        <v>ACTIVE</v>
      </c>
    </row>
    <row r="83" spans="1:18" x14ac:dyDescent="0.25">
      <c r="A83" t="s">
        <v>626</v>
      </c>
      <c r="B83" t="s">
        <v>805</v>
      </c>
      <c r="C83" s="6">
        <v>44698</v>
      </c>
      <c r="D83" t="s">
        <v>377</v>
      </c>
      <c r="E83">
        <v>60</v>
      </c>
      <c r="F83" s="2">
        <v>20</v>
      </c>
      <c r="G83">
        <v>25</v>
      </c>
      <c r="H83" t="s">
        <v>479</v>
      </c>
      <c r="I83">
        <f>WEEKNUM(C83)</f>
        <v>21</v>
      </c>
      <c r="J83" s="2">
        <f>F83-((G83/100)*F83)</f>
        <v>15</v>
      </c>
      <c r="K83" s="2">
        <f>(G83/100)*F83</f>
        <v>5</v>
      </c>
      <c r="L83" s="3">
        <f>J83*22.5</f>
        <v>337.5</v>
      </c>
      <c r="M83" t="str">
        <f>IF(G83=0,"Private",IF(G83=15,"Italki","Preply"))</f>
        <v>Preply</v>
      </c>
      <c r="N83">
        <f>IF(M83="Italki",1,0)</f>
        <v>0</v>
      </c>
      <c r="O83">
        <f>IF(M83="Preply",1,0)</f>
        <v>1</v>
      </c>
      <c r="P83">
        <f>IF(M83="Private",1,0)</f>
        <v>0</v>
      </c>
      <c r="Q83">
        <f>IF(G83=100,1,0)</f>
        <v>0</v>
      </c>
      <c r="R83" t="str">
        <f>IF(COUNTIF(pattern!$L$2:$L$100,A83),"ACTIVE","")</f>
        <v>ACTIVE</v>
      </c>
    </row>
    <row r="84" spans="1:18" x14ac:dyDescent="0.25">
      <c r="A84" t="s">
        <v>626</v>
      </c>
      <c r="B84" t="s">
        <v>805</v>
      </c>
      <c r="C84" s="6">
        <v>44704</v>
      </c>
      <c r="D84" t="s">
        <v>747</v>
      </c>
      <c r="E84">
        <v>60</v>
      </c>
      <c r="F84" s="2">
        <v>20</v>
      </c>
      <c r="G84">
        <v>25</v>
      </c>
      <c r="H84" t="s">
        <v>479</v>
      </c>
      <c r="I84">
        <f>WEEKNUM(C84)</f>
        <v>22</v>
      </c>
      <c r="J84" s="2">
        <f>F84-((G84/100)*F84)</f>
        <v>15</v>
      </c>
      <c r="K84" s="2">
        <f>(G84/100)*F84</f>
        <v>5</v>
      </c>
      <c r="L84" s="3">
        <f>J84*22.5</f>
        <v>337.5</v>
      </c>
      <c r="M84" t="str">
        <f>IF(G84=0,"Private",IF(G84=15,"Italki","Preply"))</f>
        <v>Preply</v>
      </c>
      <c r="N84">
        <f>IF(M84="Italki",1,0)</f>
        <v>0</v>
      </c>
      <c r="O84">
        <f>IF(M84="Preply",1,0)</f>
        <v>1</v>
      </c>
      <c r="P84">
        <f>IF(M84="Private",1,0)</f>
        <v>0</v>
      </c>
      <c r="Q84">
        <f>IF(G84=100,1,0)</f>
        <v>0</v>
      </c>
      <c r="R84" t="str">
        <f>IF(COUNTIF(pattern!$L$2:$L$100,A84),"ACTIVE","")</f>
        <v>ACTIVE</v>
      </c>
    </row>
    <row r="85" spans="1:18" x14ac:dyDescent="0.25">
      <c r="A85" t="s">
        <v>626</v>
      </c>
      <c r="B85" t="s">
        <v>805</v>
      </c>
      <c r="C85" s="6">
        <v>44711</v>
      </c>
      <c r="D85" t="s">
        <v>356</v>
      </c>
      <c r="E85">
        <v>60</v>
      </c>
      <c r="F85" s="2">
        <v>20</v>
      </c>
      <c r="G85">
        <v>25</v>
      </c>
      <c r="H85" t="s">
        <v>479</v>
      </c>
      <c r="I85">
        <f>WEEKNUM(C85)</f>
        <v>23</v>
      </c>
      <c r="J85" s="2">
        <f>F85-((G85/100)*F85)</f>
        <v>15</v>
      </c>
      <c r="K85" s="2">
        <f>(G85/100)*F85</f>
        <v>5</v>
      </c>
      <c r="L85" s="3">
        <f>J85*22.5</f>
        <v>337.5</v>
      </c>
      <c r="M85" t="str">
        <f>IF(G85=0,"Private",IF(G85=15,"Italki","Preply"))</f>
        <v>Preply</v>
      </c>
      <c r="N85">
        <f>IF(M85="Italki",1,0)</f>
        <v>0</v>
      </c>
      <c r="O85">
        <f>IF(M85="Preply",1,0)</f>
        <v>1</v>
      </c>
      <c r="P85">
        <f>IF(M85="Private",1,0)</f>
        <v>0</v>
      </c>
      <c r="Q85">
        <f>IF(G85=100,1,0)</f>
        <v>0</v>
      </c>
      <c r="R85" t="str">
        <f>IF(COUNTIF(pattern!$L$2:$L$100,A85),"ACTIVE","")</f>
        <v>ACTIVE</v>
      </c>
    </row>
    <row r="86" spans="1:18" x14ac:dyDescent="0.25">
      <c r="A86" t="s">
        <v>626</v>
      </c>
      <c r="B86" t="s">
        <v>805</v>
      </c>
      <c r="C86" s="6">
        <v>44715</v>
      </c>
      <c r="D86" t="s">
        <v>759</v>
      </c>
      <c r="E86">
        <v>60</v>
      </c>
      <c r="F86" s="2">
        <v>20</v>
      </c>
      <c r="G86">
        <v>25</v>
      </c>
      <c r="H86" t="s">
        <v>479</v>
      </c>
      <c r="I86">
        <f>WEEKNUM(C86)</f>
        <v>23</v>
      </c>
      <c r="J86" s="2">
        <f>F86-((G86/100)*F86)</f>
        <v>15</v>
      </c>
      <c r="K86" s="2">
        <f>(G86/100)*F86</f>
        <v>5</v>
      </c>
      <c r="L86" s="3">
        <f>J86*22.5</f>
        <v>337.5</v>
      </c>
      <c r="M86" t="str">
        <f>IF(G86=0,"Private",IF(G86=15,"Italki","Preply"))</f>
        <v>Preply</v>
      </c>
      <c r="N86">
        <f>IF(M86="Italki",1,0)</f>
        <v>0</v>
      </c>
      <c r="O86">
        <f>IF(M86="Preply",1,0)</f>
        <v>1</v>
      </c>
      <c r="P86">
        <f>IF(M86="Private",1,0)</f>
        <v>0</v>
      </c>
      <c r="Q86">
        <f>IF(G86=100,1,0)</f>
        <v>0</v>
      </c>
      <c r="R86" t="str">
        <f>IF(COUNTIF(pattern!$L$2:$L$100,A86),"ACTIVE","")</f>
        <v>ACTIVE</v>
      </c>
    </row>
    <row r="87" spans="1:18" x14ac:dyDescent="0.25">
      <c r="A87" t="s">
        <v>626</v>
      </c>
      <c r="B87" t="s">
        <v>805</v>
      </c>
      <c r="C87" s="6">
        <v>44721</v>
      </c>
      <c r="D87" t="s">
        <v>368</v>
      </c>
      <c r="E87">
        <v>60</v>
      </c>
      <c r="F87" s="2">
        <v>20</v>
      </c>
      <c r="G87">
        <v>25</v>
      </c>
      <c r="H87" t="s">
        <v>479</v>
      </c>
      <c r="I87">
        <f>WEEKNUM(C87)</f>
        <v>24</v>
      </c>
      <c r="J87" s="2">
        <f>F87-((G87/100)*F87)</f>
        <v>15</v>
      </c>
      <c r="K87" s="2">
        <f>(G87/100)*F87</f>
        <v>5</v>
      </c>
      <c r="L87" s="3">
        <f>J87*22.5</f>
        <v>337.5</v>
      </c>
      <c r="M87" t="str">
        <f>IF(G87=0,"Private",IF(G87=15,"Italki","Preply"))</f>
        <v>Preply</v>
      </c>
      <c r="N87">
        <f>IF(M87="Italki",1,0)</f>
        <v>0</v>
      </c>
      <c r="O87">
        <f>IF(M87="Preply",1,0)</f>
        <v>1</v>
      </c>
      <c r="P87">
        <f>IF(M87="Private",1,0)</f>
        <v>0</v>
      </c>
      <c r="Q87">
        <f>IF(G87=100,1,0)</f>
        <v>0</v>
      </c>
      <c r="R87" t="str">
        <f>IF(COUNTIF(pattern!$L$2:$L$100,A87),"ACTIVE","")</f>
        <v>ACTIVE</v>
      </c>
    </row>
    <row r="88" spans="1:18" x14ac:dyDescent="0.25">
      <c r="A88" t="s">
        <v>626</v>
      </c>
      <c r="B88" t="s">
        <v>805</v>
      </c>
      <c r="C88" s="6">
        <v>44728</v>
      </c>
      <c r="D88" t="s">
        <v>716</v>
      </c>
      <c r="E88">
        <v>60</v>
      </c>
      <c r="F88" s="2">
        <v>20</v>
      </c>
      <c r="G88">
        <v>25</v>
      </c>
      <c r="H88" t="s">
        <v>479</v>
      </c>
      <c r="I88">
        <f>WEEKNUM(C88)</f>
        <v>25</v>
      </c>
      <c r="J88" s="2">
        <f>F88-((G88/100)*F88)</f>
        <v>15</v>
      </c>
      <c r="K88" s="2">
        <f>(G88/100)*F88</f>
        <v>5</v>
      </c>
      <c r="L88" s="3">
        <f>J88*22.5</f>
        <v>337.5</v>
      </c>
      <c r="M88" t="str">
        <f>IF(G88=0,"Private",IF(G88=15,"Italki","Preply"))</f>
        <v>Preply</v>
      </c>
      <c r="N88">
        <f>IF(M88="Italki",1,0)</f>
        <v>0</v>
      </c>
      <c r="O88">
        <f>IF(M88="Preply",1,0)</f>
        <v>1</v>
      </c>
      <c r="P88">
        <f>IF(M88="Private",1,0)</f>
        <v>0</v>
      </c>
      <c r="Q88">
        <f>IF(G88=100,1,0)</f>
        <v>0</v>
      </c>
      <c r="R88" t="str">
        <f>IF(COUNTIF(pattern!$L$2:$L$100,A88),"ACTIVE","")</f>
        <v>ACTIVE</v>
      </c>
    </row>
    <row r="89" spans="1:18" x14ac:dyDescent="0.25">
      <c r="A89" t="s">
        <v>626</v>
      </c>
      <c r="B89" t="s">
        <v>805</v>
      </c>
      <c r="C89" s="6">
        <v>44735</v>
      </c>
      <c r="D89" t="s">
        <v>655</v>
      </c>
      <c r="E89">
        <v>60</v>
      </c>
      <c r="F89" s="2">
        <v>20</v>
      </c>
      <c r="G89">
        <v>25</v>
      </c>
      <c r="H89" t="s">
        <v>479</v>
      </c>
      <c r="I89">
        <f>WEEKNUM(C89)</f>
        <v>26</v>
      </c>
      <c r="J89" s="2">
        <f>F89-((G89/100)*F89)</f>
        <v>15</v>
      </c>
      <c r="K89" s="2">
        <f>(G89/100)*F89</f>
        <v>5</v>
      </c>
      <c r="L89" s="3">
        <f>J89*22.5</f>
        <v>337.5</v>
      </c>
      <c r="M89" t="str">
        <f>IF(G89=0,"Private",IF(G89=15,"Italki","Preply"))</f>
        <v>Preply</v>
      </c>
      <c r="N89">
        <f>IF(M89="Italki",1,0)</f>
        <v>0</v>
      </c>
      <c r="O89">
        <f>IF(M89="Preply",1,0)</f>
        <v>1</v>
      </c>
      <c r="P89">
        <f>IF(M89="Private",1,0)</f>
        <v>0</v>
      </c>
      <c r="Q89">
        <f>IF(G89=100,1,0)</f>
        <v>0</v>
      </c>
      <c r="R89" t="str">
        <f>IF(COUNTIF(pattern!$L$2:$L$100,A89),"ACTIVE","")</f>
        <v>ACTIVE</v>
      </c>
    </row>
    <row r="90" spans="1:18" x14ac:dyDescent="0.25">
      <c r="A90" t="s">
        <v>626</v>
      </c>
      <c r="B90" t="s">
        <v>805</v>
      </c>
      <c r="C90" s="6">
        <v>44742</v>
      </c>
      <c r="D90" t="s">
        <v>383</v>
      </c>
      <c r="E90">
        <v>60</v>
      </c>
      <c r="F90" s="2">
        <v>20</v>
      </c>
      <c r="G90">
        <v>22</v>
      </c>
      <c r="H90" t="s">
        <v>479</v>
      </c>
      <c r="I90">
        <f>WEEKNUM(C90)</f>
        <v>27</v>
      </c>
      <c r="J90" s="2">
        <f>F90-((G90/100)*F90)</f>
        <v>15.6</v>
      </c>
      <c r="K90" s="2">
        <f>(G90/100)*F90</f>
        <v>4.4000000000000004</v>
      </c>
      <c r="L90" s="3">
        <f>J90*22.5</f>
        <v>351</v>
      </c>
      <c r="M90" t="str">
        <f>IF(G90=0,"Private",IF(G90=15,"Italki","Preply"))</f>
        <v>Preply</v>
      </c>
      <c r="N90">
        <f>IF(M90="Italki",1,0)</f>
        <v>0</v>
      </c>
      <c r="O90">
        <f>IF(M90="Preply",1,0)</f>
        <v>1</v>
      </c>
      <c r="P90">
        <f>IF(M90="Private",1,0)</f>
        <v>0</v>
      </c>
      <c r="Q90">
        <f>IF(G90=100,1,0)</f>
        <v>0</v>
      </c>
      <c r="R90" t="str">
        <f>IF(COUNTIF(pattern!$L$2:$L$100,A90),"ACTIVE","")</f>
        <v>ACTIVE</v>
      </c>
    </row>
    <row r="91" spans="1:18" x14ac:dyDescent="0.25">
      <c r="A91" t="s">
        <v>626</v>
      </c>
      <c r="B91" t="s">
        <v>805</v>
      </c>
      <c r="C91" s="6">
        <v>44749</v>
      </c>
      <c r="D91" t="s">
        <v>388</v>
      </c>
      <c r="E91">
        <v>60</v>
      </c>
      <c r="F91" s="2">
        <v>20</v>
      </c>
      <c r="G91">
        <v>22</v>
      </c>
      <c r="H91" t="s">
        <v>479</v>
      </c>
      <c r="I91">
        <f>WEEKNUM(C91)</f>
        <v>28</v>
      </c>
      <c r="J91" s="2">
        <f>F91-((G91/100)*F91)</f>
        <v>15.6</v>
      </c>
      <c r="K91" s="2">
        <f>(G91/100)*F91</f>
        <v>4.4000000000000004</v>
      </c>
      <c r="L91" s="3">
        <f>J91*22.5</f>
        <v>351</v>
      </c>
      <c r="M91" t="str">
        <f>IF(G91=0,"Private",IF(G91=15,"Italki","Preply"))</f>
        <v>Preply</v>
      </c>
      <c r="N91">
        <f>IF(M91="Italki",1,0)</f>
        <v>0</v>
      </c>
      <c r="O91">
        <f>IF(M91="Preply",1,0)</f>
        <v>1</v>
      </c>
      <c r="P91">
        <f>IF(M91="Private",1,0)</f>
        <v>0</v>
      </c>
      <c r="Q91">
        <f>IF(G91=100,1,0)</f>
        <v>0</v>
      </c>
      <c r="R91" t="str">
        <f>IF(COUNTIF(pattern!$L$2:$L$100,A91),"ACTIVE","")</f>
        <v>ACTIVE</v>
      </c>
    </row>
    <row r="92" spans="1:18" x14ac:dyDescent="0.25">
      <c r="A92" t="s">
        <v>626</v>
      </c>
      <c r="B92" t="s">
        <v>805</v>
      </c>
      <c r="C92" s="6">
        <v>44754</v>
      </c>
      <c r="D92" t="s">
        <v>389</v>
      </c>
      <c r="E92">
        <v>60</v>
      </c>
      <c r="F92" s="2">
        <v>20</v>
      </c>
      <c r="G92">
        <v>22</v>
      </c>
      <c r="H92" t="s">
        <v>479</v>
      </c>
      <c r="I92">
        <f>WEEKNUM(C92)</f>
        <v>29</v>
      </c>
      <c r="J92" s="2">
        <f>F92-((G92/100)*F92)</f>
        <v>15.6</v>
      </c>
      <c r="K92" s="2">
        <f>(G92/100)*F92</f>
        <v>4.4000000000000004</v>
      </c>
      <c r="L92" s="3">
        <f>J92*22.5</f>
        <v>351</v>
      </c>
      <c r="M92" t="str">
        <f>IF(G92=0,"Private",IF(G92=15,"Italki","Preply"))</f>
        <v>Preply</v>
      </c>
      <c r="N92">
        <f>IF(M92="Italki",1,0)</f>
        <v>0</v>
      </c>
      <c r="O92">
        <f>IF(M92="Preply",1,0)</f>
        <v>1</v>
      </c>
      <c r="P92">
        <f>IF(M92="Private",1,0)</f>
        <v>0</v>
      </c>
      <c r="Q92">
        <f>IF(G92=100,1,0)</f>
        <v>0</v>
      </c>
      <c r="R92" t="str">
        <f>IF(COUNTIF(pattern!$L$2:$L$100,A92),"ACTIVE","")</f>
        <v>ACTIVE</v>
      </c>
    </row>
    <row r="93" spans="1:18" x14ac:dyDescent="0.25">
      <c r="A93" t="s">
        <v>626</v>
      </c>
      <c r="B93" t="s">
        <v>805</v>
      </c>
      <c r="C93" s="6">
        <v>44767</v>
      </c>
      <c r="D93" t="s">
        <v>712</v>
      </c>
      <c r="E93">
        <v>60</v>
      </c>
      <c r="F93" s="2">
        <v>20</v>
      </c>
      <c r="G93">
        <v>22</v>
      </c>
      <c r="H93" t="s">
        <v>479</v>
      </c>
      <c r="I93">
        <f>WEEKNUM(C93)</f>
        <v>31</v>
      </c>
      <c r="J93" s="2">
        <f>F93-((G93/100)*F93)</f>
        <v>15.6</v>
      </c>
      <c r="K93" s="2">
        <f>(G93/100)*F93</f>
        <v>4.4000000000000004</v>
      </c>
      <c r="L93" s="3">
        <f>J93*22.5</f>
        <v>351</v>
      </c>
      <c r="M93" t="str">
        <f>IF(G93=0,"Private",IF(G93=15,"Italki","Preply"))</f>
        <v>Preply</v>
      </c>
      <c r="N93">
        <f>IF(M93="Italki",1,0)</f>
        <v>0</v>
      </c>
      <c r="O93">
        <f>IF(M93="Preply",1,0)</f>
        <v>1</v>
      </c>
      <c r="P93">
        <f>IF(M93="Private",1,0)</f>
        <v>0</v>
      </c>
      <c r="Q93">
        <f>IF(G93=100,1,0)</f>
        <v>0</v>
      </c>
      <c r="R93" t="str">
        <f>IF(COUNTIF(pattern!$L$2:$L$100,A93),"ACTIVE","")</f>
        <v>ACTIVE</v>
      </c>
    </row>
    <row r="94" spans="1:18" x14ac:dyDescent="0.25">
      <c r="A94" t="s">
        <v>626</v>
      </c>
      <c r="B94" t="s">
        <v>805</v>
      </c>
      <c r="C94" s="6">
        <v>44775</v>
      </c>
      <c r="D94" t="s">
        <v>743</v>
      </c>
      <c r="E94">
        <v>60</v>
      </c>
      <c r="F94" s="2">
        <v>20</v>
      </c>
      <c r="G94">
        <v>22</v>
      </c>
      <c r="H94" t="s">
        <v>479</v>
      </c>
      <c r="I94">
        <f>WEEKNUM(C94)</f>
        <v>32</v>
      </c>
      <c r="J94" s="2">
        <f>F94-((G94/100)*F94)</f>
        <v>15.6</v>
      </c>
      <c r="K94" s="2">
        <f>(G94/100)*F94</f>
        <v>4.4000000000000004</v>
      </c>
      <c r="L94" s="3">
        <f>J94*22.5</f>
        <v>351</v>
      </c>
      <c r="M94" t="str">
        <f>IF(G94=0,"Private",IF(G94=15,"Italki","Preply"))</f>
        <v>Preply</v>
      </c>
      <c r="N94">
        <f>IF(M94="Italki",1,0)</f>
        <v>0</v>
      </c>
      <c r="O94">
        <f>IF(M94="Preply",1,0)</f>
        <v>1</v>
      </c>
      <c r="P94">
        <f>IF(M94="Private",1,0)</f>
        <v>0</v>
      </c>
      <c r="Q94">
        <f>IF(G94=100,1,0)</f>
        <v>0</v>
      </c>
      <c r="R94" t="str">
        <f>IF(COUNTIF(pattern!$L$2:$L$100,A94),"ACTIVE","")</f>
        <v>ACTIVE</v>
      </c>
    </row>
    <row r="95" spans="1:18" x14ac:dyDescent="0.25">
      <c r="A95" t="s">
        <v>626</v>
      </c>
      <c r="B95" t="s">
        <v>805</v>
      </c>
      <c r="C95" s="6">
        <v>44782</v>
      </c>
      <c r="D95" t="s">
        <v>656</v>
      </c>
      <c r="E95">
        <v>60</v>
      </c>
      <c r="F95" s="2">
        <v>20</v>
      </c>
      <c r="G95">
        <v>22</v>
      </c>
      <c r="H95" t="s">
        <v>479</v>
      </c>
      <c r="I95">
        <f>WEEKNUM(C95)</f>
        <v>33</v>
      </c>
      <c r="J95" s="2">
        <f>F95-((G95/100)*F95)</f>
        <v>15.6</v>
      </c>
      <c r="K95" s="2">
        <f>(G95/100)*F95</f>
        <v>4.4000000000000004</v>
      </c>
      <c r="L95" s="3">
        <f>J95*22.5</f>
        <v>351</v>
      </c>
      <c r="M95" t="str">
        <f>IF(G95=0,"Private",IF(G95=15,"Italki","Preply"))</f>
        <v>Preply</v>
      </c>
      <c r="N95">
        <f>IF(M95="Italki",1,0)</f>
        <v>0</v>
      </c>
      <c r="O95">
        <f>IF(M95="Preply",1,0)</f>
        <v>1</v>
      </c>
      <c r="P95">
        <f>IF(M95="Private",1,0)</f>
        <v>0</v>
      </c>
      <c r="Q95">
        <f>IF(G95=100,1,0)</f>
        <v>0</v>
      </c>
      <c r="R95" t="str">
        <f>IF(COUNTIF(pattern!$L$2:$L$100,A95),"ACTIVE","")</f>
        <v>ACTIVE</v>
      </c>
    </row>
    <row r="96" spans="1:18" x14ac:dyDescent="0.25">
      <c r="A96" t="s">
        <v>626</v>
      </c>
      <c r="B96" t="s">
        <v>805</v>
      </c>
      <c r="C96" s="6">
        <v>44804</v>
      </c>
      <c r="D96" t="s">
        <v>724</v>
      </c>
      <c r="E96">
        <v>60</v>
      </c>
      <c r="F96" s="2">
        <v>20</v>
      </c>
      <c r="G96">
        <v>22</v>
      </c>
      <c r="H96" t="s">
        <v>479</v>
      </c>
      <c r="I96">
        <f>WEEKNUM(C96)</f>
        <v>36</v>
      </c>
      <c r="J96" s="2">
        <f>F96-((G96/100)*F96)</f>
        <v>15.6</v>
      </c>
      <c r="K96" s="2">
        <f>(G96/100)*F96</f>
        <v>4.4000000000000004</v>
      </c>
      <c r="L96" s="3">
        <f>J96*22.5</f>
        <v>351</v>
      </c>
      <c r="M96" t="str">
        <f>IF(G96=0,"Private",IF(G96=15,"Italki","Preply"))</f>
        <v>Preply</v>
      </c>
      <c r="N96">
        <f>IF(M96="Italki",1,0)</f>
        <v>0</v>
      </c>
      <c r="O96">
        <f>IF(M96="Preply",1,0)</f>
        <v>1</v>
      </c>
      <c r="P96">
        <f>IF(M96="Private",1,0)</f>
        <v>0</v>
      </c>
      <c r="Q96">
        <f>IF(G96=100,1,0)</f>
        <v>0</v>
      </c>
      <c r="R96" t="str">
        <f>IF(COUNTIF(pattern!$L$2:$L$100,A96),"ACTIVE","")</f>
        <v>ACTIVE</v>
      </c>
    </row>
    <row r="97" spans="1:18" x14ac:dyDescent="0.25">
      <c r="A97" t="s">
        <v>626</v>
      </c>
      <c r="B97" t="s">
        <v>805</v>
      </c>
      <c r="C97" s="6">
        <v>44812</v>
      </c>
      <c r="D97" t="s">
        <v>735</v>
      </c>
      <c r="E97">
        <v>60</v>
      </c>
      <c r="F97" s="2">
        <v>20</v>
      </c>
      <c r="G97">
        <v>22</v>
      </c>
      <c r="H97" t="s">
        <v>479</v>
      </c>
      <c r="I97">
        <f>WEEKNUM(C97)</f>
        <v>37</v>
      </c>
      <c r="J97" s="2">
        <f>F97-((G97/100)*F97)</f>
        <v>15.6</v>
      </c>
      <c r="K97" s="2">
        <f>(G97/100)*F97</f>
        <v>4.4000000000000004</v>
      </c>
      <c r="L97" s="3">
        <f>J97*22.5</f>
        <v>351</v>
      </c>
      <c r="M97" t="str">
        <f>IF(G97=0,"Private",IF(G97=15,"Italki","Preply"))</f>
        <v>Preply</v>
      </c>
      <c r="N97">
        <f>IF(M97="Italki",1,0)</f>
        <v>0</v>
      </c>
      <c r="O97">
        <f>IF(M97="Preply",1,0)</f>
        <v>1</v>
      </c>
      <c r="P97">
        <f>IF(M97="Private",1,0)</f>
        <v>0</v>
      </c>
      <c r="Q97">
        <f>IF(G97=100,1,0)</f>
        <v>0</v>
      </c>
      <c r="R97" t="str">
        <f>IF(COUNTIF(pattern!$L$2:$L$100,A97),"ACTIVE","")</f>
        <v>ACTIVE</v>
      </c>
    </row>
    <row r="98" spans="1:18" x14ac:dyDescent="0.25">
      <c r="A98" t="s">
        <v>626</v>
      </c>
      <c r="B98" t="s">
        <v>805</v>
      </c>
      <c r="C98" s="6">
        <v>44823</v>
      </c>
      <c r="D98" t="s">
        <v>425</v>
      </c>
      <c r="E98">
        <v>60</v>
      </c>
      <c r="F98" s="2">
        <v>20</v>
      </c>
      <c r="G98">
        <v>22</v>
      </c>
      <c r="H98" t="s">
        <v>479</v>
      </c>
      <c r="I98">
        <f>WEEKNUM(C98)</f>
        <v>39</v>
      </c>
      <c r="J98" s="2">
        <f>F98-((G98/100)*F98)</f>
        <v>15.6</v>
      </c>
      <c r="K98" s="2">
        <f>(G98/100)*F98</f>
        <v>4.4000000000000004</v>
      </c>
      <c r="L98" s="3">
        <f>J98*22.5</f>
        <v>351</v>
      </c>
      <c r="M98" t="str">
        <f>IF(G98=0,"Private",IF(G98=15,"Italki","Preply"))</f>
        <v>Preply</v>
      </c>
      <c r="N98">
        <f>IF(M98="Italki",1,0)</f>
        <v>0</v>
      </c>
      <c r="O98">
        <f>IF(M98="Preply",1,0)</f>
        <v>1</v>
      </c>
      <c r="P98">
        <f>IF(M98="Private",1,0)</f>
        <v>0</v>
      </c>
      <c r="Q98">
        <f>IF(G98=100,1,0)</f>
        <v>0</v>
      </c>
      <c r="R98" t="str">
        <f>IF(COUNTIF(pattern!$L$2:$L$100,A98),"ACTIVE","")</f>
        <v>ACTIVE</v>
      </c>
    </row>
    <row r="99" spans="1:18" x14ac:dyDescent="0.25">
      <c r="A99" t="s">
        <v>626</v>
      </c>
      <c r="B99" t="s">
        <v>805</v>
      </c>
      <c r="C99" s="6">
        <v>44844</v>
      </c>
      <c r="D99" t="s">
        <v>723</v>
      </c>
      <c r="E99">
        <v>60</v>
      </c>
      <c r="F99" s="2">
        <v>20</v>
      </c>
      <c r="G99">
        <v>22</v>
      </c>
      <c r="H99" t="s">
        <v>479</v>
      </c>
      <c r="I99">
        <f>WEEKNUM(C99)</f>
        <v>42</v>
      </c>
      <c r="J99" s="2">
        <f>F99-((G99/100)*F99)</f>
        <v>15.6</v>
      </c>
      <c r="K99" s="2">
        <f>(G99/100)*F99</f>
        <v>4.4000000000000004</v>
      </c>
      <c r="L99" s="3">
        <f>J99*22.5</f>
        <v>351</v>
      </c>
      <c r="M99" t="str">
        <f>IF(G99=0,"Private",IF(G99=15,"Italki","Preply"))</f>
        <v>Preply</v>
      </c>
      <c r="N99">
        <f>IF(M99="Italki",1,0)</f>
        <v>0</v>
      </c>
      <c r="O99">
        <f>IF(M99="Preply",1,0)</f>
        <v>1</v>
      </c>
      <c r="P99">
        <f>IF(M99="Private",1,0)</f>
        <v>0</v>
      </c>
      <c r="Q99">
        <f>IF(G99=100,1,0)</f>
        <v>0</v>
      </c>
      <c r="R99" t="str">
        <f>IF(COUNTIF(pattern!$L$2:$L$100,A99),"ACTIVE","")</f>
        <v>ACTIVE</v>
      </c>
    </row>
    <row r="100" spans="1:18" x14ac:dyDescent="0.25">
      <c r="A100" t="s">
        <v>626</v>
      </c>
      <c r="B100" t="s">
        <v>805</v>
      </c>
      <c r="C100" s="6">
        <v>44860</v>
      </c>
      <c r="D100" t="s">
        <v>729</v>
      </c>
      <c r="E100">
        <v>60</v>
      </c>
      <c r="F100" s="2">
        <v>20</v>
      </c>
      <c r="G100">
        <v>22</v>
      </c>
      <c r="H100" t="s">
        <v>479</v>
      </c>
      <c r="I100">
        <f>WEEKNUM(C100)</f>
        <v>44</v>
      </c>
      <c r="J100" s="2">
        <f>F100-((G100/100)*F100)</f>
        <v>15.6</v>
      </c>
      <c r="K100" s="2">
        <f>(G100/100)*F100</f>
        <v>4.4000000000000004</v>
      </c>
      <c r="L100" s="3">
        <f>J100*22.5</f>
        <v>351</v>
      </c>
      <c r="M100" t="str">
        <f>IF(G100=0,"Private",IF(G100=15,"Italki","Preply"))</f>
        <v>Preply</v>
      </c>
      <c r="N100">
        <f>IF(M100="Italki",1,0)</f>
        <v>0</v>
      </c>
      <c r="O100">
        <f>IF(M100="Preply",1,0)</f>
        <v>1</v>
      </c>
      <c r="P100">
        <f>IF(M100="Private",1,0)</f>
        <v>0</v>
      </c>
      <c r="Q100">
        <f>IF(G100=100,1,0)</f>
        <v>0</v>
      </c>
      <c r="R100" t="str">
        <f>IF(COUNTIF(pattern!$L$2:$L$100,A100),"ACTIVE","")</f>
        <v>ACTIVE</v>
      </c>
    </row>
    <row r="101" spans="1:18" x14ac:dyDescent="0.25">
      <c r="A101" t="s">
        <v>626</v>
      </c>
      <c r="B101" t="s">
        <v>805</v>
      </c>
      <c r="C101" s="6">
        <v>44879</v>
      </c>
      <c r="D101" t="s">
        <v>456</v>
      </c>
      <c r="E101">
        <v>60</v>
      </c>
      <c r="F101" s="2">
        <v>20</v>
      </c>
      <c r="G101">
        <v>22</v>
      </c>
      <c r="H101" t="s">
        <v>479</v>
      </c>
      <c r="I101">
        <f>WEEKNUM(C101)</f>
        <v>47</v>
      </c>
      <c r="J101" s="2">
        <f>F101-((G101/100)*F101)</f>
        <v>15.6</v>
      </c>
      <c r="K101" s="2">
        <f>(G101/100)*F101</f>
        <v>4.4000000000000004</v>
      </c>
      <c r="L101" s="3">
        <f>J101*22.5</f>
        <v>351</v>
      </c>
      <c r="M101" t="str">
        <f>IF(G101=0,"Private",IF(G101=15,"Italki","Preply"))</f>
        <v>Preply</v>
      </c>
      <c r="N101">
        <f>IF(M101="Italki",1,0)</f>
        <v>0</v>
      </c>
      <c r="O101">
        <f>IF(M101="Preply",1,0)</f>
        <v>1</v>
      </c>
      <c r="P101">
        <f>IF(M101="Private",1,0)</f>
        <v>0</v>
      </c>
      <c r="Q101">
        <f>IF(G101=100,1,0)</f>
        <v>0</v>
      </c>
      <c r="R101" t="str">
        <f>IF(COUNTIF(pattern!$L$2:$L$100,A101),"ACTIVE","")</f>
        <v>ACTIVE</v>
      </c>
    </row>
    <row r="102" spans="1:18" x14ac:dyDescent="0.25">
      <c r="A102" t="s">
        <v>626</v>
      </c>
      <c r="B102" t="s">
        <v>805</v>
      </c>
      <c r="C102" s="6">
        <v>44889</v>
      </c>
      <c r="D102" t="s">
        <v>791</v>
      </c>
      <c r="E102">
        <v>60</v>
      </c>
      <c r="F102" s="2">
        <v>20</v>
      </c>
      <c r="G102">
        <v>22</v>
      </c>
      <c r="H102" t="s">
        <v>479</v>
      </c>
      <c r="I102">
        <f>WEEKNUM(C102)</f>
        <v>48</v>
      </c>
      <c r="J102" s="2">
        <f>F102-((G102/100)*F102)</f>
        <v>15.6</v>
      </c>
      <c r="K102" s="2">
        <f>(G102/100)*F102</f>
        <v>4.4000000000000004</v>
      </c>
      <c r="L102" s="3">
        <f>J102*22.5</f>
        <v>351</v>
      </c>
      <c r="M102" t="str">
        <f>IF(G102=0,"Private",IF(G102=15,"Italki","Preply"))</f>
        <v>Preply</v>
      </c>
      <c r="N102">
        <f>IF(M102="Italki",1,0)</f>
        <v>0</v>
      </c>
      <c r="O102">
        <f>IF(M102="Preply",1,0)</f>
        <v>1</v>
      </c>
      <c r="P102">
        <f>IF(M102="Private",1,0)</f>
        <v>0</v>
      </c>
      <c r="Q102">
        <f>IF(G102=100,1,0)</f>
        <v>0</v>
      </c>
      <c r="R102" t="str">
        <f>IF(COUNTIF(pattern!$L$2:$L$100,A102),"ACTIVE","")</f>
        <v>ACTIVE</v>
      </c>
    </row>
    <row r="103" spans="1:18" x14ac:dyDescent="0.25">
      <c r="A103" t="s">
        <v>626</v>
      </c>
      <c r="B103" t="s">
        <v>805</v>
      </c>
      <c r="C103" s="6">
        <v>44897</v>
      </c>
      <c r="D103" t="s">
        <v>790</v>
      </c>
      <c r="E103">
        <v>60</v>
      </c>
      <c r="F103" s="2">
        <v>20</v>
      </c>
      <c r="G103">
        <v>22</v>
      </c>
      <c r="H103" t="s">
        <v>479</v>
      </c>
      <c r="I103">
        <f>WEEKNUM(C103)</f>
        <v>49</v>
      </c>
      <c r="J103" s="2">
        <f>F103-((G103/100)*F103)</f>
        <v>15.6</v>
      </c>
      <c r="K103" s="2">
        <f>(G103/100)*F103</f>
        <v>4.4000000000000004</v>
      </c>
      <c r="L103" s="3">
        <f>J103*22.5</f>
        <v>351</v>
      </c>
      <c r="M103" t="str">
        <f>IF(G103=0,"Private",IF(G103=15,"Italki","Preply"))</f>
        <v>Preply</v>
      </c>
      <c r="N103">
        <f>IF(M103="Italki",1,0)</f>
        <v>0</v>
      </c>
      <c r="O103">
        <f>IF(M103="Preply",1,0)</f>
        <v>1</v>
      </c>
      <c r="P103">
        <f>IF(M103="Private",1,0)</f>
        <v>0</v>
      </c>
      <c r="Q103">
        <f>IF(G103=100,1,0)</f>
        <v>0</v>
      </c>
      <c r="R103" t="str">
        <f>IF(COUNTIF(pattern!$L$2:$L$100,A103),"ACTIVE","")</f>
        <v>ACTIVE</v>
      </c>
    </row>
    <row r="104" spans="1:18" x14ac:dyDescent="0.25">
      <c r="A104" t="s">
        <v>626</v>
      </c>
      <c r="B104" t="s">
        <v>805</v>
      </c>
      <c r="C104" s="6">
        <v>44904</v>
      </c>
      <c r="D104" t="s">
        <v>789</v>
      </c>
      <c r="E104">
        <v>60</v>
      </c>
      <c r="F104" s="2">
        <v>20</v>
      </c>
      <c r="G104">
        <v>22</v>
      </c>
      <c r="H104" t="s">
        <v>479</v>
      </c>
      <c r="I104">
        <f>WEEKNUM(C104)</f>
        <v>50</v>
      </c>
      <c r="J104" s="2">
        <f>F104-((G104/100)*F104)</f>
        <v>15.6</v>
      </c>
      <c r="K104" s="2">
        <f>(G104/100)*F104</f>
        <v>4.4000000000000004</v>
      </c>
      <c r="L104" s="3">
        <f>J104*22.5</f>
        <v>351</v>
      </c>
      <c r="M104" t="str">
        <f>IF(G104=0,"Private",IF(G104=15,"Italki","Preply"))</f>
        <v>Preply</v>
      </c>
      <c r="N104">
        <f>IF(M104="Italki",1,0)</f>
        <v>0</v>
      </c>
      <c r="O104">
        <f>IF(M104="Preply",1,0)</f>
        <v>1</v>
      </c>
      <c r="P104">
        <f>IF(M104="Private",1,0)</f>
        <v>0</v>
      </c>
      <c r="Q104">
        <f>IF(G104=100,1,0)</f>
        <v>0</v>
      </c>
      <c r="R104" t="str">
        <f>IF(COUNTIF(pattern!$L$2:$L$100,A104),"ACTIVE","")</f>
        <v>ACTIVE</v>
      </c>
    </row>
    <row r="105" spans="1:18" x14ac:dyDescent="0.25">
      <c r="A105" t="s">
        <v>626</v>
      </c>
      <c r="B105" t="s">
        <v>805</v>
      </c>
      <c r="C105" s="6">
        <v>44911</v>
      </c>
      <c r="D105" t="s">
        <v>788</v>
      </c>
      <c r="E105">
        <v>60</v>
      </c>
      <c r="F105" s="2">
        <v>20</v>
      </c>
      <c r="G105">
        <v>22</v>
      </c>
      <c r="H105" t="s">
        <v>479</v>
      </c>
      <c r="I105">
        <f>WEEKNUM(C105)</f>
        <v>51</v>
      </c>
      <c r="J105" s="2">
        <f>F105-((G105/100)*F105)</f>
        <v>15.6</v>
      </c>
      <c r="K105" s="2">
        <f>(G105/100)*F105</f>
        <v>4.4000000000000004</v>
      </c>
      <c r="L105" s="3">
        <f>J105*22.5</f>
        <v>351</v>
      </c>
      <c r="M105" t="str">
        <f>IF(G105=0,"Private",IF(G105=15,"Italki","Preply"))</f>
        <v>Preply</v>
      </c>
      <c r="N105">
        <f>IF(M105="Italki",1,0)</f>
        <v>0</v>
      </c>
      <c r="O105">
        <f>IF(M105="Preply",1,0)</f>
        <v>1</v>
      </c>
      <c r="P105">
        <f>IF(M105="Private",1,0)</f>
        <v>0</v>
      </c>
      <c r="Q105">
        <f>IF(G105=100,1,0)</f>
        <v>0</v>
      </c>
      <c r="R105" t="str">
        <f>IF(COUNTIF(pattern!$L$2:$L$100,A105),"ACTIVE","")</f>
        <v>ACTIVE</v>
      </c>
    </row>
    <row r="106" spans="1:18" x14ac:dyDescent="0.25">
      <c r="A106" t="s">
        <v>626</v>
      </c>
      <c r="B106" t="s">
        <v>805</v>
      </c>
      <c r="C106" s="6">
        <v>44916</v>
      </c>
      <c r="D106" t="s">
        <v>792</v>
      </c>
      <c r="E106">
        <v>60</v>
      </c>
      <c r="F106" s="2">
        <v>20</v>
      </c>
      <c r="G106">
        <v>22</v>
      </c>
      <c r="H106" t="s">
        <v>479</v>
      </c>
      <c r="I106">
        <f>WEEKNUM(C106)</f>
        <v>52</v>
      </c>
      <c r="J106" s="2">
        <f>F106-((G106/100)*F106)</f>
        <v>15.6</v>
      </c>
      <c r="K106" s="2">
        <f>(G106/100)*F106</f>
        <v>4.4000000000000004</v>
      </c>
      <c r="L106" s="3">
        <f>J106*22.5</f>
        <v>351</v>
      </c>
      <c r="M106" t="str">
        <f>IF(G106=0,"Private",IF(G106=15,"Italki","Preply"))</f>
        <v>Preply</v>
      </c>
      <c r="N106">
        <f>IF(M106="Italki",1,0)</f>
        <v>0</v>
      </c>
      <c r="O106">
        <f>IF(M106="Preply",1,0)</f>
        <v>1</v>
      </c>
      <c r="P106">
        <f>IF(M106="Private",1,0)</f>
        <v>0</v>
      </c>
      <c r="Q106">
        <f>IF(G106=100,1,0)</f>
        <v>0</v>
      </c>
      <c r="R106" t="str">
        <f>IF(COUNTIF(pattern!$L$2:$L$100,A106),"ACTIVE","")</f>
        <v>ACTIVE</v>
      </c>
    </row>
    <row r="107" spans="1:18" x14ac:dyDescent="0.25">
      <c r="A107" t="s">
        <v>626</v>
      </c>
      <c r="B107" t="s">
        <v>805</v>
      </c>
      <c r="C107" s="6">
        <v>44937</v>
      </c>
      <c r="D107" t="s">
        <v>787</v>
      </c>
      <c r="E107">
        <v>60</v>
      </c>
      <c r="F107" s="2">
        <v>20</v>
      </c>
      <c r="G107">
        <v>22</v>
      </c>
      <c r="H107" t="s">
        <v>479</v>
      </c>
      <c r="I107">
        <f>WEEKNUM(C107)</f>
        <v>2</v>
      </c>
      <c r="J107" s="2">
        <f>F107-((G107/100)*F107)</f>
        <v>15.6</v>
      </c>
      <c r="K107" s="2">
        <f>(G107/100)*F107</f>
        <v>4.4000000000000004</v>
      </c>
      <c r="L107" s="3">
        <f>J107*22.5</f>
        <v>351</v>
      </c>
      <c r="M107" t="str">
        <f>IF(G107=0,"Private",IF(G107=15,"Italki","Preply"))</f>
        <v>Preply</v>
      </c>
      <c r="N107">
        <f>IF(M107="Italki",1,0)</f>
        <v>0</v>
      </c>
      <c r="O107">
        <f>IF(M107="Preply",1,0)</f>
        <v>1</v>
      </c>
      <c r="P107">
        <f>IF(M107="Private",1,0)</f>
        <v>0</v>
      </c>
      <c r="Q107">
        <f>IF(G107=100,1,0)</f>
        <v>0</v>
      </c>
      <c r="R107" t="str">
        <f>IF(COUNTIF(pattern!$L$2:$L$100,A107),"ACTIVE","")</f>
        <v>ACTIVE</v>
      </c>
    </row>
    <row r="108" spans="1:18" x14ac:dyDescent="0.25">
      <c r="A108" t="s">
        <v>623</v>
      </c>
      <c r="B108" t="s">
        <v>806</v>
      </c>
      <c r="C108" s="6">
        <v>44620</v>
      </c>
      <c r="D108" t="s">
        <v>46</v>
      </c>
      <c r="E108">
        <v>60</v>
      </c>
      <c r="F108" s="2">
        <v>15</v>
      </c>
      <c r="G108">
        <v>15</v>
      </c>
      <c r="H108" s="7" t="s">
        <v>479</v>
      </c>
      <c r="I108">
        <f>WEEKNUM(C108)</f>
        <v>10</v>
      </c>
      <c r="J108" s="2">
        <f>F108-((G108/100)*F108)</f>
        <v>12.75</v>
      </c>
      <c r="K108" s="2">
        <f>(G108/100)*F108</f>
        <v>2.25</v>
      </c>
      <c r="L108" s="3">
        <f>J108*22.5</f>
        <v>286.875</v>
      </c>
      <c r="M108" t="str">
        <f>IF(G108=0,"Private",IF(G108=15,"Italki","Preply"))</f>
        <v>Italki</v>
      </c>
      <c r="N108">
        <f>IF(M108="Italki",1,0)</f>
        <v>1</v>
      </c>
      <c r="O108">
        <f>IF(M108="Preply",1,0)</f>
        <v>0</v>
      </c>
      <c r="P108">
        <f>IF(M108="Private",1,0)</f>
        <v>0</v>
      </c>
      <c r="Q108">
        <f>IF(G108=100,1,0)</f>
        <v>0</v>
      </c>
      <c r="R108" t="str">
        <f>IF(COUNTIF(pattern!$L$2:$L$100,A108),"ACTIVE","")</f>
        <v/>
      </c>
    </row>
    <row r="109" spans="1:18" x14ac:dyDescent="0.25">
      <c r="A109" t="s">
        <v>623</v>
      </c>
      <c r="B109" t="s">
        <v>806</v>
      </c>
      <c r="C109" s="6">
        <v>44627</v>
      </c>
      <c r="D109" t="s">
        <v>297</v>
      </c>
      <c r="E109">
        <v>60</v>
      </c>
      <c r="F109" s="2">
        <v>15</v>
      </c>
      <c r="G109">
        <v>15</v>
      </c>
      <c r="H109" s="7" t="s">
        <v>479</v>
      </c>
      <c r="I109">
        <f>WEEKNUM(C109)</f>
        <v>11</v>
      </c>
      <c r="J109" s="2">
        <f>F109-((G109/100)*F109)</f>
        <v>12.75</v>
      </c>
      <c r="K109" s="2">
        <f>(G109/100)*F109</f>
        <v>2.25</v>
      </c>
      <c r="L109" s="3">
        <f>J109*22.5</f>
        <v>286.875</v>
      </c>
      <c r="M109" t="str">
        <f>IF(G109=0,"Private",IF(G109=15,"Italki","Preply"))</f>
        <v>Italki</v>
      </c>
      <c r="N109">
        <f>IF(M109="Italki",1,0)</f>
        <v>1</v>
      </c>
      <c r="O109">
        <f>IF(M109="Preply",1,0)</f>
        <v>0</v>
      </c>
      <c r="P109">
        <f>IF(M109="Private",1,0)</f>
        <v>0</v>
      </c>
      <c r="Q109">
        <f>IF(G109=100,1,0)</f>
        <v>0</v>
      </c>
      <c r="R109" t="str">
        <f>IF(COUNTIF(pattern!$L$2:$L$100,A109),"ACTIVE","")</f>
        <v/>
      </c>
    </row>
    <row r="110" spans="1:18" x14ac:dyDescent="0.25">
      <c r="A110" t="s">
        <v>27</v>
      </c>
      <c r="B110" t="s">
        <v>807</v>
      </c>
      <c r="C110" s="6">
        <v>44596</v>
      </c>
      <c r="D110" t="s">
        <v>43</v>
      </c>
      <c r="E110">
        <v>60</v>
      </c>
      <c r="F110" s="2">
        <v>13</v>
      </c>
      <c r="G110">
        <v>15</v>
      </c>
      <c r="H110" s="7" t="s">
        <v>479</v>
      </c>
      <c r="I110">
        <f>WEEKNUM(C110)</f>
        <v>6</v>
      </c>
      <c r="J110" s="2">
        <f>F110-((G110/100)*F110)</f>
        <v>11.05</v>
      </c>
      <c r="K110" s="2">
        <f>(G110/100)*F110</f>
        <v>1.95</v>
      </c>
      <c r="L110" s="3">
        <f>J110*22.5</f>
        <v>248.62500000000003</v>
      </c>
      <c r="M110" t="str">
        <f>IF(G110=0,"Private",IF(G110=15,"Italki","Preply"))</f>
        <v>Italki</v>
      </c>
      <c r="N110">
        <f>IF(M110="Italki",1,0)</f>
        <v>1</v>
      </c>
      <c r="O110">
        <f>IF(M110="Preply",1,0)</f>
        <v>0</v>
      </c>
      <c r="P110">
        <f>IF(M110="Private",1,0)</f>
        <v>0</v>
      </c>
      <c r="Q110">
        <f>IF(G110=100,1,0)</f>
        <v>0</v>
      </c>
      <c r="R110" t="str">
        <f>IF(COUNTIF(pattern!$L$2:$L$100,A110),"ACTIVE","")</f>
        <v/>
      </c>
    </row>
    <row r="111" spans="1:18" x14ac:dyDescent="0.25">
      <c r="A111" t="s">
        <v>27</v>
      </c>
      <c r="B111" t="s">
        <v>807</v>
      </c>
      <c r="C111" s="6">
        <v>44603</v>
      </c>
      <c r="D111" t="s">
        <v>60</v>
      </c>
      <c r="E111">
        <v>60</v>
      </c>
      <c r="F111" s="2">
        <v>13</v>
      </c>
      <c r="G111">
        <v>15</v>
      </c>
      <c r="H111" s="7" t="s">
        <v>479</v>
      </c>
      <c r="I111">
        <f>WEEKNUM(C111)</f>
        <v>7</v>
      </c>
      <c r="J111" s="2">
        <f>F111-((G111/100)*F111)</f>
        <v>11.05</v>
      </c>
      <c r="K111" s="2">
        <f>(G111/100)*F111</f>
        <v>1.95</v>
      </c>
      <c r="L111" s="3">
        <f>J111*22.5</f>
        <v>248.62500000000003</v>
      </c>
      <c r="M111" t="str">
        <f>IF(G111=0,"Private",IF(G111=15,"Italki","Preply"))</f>
        <v>Italki</v>
      </c>
      <c r="N111">
        <f>IF(M111="Italki",1,0)</f>
        <v>1</v>
      </c>
      <c r="O111">
        <f>IF(M111="Preply",1,0)</f>
        <v>0</v>
      </c>
      <c r="P111">
        <f>IF(M111="Private",1,0)</f>
        <v>0</v>
      </c>
      <c r="Q111">
        <f>IF(G111=100,1,0)</f>
        <v>0</v>
      </c>
      <c r="R111" t="str">
        <f>IF(COUNTIF(pattern!$L$2:$L$100,A111),"ACTIVE","")</f>
        <v/>
      </c>
    </row>
    <row r="112" spans="1:18" x14ac:dyDescent="0.25">
      <c r="A112" t="s">
        <v>466</v>
      </c>
      <c r="B112" t="s">
        <v>808</v>
      </c>
      <c r="C112" s="6">
        <v>44907</v>
      </c>
      <c r="D112" t="s">
        <v>46</v>
      </c>
      <c r="E112">
        <v>60</v>
      </c>
      <c r="F112" s="2">
        <v>8</v>
      </c>
      <c r="G112">
        <v>15</v>
      </c>
      <c r="H112" t="s">
        <v>479</v>
      </c>
      <c r="I112">
        <f>WEEKNUM(C112)</f>
        <v>51</v>
      </c>
      <c r="J112" s="2">
        <f>F112-((G112/100)*F112)</f>
        <v>6.8</v>
      </c>
      <c r="K112" s="2">
        <f>(G112/100)*F112</f>
        <v>1.2</v>
      </c>
      <c r="L112" s="3">
        <f>J112*22.5</f>
        <v>153</v>
      </c>
      <c r="M112" t="str">
        <f>IF(G112=0,"Private",IF(G112=15,"Italki","Preply"))</f>
        <v>Italki</v>
      </c>
      <c r="N112">
        <f>IF(M112="Italki",1,0)</f>
        <v>1</v>
      </c>
      <c r="O112">
        <f>IF(M112="Preply",1,0)</f>
        <v>0</v>
      </c>
      <c r="P112">
        <f>IF(M112="Private",1,0)</f>
        <v>0</v>
      </c>
      <c r="Q112">
        <f>IF(G112=100,1,0)</f>
        <v>0</v>
      </c>
      <c r="R112" t="str">
        <f>IF(COUNTIF(pattern!$L$2:$L$100,A112),"ACTIVE","")</f>
        <v>ACTIVE</v>
      </c>
    </row>
    <row r="113" spans="1:18" x14ac:dyDescent="0.25">
      <c r="A113" t="s">
        <v>466</v>
      </c>
      <c r="B113" t="s">
        <v>808</v>
      </c>
      <c r="C113" s="6">
        <v>44911</v>
      </c>
      <c r="D113" t="s">
        <v>720</v>
      </c>
      <c r="E113">
        <v>60</v>
      </c>
      <c r="F113" s="2">
        <v>24</v>
      </c>
      <c r="G113">
        <v>15</v>
      </c>
      <c r="H113" t="s">
        <v>479</v>
      </c>
      <c r="I113">
        <f>WEEKNUM(C113)</f>
        <v>51</v>
      </c>
      <c r="J113" s="2">
        <f>F113-((G113/100)*F113)</f>
        <v>20.399999999999999</v>
      </c>
      <c r="K113" s="2">
        <f>(G113/100)*F113</f>
        <v>3.5999999999999996</v>
      </c>
      <c r="L113" s="3">
        <f>J113*22.5</f>
        <v>458.99999999999994</v>
      </c>
      <c r="M113" t="str">
        <f>IF(G113=0,"Private",IF(G113=15,"Italki","Preply"))</f>
        <v>Italki</v>
      </c>
      <c r="N113">
        <f>IF(M113="Italki",1,0)</f>
        <v>1</v>
      </c>
      <c r="O113">
        <f>IF(M113="Preply",1,0)</f>
        <v>0</v>
      </c>
      <c r="P113">
        <f>IF(M113="Private",1,0)</f>
        <v>0</v>
      </c>
      <c r="Q113">
        <f>IF(G113=100,1,0)</f>
        <v>0</v>
      </c>
      <c r="R113" t="str">
        <f>IF(COUNTIF(pattern!$L$2:$L$100,A113),"ACTIVE","")</f>
        <v>ACTIVE</v>
      </c>
    </row>
    <row r="114" spans="1:18" x14ac:dyDescent="0.25">
      <c r="A114" t="s">
        <v>466</v>
      </c>
      <c r="B114" t="s">
        <v>808</v>
      </c>
      <c r="C114" s="6">
        <v>44915</v>
      </c>
      <c r="D114" t="s">
        <v>296</v>
      </c>
      <c r="E114">
        <v>60</v>
      </c>
      <c r="F114" s="2">
        <v>24</v>
      </c>
      <c r="G114">
        <v>15</v>
      </c>
      <c r="H114" t="s">
        <v>479</v>
      </c>
      <c r="I114">
        <f>WEEKNUM(C114)</f>
        <v>52</v>
      </c>
      <c r="J114" s="2">
        <f>F114-((G114/100)*F114)</f>
        <v>20.399999999999999</v>
      </c>
      <c r="K114" s="2">
        <f>(G114/100)*F114</f>
        <v>3.5999999999999996</v>
      </c>
      <c r="L114" s="3">
        <f>J114*22.5</f>
        <v>458.99999999999994</v>
      </c>
      <c r="M114" t="str">
        <f>IF(G114=0,"Private",IF(G114=15,"Italki","Preply"))</f>
        <v>Italki</v>
      </c>
      <c r="N114">
        <f>IF(M114="Italki",1,0)</f>
        <v>1</v>
      </c>
      <c r="O114">
        <f>IF(M114="Preply",1,0)</f>
        <v>0</v>
      </c>
      <c r="P114">
        <f>IF(M114="Private",1,0)</f>
        <v>0</v>
      </c>
      <c r="Q114">
        <f>IF(G114=100,1,0)</f>
        <v>0</v>
      </c>
      <c r="R114" t="str">
        <f>IF(COUNTIF(pattern!$L$2:$L$100,A114),"ACTIVE","")</f>
        <v>ACTIVE</v>
      </c>
    </row>
    <row r="115" spans="1:18" x14ac:dyDescent="0.25">
      <c r="A115" t="s">
        <v>466</v>
      </c>
      <c r="B115" t="s">
        <v>808</v>
      </c>
      <c r="C115" s="6">
        <v>44923</v>
      </c>
      <c r="D115" t="s">
        <v>640</v>
      </c>
      <c r="E115">
        <v>60</v>
      </c>
      <c r="F115" s="2">
        <v>24</v>
      </c>
      <c r="G115">
        <v>15</v>
      </c>
      <c r="H115" t="s">
        <v>479</v>
      </c>
      <c r="I115">
        <f>WEEKNUM(C115)</f>
        <v>53</v>
      </c>
      <c r="J115" s="2">
        <f>F115-((G115/100)*F115)</f>
        <v>20.399999999999999</v>
      </c>
      <c r="K115" s="2">
        <f>(G115/100)*F115</f>
        <v>3.5999999999999996</v>
      </c>
      <c r="L115" s="3">
        <f>J115*22.5</f>
        <v>458.99999999999994</v>
      </c>
      <c r="M115" t="str">
        <f>IF(G115=0,"Private",IF(G115=15,"Italki","Preply"))</f>
        <v>Italki</v>
      </c>
      <c r="N115">
        <f>IF(M115="Italki",1,0)</f>
        <v>1</v>
      </c>
      <c r="O115">
        <f>IF(M115="Preply",1,0)</f>
        <v>0</v>
      </c>
      <c r="P115">
        <f>IF(M115="Private",1,0)</f>
        <v>0</v>
      </c>
      <c r="Q115">
        <f>IF(G115=100,1,0)</f>
        <v>0</v>
      </c>
      <c r="R115" t="str">
        <f>IF(COUNTIF(pattern!$L$2:$L$100,A115),"ACTIVE","")</f>
        <v>ACTIVE</v>
      </c>
    </row>
    <row r="116" spans="1:18" x14ac:dyDescent="0.25">
      <c r="A116" t="s">
        <v>466</v>
      </c>
      <c r="B116" t="s">
        <v>808</v>
      </c>
      <c r="C116" s="6">
        <v>44929</v>
      </c>
      <c r="D116" t="s">
        <v>405</v>
      </c>
      <c r="E116">
        <v>60</v>
      </c>
      <c r="F116" s="2">
        <v>24</v>
      </c>
      <c r="G116">
        <v>15</v>
      </c>
      <c r="H116" t="s">
        <v>479</v>
      </c>
      <c r="I116">
        <f>WEEKNUM(C116)</f>
        <v>1</v>
      </c>
      <c r="J116" s="2">
        <f>F116-((G116/100)*F116)</f>
        <v>20.399999999999999</v>
      </c>
      <c r="K116" s="2">
        <f>(G116/100)*F116</f>
        <v>3.5999999999999996</v>
      </c>
      <c r="L116" s="3">
        <f>J116*22.5</f>
        <v>458.99999999999994</v>
      </c>
      <c r="M116" t="str">
        <f>IF(G116=0,"Private",IF(G116=15,"Italki","Preply"))</f>
        <v>Italki</v>
      </c>
      <c r="N116">
        <f>IF(M116="Italki",1,0)</f>
        <v>1</v>
      </c>
      <c r="O116">
        <f>IF(M116="Preply",1,0)</f>
        <v>0</v>
      </c>
      <c r="P116">
        <f>IF(M116="Private",1,0)</f>
        <v>0</v>
      </c>
      <c r="Q116">
        <f>IF(G116=100,1,0)</f>
        <v>0</v>
      </c>
      <c r="R116" t="str">
        <f>IF(COUNTIF(pattern!$L$2:$L$100,A116),"ACTIVE","")</f>
        <v>ACTIVE</v>
      </c>
    </row>
    <row r="117" spans="1:18" x14ac:dyDescent="0.25">
      <c r="A117" t="s">
        <v>466</v>
      </c>
      <c r="B117" t="s">
        <v>808</v>
      </c>
      <c r="C117" s="6">
        <v>44932</v>
      </c>
      <c r="D117" t="s">
        <v>87</v>
      </c>
      <c r="E117">
        <v>60</v>
      </c>
      <c r="F117" s="2">
        <v>24</v>
      </c>
      <c r="G117">
        <v>15</v>
      </c>
      <c r="H117" t="s">
        <v>479</v>
      </c>
      <c r="I117">
        <f>WEEKNUM(C117)</f>
        <v>1</v>
      </c>
      <c r="J117" s="2">
        <f>F117-((G117/100)*F117)</f>
        <v>20.399999999999999</v>
      </c>
      <c r="K117" s="2">
        <f>(G117/100)*F117</f>
        <v>3.5999999999999996</v>
      </c>
      <c r="L117" s="3">
        <f>J117*22.5</f>
        <v>458.99999999999994</v>
      </c>
      <c r="M117" t="str">
        <f>IF(G117=0,"Private",IF(G117=15,"Italki","Preply"))</f>
        <v>Italki</v>
      </c>
      <c r="N117">
        <f>IF(M117="Italki",1,0)</f>
        <v>1</v>
      </c>
      <c r="O117">
        <f>IF(M117="Preply",1,0)</f>
        <v>0</v>
      </c>
      <c r="P117">
        <f>IF(M117="Private",1,0)</f>
        <v>0</v>
      </c>
      <c r="Q117">
        <f>IF(G117=100,1,0)</f>
        <v>0</v>
      </c>
      <c r="R117" t="str">
        <f>IF(COUNTIF(pattern!$L$2:$L$100,A117),"ACTIVE","")</f>
        <v>ACTIVE</v>
      </c>
    </row>
    <row r="118" spans="1:18" x14ac:dyDescent="0.25">
      <c r="A118" t="s">
        <v>466</v>
      </c>
      <c r="B118" t="s">
        <v>808</v>
      </c>
      <c r="C118" s="6">
        <v>44936</v>
      </c>
      <c r="D118" t="s">
        <v>377</v>
      </c>
      <c r="E118">
        <v>60</v>
      </c>
      <c r="F118" s="2">
        <v>24</v>
      </c>
      <c r="G118">
        <v>15</v>
      </c>
      <c r="H118" t="s">
        <v>479</v>
      </c>
      <c r="I118">
        <f>WEEKNUM(C118)</f>
        <v>2</v>
      </c>
      <c r="J118" s="2">
        <f>F118-((G118/100)*F118)</f>
        <v>20.399999999999999</v>
      </c>
      <c r="K118" s="2">
        <f>(G118/100)*F118</f>
        <v>3.5999999999999996</v>
      </c>
      <c r="L118" s="3">
        <f>J118*22.5</f>
        <v>458.99999999999994</v>
      </c>
      <c r="M118" t="str">
        <f>IF(G118=0,"Private",IF(G118=15,"Italki","Preply"))</f>
        <v>Italki</v>
      </c>
      <c r="N118">
        <f>IF(M118="Italki",1,0)</f>
        <v>1</v>
      </c>
      <c r="O118">
        <f>IF(M118="Preply",1,0)</f>
        <v>0</v>
      </c>
      <c r="P118">
        <f>IF(M118="Private",1,0)</f>
        <v>0</v>
      </c>
      <c r="Q118">
        <f>IF(G118=100,1,0)</f>
        <v>0</v>
      </c>
      <c r="R118" t="str">
        <f>IF(COUNTIF(pattern!$L$2:$L$100,A118),"ACTIVE","")</f>
        <v>ACTIVE</v>
      </c>
    </row>
    <row r="119" spans="1:18" x14ac:dyDescent="0.25">
      <c r="A119" t="s">
        <v>466</v>
      </c>
      <c r="B119" t="s">
        <v>808</v>
      </c>
      <c r="C119" s="6">
        <v>44939</v>
      </c>
      <c r="D119" t="s">
        <v>784</v>
      </c>
      <c r="E119">
        <v>60</v>
      </c>
      <c r="F119" s="2">
        <v>24</v>
      </c>
      <c r="G119">
        <v>15</v>
      </c>
      <c r="H119" t="s">
        <v>479</v>
      </c>
      <c r="I119">
        <f>WEEKNUM(C119)</f>
        <v>2</v>
      </c>
      <c r="J119" s="2">
        <f>F119-((G119/100)*F119)</f>
        <v>20.399999999999999</v>
      </c>
      <c r="K119" s="2">
        <f>(G119/100)*F119</f>
        <v>3.5999999999999996</v>
      </c>
      <c r="L119" s="3">
        <f>J119*22.5</f>
        <v>458.99999999999994</v>
      </c>
      <c r="M119" t="str">
        <f>IF(G119=0,"Private",IF(G119=15,"Italki","Preply"))</f>
        <v>Italki</v>
      </c>
      <c r="N119">
        <f>IF(M119="Italki",1,0)</f>
        <v>1</v>
      </c>
      <c r="O119">
        <f>IF(M119="Preply",1,0)</f>
        <v>0</v>
      </c>
      <c r="P119">
        <f>IF(M119="Private",1,0)</f>
        <v>0</v>
      </c>
      <c r="Q119">
        <f>IF(G119=100,1,0)</f>
        <v>0</v>
      </c>
      <c r="R119" t="str">
        <f>IF(COUNTIF(pattern!$L$2:$L$100,A119),"ACTIVE","")</f>
        <v>ACTIVE</v>
      </c>
    </row>
    <row r="120" spans="1:18" x14ac:dyDescent="0.25">
      <c r="A120" t="s">
        <v>13</v>
      </c>
      <c r="B120" t="s">
        <v>809</v>
      </c>
      <c r="C120" s="6">
        <v>44524</v>
      </c>
      <c r="D120" t="s">
        <v>39</v>
      </c>
      <c r="E120">
        <v>60</v>
      </c>
      <c r="F120" s="2">
        <v>10</v>
      </c>
      <c r="G120">
        <v>100</v>
      </c>
      <c r="H120" s="7" t="s">
        <v>479</v>
      </c>
      <c r="I120">
        <f>WEEKNUM(C120)</f>
        <v>48</v>
      </c>
      <c r="J120" s="2">
        <f>F120-((G120/100)*F120)</f>
        <v>0</v>
      </c>
      <c r="K120" s="2">
        <f>(G120/100)*F120</f>
        <v>10</v>
      </c>
      <c r="L120" s="3">
        <f>J120*22.5</f>
        <v>0</v>
      </c>
      <c r="M120" t="str">
        <f>IF(G120=0,"Private",IF(G120=15,"Italki","Preply"))</f>
        <v>Preply</v>
      </c>
      <c r="N120">
        <f>IF(M120="Italki",1,0)</f>
        <v>0</v>
      </c>
      <c r="O120">
        <f>IF(M120="Preply",1,0)</f>
        <v>1</v>
      </c>
      <c r="P120">
        <f>IF(M120="Private",1,0)</f>
        <v>0</v>
      </c>
      <c r="Q120">
        <f>IF(G120=100,1,0)</f>
        <v>1</v>
      </c>
      <c r="R120" t="str">
        <f>IF(COUNTIF(pattern!$L$2:$L$100,A120),"ACTIVE","")</f>
        <v/>
      </c>
    </row>
    <row r="121" spans="1:18" x14ac:dyDescent="0.25">
      <c r="A121" t="s">
        <v>13</v>
      </c>
      <c r="B121" t="s">
        <v>809</v>
      </c>
      <c r="C121" s="6">
        <v>44531</v>
      </c>
      <c r="D121" t="s">
        <v>55</v>
      </c>
      <c r="E121">
        <v>60</v>
      </c>
      <c r="F121" s="2">
        <v>10</v>
      </c>
      <c r="G121">
        <v>33</v>
      </c>
      <c r="H121" s="7" t="s">
        <v>479</v>
      </c>
      <c r="I121">
        <f>WEEKNUM(C121)</f>
        <v>49</v>
      </c>
      <c r="J121" s="2">
        <f>F121-((G121/100)*F121)</f>
        <v>6.6999999999999993</v>
      </c>
      <c r="K121" s="2">
        <f>(G121/100)*F121</f>
        <v>3.3000000000000003</v>
      </c>
      <c r="L121" s="3">
        <f>J121*22.5</f>
        <v>150.74999999999997</v>
      </c>
      <c r="M121" t="str">
        <f>IF(G121=0,"Private",IF(G121=15,"Italki","Preply"))</f>
        <v>Preply</v>
      </c>
      <c r="N121">
        <f>IF(M121="Italki",1,0)</f>
        <v>0</v>
      </c>
      <c r="O121">
        <f>IF(M121="Preply",1,0)</f>
        <v>1</v>
      </c>
      <c r="P121">
        <f>IF(M121="Private",1,0)</f>
        <v>0</v>
      </c>
      <c r="Q121">
        <f>IF(G121=100,1,0)</f>
        <v>0</v>
      </c>
      <c r="R121" t="str">
        <f>IF(COUNTIF(pattern!$L$2:$L$100,A121),"ACTIVE","")</f>
        <v/>
      </c>
    </row>
    <row r="122" spans="1:18" x14ac:dyDescent="0.25">
      <c r="A122" t="s">
        <v>13</v>
      </c>
      <c r="B122" t="s">
        <v>809</v>
      </c>
      <c r="C122" s="6">
        <v>44538</v>
      </c>
      <c r="D122" t="s">
        <v>66</v>
      </c>
      <c r="E122">
        <v>60</v>
      </c>
      <c r="F122" s="2">
        <v>10</v>
      </c>
      <c r="G122">
        <v>33</v>
      </c>
      <c r="H122" s="7" t="s">
        <v>479</v>
      </c>
      <c r="I122">
        <f>WEEKNUM(C122)</f>
        <v>50</v>
      </c>
      <c r="J122" s="2">
        <f>F122-((G122/100)*F122)</f>
        <v>6.6999999999999993</v>
      </c>
      <c r="K122" s="2">
        <f>(G122/100)*F122</f>
        <v>3.3000000000000003</v>
      </c>
      <c r="L122" s="3">
        <f>J122*22.5</f>
        <v>150.74999999999997</v>
      </c>
      <c r="M122" t="str">
        <f>IF(G122=0,"Private",IF(G122=15,"Italki","Preply"))</f>
        <v>Preply</v>
      </c>
      <c r="N122">
        <f>IF(M122="Italki",1,0)</f>
        <v>0</v>
      </c>
      <c r="O122">
        <f>IF(M122="Preply",1,0)</f>
        <v>1</v>
      </c>
      <c r="P122">
        <f>IF(M122="Private",1,0)</f>
        <v>0</v>
      </c>
      <c r="Q122">
        <f>IF(G122=100,1,0)</f>
        <v>0</v>
      </c>
      <c r="R122" t="str">
        <f>IF(COUNTIF(pattern!$L$2:$L$100,A122),"ACTIVE","")</f>
        <v/>
      </c>
    </row>
    <row r="123" spans="1:18" x14ac:dyDescent="0.25">
      <c r="A123" t="s">
        <v>22</v>
      </c>
      <c r="B123" t="s">
        <v>810</v>
      </c>
      <c r="C123" s="6">
        <v>44589</v>
      </c>
      <c r="D123" t="s">
        <v>41</v>
      </c>
      <c r="E123">
        <v>60</v>
      </c>
      <c r="F123" s="2">
        <v>15</v>
      </c>
      <c r="G123">
        <v>100</v>
      </c>
      <c r="H123" t="s">
        <v>479</v>
      </c>
      <c r="I123">
        <f>WEEKNUM(C123)</f>
        <v>5</v>
      </c>
      <c r="J123" s="2">
        <f>F123-((G123/100)*F123)</f>
        <v>0</v>
      </c>
      <c r="K123" s="2">
        <f>(G123/100)*F123</f>
        <v>15</v>
      </c>
      <c r="L123" s="3">
        <f>J123*22.5</f>
        <v>0</v>
      </c>
      <c r="M123" t="str">
        <f>IF(G123=0,"Private",IF(G123=15,"Italki","Preply"))</f>
        <v>Preply</v>
      </c>
      <c r="N123">
        <f>IF(M123="Italki",1,0)</f>
        <v>0</v>
      </c>
      <c r="O123">
        <f>IF(M123="Preply",1,0)</f>
        <v>1</v>
      </c>
      <c r="P123">
        <f>IF(M123="Private",1,0)</f>
        <v>0</v>
      </c>
      <c r="Q123">
        <f>IF(G123=100,1,0)</f>
        <v>1</v>
      </c>
      <c r="R123" t="str">
        <f>IF(COUNTIF(pattern!$L$2:$L$100,A123),"ACTIVE","")</f>
        <v/>
      </c>
    </row>
    <row r="124" spans="1:18" x14ac:dyDescent="0.25">
      <c r="A124" t="s">
        <v>22</v>
      </c>
      <c r="B124" t="s">
        <v>810</v>
      </c>
      <c r="C124" s="6">
        <v>44592</v>
      </c>
      <c r="D124" t="s">
        <v>59</v>
      </c>
      <c r="E124">
        <v>60</v>
      </c>
      <c r="F124" s="2">
        <v>15</v>
      </c>
      <c r="G124">
        <v>28</v>
      </c>
      <c r="H124" t="s">
        <v>479</v>
      </c>
      <c r="I124">
        <f>WEEKNUM(C124)</f>
        <v>6</v>
      </c>
      <c r="J124" s="2">
        <f>F124-((G124/100)*F124)</f>
        <v>10.8</v>
      </c>
      <c r="K124" s="2">
        <f>(G124/100)*F124</f>
        <v>4.2</v>
      </c>
      <c r="L124" s="3">
        <f>J124*22.5</f>
        <v>243.00000000000003</v>
      </c>
      <c r="M124" t="str">
        <f>IF(G124=0,"Private",IF(G124=15,"Italki","Preply"))</f>
        <v>Preply</v>
      </c>
      <c r="N124">
        <f>IF(M124="Italki",1,0)</f>
        <v>0</v>
      </c>
      <c r="O124">
        <f>IF(M124="Preply",1,0)</f>
        <v>1</v>
      </c>
      <c r="P124">
        <f>IF(M124="Private",1,0)</f>
        <v>0</v>
      </c>
      <c r="Q124">
        <f>IF(G124=100,1,0)</f>
        <v>0</v>
      </c>
      <c r="R124" t="str">
        <f>IF(COUNTIF(pattern!$L$2:$L$100,A124),"ACTIVE","")</f>
        <v/>
      </c>
    </row>
    <row r="125" spans="1:18" x14ac:dyDescent="0.25">
      <c r="A125" t="s">
        <v>22</v>
      </c>
      <c r="B125" t="s">
        <v>810</v>
      </c>
      <c r="C125" s="6">
        <v>44599</v>
      </c>
      <c r="D125" t="s">
        <v>676</v>
      </c>
      <c r="E125">
        <v>60</v>
      </c>
      <c r="F125" s="2">
        <v>15</v>
      </c>
      <c r="G125">
        <v>28</v>
      </c>
      <c r="H125" t="s">
        <v>479</v>
      </c>
      <c r="I125">
        <f>WEEKNUM(C125)</f>
        <v>7</v>
      </c>
      <c r="J125" s="2">
        <f>F125-((G125/100)*F125)</f>
        <v>10.8</v>
      </c>
      <c r="K125" s="2">
        <f>(G125/100)*F125</f>
        <v>4.2</v>
      </c>
      <c r="L125" s="3">
        <f>J125*22.5</f>
        <v>243.00000000000003</v>
      </c>
      <c r="M125" t="str">
        <f>IF(G125=0,"Private",IF(G125=15,"Italki","Preply"))</f>
        <v>Preply</v>
      </c>
      <c r="N125">
        <f>IF(M125="Italki",1,0)</f>
        <v>0</v>
      </c>
      <c r="O125">
        <f>IF(M125="Preply",1,0)</f>
        <v>1</v>
      </c>
      <c r="P125">
        <f>IF(M125="Private",1,0)</f>
        <v>0</v>
      </c>
      <c r="Q125">
        <f>IF(G125=100,1,0)</f>
        <v>0</v>
      </c>
      <c r="R125" t="str">
        <f>IF(COUNTIF(pattern!$L$2:$L$100,A125),"ACTIVE","")</f>
        <v/>
      </c>
    </row>
    <row r="126" spans="1:18" x14ac:dyDescent="0.25">
      <c r="A126" t="s">
        <v>22</v>
      </c>
      <c r="B126" t="s">
        <v>810</v>
      </c>
      <c r="C126" s="6">
        <v>44602</v>
      </c>
      <c r="D126" t="s">
        <v>110</v>
      </c>
      <c r="E126">
        <v>60</v>
      </c>
      <c r="F126" s="2">
        <v>15</v>
      </c>
      <c r="G126">
        <v>28</v>
      </c>
      <c r="H126" t="s">
        <v>479</v>
      </c>
      <c r="I126">
        <f>WEEKNUM(C126)</f>
        <v>7</v>
      </c>
      <c r="J126" s="2">
        <f>F126-((G126/100)*F126)</f>
        <v>10.8</v>
      </c>
      <c r="K126" s="2">
        <f>(G126/100)*F126</f>
        <v>4.2</v>
      </c>
      <c r="L126" s="3">
        <f>J126*22.5</f>
        <v>243.00000000000003</v>
      </c>
      <c r="M126" t="str">
        <f>IF(G126=0,"Private",IF(G126=15,"Italki","Preply"))</f>
        <v>Preply</v>
      </c>
      <c r="N126">
        <f>IF(M126="Italki",1,0)</f>
        <v>0</v>
      </c>
      <c r="O126">
        <f>IF(M126="Preply",1,0)</f>
        <v>1</v>
      </c>
      <c r="P126">
        <f>IF(M126="Private",1,0)</f>
        <v>0</v>
      </c>
      <c r="Q126">
        <f>IF(G126=100,1,0)</f>
        <v>0</v>
      </c>
      <c r="R126" t="str">
        <f>IF(COUNTIF(pattern!$L$2:$L$100,A126),"ACTIVE","")</f>
        <v/>
      </c>
    </row>
    <row r="127" spans="1:18" x14ac:dyDescent="0.25">
      <c r="A127" t="s">
        <v>22</v>
      </c>
      <c r="B127" t="s">
        <v>810</v>
      </c>
      <c r="C127" s="6">
        <v>44635</v>
      </c>
      <c r="D127" t="s">
        <v>314</v>
      </c>
      <c r="E127">
        <v>60</v>
      </c>
      <c r="F127" s="2">
        <v>15</v>
      </c>
      <c r="G127">
        <v>25</v>
      </c>
      <c r="H127" t="s">
        <v>479</v>
      </c>
      <c r="I127">
        <f>WEEKNUM(C127)</f>
        <v>12</v>
      </c>
      <c r="J127" s="2">
        <f>F127-((G127/100)*F127)</f>
        <v>11.25</v>
      </c>
      <c r="K127" s="2">
        <f>(G127/100)*F127</f>
        <v>3.75</v>
      </c>
      <c r="L127" s="3">
        <f>J127*22.5</f>
        <v>253.125</v>
      </c>
      <c r="M127" t="str">
        <f>IF(G127=0,"Private",IF(G127=15,"Italki","Preply"))</f>
        <v>Preply</v>
      </c>
      <c r="N127">
        <f>IF(M127="Italki",1,0)</f>
        <v>0</v>
      </c>
      <c r="O127">
        <f>IF(M127="Preply",1,0)</f>
        <v>1</v>
      </c>
      <c r="P127">
        <f>IF(M127="Private",1,0)</f>
        <v>0</v>
      </c>
      <c r="Q127">
        <f>IF(G127=100,1,0)</f>
        <v>0</v>
      </c>
      <c r="R127" t="str">
        <f>IF(COUNTIF(pattern!$L$2:$L$100,A127),"ACTIVE","")</f>
        <v/>
      </c>
    </row>
    <row r="128" spans="1:18" x14ac:dyDescent="0.25">
      <c r="A128" t="s">
        <v>22</v>
      </c>
      <c r="B128" t="s">
        <v>810</v>
      </c>
      <c r="C128" s="6">
        <v>44642</v>
      </c>
      <c r="D128" t="s">
        <v>377</v>
      </c>
      <c r="E128">
        <v>60</v>
      </c>
      <c r="F128" s="2">
        <v>15</v>
      </c>
      <c r="G128">
        <v>25</v>
      </c>
      <c r="H128" t="s">
        <v>479</v>
      </c>
      <c r="I128">
        <f>WEEKNUM(C128)</f>
        <v>13</v>
      </c>
      <c r="J128" s="2">
        <f>F128-((G128/100)*F128)</f>
        <v>11.25</v>
      </c>
      <c r="K128" s="2">
        <f>(G128/100)*F128</f>
        <v>3.75</v>
      </c>
      <c r="L128" s="3">
        <f>J128*22.5</f>
        <v>253.125</v>
      </c>
      <c r="M128" t="str">
        <f>IF(G128=0,"Private",IF(G128=15,"Italki","Preply"))</f>
        <v>Preply</v>
      </c>
      <c r="N128">
        <f>IF(M128="Italki",1,0)</f>
        <v>0</v>
      </c>
      <c r="O128">
        <f>IF(M128="Preply",1,0)</f>
        <v>1</v>
      </c>
      <c r="P128">
        <f>IF(M128="Private",1,0)</f>
        <v>0</v>
      </c>
      <c r="Q128">
        <f>IF(G128=100,1,0)</f>
        <v>0</v>
      </c>
      <c r="R128" t="str">
        <f>IF(COUNTIF(pattern!$L$2:$L$100,A128),"ACTIVE","")</f>
        <v/>
      </c>
    </row>
    <row r="129" spans="1:18" x14ac:dyDescent="0.25">
      <c r="A129" t="s">
        <v>22</v>
      </c>
      <c r="B129" t="s">
        <v>810</v>
      </c>
      <c r="C129" s="6">
        <v>44686</v>
      </c>
      <c r="D129" t="s">
        <v>654</v>
      </c>
      <c r="E129">
        <v>60</v>
      </c>
      <c r="F129" s="2">
        <v>15</v>
      </c>
      <c r="G129">
        <v>25</v>
      </c>
      <c r="H129" t="s">
        <v>479</v>
      </c>
      <c r="I129">
        <f>WEEKNUM(C129)</f>
        <v>19</v>
      </c>
      <c r="J129" s="2">
        <f>F129-((G129/100)*F129)</f>
        <v>11.25</v>
      </c>
      <c r="K129" s="2">
        <f>(G129/100)*F129</f>
        <v>3.75</v>
      </c>
      <c r="L129" s="3">
        <f>J129*22.5</f>
        <v>253.125</v>
      </c>
      <c r="M129" t="str">
        <f>IF(G129=0,"Private",IF(G129=15,"Italki","Preply"))</f>
        <v>Preply</v>
      </c>
      <c r="N129">
        <f>IF(M129="Italki",1,0)</f>
        <v>0</v>
      </c>
      <c r="O129">
        <f>IF(M129="Preply",1,0)</f>
        <v>1</v>
      </c>
      <c r="P129">
        <f>IF(M129="Private",1,0)</f>
        <v>0</v>
      </c>
      <c r="Q129">
        <f>IF(G129=100,1,0)</f>
        <v>0</v>
      </c>
      <c r="R129" t="str">
        <f>IF(COUNTIF(pattern!$L$2:$L$100,A129),"ACTIVE","")</f>
        <v/>
      </c>
    </row>
    <row r="130" spans="1:18" x14ac:dyDescent="0.25">
      <c r="A130" t="s">
        <v>22</v>
      </c>
      <c r="B130" t="s">
        <v>810</v>
      </c>
      <c r="C130" s="6">
        <v>44691</v>
      </c>
      <c r="D130" t="s">
        <v>306</v>
      </c>
      <c r="E130">
        <v>60</v>
      </c>
      <c r="F130" s="2">
        <v>15</v>
      </c>
      <c r="G130">
        <v>25</v>
      </c>
      <c r="H130" t="s">
        <v>479</v>
      </c>
      <c r="I130">
        <f>WEEKNUM(C130)</f>
        <v>20</v>
      </c>
      <c r="J130" s="2">
        <f>F130-((G130/100)*F130)</f>
        <v>11.25</v>
      </c>
      <c r="K130" s="2">
        <f>(G130/100)*F130</f>
        <v>3.75</v>
      </c>
      <c r="L130" s="3">
        <f>J130*22.5</f>
        <v>253.125</v>
      </c>
      <c r="M130" t="str">
        <f>IF(G130=0,"Private",IF(G130=15,"Italki","Preply"))</f>
        <v>Preply</v>
      </c>
      <c r="N130">
        <f>IF(M130="Italki",1,0)</f>
        <v>0</v>
      </c>
      <c r="O130">
        <f>IF(M130="Preply",1,0)</f>
        <v>1</v>
      </c>
      <c r="P130">
        <f>IF(M130="Private",1,0)</f>
        <v>0</v>
      </c>
      <c r="Q130">
        <f>IF(G130=100,1,0)</f>
        <v>0</v>
      </c>
      <c r="R130" t="str">
        <f>IF(COUNTIF(pattern!$L$2:$L$100,A130),"ACTIVE","")</f>
        <v/>
      </c>
    </row>
    <row r="131" spans="1:18" x14ac:dyDescent="0.25">
      <c r="A131" t="s">
        <v>22</v>
      </c>
      <c r="B131" t="s">
        <v>810</v>
      </c>
      <c r="C131" s="6">
        <v>44706</v>
      </c>
      <c r="D131" t="s">
        <v>349</v>
      </c>
      <c r="E131">
        <v>60</v>
      </c>
      <c r="F131" s="2">
        <v>15</v>
      </c>
      <c r="G131">
        <v>25</v>
      </c>
      <c r="H131" t="s">
        <v>479</v>
      </c>
      <c r="I131">
        <f>WEEKNUM(C131)</f>
        <v>22</v>
      </c>
      <c r="J131" s="2">
        <f>F131-((G131/100)*F131)</f>
        <v>11.25</v>
      </c>
      <c r="K131" s="2">
        <f>(G131/100)*F131</f>
        <v>3.75</v>
      </c>
      <c r="L131" s="3">
        <f>J131*22.5</f>
        <v>253.125</v>
      </c>
      <c r="M131" t="str">
        <f>IF(G131=0,"Private",IF(G131=15,"Italki","Preply"))</f>
        <v>Preply</v>
      </c>
      <c r="N131">
        <f>IF(M131="Italki",1,0)</f>
        <v>0</v>
      </c>
      <c r="O131">
        <f>IF(M131="Preply",1,0)</f>
        <v>1</v>
      </c>
      <c r="P131">
        <f>IF(M131="Private",1,0)</f>
        <v>0</v>
      </c>
      <c r="Q131">
        <f>IF(G131=100,1,0)</f>
        <v>0</v>
      </c>
      <c r="R131" t="str">
        <f>IF(COUNTIF(pattern!$L$2:$L$100,A131),"ACTIVE","")</f>
        <v/>
      </c>
    </row>
    <row r="132" spans="1:18" x14ac:dyDescent="0.25">
      <c r="A132" t="s">
        <v>661</v>
      </c>
      <c r="B132" t="s">
        <v>811</v>
      </c>
      <c r="C132" s="6">
        <v>44935</v>
      </c>
      <c r="D132" t="s">
        <v>704</v>
      </c>
      <c r="E132">
        <v>60</v>
      </c>
      <c r="F132" s="2">
        <v>25</v>
      </c>
      <c r="G132">
        <v>100</v>
      </c>
      <c r="H132" t="s">
        <v>479</v>
      </c>
      <c r="I132">
        <f>WEEKNUM(C132)</f>
        <v>2</v>
      </c>
      <c r="J132" s="2">
        <f>F132-((G132/100)*F132)</f>
        <v>0</v>
      </c>
      <c r="K132" s="2">
        <f>(G132/100)*F132</f>
        <v>25</v>
      </c>
      <c r="L132" s="3">
        <f>J132*22.5</f>
        <v>0</v>
      </c>
      <c r="M132" t="str">
        <f>IF(G132=0,"Private",IF(G132=15,"Italki","Preply"))</f>
        <v>Preply</v>
      </c>
      <c r="N132">
        <f>IF(M132="Italki",1,0)</f>
        <v>0</v>
      </c>
      <c r="O132">
        <f>IF(M132="Preply",1,0)</f>
        <v>1</v>
      </c>
      <c r="P132">
        <f>IF(M132="Private",1,0)</f>
        <v>0</v>
      </c>
      <c r="Q132">
        <f>IF(G132=100,1,0)</f>
        <v>1</v>
      </c>
      <c r="R132" t="str">
        <f>IF(COUNTIF(pattern!$L$2:$L$100,A132),"ACTIVE","")</f>
        <v/>
      </c>
    </row>
    <row r="133" spans="1:18" x14ac:dyDescent="0.25">
      <c r="A133" t="s">
        <v>496</v>
      </c>
      <c r="B133" t="s">
        <v>812</v>
      </c>
      <c r="C133" s="6">
        <v>44886</v>
      </c>
      <c r="D133" t="s">
        <v>46</v>
      </c>
      <c r="E133">
        <v>60</v>
      </c>
      <c r="F133" s="2">
        <v>22</v>
      </c>
      <c r="G133">
        <v>100</v>
      </c>
      <c r="H133" t="s">
        <v>479</v>
      </c>
      <c r="I133">
        <f>WEEKNUM(C133)</f>
        <v>48</v>
      </c>
      <c r="J133" s="2">
        <f>F133-((G133/100)*F133)</f>
        <v>0</v>
      </c>
      <c r="K133" s="2">
        <f>(G133/100)*F133</f>
        <v>22</v>
      </c>
      <c r="L133" s="3">
        <f>J133*22.5</f>
        <v>0</v>
      </c>
      <c r="M133" t="str">
        <f>IF(G133=0,"Private",IF(G133=15,"Italki","Preply"))</f>
        <v>Preply</v>
      </c>
      <c r="N133">
        <f>IF(M133="Italki",1,0)</f>
        <v>0</v>
      </c>
      <c r="O133">
        <f>IF(M133="Preply",1,0)</f>
        <v>1</v>
      </c>
      <c r="P133">
        <f>IF(M133="Private",1,0)</f>
        <v>0</v>
      </c>
      <c r="Q133">
        <f>IF(G133=100,1,0)</f>
        <v>1</v>
      </c>
      <c r="R133" t="str">
        <f>IF(COUNTIF(pattern!$L$2:$L$100,A133),"ACTIVE","")</f>
        <v/>
      </c>
    </row>
    <row r="134" spans="1:18" x14ac:dyDescent="0.25">
      <c r="A134" t="s">
        <v>8</v>
      </c>
      <c r="B134" t="s">
        <v>814</v>
      </c>
      <c r="C134" s="6">
        <v>43903</v>
      </c>
      <c r="D134" t="s">
        <v>33</v>
      </c>
      <c r="E134">
        <v>90</v>
      </c>
      <c r="F134" s="2">
        <v>16</v>
      </c>
      <c r="G134">
        <v>0</v>
      </c>
      <c r="H134" s="3" t="s">
        <v>479</v>
      </c>
      <c r="I134">
        <f>WEEKNUM(C134)</f>
        <v>11</v>
      </c>
      <c r="J134" s="2">
        <f>F134-((G134/100)*F134)</f>
        <v>16</v>
      </c>
      <c r="K134" s="2">
        <f>(G134/100)*F134</f>
        <v>0</v>
      </c>
      <c r="L134" s="3">
        <f>J134*22.5</f>
        <v>360</v>
      </c>
      <c r="M134" t="str">
        <f>IF(G134=0,"Private",IF(G134=15,"Italki","Preply"))</f>
        <v>Private</v>
      </c>
      <c r="N134">
        <f>IF(M134="Italki",1,0)</f>
        <v>0</v>
      </c>
      <c r="O134">
        <f>IF(M134="Preply",1,0)</f>
        <v>0</v>
      </c>
      <c r="P134">
        <f>IF(M134="Private",1,0)</f>
        <v>1</v>
      </c>
      <c r="Q134">
        <f>IF(G134=100,1,0)</f>
        <v>0</v>
      </c>
      <c r="R134" t="str">
        <f>IF(COUNTIF(pattern!$L$2:$L$100,A134),"ACTIVE","")</f>
        <v/>
      </c>
    </row>
    <row r="135" spans="1:18" x14ac:dyDescent="0.25">
      <c r="A135" t="s">
        <v>8</v>
      </c>
      <c r="B135" t="s">
        <v>814</v>
      </c>
      <c r="C135" s="6">
        <v>43906</v>
      </c>
      <c r="D135" t="s">
        <v>48</v>
      </c>
      <c r="E135">
        <v>90</v>
      </c>
      <c r="F135" s="2">
        <v>16</v>
      </c>
      <c r="G135">
        <v>0</v>
      </c>
      <c r="H135" s="3" t="s">
        <v>479</v>
      </c>
      <c r="I135">
        <f>WEEKNUM(C135)</f>
        <v>12</v>
      </c>
      <c r="J135" s="2">
        <f>F135-((G135/100)*F135)</f>
        <v>16</v>
      </c>
      <c r="K135" s="2">
        <f>(G135/100)*F135</f>
        <v>0</v>
      </c>
      <c r="L135" s="3">
        <f>J135*22.5</f>
        <v>360</v>
      </c>
      <c r="M135" t="str">
        <f>IF(G135=0,"Private",IF(G135=15,"Italki","Preply"))</f>
        <v>Private</v>
      </c>
      <c r="N135">
        <f>IF(M135="Italki",1,0)</f>
        <v>0</v>
      </c>
      <c r="O135">
        <f>IF(M135="Preply",1,0)</f>
        <v>0</v>
      </c>
      <c r="P135">
        <f>IF(M135="Private",1,0)</f>
        <v>1</v>
      </c>
      <c r="Q135">
        <f>IF(G135=100,1,0)</f>
        <v>0</v>
      </c>
      <c r="R135" t="str">
        <f>IF(COUNTIF(pattern!$L$2:$L$100,A135),"ACTIVE","")</f>
        <v/>
      </c>
    </row>
    <row r="136" spans="1:18" x14ac:dyDescent="0.25">
      <c r="A136" t="s">
        <v>8</v>
      </c>
      <c r="B136" t="s">
        <v>814</v>
      </c>
      <c r="C136" s="6">
        <v>43910</v>
      </c>
      <c r="D136" t="s">
        <v>4</v>
      </c>
      <c r="E136">
        <v>90</v>
      </c>
      <c r="F136" s="2">
        <v>16</v>
      </c>
      <c r="G136">
        <v>0</v>
      </c>
      <c r="H136" s="3" t="s">
        <v>479</v>
      </c>
      <c r="I136">
        <f>WEEKNUM(C136)</f>
        <v>12</v>
      </c>
      <c r="J136" s="2">
        <f>F136-((G136/100)*F136)</f>
        <v>16</v>
      </c>
      <c r="K136" s="2">
        <f>(G136/100)*F136</f>
        <v>0</v>
      </c>
      <c r="L136" s="3">
        <f>J136*22.5</f>
        <v>360</v>
      </c>
      <c r="M136" t="str">
        <f>IF(G136=0,"Private",IF(G136=15,"Italki","Preply"))</f>
        <v>Private</v>
      </c>
      <c r="N136">
        <f>IF(M136="Italki",1,0)</f>
        <v>0</v>
      </c>
      <c r="O136">
        <f>IF(M136="Preply",1,0)</f>
        <v>0</v>
      </c>
      <c r="P136">
        <f>IF(M136="Private",1,0)</f>
        <v>1</v>
      </c>
      <c r="Q136">
        <f>IF(G136=100,1,0)</f>
        <v>0</v>
      </c>
      <c r="R136" t="str">
        <f>IF(COUNTIF(pattern!$L$2:$L$100,A136),"ACTIVE","")</f>
        <v/>
      </c>
    </row>
    <row r="137" spans="1:18" x14ac:dyDescent="0.25">
      <c r="A137" t="s">
        <v>8</v>
      </c>
      <c r="B137" t="s">
        <v>814</v>
      </c>
      <c r="C137" s="6">
        <v>43913</v>
      </c>
      <c r="D137" t="s">
        <v>71</v>
      </c>
      <c r="E137">
        <v>90</v>
      </c>
      <c r="F137" s="2">
        <v>16</v>
      </c>
      <c r="G137">
        <v>0</v>
      </c>
      <c r="H137" s="3" t="s">
        <v>479</v>
      </c>
      <c r="I137">
        <f>WEEKNUM(C137)</f>
        <v>13</v>
      </c>
      <c r="J137" s="2">
        <f>F137-((G137/100)*F137)</f>
        <v>16</v>
      </c>
      <c r="K137" s="2">
        <f>(G137/100)*F137</f>
        <v>0</v>
      </c>
      <c r="L137" s="3">
        <f>J137*22.5</f>
        <v>360</v>
      </c>
      <c r="M137" t="str">
        <f>IF(G137=0,"Private",IF(G137=15,"Italki","Preply"))</f>
        <v>Private</v>
      </c>
      <c r="N137">
        <f>IF(M137="Italki",1,0)</f>
        <v>0</v>
      </c>
      <c r="O137">
        <f>IF(M137="Preply",1,0)</f>
        <v>0</v>
      </c>
      <c r="P137">
        <f>IF(M137="Private",1,0)</f>
        <v>1</v>
      </c>
      <c r="Q137">
        <f>IF(G137=100,1,0)</f>
        <v>0</v>
      </c>
      <c r="R137" t="str">
        <f>IF(COUNTIF(pattern!$L$2:$L$100,A137),"ACTIVE","")</f>
        <v/>
      </c>
    </row>
    <row r="138" spans="1:18" x14ac:dyDescent="0.25">
      <c r="A138" t="s">
        <v>8</v>
      </c>
      <c r="B138" t="s">
        <v>814</v>
      </c>
      <c r="C138" s="6">
        <v>43917</v>
      </c>
      <c r="D138" t="s">
        <v>5</v>
      </c>
      <c r="E138">
        <v>90</v>
      </c>
      <c r="F138" s="2">
        <v>17.37142857142857</v>
      </c>
      <c r="G138">
        <v>0</v>
      </c>
      <c r="H138" s="3" t="s">
        <v>479</v>
      </c>
      <c r="I138">
        <f>WEEKNUM(C138)</f>
        <v>13</v>
      </c>
      <c r="J138" s="2">
        <f>F138-((G138/100)*F138)</f>
        <v>17.37142857142857</v>
      </c>
      <c r="K138" s="2">
        <f>(G138/100)*F138</f>
        <v>0</v>
      </c>
      <c r="L138" s="3">
        <f>J138*22.5</f>
        <v>390.85714285714283</v>
      </c>
      <c r="M138" t="str">
        <f>IF(G138=0,"Private",IF(G138=15,"Italki","Preply"))</f>
        <v>Private</v>
      </c>
      <c r="N138">
        <f>IF(M138="Italki",1,0)</f>
        <v>0</v>
      </c>
      <c r="O138">
        <f>IF(M138="Preply",1,0)</f>
        <v>0</v>
      </c>
      <c r="P138">
        <f>IF(M138="Private",1,0)</f>
        <v>1</v>
      </c>
      <c r="Q138">
        <f>IF(G138=100,1,0)</f>
        <v>0</v>
      </c>
      <c r="R138" t="str">
        <f>IF(COUNTIF(pattern!$L$2:$L$100,A138),"ACTIVE","")</f>
        <v/>
      </c>
    </row>
    <row r="139" spans="1:18" x14ac:dyDescent="0.25">
      <c r="A139" t="s">
        <v>8</v>
      </c>
      <c r="B139" t="s">
        <v>814</v>
      </c>
      <c r="C139" s="6">
        <v>43920</v>
      </c>
      <c r="D139" t="s">
        <v>89</v>
      </c>
      <c r="E139">
        <v>90</v>
      </c>
      <c r="F139" s="2">
        <v>17.37142857142857</v>
      </c>
      <c r="G139">
        <v>0</v>
      </c>
      <c r="H139" s="3" t="s">
        <v>479</v>
      </c>
      <c r="I139">
        <f>WEEKNUM(C139)</f>
        <v>14</v>
      </c>
      <c r="J139" s="2">
        <f>F139-((G139/100)*F139)</f>
        <v>17.37142857142857</v>
      </c>
      <c r="K139" s="2">
        <f>(G139/100)*F139</f>
        <v>0</v>
      </c>
      <c r="L139" s="3">
        <f>J139*22.5</f>
        <v>390.85714285714283</v>
      </c>
      <c r="M139" t="str">
        <f>IF(G139=0,"Private",IF(G139=15,"Italki","Preply"))</f>
        <v>Private</v>
      </c>
      <c r="N139">
        <f>IF(M139="Italki",1,0)</f>
        <v>0</v>
      </c>
      <c r="O139">
        <f>IF(M139="Preply",1,0)</f>
        <v>0</v>
      </c>
      <c r="P139">
        <f>IF(M139="Private",1,0)</f>
        <v>1</v>
      </c>
      <c r="Q139">
        <f>IF(G139=100,1,0)</f>
        <v>0</v>
      </c>
      <c r="R139" t="str">
        <f>IF(COUNTIF(pattern!$L$2:$L$100,A139),"ACTIVE","")</f>
        <v/>
      </c>
    </row>
    <row r="140" spans="1:18" x14ac:dyDescent="0.25">
      <c r="A140" t="s">
        <v>8</v>
      </c>
      <c r="B140" t="s">
        <v>814</v>
      </c>
      <c r="C140" s="6">
        <v>43924</v>
      </c>
      <c r="D140" t="s">
        <v>96</v>
      </c>
      <c r="E140">
        <v>90</v>
      </c>
      <c r="F140" s="2">
        <v>17.37142857142857</v>
      </c>
      <c r="G140">
        <v>0</v>
      </c>
      <c r="H140" s="3" t="s">
        <v>479</v>
      </c>
      <c r="I140">
        <f>WEEKNUM(C140)</f>
        <v>14</v>
      </c>
      <c r="J140" s="2">
        <f>F140-((G140/100)*F140)</f>
        <v>17.37142857142857</v>
      </c>
      <c r="K140" s="2">
        <f>(G140/100)*F140</f>
        <v>0</v>
      </c>
      <c r="L140" s="3">
        <f>J140*22.5</f>
        <v>390.85714285714283</v>
      </c>
      <c r="M140" t="str">
        <f>IF(G140=0,"Private",IF(G140=15,"Italki","Preply"))</f>
        <v>Private</v>
      </c>
      <c r="N140">
        <f>IF(M140="Italki",1,0)</f>
        <v>0</v>
      </c>
      <c r="O140">
        <f>IF(M140="Preply",1,0)</f>
        <v>0</v>
      </c>
      <c r="P140">
        <f>IF(M140="Private",1,0)</f>
        <v>1</v>
      </c>
      <c r="Q140">
        <f>IF(G140=100,1,0)</f>
        <v>0</v>
      </c>
      <c r="R140" t="str">
        <f>IF(COUNTIF(pattern!$L$2:$L$100,A140),"ACTIVE","")</f>
        <v/>
      </c>
    </row>
    <row r="141" spans="1:18" x14ac:dyDescent="0.25">
      <c r="A141" t="s">
        <v>8</v>
      </c>
      <c r="B141" t="s">
        <v>814</v>
      </c>
      <c r="C141" s="6">
        <v>43927</v>
      </c>
      <c r="D141" t="s">
        <v>104</v>
      </c>
      <c r="E141">
        <v>90</v>
      </c>
      <c r="F141" s="2">
        <v>17.37142857142857</v>
      </c>
      <c r="G141">
        <v>0</v>
      </c>
      <c r="H141" s="3" t="s">
        <v>479</v>
      </c>
      <c r="I141">
        <f>WEEKNUM(C141)</f>
        <v>15</v>
      </c>
      <c r="J141" s="2">
        <f>F141-((G141/100)*F141)</f>
        <v>17.37142857142857</v>
      </c>
      <c r="K141" s="2">
        <f>(G141/100)*F141</f>
        <v>0</v>
      </c>
      <c r="L141" s="3">
        <f>J141*22.5</f>
        <v>390.85714285714283</v>
      </c>
      <c r="M141" t="str">
        <f>IF(G141=0,"Private",IF(G141=15,"Italki","Preply"))</f>
        <v>Private</v>
      </c>
      <c r="N141">
        <f>IF(M141="Italki",1,0)</f>
        <v>0</v>
      </c>
      <c r="O141">
        <f>IF(M141="Preply",1,0)</f>
        <v>0</v>
      </c>
      <c r="P141">
        <f>IF(M141="Private",1,0)</f>
        <v>1</v>
      </c>
      <c r="Q141">
        <f>IF(G141=100,1,0)</f>
        <v>0</v>
      </c>
      <c r="R141" t="str">
        <f>IF(COUNTIF(pattern!$L$2:$L$100,A141),"ACTIVE","")</f>
        <v/>
      </c>
    </row>
    <row r="142" spans="1:18" x14ac:dyDescent="0.25">
      <c r="A142" t="s">
        <v>8</v>
      </c>
      <c r="B142" t="s">
        <v>814</v>
      </c>
      <c r="C142" s="6">
        <v>43931</v>
      </c>
      <c r="D142" t="s">
        <v>6</v>
      </c>
      <c r="E142">
        <v>90</v>
      </c>
      <c r="F142" s="2">
        <v>17.37142857142857</v>
      </c>
      <c r="G142">
        <v>0</v>
      </c>
      <c r="H142" s="3" t="s">
        <v>479</v>
      </c>
      <c r="I142">
        <f>WEEKNUM(C142)</f>
        <v>15</v>
      </c>
      <c r="J142" s="2">
        <f>F142-((G142/100)*F142)</f>
        <v>17.37142857142857</v>
      </c>
      <c r="K142" s="2">
        <f>(G142/100)*F142</f>
        <v>0</v>
      </c>
      <c r="L142" s="3">
        <f>J142*22.5</f>
        <v>390.85714285714283</v>
      </c>
      <c r="M142" t="str">
        <f>IF(G142=0,"Private",IF(G142=15,"Italki","Preply"))</f>
        <v>Private</v>
      </c>
      <c r="N142">
        <f>IF(M142="Italki",1,0)</f>
        <v>0</v>
      </c>
      <c r="O142">
        <f>IF(M142="Preply",1,0)</f>
        <v>0</v>
      </c>
      <c r="P142">
        <f>IF(M142="Private",1,0)</f>
        <v>1</v>
      </c>
      <c r="Q142">
        <f>IF(G142=100,1,0)</f>
        <v>0</v>
      </c>
      <c r="R142" t="str">
        <f>IF(COUNTIF(pattern!$L$2:$L$100,A142),"ACTIVE","")</f>
        <v/>
      </c>
    </row>
    <row r="143" spans="1:18" x14ac:dyDescent="0.25">
      <c r="A143" t="s">
        <v>8</v>
      </c>
      <c r="B143" t="s">
        <v>814</v>
      </c>
      <c r="C143" s="6">
        <v>43934</v>
      </c>
      <c r="D143" t="s">
        <v>119</v>
      </c>
      <c r="E143">
        <v>90</v>
      </c>
      <c r="F143" s="2">
        <v>17.37142857142857</v>
      </c>
      <c r="G143">
        <v>0</v>
      </c>
      <c r="H143" s="3" t="s">
        <v>479</v>
      </c>
      <c r="I143">
        <f>WEEKNUM(C143)</f>
        <v>16</v>
      </c>
      <c r="J143" s="2">
        <f>F143-((G143/100)*F143)</f>
        <v>17.37142857142857</v>
      </c>
      <c r="K143" s="2">
        <f>(G143/100)*F143</f>
        <v>0</v>
      </c>
      <c r="L143" s="3">
        <f>J143*22.5</f>
        <v>390.85714285714283</v>
      </c>
      <c r="M143" t="str">
        <f>IF(G143=0,"Private",IF(G143=15,"Italki","Preply"))</f>
        <v>Private</v>
      </c>
      <c r="N143">
        <f>IF(M143="Italki",1,0)</f>
        <v>0</v>
      </c>
      <c r="O143">
        <f>IF(M143="Preply",1,0)</f>
        <v>0</v>
      </c>
      <c r="P143">
        <f>IF(M143="Private",1,0)</f>
        <v>1</v>
      </c>
      <c r="Q143">
        <f>IF(G143=100,1,0)</f>
        <v>0</v>
      </c>
      <c r="R143" t="str">
        <f>IF(COUNTIF(pattern!$L$2:$L$100,A143),"ACTIVE","")</f>
        <v/>
      </c>
    </row>
    <row r="144" spans="1:18" x14ac:dyDescent="0.25">
      <c r="A144" t="s">
        <v>8</v>
      </c>
      <c r="B144" t="s">
        <v>814</v>
      </c>
      <c r="C144" s="6">
        <v>43938</v>
      </c>
      <c r="D144" t="s">
        <v>126</v>
      </c>
      <c r="E144">
        <v>90</v>
      </c>
      <c r="F144" s="2">
        <v>17.37142857142857</v>
      </c>
      <c r="G144">
        <v>0</v>
      </c>
      <c r="H144" s="3" t="s">
        <v>479</v>
      </c>
      <c r="I144">
        <f>WEEKNUM(C144)</f>
        <v>16</v>
      </c>
      <c r="J144" s="2">
        <f>F144-((G144/100)*F144)</f>
        <v>17.37142857142857</v>
      </c>
      <c r="K144" s="2">
        <f>(G144/100)*F144</f>
        <v>0</v>
      </c>
      <c r="L144" s="3">
        <f>J144*22.5</f>
        <v>390.85714285714283</v>
      </c>
      <c r="M144" t="str">
        <f>IF(G144=0,"Private",IF(G144=15,"Italki","Preply"))</f>
        <v>Private</v>
      </c>
      <c r="N144">
        <f>IF(M144="Italki",1,0)</f>
        <v>0</v>
      </c>
      <c r="O144">
        <f>IF(M144="Preply",1,0)</f>
        <v>0</v>
      </c>
      <c r="P144">
        <f>IF(M144="Private",1,0)</f>
        <v>1</v>
      </c>
      <c r="Q144">
        <f>IF(G144=100,1,0)</f>
        <v>0</v>
      </c>
      <c r="R144" t="str">
        <f>IF(COUNTIF(pattern!$L$2:$L$100,A144),"ACTIVE","")</f>
        <v/>
      </c>
    </row>
    <row r="145" spans="1:18" x14ac:dyDescent="0.25">
      <c r="A145" t="s">
        <v>8</v>
      </c>
      <c r="B145" t="s">
        <v>814</v>
      </c>
      <c r="C145" s="6">
        <v>43941</v>
      </c>
      <c r="D145" t="s">
        <v>133</v>
      </c>
      <c r="E145">
        <v>90</v>
      </c>
      <c r="F145" s="2">
        <v>17.37142857142857</v>
      </c>
      <c r="G145">
        <v>0</v>
      </c>
      <c r="H145" s="3" t="s">
        <v>479</v>
      </c>
      <c r="I145">
        <f>WEEKNUM(C145)</f>
        <v>17</v>
      </c>
      <c r="J145" s="2">
        <f>F145-((G145/100)*F145)</f>
        <v>17.37142857142857</v>
      </c>
      <c r="K145" s="2">
        <f>(G145/100)*F145</f>
        <v>0</v>
      </c>
      <c r="L145" s="3">
        <f>J145*22.5</f>
        <v>390.85714285714283</v>
      </c>
      <c r="M145" t="str">
        <f>IF(G145=0,"Private",IF(G145=15,"Italki","Preply"))</f>
        <v>Private</v>
      </c>
      <c r="N145">
        <f>IF(M145="Italki",1,0)</f>
        <v>0</v>
      </c>
      <c r="O145">
        <f>IF(M145="Preply",1,0)</f>
        <v>0</v>
      </c>
      <c r="P145">
        <f>IF(M145="Private",1,0)</f>
        <v>1</v>
      </c>
      <c r="Q145">
        <f>IF(G145=100,1,0)</f>
        <v>0</v>
      </c>
      <c r="R145" t="str">
        <f>IF(COUNTIF(pattern!$L$2:$L$100,A145),"ACTIVE","")</f>
        <v/>
      </c>
    </row>
    <row r="146" spans="1:18" x14ac:dyDescent="0.25">
      <c r="A146" t="s">
        <v>8</v>
      </c>
      <c r="B146" t="s">
        <v>814</v>
      </c>
      <c r="C146" s="6">
        <v>43945</v>
      </c>
      <c r="D146" t="s">
        <v>139</v>
      </c>
      <c r="E146">
        <v>90</v>
      </c>
      <c r="F146" s="2">
        <v>17.37142857142857</v>
      </c>
      <c r="G146">
        <v>0</v>
      </c>
      <c r="H146" s="3" t="s">
        <v>479</v>
      </c>
      <c r="I146">
        <f>WEEKNUM(C146)</f>
        <v>17</v>
      </c>
      <c r="J146" s="2">
        <f>F146-((G146/100)*F146)</f>
        <v>17.37142857142857</v>
      </c>
      <c r="K146" s="2">
        <f>(G146/100)*F146</f>
        <v>0</v>
      </c>
      <c r="L146" s="3">
        <f>J146*22.5</f>
        <v>390.85714285714283</v>
      </c>
      <c r="M146" t="str">
        <f>IF(G146=0,"Private",IF(G146=15,"Italki","Preply"))</f>
        <v>Private</v>
      </c>
      <c r="N146">
        <f>IF(M146="Italki",1,0)</f>
        <v>0</v>
      </c>
      <c r="O146">
        <f>IF(M146="Preply",1,0)</f>
        <v>0</v>
      </c>
      <c r="P146">
        <f>IF(M146="Private",1,0)</f>
        <v>1</v>
      </c>
      <c r="Q146">
        <f>IF(G146=100,1,0)</f>
        <v>0</v>
      </c>
      <c r="R146" t="str">
        <f>IF(COUNTIF(pattern!$L$2:$L$100,A146),"ACTIVE","")</f>
        <v/>
      </c>
    </row>
    <row r="147" spans="1:18" x14ac:dyDescent="0.25">
      <c r="A147" t="s">
        <v>8</v>
      </c>
      <c r="B147" t="s">
        <v>814</v>
      </c>
      <c r="C147" s="6">
        <v>43948</v>
      </c>
      <c r="D147" t="s">
        <v>144</v>
      </c>
      <c r="E147">
        <v>90</v>
      </c>
      <c r="F147" s="2">
        <v>17.37142857142857</v>
      </c>
      <c r="G147">
        <v>0</v>
      </c>
      <c r="H147" s="3" t="s">
        <v>479</v>
      </c>
      <c r="I147">
        <f>WEEKNUM(C147)</f>
        <v>18</v>
      </c>
      <c r="J147" s="2">
        <f>F147-((G147/100)*F147)</f>
        <v>17.37142857142857</v>
      </c>
      <c r="K147" s="2">
        <f>(G147/100)*F147</f>
        <v>0</v>
      </c>
      <c r="L147" s="3">
        <f>J147*22.5</f>
        <v>390.85714285714283</v>
      </c>
      <c r="M147" t="str">
        <f>IF(G147=0,"Private",IF(G147=15,"Italki","Preply"))</f>
        <v>Private</v>
      </c>
      <c r="N147">
        <f>IF(M147="Italki",1,0)</f>
        <v>0</v>
      </c>
      <c r="O147">
        <f>IF(M147="Preply",1,0)</f>
        <v>0</v>
      </c>
      <c r="P147">
        <f>IF(M147="Private",1,0)</f>
        <v>1</v>
      </c>
      <c r="Q147">
        <f>IF(G147=100,1,0)</f>
        <v>0</v>
      </c>
      <c r="R147" t="str">
        <f>IF(COUNTIF(pattern!$L$2:$L$100,A147),"ACTIVE","")</f>
        <v/>
      </c>
    </row>
    <row r="148" spans="1:18" x14ac:dyDescent="0.25">
      <c r="A148" t="s">
        <v>8</v>
      </c>
      <c r="B148" t="s">
        <v>814</v>
      </c>
      <c r="C148" s="6">
        <v>43952</v>
      </c>
      <c r="D148" t="s">
        <v>149</v>
      </c>
      <c r="E148">
        <v>90</v>
      </c>
      <c r="F148" s="2">
        <v>17.37142857142857</v>
      </c>
      <c r="G148">
        <v>0</v>
      </c>
      <c r="H148" s="3" t="s">
        <v>479</v>
      </c>
      <c r="I148">
        <f>WEEKNUM(C148)</f>
        <v>18</v>
      </c>
      <c r="J148" s="2">
        <f>F148-((G148/100)*F148)</f>
        <v>17.37142857142857</v>
      </c>
      <c r="K148" s="2">
        <f>(G148/100)*F148</f>
        <v>0</v>
      </c>
      <c r="L148" s="3">
        <f>J148*22.5</f>
        <v>390.85714285714283</v>
      </c>
      <c r="M148" t="str">
        <f>IF(G148=0,"Private",IF(G148=15,"Italki","Preply"))</f>
        <v>Private</v>
      </c>
      <c r="N148">
        <f>IF(M148="Italki",1,0)</f>
        <v>0</v>
      </c>
      <c r="O148">
        <f>IF(M148="Preply",1,0)</f>
        <v>0</v>
      </c>
      <c r="P148">
        <f>IF(M148="Private",1,0)</f>
        <v>1</v>
      </c>
      <c r="Q148">
        <f>IF(G148=100,1,0)</f>
        <v>0</v>
      </c>
      <c r="R148" t="str">
        <f>IF(COUNTIF(pattern!$L$2:$L$100,A148),"ACTIVE","")</f>
        <v/>
      </c>
    </row>
    <row r="149" spans="1:18" x14ac:dyDescent="0.25">
      <c r="A149" t="s">
        <v>8</v>
      </c>
      <c r="B149" t="s">
        <v>814</v>
      </c>
      <c r="C149" s="6">
        <v>43955</v>
      </c>
      <c r="D149" t="s">
        <v>154</v>
      </c>
      <c r="E149">
        <v>90</v>
      </c>
      <c r="F149" s="2">
        <v>17.37142857142857</v>
      </c>
      <c r="G149">
        <v>0</v>
      </c>
      <c r="H149" s="3" t="s">
        <v>479</v>
      </c>
      <c r="I149">
        <f>WEEKNUM(C149)</f>
        <v>19</v>
      </c>
      <c r="J149" s="2">
        <f>F149-((G149/100)*F149)</f>
        <v>17.37142857142857</v>
      </c>
      <c r="K149" s="2">
        <f>(G149/100)*F149</f>
        <v>0</v>
      </c>
      <c r="L149" s="3">
        <f>J149*22.5</f>
        <v>390.85714285714283</v>
      </c>
      <c r="M149" t="str">
        <f>IF(G149=0,"Private",IF(G149=15,"Italki","Preply"))</f>
        <v>Private</v>
      </c>
      <c r="N149">
        <f>IF(M149="Italki",1,0)</f>
        <v>0</v>
      </c>
      <c r="O149">
        <f>IF(M149="Preply",1,0)</f>
        <v>0</v>
      </c>
      <c r="P149">
        <f>IF(M149="Private",1,0)</f>
        <v>1</v>
      </c>
      <c r="Q149">
        <f>IF(G149=100,1,0)</f>
        <v>0</v>
      </c>
      <c r="R149" t="str">
        <f>IF(COUNTIF(pattern!$L$2:$L$100,A149),"ACTIVE","")</f>
        <v/>
      </c>
    </row>
    <row r="150" spans="1:18" x14ac:dyDescent="0.25">
      <c r="A150" t="s">
        <v>8</v>
      </c>
      <c r="B150" t="s">
        <v>814</v>
      </c>
      <c r="C150" s="6">
        <v>43959</v>
      </c>
      <c r="D150" t="s">
        <v>159</v>
      </c>
      <c r="E150">
        <v>90</v>
      </c>
      <c r="F150" s="2">
        <v>17.37142857142857</v>
      </c>
      <c r="G150">
        <v>0</v>
      </c>
      <c r="H150" s="3" t="s">
        <v>479</v>
      </c>
      <c r="I150">
        <f>WEEKNUM(C150)</f>
        <v>19</v>
      </c>
      <c r="J150" s="2">
        <f>F150-((G150/100)*F150)</f>
        <v>17.37142857142857</v>
      </c>
      <c r="K150" s="2">
        <f>(G150/100)*F150</f>
        <v>0</v>
      </c>
      <c r="L150" s="3">
        <f>J150*22.5</f>
        <v>390.85714285714283</v>
      </c>
      <c r="M150" t="str">
        <f>IF(G150=0,"Private",IF(G150=15,"Italki","Preply"))</f>
        <v>Private</v>
      </c>
      <c r="N150">
        <f>IF(M150="Italki",1,0)</f>
        <v>0</v>
      </c>
      <c r="O150">
        <f>IF(M150="Preply",1,0)</f>
        <v>0</v>
      </c>
      <c r="P150">
        <f>IF(M150="Private",1,0)</f>
        <v>1</v>
      </c>
      <c r="Q150">
        <f>IF(G150=100,1,0)</f>
        <v>0</v>
      </c>
      <c r="R150" t="str">
        <f>IF(COUNTIF(pattern!$L$2:$L$100,A150),"ACTIVE","")</f>
        <v/>
      </c>
    </row>
    <row r="151" spans="1:18" x14ac:dyDescent="0.25">
      <c r="A151" t="s">
        <v>8</v>
      </c>
      <c r="B151" t="s">
        <v>814</v>
      </c>
      <c r="C151" s="6">
        <v>43962</v>
      </c>
      <c r="D151" t="s">
        <v>163</v>
      </c>
      <c r="E151">
        <v>90</v>
      </c>
      <c r="F151" s="2">
        <v>17.37142857142857</v>
      </c>
      <c r="G151">
        <v>0</v>
      </c>
      <c r="H151" s="3" t="s">
        <v>479</v>
      </c>
      <c r="I151">
        <f>WEEKNUM(C151)</f>
        <v>20</v>
      </c>
      <c r="J151" s="2">
        <f>F151-((G151/100)*F151)</f>
        <v>17.37142857142857</v>
      </c>
      <c r="K151" s="2">
        <f>(G151/100)*F151</f>
        <v>0</v>
      </c>
      <c r="L151" s="3">
        <f>J151*22.5</f>
        <v>390.85714285714283</v>
      </c>
      <c r="M151" t="str">
        <f>IF(G151=0,"Private",IF(G151=15,"Italki","Preply"))</f>
        <v>Private</v>
      </c>
      <c r="N151">
        <f>IF(M151="Italki",1,0)</f>
        <v>0</v>
      </c>
      <c r="O151">
        <f>IF(M151="Preply",1,0)</f>
        <v>0</v>
      </c>
      <c r="P151">
        <f>IF(M151="Private",1,0)</f>
        <v>1</v>
      </c>
      <c r="Q151">
        <f>IF(G151=100,1,0)</f>
        <v>0</v>
      </c>
      <c r="R151" t="str">
        <f>IF(COUNTIF(pattern!$L$2:$L$100,A151),"ACTIVE","")</f>
        <v/>
      </c>
    </row>
    <row r="152" spans="1:18" x14ac:dyDescent="0.25">
      <c r="A152" t="s">
        <v>8</v>
      </c>
      <c r="B152" t="s">
        <v>814</v>
      </c>
      <c r="C152" s="6">
        <v>43966</v>
      </c>
      <c r="D152" t="s">
        <v>168</v>
      </c>
      <c r="E152">
        <v>90</v>
      </c>
      <c r="F152" s="2">
        <v>17.37142857142857</v>
      </c>
      <c r="G152">
        <v>0</v>
      </c>
      <c r="H152" s="3" t="s">
        <v>479</v>
      </c>
      <c r="I152">
        <f>WEEKNUM(C152)</f>
        <v>20</v>
      </c>
      <c r="J152" s="2">
        <f>F152-((G152/100)*F152)</f>
        <v>17.37142857142857</v>
      </c>
      <c r="K152" s="2">
        <f>(G152/100)*F152</f>
        <v>0</v>
      </c>
      <c r="L152" s="3">
        <f>J152*22.5</f>
        <v>390.85714285714283</v>
      </c>
      <c r="M152" t="str">
        <f>IF(G152=0,"Private",IF(G152=15,"Italki","Preply"))</f>
        <v>Private</v>
      </c>
      <c r="N152">
        <f>IF(M152="Italki",1,0)</f>
        <v>0</v>
      </c>
      <c r="O152">
        <f>IF(M152="Preply",1,0)</f>
        <v>0</v>
      </c>
      <c r="P152">
        <f>IF(M152="Private",1,0)</f>
        <v>1</v>
      </c>
      <c r="Q152">
        <f>IF(G152=100,1,0)</f>
        <v>0</v>
      </c>
      <c r="R152" t="str">
        <f>IF(COUNTIF(pattern!$L$2:$L$100,A152),"ACTIVE","")</f>
        <v/>
      </c>
    </row>
    <row r="153" spans="1:18" x14ac:dyDescent="0.25">
      <c r="A153" t="s">
        <v>8</v>
      </c>
      <c r="B153" t="s">
        <v>814</v>
      </c>
      <c r="C153" s="6">
        <v>43969</v>
      </c>
      <c r="D153" t="s">
        <v>173</v>
      </c>
      <c r="E153">
        <v>90</v>
      </c>
      <c r="F153" s="2">
        <v>17.37142857142857</v>
      </c>
      <c r="G153">
        <v>0</v>
      </c>
      <c r="H153" s="3" t="s">
        <v>479</v>
      </c>
      <c r="I153">
        <f>WEEKNUM(C153)</f>
        <v>21</v>
      </c>
      <c r="J153" s="2">
        <f>F153-((G153/100)*F153)</f>
        <v>17.37142857142857</v>
      </c>
      <c r="K153" s="2">
        <f>(G153/100)*F153</f>
        <v>0</v>
      </c>
      <c r="L153" s="3">
        <f>J153*22.5</f>
        <v>390.85714285714283</v>
      </c>
      <c r="M153" t="str">
        <f>IF(G153=0,"Private",IF(G153=15,"Italki","Preply"))</f>
        <v>Private</v>
      </c>
      <c r="N153">
        <f>IF(M153="Italki",1,0)</f>
        <v>0</v>
      </c>
      <c r="O153">
        <f>IF(M153="Preply",1,0)</f>
        <v>0</v>
      </c>
      <c r="P153">
        <f>IF(M153="Private",1,0)</f>
        <v>1</v>
      </c>
      <c r="Q153">
        <f>IF(G153=100,1,0)</f>
        <v>0</v>
      </c>
      <c r="R153" t="str">
        <f>IF(COUNTIF(pattern!$L$2:$L$100,A153),"ACTIVE","")</f>
        <v/>
      </c>
    </row>
    <row r="154" spans="1:18" x14ac:dyDescent="0.25">
      <c r="A154" t="s">
        <v>8</v>
      </c>
      <c r="B154" t="s">
        <v>814</v>
      </c>
      <c r="C154" s="6">
        <v>43972</v>
      </c>
      <c r="D154" t="s">
        <v>178</v>
      </c>
      <c r="E154">
        <v>90</v>
      </c>
      <c r="F154" s="2">
        <v>17.37142857142857</v>
      </c>
      <c r="G154">
        <v>0</v>
      </c>
      <c r="H154" s="3" t="s">
        <v>479</v>
      </c>
      <c r="I154">
        <f>WEEKNUM(C154)</f>
        <v>21</v>
      </c>
      <c r="J154" s="2">
        <f>F154-((G154/100)*F154)</f>
        <v>17.37142857142857</v>
      </c>
      <c r="K154" s="2">
        <f>(G154/100)*F154</f>
        <v>0</v>
      </c>
      <c r="L154" s="3">
        <f>J154*22.5</f>
        <v>390.85714285714283</v>
      </c>
      <c r="M154" t="str">
        <f>IF(G154=0,"Private",IF(G154=15,"Italki","Preply"))</f>
        <v>Private</v>
      </c>
      <c r="N154">
        <f>IF(M154="Italki",1,0)</f>
        <v>0</v>
      </c>
      <c r="O154">
        <f>IF(M154="Preply",1,0)</f>
        <v>0</v>
      </c>
      <c r="P154">
        <f>IF(M154="Private",1,0)</f>
        <v>1</v>
      </c>
      <c r="Q154">
        <f>IF(G154=100,1,0)</f>
        <v>0</v>
      </c>
      <c r="R154" t="str">
        <f>IF(COUNTIF(pattern!$L$2:$L$100,A154),"ACTIVE","")</f>
        <v/>
      </c>
    </row>
    <row r="155" spans="1:18" x14ac:dyDescent="0.25">
      <c r="A155" t="s">
        <v>8</v>
      </c>
      <c r="B155" t="s">
        <v>814</v>
      </c>
      <c r="C155" s="6">
        <v>43976</v>
      </c>
      <c r="D155" t="s">
        <v>183</v>
      </c>
      <c r="E155">
        <v>90</v>
      </c>
      <c r="F155" s="2">
        <v>17.37142857142857</v>
      </c>
      <c r="G155">
        <v>0</v>
      </c>
      <c r="H155" s="3" t="s">
        <v>479</v>
      </c>
      <c r="I155">
        <f>WEEKNUM(C155)</f>
        <v>22</v>
      </c>
      <c r="J155" s="2">
        <f>F155-((G155/100)*F155)</f>
        <v>17.37142857142857</v>
      </c>
      <c r="K155" s="2">
        <f>(G155/100)*F155</f>
        <v>0</v>
      </c>
      <c r="L155" s="3">
        <f>J155*22.5</f>
        <v>390.85714285714283</v>
      </c>
      <c r="M155" t="str">
        <f>IF(G155=0,"Private",IF(G155=15,"Italki","Preply"))</f>
        <v>Private</v>
      </c>
      <c r="N155">
        <f>IF(M155="Italki",1,0)</f>
        <v>0</v>
      </c>
      <c r="O155">
        <f>IF(M155="Preply",1,0)</f>
        <v>0</v>
      </c>
      <c r="P155">
        <f>IF(M155="Private",1,0)</f>
        <v>1</v>
      </c>
      <c r="Q155">
        <f>IF(G155=100,1,0)</f>
        <v>0</v>
      </c>
      <c r="R155" t="str">
        <f>IF(COUNTIF(pattern!$L$2:$L$100,A155),"ACTIVE","")</f>
        <v/>
      </c>
    </row>
    <row r="156" spans="1:18" x14ac:dyDescent="0.25">
      <c r="A156" t="s">
        <v>8</v>
      </c>
      <c r="B156" t="s">
        <v>814</v>
      </c>
      <c r="C156" s="6">
        <v>43982</v>
      </c>
      <c r="D156" t="s">
        <v>188</v>
      </c>
      <c r="E156">
        <v>90</v>
      </c>
      <c r="F156" s="2">
        <v>17.37142857142857</v>
      </c>
      <c r="G156">
        <v>0</v>
      </c>
      <c r="H156" s="3" t="s">
        <v>479</v>
      </c>
      <c r="I156">
        <f>WEEKNUM(C156)</f>
        <v>23</v>
      </c>
      <c r="J156" s="2">
        <f>F156-((G156/100)*F156)</f>
        <v>17.37142857142857</v>
      </c>
      <c r="K156" s="2">
        <f>(G156/100)*F156</f>
        <v>0</v>
      </c>
      <c r="L156" s="3">
        <f>J156*22.5</f>
        <v>390.85714285714283</v>
      </c>
      <c r="M156" t="str">
        <f>IF(G156=0,"Private",IF(G156=15,"Italki","Preply"))</f>
        <v>Private</v>
      </c>
      <c r="N156">
        <f>IF(M156="Italki",1,0)</f>
        <v>0</v>
      </c>
      <c r="O156">
        <f>IF(M156="Preply",1,0)</f>
        <v>0</v>
      </c>
      <c r="P156">
        <f>IF(M156="Private",1,0)</f>
        <v>1</v>
      </c>
      <c r="Q156">
        <f>IF(G156=100,1,0)</f>
        <v>0</v>
      </c>
      <c r="R156" t="str">
        <f>IF(COUNTIF(pattern!$L$2:$L$100,A156),"ACTIVE","")</f>
        <v/>
      </c>
    </row>
    <row r="157" spans="1:18" x14ac:dyDescent="0.25">
      <c r="A157" t="s">
        <v>8</v>
      </c>
      <c r="B157" t="s">
        <v>814</v>
      </c>
      <c r="C157" s="6">
        <v>43985</v>
      </c>
      <c r="D157" t="s">
        <v>193</v>
      </c>
      <c r="E157">
        <v>90</v>
      </c>
      <c r="F157" s="2">
        <v>17.37142857142857</v>
      </c>
      <c r="G157">
        <v>0</v>
      </c>
      <c r="H157" s="3" t="s">
        <v>479</v>
      </c>
      <c r="I157">
        <f>WEEKNUM(C157)</f>
        <v>23</v>
      </c>
      <c r="J157" s="2">
        <f>F157-((G157/100)*F157)</f>
        <v>17.37142857142857</v>
      </c>
      <c r="K157" s="2">
        <f>(G157/100)*F157</f>
        <v>0</v>
      </c>
      <c r="L157" s="3">
        <f>J157*22.5</f>
        <v>390.85714285714283</v>
      </c>
      <c r="M157" t="str">
        <f>IF(G157=0,"Private",IF(G157=15,"Italki","Preply"))</f>
        <v>Private</v>
      </c>
      <c r="N157">
        <f>IF(M157="Italki",1,0)</f>
        <v>0</v>
      </c>
      <c r="O157">
        <f>IF(M157="Preply",1,0)</f>
        <v>0</v>
      </c>
      <c r="P157">
        <f>IF(M157="Private",1,0)</f>
        <v>1</v>
      </c>
      <c r="Q157">
        <f>IF(G157=100,1,0)</f>
        <v>0</v>
      </c>
      <c r="R157" t="str">
        <f>IF(COUNTIF(pattern!$L$2:$L$100,A157),"ACTIVE","")</f>
        <v/>
      </c>
    </row>
    <row r="158" spans="1:18" x14ac:dyDescent="0.25">
      <c r="A158" t="s">
        <v>8</v>
      </c>
      <c r="B158" t="s">
        <v>814</v>
      </c>
      <c r="C158" s="6">
        <v>43987</v>
      </c>
      <c r="D158" t="s">
        <v>197</v>
      </c>
      <c r="E158">
        <v>90</v>
      </c>
      <c r="F158" s="2">
        <v>17.37142857142857</v>
      </c>
      <c r="G158">
        <v>0</v>
      </c>
      <c r="H158" s="3" t="s">
        <v>479</v>
      </c>
      <c r="I158">
        <f>WEEKNUM(C158)</f>
        <v>23</v>
      </c>
      <c r="J158" s="2">
        <f>F158-((G158/100)*F158)</f>
        <v>17.37142857142857</v>
      </c>
      <c r="K158" s="2">
        <f>(G158/100)*F158</f>
        <v>0</v>
      </c>
      <c r="L158" s="3">
        <f>J158*22.5</f>
        <v>390.85714285714283</v>
      </c>
      <c r="M158" t="str">
        <f>IF(G158=0,"Private",IF(G158=15,"Italki","Preply"))</f>
        <v>Private</v>
      </c>
      <c r="N158">
        <f>IF(M158="Italki",1,0)</f>
        <v>0</v>
      </c>
      <c r="O158">
        <f>IF(M158="Preply",1,0)</f>
        <v>0</v>
      </c>
      <c r="P158">
        <f>IF(M158="Private",1,0)</f>
        <v>1</v>
      </c>
      <c r="Q158">
        <f>IF(G158=100,1,0)</f>
        <v>0</v>
      </c>
      <c r="R158" t="str">
        <f>IF(COUNTIF(pattern!$L$2:$L$100,A158),"ACTIVE","")</f>
        <v/>
      </c>
    </row>
    <row r="159" spans="1:18" x14ac:dyDescent="0.25">
      <c r="A159" t="s">
        <v>8</v>
      </c>
      <c r="B159" t="s">
        <v>814</v>
      </c>
      <c r="C159" s="6">
        <v>43990</v>
      </c>
      <c r="D159" t="s">
        <v>202</v>
      </c>
      <c r="E159">
        <v>90</v>
      </c>
      <c r="F159" s="2">
        <v>17.37142857142857</v>
      </c>
      <c r="G159">
        <v>0</v>
      </c>
      <c r="H159" s="3" t="s">
        <v>479</v>
      </c>
      <c r="I159">
        <f>WEEKNUM(C159)</f>
        <v>24</v>
      </c>
      <c r="J159" s="2">
        <f>F159-((G159/100)*F159)</f>
        <v>17.37142857142857</v>
      </c>
      <c r="K159" s="2">
        <f>(G159/100)*F159</f>
        <v>0</v>
      </c>
      <c r="L159" s="3">
        <f>J159*22.5</f>
        <v>390.85714285714283</v>
      </c>
      <c r="M159" t="str">
        <f>IF(G159=0,"Private",IF(G159=15,"Italki","Preply"))</f>
        <v>Private</v>
      </c>
      <c r="N159">
        <f>IF(M159="Italki",1,0)</f>
        <v>0</v>
      </c>
      <c r="O159">
        <f>IF(M159="Preply",1,0)</f>
        <v>0</v>
      </c>
      <c r="P159">
        <f>IF(M159="Private",1,0)</f>
        <v>1</v>
      </c>
      <c r="Q159">
        <f>IF(G159=100,1,0)</f>
        <v>0</v>
      </c>
      <c r="R159" t="str">
        <f>IF(COUNTIF(pattern!$L$2:$L$100,A159),"ACTIVE","")</f>
        <v/>
      </c>
    </row>
    <row r="160" spans="1:18" x14ac:dyDescent="0.25">
      <c r="A160" t="s">
        <v>8</v>
      </c>
      <c r="B160" t="s">
        <v>814</v>
      </c>
      <c r="C160" s="6">
        <v>43994</v>
      </c>
      <c r="D160" t="s">
        <v>206</v>
      </c>
      <c r="E160">
        <v>90</v>
      </c>
      <c r="F160" s="2">
        <v>17.37142857142857</v>
      </c>
      <c r="G160">
        <v>0</v>
      </c>
      <c r="H160" s="3" t="s">
        <v>479</v>
      </c>
      <c r="I160">
        <f>WEEKNUM(C160)</f>
        <v>24</v>
      </c>
      <c r="J160" s="2">
        <f>F160-((G160/100)*F160)</f>
        <v>17.37142857142857</v>
      </c>
      <c r="K160" s="2">
        <f>(G160/100)*F160</f>
        <v>0</v>
      </c>
      <c r="L160" s="3">
        <f>J160*22.5</f>
        <v>390.85714285714283</v>
      </c>
      <c r="M160" t="str">
        <f>IF(G160=0,"Private",IF(G160=15,"Italki","Preply"))</f>
        <v>Private</v>
      </c>
      <c r="N160">
        <f>IF(M160="Italki",1,0)</f>
        <v>0</v>
      </c>
      <c r="O160">
        <f>IF(M160="Preply",1,0)</f>
        <v>0</v>
      </c>
      <c r="P160">
        <f>IF(M160="Private",1,0)</f>
        <v>1</v>
      </c>
      <c r="Q160">
        <f>IF(G160=100,1,0)</f>
        <v>0</v>
      </c>
      <c r="R160" t="str">
        <f>IF(COUNTIF(pattern!$L$2:$L$100,A160),"ACTIVE","")</f>
        <v/>
      </c>
    </row>
    <row r="161" spans="1:18" x14ac:dyDescent="0.25">
      <c r="A161" t="s">
        <v>8</v>
      </c>
      <c r="B161" t="s">
        <v>814</v>
      </c>
      <c r="C161" s="6">
        <v>43997</v>
      </c>
      <c r="D161" t="s">
        <v>210</v>
      </c>
      <c r="E161">
        <v>90</v>
      </c>
      <c r="F161" s="2">
        <v>17.37142857142857</v>
      </c>
      <c r="G161">
        <v>0</v>
      </c>
      <c r="H161" s="3" t="s">
        <v>479</v>
      </c>
      <c r="I161">
        <f>WEEKNUM(C161)</f>
        <v>25</v>
      </c>
      <c r="J161" s="2">
        <f>F161-((G161/100)*F161)</f>
        <v>17.37142857142857</v>
      </c>
      <c r="K161" s="2">
        <f>(G161/100)*F161</f>
        <v>0</v>
      </c>
      <c r="L161" s="3">
        <f>J161*22.5</f>
        <v>390.85714285714283</v>
      </c>
      <c r="M161" t="str">
        <f>IF(G161=0,"Private",IF(G161=15,"Italki","Preply"))</f>
        <v>Private</v>
      </c>
      <c r="N161">
        <f>IF(M161="Italki",1,0)</f>
        <v>0</v>
      </c>
      <c r="O161">
        <f>IF(M161="Preply",1,0)</f>
        <v>0</v>
      </c>
      <c r="P161">
        <f>IF(M161="Private",1,0)</f>
        <v>1</v>
      </c>
      <c r="Q161">
        <f>IF(G161=100,1,0)</f>
        <v>0</v>
      </c>
      <c r="R161" t="str">
        <f>IF(COUNTIF(pattern!$L$2:$L$100,A161),"ACTIVE","")</f>
        <v/>
      </c>
    </row>
    <row r="162" spans="1:18" x14ac:dyDescent="0.25">
      <c r="A162" t="s">
        <v>8</v>
      </c>
      <c r="B162" t="s">
        <v>814</v>
      </c>
      <c r="C162" s="6">
        <v>44001</v>
      </c>
      <c r="D162" t="s">
        <v>214</v>
      </c>
      <c r="E162">
        <v>90</v>
      </c>
      <c r="F162" s="2">
        <v>17.37142857142857</v>
      </c>
      <c r="G162">
        <v>0</v>
      </c>
      <c r="H162" s="3" t="s">
        <v>479</v>
      </c>
      <c r="I162">
        <f>WEEKNUM(C162)</f>
        <v>25</v>
      </c>
      <c r="J162" s="2">
        <f>F162-((G162/100)*F162)</f>
        <v>17.37142857142857</v>
      </c>
      <c r="K162" s="2">
        <f>(G162/100)*F162</f>
        <v>0</v>
      </c>
      <c r="L162" s="3">
        <f>J162*22.5</f>
        <v>390.85714285714283</v>
      </c>
      <c r="M162" t="str">
        <f>IF(G162=0,"Private",IF(G162=15,"Italki","Preply"))</f>
        <v>Private</v>
      </c>
      <c r="N162">
        <f>IF(M162="Italki",1,0)</f>
        <v>0</v>
      </c>
      <c r="O162">
        <f>IF(M162="Preply",1,0)</f>
        <v>0</v>
      </c>
      <c r="P162">
        <f>IF(M162="Private",1,0)</f>
        <v>1</v>
      </c>
      <c r="Q162">
        <f>IF(G162=100,1,0)</f>
        <v>0</v>
      </c>
      <c r="R162" t="str">
        <f>IF(COUNTIF(pattern!$L$2:$L$100,A162),"ACTIVE","")</f>
        <v/>
      </c>
    </row>
    <row r="163" spans="1:18" x14ac:dyDescent="0.25">
      <c r="A163" t="s">
        <v>8</v>
      </c>
      <c r="B163" t="s">
        <v>814</v>
      </c>
      <c r="C163" s="6">
        <v>44004</v>
      </c>
      <c r="D163" t="s">
        <v>218</v>
      </c>
      <c r="E163">
        <v>90</v>
      </c>
      <c r="F163" s="2">
        <v>17.37142857142857</v>
      </c>
      <c r="G163">
        <v>0</v>
      </c>
      <c r="H163" s="3" t="s">
        <v>479</v>
      </c>
      <c r="I163">
        <f>WEEKNUM(C163)</f>
        <v>26</v>
      </c>
      <c r="J163" s="2">
        <f>F163-((G163/100)*F163)</f>
        <v>17.37142857142857</v>
      </c>
      <c r="K163" s="2">
        <f>(G163/100)*F163</f>
        <v>0</v>
      </c>
      <c r="L163" s="3">
        <f>J163*22.5</f>
        <v>390.85714285714283</v>
      </c>
      <c r="M163" t="str">
        <f>IF(G163=0,"Private",IF(G163=15,"Italki","Preply"))</f>
        <v>Private</v>
      </c>
      <c r="N163">
        <f>IF(M163="Italki",1,0)</f>
        <v>0</v>
      </c>
      <c r="O163">
        <f>IF(M163="Preply",1,0)</f>
        <v>0</v>
      </c>
      <c r="P163">
        <f>IF(M163="Private",1,0)</f>
        <v>1</v>
      </c>
      <c r="Q163">
        <f>IF(G163=100,1,0)</f>
        <v>0</v>
      </c>
      <c r="R163" t="str">
        <f>IF(COUNTIF(pattern!$L$2:$L$100,A163),"ACTIVE","")</f>
        <v/>
      </c>
    </row>
    <row r="164" spans="1:18" x14ac:dyDescent="0.25">
      <c r="A164" t="s">
        <v>8</v>
      </c>
      <c r="B164" t="s">
        <v>814</v>
      </c>
      <c r="C164" s="6">
        <v>44008</v>
      </c>
      <c r="D164" t="s">
        <v>222</v>
      </c>
      <c r="E164">
        <v>90</v>
      </c>
      <c r="F164" s="2">
        <v>17.37142857142857</v>
      </c>
      <c r="G164">
        <v>0</v>
      </c>
      <c r="H164" s="3" t="s">
        <v>479</v>
      </c>
      <c r="I164">
        <f>WEEKNUM(C164)</f>
        <v>26</v>
      </c>
      <c r="J164" s="2">
        <f>F164-((G164/100)*F164)</f>
        <v>17.37142857142857</v>
      </c>
      <c r="K164" s="2">
        <f>(G164/100)*F164</f>
        <v>0</v>
      </c>
      <c r="L164" s="3">
        <f>J164*22.5</f>
        <v>390.85714285714283</v>
      </c>
      <c r="M164" t="str">
        <f>IF(G164=0,"Private",IF(G164=15,"Italki","Preply"))</f>
        <v>Private</v>
      </c>
      <c r="N164">
        <f>IF(M164="Italki",1,0)</f>
        <v>0</v>
      </c>
      <c r="O164">
        <f>IF(M164="Preply",1,0)</f>
        <v>0</v>
      </c>
      <c r="P164">
        <f>IF(M164="Private",1,0)</f>
        <v>1</v>
      </c>
      <c r="Q164">
        <f>IF(G164=100,1,0)</f>
        <v>0</v>
      </c>
      <c r="R164" t="str">
        <f>IF(COUNTIF(pattern!$L$2:$L$100,A164),"ACTIVE","")</f>
        <v/>
      </c>
    </row>
    <row r="165" spans="1:18" x14ac:dyDescent="0.25">
      <c r="A165" t="s">
        <v>8</v>
      </c>
      <c r="B165" t="s">
        <v>814</v>
      </c>
      <c r="C165" s="6">
        <v>44011</v>
      </c>
      <c r="D165" t="s">
        <v>225</v>
      </c>
      <c r="E165">
        <v>90</v>
      </c>
      <c r="F165" s="2">
        <v>17.37142857142857</v>
      </c>
      <c r="G165">
        <v>0</v>
      </c>
      <c r="H165" s="3" t="s">
        <v>479</v>
      </c>
      <c r="I165">
        <f>WEEKNUM(C165)</f>
        <v>27</v>
      </c>
      <c r="J165" s="2">
        <f>F165-((G165/100)*F165)</f>
        <v>17.37142857142857</v>
      </c>
      <c r="K165" s="2">
        <f>(G165/100)*F165</f>
        <v>0</v>
      </c>
      <c r="L165" s="3">
        <f>J165*22.5</f>
        <v>390.85714285714283</v>
      </c>
      <c r="M165" t="str">
        <f>IF(G165=0,"Private",IF(G165=15,"Italki","Preply"))</f>
        <v>Private</v>
      </c>
      <c r="N165">
        <f>IF(M165="Italki",1,0)</f>
        <v>0</v>
      </c>
      <c r="O165">
        <f>IF(M165="Preply",1,0)</f>
        <v>0</v>
      </c>
      <c r="P165">
        <f>IF(M165="Private",1,0)</f>
        <v>1</v>
      </c>
      <c r="Q165">
        <f>IF(G165=100,1,0)</f>
        <v>0</v>
      </c>
      <c r="R165" t="str">
        <f>IF(COUNTIF(pattern!$L$2:$L$100,A165),"ACTIVE","")</f>
        <v/>
      </c>
    </row>
    <row r="166" spans="1:18" x14ac:dyDescent="0.25">
      <c r="A166" t="s">
        <v>8</v>
      </c>
      <c r="B166" t="s">
        <v>814</v>
      </c>
      <c r="C166" s="6">
        <v>44018</v>
      </c>
      <c r="D166" t="s">
        <v>227</v>
      </c>
      <c r="E166">
        <v>90</v>
      </c>
      <c r="F166" s="2">
        <v>17.37142857142857</v>
      </c>
      <c r="G166">
        <v>0</v>
      </c>
      <c r="H166" s="3" t="s">
        <v>479</v>
      </c>
      <c r="I166">
        <f>WEEKNUM(C166)</f>
        <v>28</v>
      </c>
      <c r="J166" s="2">
        <f>F166-((G166/100)*F166)</f>
        <v>17.37142857142857</v>
      </c>
      <c r="K166" s="2">
        <f>(G166/100)*F166</f>
        <v>0</v>
      </c>
      <c r="L166" s="3">
        <f>J166*22.5</f>
        <v>390.85714285714283</v>
      </c>
      <c r="M166" t="str">
        <f>IF(G166=0,"Private",IF(G166=15,"Italki","Preply"))</f>
        <v>Private</v>
      </c>
      <c r="N166">
        <f>IF(M166="Italki",1,0)</f>
        <v>0</v>
      </c>
      <c r="O166">
        <f>IF(M166="Preply",1,0)</f>
        <v>0</v>
      </c>
      <c r="P166">
        <f>IF(M166="Private",1,0)</f>
        <v>1</v>
      </c>
      <c r="Q166">
        <f>IF(G166=100,1,0)</f>
        <v>0</v>
      </c>
      <c r="R166" t="str">
        <f>IF(COUNTIF(pattern!$L$2:$L$100,A166),"ACTIVE","")</f>
        <v/>
      </c>
    </row>
    <row r="167" spans="1:18" x14ac:dyDescent="0.25">
      <c r="A167" t="s">
        <v>8</v>
      </c>
      <c r="B167" t="s">
        <v>814</v>
      </c>
      <c r="C167" s="6">
        <v>44022</v>
      </c>
      <c r="D167" t="s">
        <v>230</v>
      </c>
      <c r="E167">
        <v>90</v>
      </c>
      <c r="F167" s="2">
        <v>17.37142857142857</v>
      </c>
      <c r="G167">
        <v>0</v>
      </c>
      <c r="H167" s="3" t="s">
        <v>479</v>
      </c>
      <c r="I167">
        <f>WEEKNUM(C167)</f>
        <v>28</v>
      </c>
      <c r="J167" s="2">
        <f>F167-((G167/100)*F167)</f>
        <v>17.37142857142857</v>
      </c>
      <c r="K167" s="2">
        <f>(G167/100)*F167</f>
        <v>0</v>
      </c>
      <c r="L167" s="3">
        <f>J167*22.5</f>
        <v>390.85714285714283</v>
      </c>
      <c r="M167" t="str">
        <f>IF(G167=0,"Private",IF(G167=15,"Italki","Preply"))</f>
        <v>Private</v>
      </c>
      <c r="N167">
        <f>IF(M167="Italki",1,0)</f>
        <v>0</v>
      </c>
      <c r="O167">
        <f>IF(M167="Preply",1,0)</f>
        <v>0</v>
      </c>
      <c r="P167">
        <f>IF(M167="Private",1,0)</f>
        <v>1</v>
      </c>
      <c r="Q167">
        <f>IF(G167=100,1,0)</f>
        <v>0</v>
      </c>
      <c r="R167" t="str">
        <f>IF(COUNTIF(pattern!$L$2:$L$100,A167),"ACTIVE","")</f>
        <v/>
      </c>
    </row>
    <row r="168" spans="1:18" x14ac:dyDescent="0.25">
      <c r="A168" t="s">
        <v>8</v>
      </c>
      <c r="B168" t="s">
        <v>814</v>
      </c>
      <c r="C168" s="6">
        <v>44028</v>
      </c>
      <c r="D168" t="s">
        <v>233</v>
      </c>
      <c r="E168">
        <v>90</v>
      </c>
      <c r="F168" s="2">
        <v>17.37142857142857</v>
      </c>
      <c r="G168">
        <v>0</v>
      </c>
      <c r="H168" s="3" t="s">
        <v>479</v>
      </c>
      <c r="I168">
        <f>WEEKNUM(C168)</f>
        <v>29</v>
      </c>
      <c r="J168" s="2">
        <f>F168-((G168/100)*F168)</f>
        <v>17.37142857142857</v>
      </c>
      <c r="K168" s="2">
        <f>(G168/100)*F168</f>
        <v>0</v>
      </c>
      <c r="L168" s="3">
        <f>J168*22.5</f>
        <v>390.85714285714283</v>
      </c>
      <c r="M168" t="str">
        <f>IF(G168=0,"Private",IF(G168=15,"Italki","Preply"))</f>
        <v>Private</v>
      </c>
      <c r="N168">
        <f>IF(M168="Italki",1,0)</f>
        <v>0</v>
      </c>
      <c r="O168">
        <f>IF(M168="Preply",1,0)</f>
        <v>0</v>
      </c>
      <c r="P168">
        <f>IF(M168="Private",1,0)</f>
        <v>1</v>
      </c>
      <c r="Q168">
        <f>IF(G168=100,1,0)</f>
        <v>0</v>
      </c>
      <c r="R168" t="str">
        <f>IF(COUNTIF(pattern!$L$2:$L$100,A168),"ACTIVE","")</f>
        <v/>
      </c>
    </row>
    <row r="169" spans="1:18" x14ac:dyDescent="0.25">
      <c r="A169" t="s">
        <v>8</v>
      </c>
      <c r="B169" t="s">
        <v>814</v>
      </c>
      <c r="C169" s="6">
        <v>44029</v>
      </c>
      <c r="D169" t="s">
        <v>236</v>
      </c>
      <c r="E169">
        <v>90</v>
      </c>
      <c r="F169" s="2">
        <v>17.37142857142857</v>
      </c>
      <c r="G169">
        <v>0</v>
      </c>
      <c r="H169" s="3" t="s">
        <v>479</v>
      </c>
      <c r="I169">
        <f>WEEKNUM(C169)</f>
        <v>29</v>
      </c>
      <c r="J169" s="2">
        <f>F169-((G169/100)*F169)</f>
        <v>17.37142857142857</v>
      </c>
      <c r="K169" s="2">
        <f>(G169/100)*F169</f>
        <v>0</v>
      </c>
      <c r="L169" s="3">
        <f>J169*22.5</f>
        <v>390.85714285714283</v>
      </c>
      <c r="M169" t="str">
        <f>IF(G169=0,"Private",IF(G169=15,"Italki","Preply"))</f>
        <v>Private</v>
      </c>
      <c r="N169">
        <f>IF(M169="Italki",1,0)</f>
        <v>0</v>
      </c>
      <c r="O169">
        <f>IF(M169="Preply",1,0)</f>
        <v>0</v>
      </c>
      <c r="P169">
        <f>IF(M169="Private",1,0)</f>
        <v>1</v>
      </c>
      <c r="Q169">
        <f>IF(G169=100,1,0)</f>
        <v>0</v>
      </c>
      <c r="R169" t="str">
        <f>IF(COUNTIF(pattern!$L$2:$L$100,A169),"ACTIVE","")</f>
        <v/>
      </c>
    </row>
    <row r="170" spans="1:18" x14ac:dyDescent="0.25">
      <c r="A170" t="s">
        <v>8</v>
      </c>
      <c r="B170" t="s">
        <v>814</v>
      </c>
      <c r="C170" s="6">
        <v>44032</v>
      </c>
      <c r="D170" t="s">
        <v>239</v>
      </c>
      <c r="E170">
        <v>90</v>
      </c>
      <c r="F170" s="2">
        <v>17.37142857142857</v>
      </c>
      <c r="G170">
        <v>0</v>
      </c>
      <c r="H170" s="3" t="s">
        <v>479</v>
      </c>
      <c r="I170">
        <f>WEEKNUM(C170)</f>
        <v>30</v>
      </c>
      <c r="J170" s="2">
        <f>F170-((G170/100)*F170)</f>
        <v>17.37142857142857</v>
      </c>
      <c r="K170" s="2">
        <f>(G170/100)*F170</f>
        <v>0</v>
      </c>
      <c r="L170" s="3">
        <f>J170*22.5</f>
        <v>390.85714285714283</v>
      </c>
      <c r="M170" t="str">
        <f>IF(G170=0,"Private",IF(G170=15,"Italki","Preply"))</f>
        <v>Private</v>
      </c>
      <c r="N170">
        <f>IF(M170="Italki",1,0)</f>
        <v>0</v>
      </c>
      <c r="O170">
        <f>IF(M170="Preply",1,0)</f>
        <v>0</v>
      </c>
      <c r="P170">
        <f>IF(M170="Private",1,0)</f>
        <v>1</v>
      </c>
      <c r="Q170">
        <f>IF(G170=100,1,0)</f>
        <v>0</v>
      </c>
      <c r="R170" t="str">
        <f>IF(COUNTIF(pattern!$L$2:$L$100,A170),"ACTIVE","")</f>
        <v/>
      </c>
    </row>
    <row r="171" spans="1:18" x14ac:dyDescent="0.25">
      <c r="A171" t="s">
        <v>8</v>
      </c>
      <c r="B171" t="s">
        <v>814</v>
      </c>
      <c r="C171" s="6">
        <v>44036</v>
      </c>
      <c r="D171" t="s">
        <v>241</v>
      </c>
      <c r="E171">
        <v>90</v>
      </c>
      <c r="F171" s="2">
        <v>17.37142857142857</v>
      </c>
      <c r="G171">
        <v>0</v>
      </c>
      <c r="H171" s="3" t="s">
        <v>479</v>
      </c>
      <c r="I171">
        <f>WEEKNUM(C171)</f>
        <v>30</v>
      </c>
      <c r="J171" s="2">
        <f>F171-((G171/100)*F171)</f>
        <v>17.37142857142857</v>
      </c>
      <c r="K171" s="2">
        <f>(G171/100)*F171</f>
        <v>0</v>
      </c>
      <c r="L171" s="3">
        <f>J171*22.5</f>
        <v>390.85714285714283</v>
      </c>
      <c r="M171" t="str">
        <f>IF(G171=0,"Private",IF(G171=15,"Italki","Preply"))</f>
        <v>Private</v>
      </c>
      <c r="N171">
        <f>IF(M171="Italki",1,0)</f>
        <v>0</v>
      </c>
      <c r="O171">
        <f>IF(M171="Preply",1,0)</f>
        <v>0</v>
      </c>
      <c r="P171">
        <f>IF(M171="Private",1,0)</f>
        <v>1</v>
      </c>
      <c r="Q171">
        <f>IF(G171=100,1,0)</f>
        <v>0</v>
      </c>
      <c r="R171" t="str">
        <f>IF(COUNTIF(pattern!$L$2:$L$100,A171),"ACTIVE","")</f>
        <v/>
      </c>
    </row>
    <row r="172" spans="1:18" x14ac:dyDescent="0.25">
      <c r="A172" t="s">
        <v>8</v>
      </c>
      <c r="B172" t="s">
        <v>814</v>
      </c>
      <c r="C172" s="6">
        <v>44039</v>
      </c>
      <c r="D172" t="s">
        <v>244</v>
      </c>
      <c r="E172">
        <v>90</v>
      </c>
      <c r="F172" s="2">
        <v>17.37142857142857</v>
      </c>
      <c r="G172">
        <v>0</v>
      </c>
      <c r="H172" s="3" t="s">
        <v>479</v>
      </c>
      <c r="I172">
        <f>WEEKNUM(C172)</f>
        <v>31</v>
      </c>
      <c r="J172" s="2">
        <f>F172-((G172/100)*F172)</f>
        <v>17.37142857142857</v>
      </c>
      <c r="K172" s="2">
        <f>(G172/100)*F172</f>
        <v>0</v>
      </c>
      <c r="L172" s="3">
        <f>J172*22.5</f>
        <v>390.85714285714283</v>
      </c>
      <c r="M172" t="str">
        <f>IF(G172=0,"Private",IF(G172=15,"Italki","Preply"))</f>
        <v>Private</v>
      </c>
      <c r="N172">
        <f>IF(M172="Italki",1,0)</f>
        <v>0</v>
      </c>
      <c r="O172">
        <f>IF(M172="Preply",1,0)</f>
        <v>0</v>
      </c>
      <c r="P172">
        <f>IF(M172="Private",1,0)</f>
        <v>1</v>
      </c>
      <c r="Q172">
        <f>IF(G172=100,1,0)</f>
        <v>0</v>
      </c>
      <c r="R172" t="str">
        <f>IF(COUNTIF(pattern!$L$2:$L$100,A172),"ACTIVE","")</f>
        <v/>
      </c>
    </row>
    <row r="173" spans="1:18" x14ac:dyDescent="0.25">
      <c r="A173" t="s">
        <v>8</v>
      </c>
      <c r="B173" t="s">
        <v>814</v>
      </c>
      <c r="C173" s="6">
        <v>44042</v>
      </c>
      <c r="D173" t="s">
        <v>247</v>
      </c>
      <c r="E173">
        <v>90</v>
      </c>
      <c r="F173" s="2">
        <v>17.37142857142857</v>
      </c>
      <c r="G173">
        <v>0</v>
      </c>
      <c r="H173" s="3" t="s">
        <v>479</v>
      </c>
      <c r="I173">
        <f>WEEKNUM(C173)</f>
        <v>31</v>
      </c>
      <c r="J173" s="2">
        <f>F173-((G173/100)*F173)</f>
        <v>17.37142857142857</v>
      </c>
      <c r="K173" s="2">
        <f>(G173/100)*F173</f>
        <v>0</v>
      </c>
      <c r="L173" s="3">
        <f>J173*22.5</f>
        <v>390.85714285714283</v>
      </c>
      <c r="M173" t="str">
        <f>IF(G173=0,"Private",IF(G173=15,"Italki","Preply"))</f>
        <v>Private</v>
      </c>
      <c r="N173">
        <f>IF(M173="Italki",1,0)</f>
        <v>0</v>
      </c>
      <c r="O173">
        <f>IF(M173="Preply",1,0)</f>
        <v>0</v>
      </c>
      <c r="P173">
        <f>IF(M173="Private",1,0)</f>
        <v>1</v>
      </c>
      <c r="Q173">
        <f>IF(G173=100,1,0)</f>
        <v>0</v>
      </c>
      <c r="R173" t="str">
        <f>IF(COUNTIF(pattern!$L$2:$L$100,A173),"ACTIVE","")</f>
        <v/>
      </c>
    </row>
    <row r="174" spans="1:18" x14ac:dyDescent="0.25">
      <c r="A174" t="s">
        <v>8</v>
      </c>
      <c r="B174" t="s">
        <v>814</v>
      </c>
      <c r="C174" s="6">
        <v>44046</v>
      </c>
      <c r="D174" t="s">
        <v>249</v>
      </c>
      <c r="E174">
        <v>90</v>
      </c>
      <c r="F174" s="2">
        <v>17.37142857142857</v>
      </c>
      <c r="G174">
        <v>0</v>
      </c>
      <c r="H174" s="3" t="s">
        <v>479</v>
      </c>
      <c r="I174">
        <f>WEEKNUM(C174)</f>
        <v>32</v>
      </c>
      <c r="J174" s="2">
        <f>F174-((G174/100)*F174)</f>
        <v>17.37142857142857</v>
      </c>
      <c r="K174" s="2">
        <f>(G174/100)*F174</f>
        <v>0</v>
      </c>
      <c r="L174" s="3">
        <f>J174*22.5</f>
        <v>390.85714285714283</v>
      </c>
      <c r="M174" t="str">
        <f>IF(G174=0,"Private",IF(G174=15,"Italki","Preply"))</f>
        <v>Private</v>
      </c>
      <c r="N174">
        <f>IF(M174="Italki",1,0)</f>
        <v>0</v>
      </c>
      <c r="O174">
        <f>IF(M174="Preply",1,0)</f>
        <v>0</v>
      </c>
      <c r="P174">
        <f>IF(M174="Private",1,0)</f>
        <v>1</v>
      </c>
      <c r="Q174">
        <f>IF(G174=100,1,0)</f>
        <v>0</v>
      </c>
      <c r="R174" t="str">
        <f>IF(COUNTIF(pattern!$L$2:$L$100,A174),"ACTIVE","")</f>
        <v/>
      </c>
    </row>
    <row r="175" spans="1:18" x14ac:dyDescent="0.25">
      <c r="A175" t="s">
        <v>8</v>
      </c>
      <c r="B175" t="s">
        <v>814</v>
      </c>
      <c r="C175" s="6">
        <v>44049</v>
      </c>
      <c r="D175" t="s">
        <v>252</v>
      </c>
      <c r="E175">
        <v>90</v>
      </c>
      <c r="F175" s="2">
        <v>17.37142857142857</v>
      </c>
      <c r="G175">
        <v>0</v>
      </c>
      <c r="H175" s="3" t="s">
        <v>479</v>
      </c>
      <c r="I175">
        <f>WEEKNUM(C175)</f>
        <v>32</v>
      </c>
      <c r="J175" s="2">
        <f>F175-((G175/100)*F175)</f>
        <v>17.37142857142857</v>
      </c>
      <c r="K175" s="2">
        <f>(G175/100)*F175</f>
        <v>0</v>
      </c>
      <c r="L175" s="3">
        <f>J175*22.5</f>
        <v>390.85714285714283</v>
      </c>
      <c r="M175" t="str">
        <f>IF(G175=0,"Private",IF(G175=15,"Italki","Preply"))</f>
        <v>Private</v>
      </c>
      <c r="N175">
        <f>IF(M175="Italki",1,0)</f>
        <v>0</v>
      </c>
      <c r="O175">
        <f>IF(M175="Preply",1,0)</f>
        <v>0</v>
      </c>
      <c r="P175">
        <f>IF(M175="Private",1,0)</f>
        <v>1</v>
      </c>
      <c r="Q175">
        <f>IF(G175=100,1,0)</f>
        <v>0</v>
      </c>
      <c r="R175" t="str">
        <f>IF(COUNTIF(pattern!$L$2:$L$100,A175),"ACTIVE","")</f>
        <v/>
      </c>
    </row>
    <row r="176" spans="1:18" x14ac:dyDescent="0.25">
      <c r="A176" t="s">
        <v>8</v>
      </c>
      <c r="B176" t="s">
        <v>814</v>
      </c>
      <c r="C176" s="6">
        <v>44057</v>
      </c>
      <c r="D176" t="s">
        <v>255</v>
      </c>
      <c r="E176">
        <v>90</v>
      </c>
      <c r="F176" s="2">
        <v>17.37142857142857</v>
      </c>
      <c r="G176">
        <v>0</v>
      </c>
      <c r="H176" s="3" t="s">
        <v>479</v>
      </c>
      <c r="I176">
        <f>WEEKNUM(C176)</f>
        <v>33</v>
      </c>
      <c r="J176" s="2">
        <f>F176-((G176/100)*F176)</f>
        <v>17.37142857142857</v>
      </c>
      <c r="K176" s="2">
        <f>(G176/100)*F176</f>
        <v>0</v>
      </c>
      <c r="L176" s="3">
        <f>J176*22.5</f>
        <v>390.85714285714283</v>
      </c>
      <c r="M176" t="str">
        <f>IF(G176=0,"Private",IF(G176=15,"Italki","Preply"))</f>
        <v>Private</v>
      </c>
      <c r="N176">
        <f>IF(M176="Italki",1,0)</f>
        <v>0</v>
      </c>
      <c r="O176">
        <f>IF(M176="Preply",1,0)</f>
        <v>0</v>
      </c>
      <c r="P176">
        <f>IF(M176="Private",1,0)</f>
        <v>1</v>
      </c>
      <c r="Q176">
        <f>IF(G176=100,1,0)</f>
        <v>0</v>
      </c>
      <c r="R176" t="str">
        <f>IF(COUNTIF(pattern!$L$2:$L$100,A176),"ACTIVE","")</f>
        <v/>
      </c>
    </row>
    <row r="177" spans="1:18" x14ac:dyDescent="0.25">
      <c r="A177" t="s">
        <v>8</v>
      </c>
      <c r="B177" t="s">
        <v>814</v>
      </c>
      <c r="C177" s="6">
        <v>44064</v>
      </c>
      <c r="D177" t="s">
        <v>259</v>
      </c>
      <c r="E177">
        <v>90</v>
      </c>
      <c r="F177" s="2">
        <v>17.37142857142857</v>
      </c>
      <c r="G177">
        <v>0</v>
      </c>
      <c r="H177" s="3" t="s">
        <v>479</v>
      </c>
      <c r="I177">
        <f>WEEKNUM(C177)</f>
        <v>34</v>
      </c>
      <c r="J177" s="2">
        <f>F177-((G177/100)*F177)</f>
        <v>17.37142857142857</v>
      </c>
      <c r="K177" s="2">
        <f>(G177/100)*F177</f>
        <v>0</v>
      </c>
      <c r="L177" s="3">
        <f>J177*22.5</f>
        <v>390.85714285714283</v>
      </c>
      <c r="M177" t="str">
        <f>IF(G177=0,"Private",IF(G177=15,"Italki","Preply"))</f>
        <v>Private</v>
      </c>
      <c r="N177">
        <f>IF(M177="Italki",1,0)</f>
        <v>0</v>
      </c>
      <c r="O177">
        <f>IF(M177="Preply",1,0)</f>
        <v>0</v>
      </c>
      <c r="P177">
        <f>IF(M177="Private",1,0)</f>
        <v>1</v>
      </c>
      <c r="Q177">
        <f>IF(G177=100,1,0)</f>
        <v>0</v>
      </c>
      <c r="R177" t="str">
        <f>IF(COUNTIF(pattern!$L$2:$L$100,A177),"ACTIVE","")</f>
        <v/>
      </c>
    </row>
    <row r="178" spans="1:18" x14ac:dyDescent="0.25">
      <c r="A178" t="s">
        <v>8</v>
      </c>
      <c r="B178" t="s">
        <v>814</v>
      </c>
      <c r="C178" s="6">
        <v>44071</v>
      </c>
      <c r="D178" t="s">
        <v>262</v>
      </c>
      <c r="E178">
        <v>90</v>
      </c>
      <c r="F178" s="2">
        <v>17.37142857142857</v>
      </c>
      <c r="G178">
        <v>0</v>
      </c>
      <c r="H178" s="3" t="s">
        <v>479</v>
      </c>
      <c r="I178">
        <f>WEEKNUM(C178)</f>
        <v>35</v>
      </c>
      <c r="J178" s="2">
        <f>F178-((G178/100)*F178)</f>
        <v>17.37142857142857</v>
      </c>
      <c r="K178" s="2">
        <f>(G178/100)*F178</f>
        <v>0</v>
      </c>
      <c r="L178" s="3">
        <f>J178*22.5</f>
        <v>390.85714285714283</v>
      </c>
      <c r="M178" t="str">
        <f>IF(G178=0,"Private",IF(G178=15,"Italki","Preply"))</f>
        <v>Private</v>
      </c>
      <c r="N178">
        <f>IF(M178="Italki",1,0)</f>
        <v>0</v>
      </c>
      <c r="O178">
        <f>IF(M178="Preply",1,0)</f>
        <v>0</v>
      </c>
      <c r="P178">
        <f>IF(M178="Private",1,0)</f>
        <v>1</v>
      </c>
      <c r="Q178">
        <f>IF(G178=100,1,0)</f>
        <v>0</v>
      </c>
      <c r="R178" t="str">
        <f>IF(COUNTIF(pattern!$L$2:$L$100,A178),"ACTIVE","")</f>
        <v/>
      </c>
    </row>
    <row r="179" spans="1:18" x14ac:dyDescent="0.25">
      <c r="A179" t="s">
        <v>8</v>
      </c>
      <c r="B179" t="s">
        <v>814</v>
      </c>
      <c r="C179" s="6">
        <v>44076</v>
      </c>
      <c r="D179" t="s">
        <v>265</v>
      </c>
      <c r="E179">
        <v>90</v>
      </c>
      <c r="F179" s="2">
        <v>17.37142857142857</v>
      </c>
      <c r="G179">
        <v>0</v>
      </c>
      <c r="H179" s="3" t="s">
        <v>479</v>
      </c>
      <c r="I179">
        <f>WEEKNUM(C179)</f>
        <v>36</v>
      </c>
      <c r="J179" s="2">
        <f>F179-((G179/100)*F179)</f>
        <v>17.37142857142857</v>
      </c>
      <c r="K179" s="2">
        <f>(G179/100)*F179</f>
        <v>0</v>
      </c>
      <c r="L179" s="3">
        <f>J179*22.5</f>
        <v>390.85714285714283</v>
      </c>
      <c r="M179" t="str">
        <f>IF(G179=0,"Private",IF(G179=15,"Italki","Preply"))</f>
        <v>Private</v>
      </c>
      <c r="N179">
        <f>IF(M179="Italki",1,0)</f>
        <v>0</v>
      </c>
      <c r="O179">
        <f>IF(M179="Preply",1,0)</f>
        <v>0</v>
      </c>
      <c r="P179">
        <f>IF(M179="Private",1,0)</f>
        <v>1</v>
      </c>
      <c r="Q179">
        <f>IF(G179=100,1,0)</f>
        <v>0</v>
      </c>
      <c r="R179" t="str">
        <f>IF(COUNTIF(pattern!$L$2:$L$100,A179),"ACTIVE","")</f>
        <v/>
      </c>
    </row>
    <row r="180" spans="1:18" x14ac:dyDescent="0.25">
      <c r="A180" t="s">
        <v>8</v>
      </c>
      <c r="B180" t="s">
        <v>814</v>
      </c>
      <c r="C180" s="6">
        <v>44084</v>
      </c>
      <c r="D180" t="s">
        <v>268</v>
      </c>
      <c r="E180">
        <v>60</v>
      </c>
      <c r="F180" s="2">
        <v>14.171428571428571</v>
      </c>
      <c r="G180">
        <v>0</v>
      </c>
      <c r="H180" s="3" t="s">
        <v>479</v>
      </c>
      <c r="I180">
        <f>WEEKNUM(C180)</f>
        <v>37</v>
      </c>
      <c r="J180" s="2">
        <f>F180-((G180/100)*F180)</f>
        <v>14.171428571428571</v>
      </c>
      <c r="K180" s="2">
        <f>(G180/100)*F180</f>
        <v>0</v>
      </c>
      <c r="L180" s="3">
        <f>J180*22.5</f>
        <v>318.85714285714283</v>
      </c>
      <c r="M180" t="str">
        <f>IF(G180=0,"Private",IF(G180=15,"Italki","Preply"))</f>
        <v>Private</v>
      </c>
      <c r="N180">
        <f>IF(M180="Italki",1,0)</f>
        <v>0</v>
      </c>
      <c r="O180">
        <f>IF(M180="Preply",1,0)</f>
        <v>0</v>
      </c>
      <c r="P180">
        <f>IF(M180="Private",1,0)</f>
        <v>1</v>
      </c>
      <c r="Q180">
        <f>IF(G180=100,1,0)</f>
        <v>0</v>
      </c>
      <c r="R180" t="str">
        <f>IF(COUNTIF(pattern!$L$2:$L$100,A180),"ACTIVE","")</f>
        <v/>
      </c>
    </row>
    <row r="181" spans="1:18" x14ac:dyDescent="0.25">
      <c r="A181" t="s">
        <v>8</v>
      </c>
      <c r="B181" t="s">
        <v>814</v>
      </c>
      <c r="C181" s="6">
        <v>44089</v>
      </c>
      <c r="D181" t="s">
        <v>120</v>
      </c>
      <c r="E181">
        <v>60</v>
      </c>
      <c r="F181" s="2">
        <v>14.171428571428571</v>
      </c>
      <c r="G181">
        <v>0</v>
      </c>
      <c r="H181" s="3" t="s">
        <v>479</v>
      </c>
      <c r="I181">
        <f>WEEKNUM(C181)</f>
        <v>38</v>
      </c>
      <c r="J181" s="2">
        <f>F181-((G181/100)*F181)</f>
        <v>14.171428571428571</v>
      </c>
      <c r="K181" s="2">
        <f>(G181/100)*F181</f>
        <v>0</v>
      </c>
      <c r="L181" s="3">
        <f>J181*22.5</f>
        <v>318.85714285714283</v>
      </c>
      <c r="M181" t="str">
        <f>IF(G181=0,"Private",IF(G181=15,"Italki","Preply"))</f>
        <v>Private</v>
      </c>
      <c r="N181">
        <f>IF(M181="Italki",1,0)</f>
        <v>0</v>
      </c>
      <c r="O181">
        <f>IF(M181="Preply",1,0)</f>
        <v>0</v>
      </c>
      <c r="P181">
        <f>IF(M181="Private",1,0)</f>
        <v>1</v>
      </c>
      <c r="Q181">
        <f>IF(G181=100,1,0)</f>
        <v>0</v>
      </c>
      <c r="R181" t="str">
        <f>IF(COUNTIF(pattern!$L$2:$L$100,A181),"ACTIVE","")</f>
        <v/>
      </c>
    </row>
    <row r="182" spans="1:18" x14ac:dyDescent="0.25">
      <c r="A182" t="s">
        <v>8</v>
      </c>
      <c r="B182" t="s">
        <v>814</v>
      </c>
      <c r="C182" s="6">
        <v>44091</v>
      </c>
      <c r="D182" t="s">
        <v>1</v>
      </c>
      <c r="E182">
        <v>60</v>
      </c>
      <c r="F182" s="2">
        <v>14.171428571428571</v>
      </c>
      <c r="G182">
        <v>0</v>
      </c>
      <c r="H182" s="3" t="s">
        <v>479</v>
      </c>
      <c r="I182">
        <f>WEEKNUM(C182)</f>
        <v>38</v>
      </c>
      <c r="J182" s="2">
        <f>F182-((G182/100)*F182)</f>
        <v>14.171428571428571</v>
      </c>
      <c r="K182" s="2">
        <f>(G182/100)*F182</f>
        <v>0</v>
      </c>
      <c r="L182" s="3">
        <f>J182*22.5</f>
        <v>318.85714285714283</v>
      </c>
      <c r="M182" t="str">
        <f>IF(G182=0,"Private",IF(G182=15,"Italki","Preply"))</f>
        <v>Private</v>
      </c>
      <c r="N182">
        <f>IF(M182="Italki",1,0)</f>
        <v>0</v>
      </c>
      <c r="O182">
        <f>IF(M182="Preply",1,0)</f>
        <v>0</v>
      </c>
      <c r="P182">
        <f>IF(M182="Private",1,0)</f>
        <v>1</v>
      </c>
      <c r="Q182">
        <f>IF(G182=100,1,0)</f>
        <v>0</v>
      </c>
      <c r="R182" t="str">
        <f>IF(COUNTIF(pattern!$L$2:$L$100,A182),"ACTIVE","")</f>
        <v/>
      </c>
    </row>
    <row r="183" spans="1:18" x14ac:dyDescent="0.25">
      <c r="A183" t="s">
        <v>8</v>
      </c>
      <c r="B183" t="s">
        <v>814</v>
      </c>
      <c r="C183" s="6">
        <v>44095</v>
      </c>
      <c r="D183" t="s">
        <v>275</v>
      </c>
      <c r="E183">
        <v>60</v>
      </c>
      <c r="F183" s="2">
        <v>14.171428571428571</v>
      </c>
      <c r="G183">
        <v>0</v>
      </c>
      <c r="H183" s="3" t="s">
        <v>479</v>
      </c>
      <c r="I183">
        <f>WEEKNUM(C183)</f>
        <v>39</v>
      </c>
      <c r="J183" s="2">
        <f>F183-((G183/100)*F183)</f>
        <v>14.171428571428571</v>
      </c>
      <c r="K183" s="2">
        <f>(G183/100)*F183</f>
        <v>0</v>
      </c>
      <c r="L183" s="3">
        <f>J183*22.5</f>
        <v>318.85714285714283</v>
      </c>
      <c r="M183" t="str">
        <f>IF(G183=0,"Private",IF(G183=15,"Italki","Preply"))</f>
        <v>Private</v>
      </c>
      <c r="N183">
        <f>IF(M183="Italki",1,0)</f>
        <v>0</v>
      </c>
      <c r="O183">
        <f>IF(M183="Preply",1,0)</f>
        <v>0</v>
      </c>
      <c r="P183">
        <f>IF(M183="Private",1,0)</f>
        <v>1</v>
      </c>
      <c r="Q183">
        <f>IF(G183=100,1,0)</f>
        <v>0</v>
      </c>
      <c r="R183" t="str">
        <f>IF(COUNTIF(pattern!$L$2:$L$100,A183),"ACTIVE","")</f>
        <v/>
      </c>
    </row>
    <row r="184" spans="1:18" x14ac:dyDescent="0.25">
      <c r="A184" t="s">
        <v>8</v>
      </c>
      <c r="B184" t="s">
        <v>814</v>
      </c>
      <c r="C184" s="6">
        <v>44096</v>
      </c>
      <c r="D184" t="s">
        <v>1</v>
      </c>
      <c r="E184">
        <v>60</v>
      </c>
      <c r="F184" s="2">
        <v>14.171428571428571</v>
      </c>
      <c r="G184">
        <v>0</v>
      </c>
      <c r="H184" s="3" t="s">
        <v>479</v>
      </c>
      <c r="I184">
        <f>WEEKNUM(C184)</f>
        <v>39</v>
      </c>
      <c r="J184" s="2">
        <f>F184-((G184/100)*F184)</f>
        <v>14.171428571428571</v>
      </c>
      <c r="K184" s="2">
        <f>(G184/100)*F184</f>
        <v>0</v>
      </c>
      <c r="L184" s="3">
        <f>J184*22.5</f>
        <v>318.85714285714283</v>
      </c>
      <c r="M184" t="str">
        <f>IF(G184=0,"Private",IF(G184=15,"Italki","Preply"))</f>
        <v>Private</v>
      </c>
      <c r="N184">
        <f>IF(M184="Italki",1,0)</f>
        <v>0</v>
      </c>
      <c r="O184">
        <f>IF(M184="Preply",1,0)</f>
        <v>0</v>
      </c>
      <c r="P184">
        <f>IF(M184="Private",1,0)</f>
        <v>1</v>
      </c>
      <c r="Q184">
        <f>IF(G184=100,1,0)</f>
        <v>0</v>
      </c>
      <c r="R184" t="str">
        <f>IF(COUNTIF(pattern!$L$2:$L$100,A184),"ACTIVE","")</f>
        <v/>
      </c>
    </row>
    <row r="185" spans="1:18" x14ac:dyDescent="0.25">
      <c r="A185" t="s">
        <v>8</v>
      </c>
      <c r="B185" t="s">
        <v>814</v>
      </c>
      <c r="C185" s="6">
        <v>44105</v>
      </c>
      <c r="D185" t="s">
        <v>1</v>
      </c>
      <c r="E185">
        <v>60</v>
      </c>
      <c r="F185" s="2">
        <v>14.171428571428571</v>
      </c>
      <c r="G185">
        <v>0</v>
      </c>
      <c r="H185" s="3" t="s">
        <v>479</v>
      </c>
      <c r="I185">
        <f>WEEKNUM(C185)</f>
        <v>40</v>
      </c>
      <c r="J185" s="2">
        <f>F185-((G185/100)*F185)</f>
        <v>14.171428571428571</v>
      </c>
      <c r="K185" s="2">
        <f>(G185/100)*F185</f>
        <v>0</v>
      </c>
      <c r="L185" s="3">
        <f>J185*22.5</f>
        <v>318.85714285714283</v>
      </c>
      <c r="M185" t="str">
        <f>IF(G185=0,"Private",IF(G185=15,"Italki","Preply"))</f>
        <v>Private</v>
      </c>
      <c r="N185">
        <f>IF(M185="Italki",1,0)</f>
        <v>0</v>
      </c>
      <c r="O185">
        <f>IF(M185="Preply",1,0)</f>
        <v>0</v>
      </c>
      <c r="P185">
        <f>IF(M185="Private",1,0)</f>
        <v>1</v>
      </c>
      <c r="Q185">
        <f>IF(G185=100,1,0)</f>
        <v>0</v>
      </c>
      <c r="R185" t="str">
        <f>IF(COUNTIF(pattern!$L$2:$L$100,A185),"ACTIVE","")</f>
        <v/>
      </c>
    </row>
    <row r="186" spans="1:18" x14ac:dyDescent="0.25">
      <c r="A186" t="s">
        <v>8</v>
      </c>
      <c r="B186" t="s">
        <v>814</v>
      </c>
      <c r="C186" s="6">
        <v>44119</v>
      </c>
      <c r="D186" t="s">
        <v>1</v>
      </c>
      <c r="E186">
        <v>60</v>
      </c>
      <c r="F186" s="2">
        <v>14.171428571428571</v>
      </c>
      <c r="G186">
        <v>0</v>
      </c>
      <c r="H186" s="3" t="s">
        <v>479</v>
      </c>
      <c r="I186">
        <f>WEEKNUM(C186)</f>
        <v>42</v>
      </c>
      <c r="J186" s="2">
        <f>F186-((G186/100)*F186)</f>
        <v>14.171428571428571</v>
      </c>
      <c r="K186" s="2">
        <f>(G186/100)*F186</f>
        <v>0</v>
      </c>
      <c r="L186" s="3">
        <f>J186*22.5</f>
        <v>318.85714285714283</v>
      </c>
      <c r="M186" t="str">
        <f>IF(G186=0,"Private",IF(G186=15,"Italki","Preply"))</f>
        <v>Private</v>
      </c>
      <c r="N186">
        <f>IF(M186="Italki",1,0)</f>
        <v>0</v>
      </c>
      <c r="O186">
        <f>IF(M186="Preply",1,0)</f>
        <v>0</v>
      </c>
      <c r="P186">
        <f>IF(M186="Private",1,0)</f>
        <v>1</v>
      </c>
      <c r="Q186">
        <f>IF(G186=100,1,0)</f>
        <v>0</v>
      </c>
      <c r="R186" t="str">
        <f>IF(COUNTIF(pattern!$L$2:$L$100,A186),"ACTIVE","")</f>
        <v/>
      </c>
    </row>
    <row r="187" spans="1:18" x14ac:dyDescent="0.25">
      <c r="A187" t="s">
        <v>8</v>
      </c>
      <c r="B187" t="s">
        <v>814</v>
      </c>
      <c r="C187" s="6">
        <v>44120</v>
      </c>
      <c r="D187" t="s">
        <v>280</v>
      </c>
      <c r="E187">
        <v>60</v>
      </c>
      <c r="F187" s="2">
        <v>14.171428571428571</v>
      </c>
      <c r="G187">
        <v>0</v>
      </c>
      <c r="H187" s="3" t="s">
        <v>479</v>
      </c>
      <c r="I187">
        <f>WEEKNUM(C187)</f>
        <v>42</v>
      </c>
      <c r="J187" s="2">
        <f>F187-((G187/100)*F187)</f>
        <v>14.171428571428571</v>
      </c>
      <c r="K187" s="2">
        <f>(G187/100)*F187</f>
        <v>0</v>
      </c>
      <c r="L187" s="3">
        <f>J187*22.5</f>
        <v>318.85714285714283</v>
      </c>
      <c r="M187" t="str">
        <f>IF(G187=0,"Private",IF(G187=15,"Italki","Preply"))</f>
        <v>Private</v>
      </c>
      <c r="N187">
        <f>IF(M187="Italki",1,0)</f>
        <v>0</v>
      </c>
      <c r="O187">
        <f>IF(M187="Preply",1,0)</f>
        <v>0</v>
      </c>
      <c r="P187">
        <f>IF(M187="Private",1,0)</f>
        <v>1</v>
      </c>
      <c r="Q187">
        <f>IF(G187=100,1,0)</f>
        <v>0</v>
      </c>
      <c r="R187" t="str">
        <f>IF(COUNTIF(pattern!$L$2:$L$100,A187),"ACTIVE","")</f>
        <v/>
      </c>
    </row>
    <row r="188" spans="1:18" x14ac:dyDescent="0.25">
      <c r="A188" t="s">
        <v>8</v>
      </c>
      <c r="B188" t="s">
        <v>814</v>
      </c>
      <c r="C188" s="6">
        <v>44127</v>
      </c>
      <c r="D188" t="s">
        <v>1</v>
      </c>
      <c r="E188">
        <v>60</v>
      </c>
      <c r="F188" s="2">
        <v>14.171428571428571</v>
      </c>
      <c r="G188">
        <v>0</v>
      </c>
      <c r="H188" s="3" t="s">
        <v>479</v>
      </c>
      <c r="I188">
        <f>WEEKNUM(C188)</f>
        <v>43</v>
      </c>
      <c r="J188" s="2">
        <f>F188-((G188/100)*F188)</f>
        <v>14.171428571428571</v>
      </c>
      <c r="K188" s="2">
        <f>(G188/100)*F188</f>
        <v>0</v>
      </c>
      <c r="L188" s="3">
        <f>J188*22.5</f>
        <v>318.85714285714283</v>
      </c>
      <c r="M188" t="str">
        <f>IF(G188=0,"Private",IF(G188=15,"Italki","Preply"))</f>
        <v>Private</v>
      </c>
      <c r="N188">
        <f>IF(M188="Italki",1,0)</f>
        <v>0</v>
      </c>
      <c r="O188">
        <f>IF(M188="Preply",1,0)</f>
        <v>0</v>
      </c>
      <c r="P188">
        <f>IF(M188="Private",1,0)</f>
        <v>1</v>
      </c>
      <c r="Q188">
        <f>IF(G188=100,1,0)</f>
        <v>0</v>
      </c>
      <c r="R188" t="str">
        <f>IF(COUNTIF(pattern!$L$2:$L$100,A188),"ACTIVE","")</f>
        <v/>
      </c>
    </row>
    <row r="189" spans="1:18" x14ac:dyDescent="0.25">
      <c r="A189" t="s">
        <v>8</v>
      </c>
      <c r="B189" t="s">
        <v>814</v>
      </c>
      <c r="C189" s="6">
        <v>44144</v>
      </c>
      <c r="D189" t="s">
        <v>284</v>
      </c>
      <c r="E189">
        <v>60</v>
      </c>
      <c r="F189" s="2">
        <v>14.171428571428571</v>
      </c>
      <c r="G189">
        <v>0</v>
      </c>
      <c r="H189" s="3" t="s">
        <v>479</v>
      </c>
      <c r="I189">
        <f>WEEKNUM(C189)</f>
        <v>46</v>
      </c>
      <c r="J189" s="2">
        <f>F189-((G189/100)*F189)</f>
        <v>14.171428571428571</v>
      </c>
      <c r="K189" s="2">
        <f>(G189/100)*F189</f>
        <v>0</v>
      </c>
      <c r="L189" s="3">
        <f>J189*22.5</f>
        <v>318.85714285714283</v>
      </c>
      <c r="M189" t="str">
        <f>IF(G189=0,"Private",IF(G189=15,"Italki","Preply"))</f>
        <v>Private</v>
      </c>
      <c r="N189">
        <f>IF(M189="Italki",1,0)</f>
        <v>0</v>
      </c>
      <c r="O189">
        <f>IF(M189="Preply",1,0)</f>
        <v>0</v>
      </c>
      <c r="P189">
        <f>IF(M189="Private",1,0)</f>
        <v>1</v>
      </c>
      <c r="Q189">
        <f>IF(G189=100,1,0)</f>
        <v>0</v>
      </c>
      <c r="R189" t="str">
        <f>IF(COUNTIF(pattern!$L$2:$L$100,A189),"ACTIVE","")</f>
        <v/>
      </c>
    </row>
    <row r="190" spans="1:18" x14ac:dyDescent="0.25">
      <c r="A190" t="s">
        <v>8</v>
      </c>
      <c r="B190" t="s">
        <v>814</v>
      </c>
      <c r="C190" s="6">
        <v>44148</v>
      </c>
      <c r="D190" t="s">
        <v>1</v>
      </c>
      <c r="E190">
        <v>60</v>
      </c>
      <c r="F190" s="2">
        <v>14.171428571428571</v>
      </c>
      <c r="G190">
        <v>0</v>
      </c>
      <c r="H190" s="3" t="s">
        <v>479</v>
      </c>
      <c r="I190">
        <f>WEEKNUM(C190)</f>
        <v>46</v>
      </c>
      <c r="J190" s="2">
        <f>F190-((G190/100)*F190)</f>
        <v>14.171428571428571</v>
      </c>
      <c r="K190" s="2">
        <f>(G190/100)*F190</f>
        <v>0</v>
      </c>
      <c r="L190" s="3">
        <f>J190*22.5</f>
        <v>318.85714285714283</v>
      </c>
      <c r="M190" t="str">
        <f>IF(G190=0,"Private",IF(G190=15,"Italki","Preply"))</f>
        <v>Private</v>
      </c>
      <c r="N190">
        <f>IF(M190="Italki",1,0)</f>
        <v>0</v>
      </c>
      <c r="O190">
        <f>IF(M190="Preply",1,0)</f>
        <v>0</v>
      </c>
      <c r="P190">
        <f>IF(M190="Private",1,0)</f>
        <v>1</v>
      </c>
      <c r="Q190">
        <f>IF(G190=100,1,0)</f>
        <v>0</v>
      </c>
      <c r="R190" t="str">
        <f>IF(COUNTIF(pattern!$L$2:$L$100,A190),"ACTIVE","")</f>
        <v/>
      </c>
    </row>
    <row r="191" spans="1:18" x14ac:dyDescent="0.25">
      <c r="A191" t="s">
        <v>8</v>
      </c>
      <c r="B191" t="s">
        <v>814</v>
      </c>
      <c r="C191" s="6">
        <v>44162</v>
      </c>
      <c r="D191" t="s">
        <v>1</v>
      </c>
      <c r="E191">
        <v>60</v>
      </c>
      <c r="F191" s="2">
        <v>14.171428571428571</v>
      </c>
      <c r="G191">
        <v>0</v>
      </c>
      <c r="H191" s="3" t="s">
        <v>479</v>
      </c>
      <c r="I191">
        <f>WEEKNUM(C191)</f>
        <v>48</v>
      </c>
      <c r="J191" s="2">
        <f>F191-((G191/100)*F191)</f>
        <v>14.171428571428571</v>
      </c>
      <c r="K191" s="2">
        <f>(G191/100)*F191</f>
        <v>0</v>
      </c>
      <c r="L191" s="3">
        <f>J191*22.5</f>
        <v>318.85714285714283</v>
      </c>
      <c r="M191" t="str">
        <f>IF(G191=0,"Private",IF(G191=15,"Italki","Preply"))</f>
        <v>Private</v>
      </c>
      <c r="N191">
        <f>IF(M191="Italki",1,0)</f>
        <v>0</v>
      </c>
      <c r="O191">
        <f>IF(M191="Preply",1,0)</f>
        <v>0</v>
      </c>
      <c r="P191">
        <f>IF(M191="Private",1,0)</f>
        <v>1</v>
      </c>
      <c r="Q191">
        <f>IF(G191=100,1,0)</f>
        <v>0</v>
      </c>
      <c r="R191" t="str">
        <f>IF(COUNTIF(pattern!$L$2:$L$100,A191),"ACTIVE","")</f>
        <v/>
      </c>
    </row>
    <row r="192" spans="1:18" x14ac:dyDescent="0.25">
      <c r="A192" t="s">
        <v>385</v>
      </c>
      <c r="B192" t="s">
        <v>813</v>
      </c>
      <c r="C192" s="6">
        <v>44764</v>
      </c>
      <c r="D192" t="s">
        <v>398</v>
      </c>
      <c r="E192">
        <v>60</v>
      </c>
      <c r="F192" s="2">
        <v>25</v>
      </c>
      <c r="G192">
        <v>22</v>
      </c>
      <c r="H192" t="s">
        <v>479</v>
      </c>
      <c r="I192">
        <f>WEEKNUM(C192)</f>
        <v>30</v>
      </c>
      <c r="J192" s="2">
        <f>F192-((G192/100)*F192)</f>
        <v>19.5</v>
      </c>
      <c r="K192" s="2">
        <f>(G192/100)*F192</f>
        <v>5.5</v>
      </c>
      <c r="L192" s="3">
        <f>J192*22.5</f>
        <v>438.75</v>
      </c>
      <c r="M192" t="str">
        <f>IF(G192=0,"Private",IF(G192=15,"Italki","Preply"))</f>
        <v>Preply</v>
      </c>
      <c r="N192">
        <f>IF(M192="Italki",1,0)</f>
        <v>0</v>
      </c>
      <c r="O192">
        <f>IF(M192="Preply",1,0)</f>
        <v>1</v>
      </c>
      <c r="P192">
        <f>IF(M192="Private",1,0)</f>
        <v>0</v>
      </c>
      <c r="Q192">
        <f>IF(G192=100,1,0)</f>
        <v>0</v>
      </c>
      <c r="R192" t="str">
        <f>IF(COUNTIF(pattern!$L$2:$L$100,A192),"ACTIVE","")</f>
        <v/>
      </c>
    </row>
    <row r="193" spans="1:18" x14ac:dyDescent="0.25">
      <c r="A193" t="s">
        <v>385</v>
      </c>
      <c r="B193" t="s">
        <v>813</v>
      </c>
      <c r="C193" s="6">
        <v>44770</v>
      </c>
      <c r="D193" t="s">
        <v>307</v>
      </c>
      <c r="E193">
        <v>60</v>
      </c>
      <c r="F193" s="2">
        <v>25</v>
      </c>
      <c r="G193">
        <v>22</v>
      </c>
      <c r="H193" t="s">
        <v>479</v>
      </c>
      <c r="I193">
        <f>WEEKNUM(C193)</f>
        <v>31</v>
      </c>
      <c r="J193" s="2">
        <f>F193-((G193/100)*F193)</f>
        <v>19.5</v>
      </c>
      <c r="K193" s="2">
        <f>(G193/100)*F193</f>
        <v>5.5</v>
      </c>
      <c r="L193" s="3">
        <f>J193*22.5</f>
        <v>438.75</v>
      </c>
      <c r="M193" t="str">
        <f>IF(G193=0,"Private",IF(G193=15,"Italki","Preply"))</f>
        <v>Preply</v>
      </c>
      <c r="N193">
        <f>IF(M193="Italki",1,0)</f>
        <v>0</v>
      </c>
      <c r="O193">
        <f>IF(M193="Preply",1,0)</f>
        <v>1</v>
      </c>
      <c r="P193">
        <f>IF(M193="Private",1,0)</f>
        <v>0</v>
      </c>
      <c r="Q193">
        <f>IF(G193=100,1,0)</f>
        <v>0</v>
      </c>
      <c r="R193" t="str">
        <f>IF(COUNTIF(pattern!$L$2:$L$100,A193),"ACTIVE","")</f>
        <v/>
      </c>
    </row>
    <row r="194" spans="1:18" x14ac:dyDescent="0.25">
      <c r="A194" t="s">
        <v>385</v>
      </c>
      <c r="B194" t="s">
        <v>813</v>
      </c>
      <c r="C194" s="6">
        <v>44775</v>
      </c>
      <c r="D194" t="s">
        <v>644</v>
      </c>
      <c r="E194">
        <v>60</v>
      </c>
      <c r="F194" s="2">
        <v>25</v>
      </c>
      <c r="G194">
        <v>22</v>
      </c>
      <c r="H194" t="s">
        <v>479</v>
      </c>
      <c r="I194">
        <f>WEEKNUM(C194)</f>
        <v>32</v>
      </c>
      <c r="J194" s="2">
        <f>F194-((G194/100)*F194)</f>
        <v>19.5</v>
      </c>
      <c r="K194" s="2">
        <f>(G194/100)*F194</f>
        <v>5.5</v>
      </c>
      <c r="L194" s="3">
        <f>J194*22.5</f>
        <v>438.75</v>
      </c>
      <c r="M194" t="str">
        <f>IF(G194=0,"Private",IF(G194=15,"Italki","Preply"))</f>
        <v>Preply</v>
      </c>
      <c r="N194">
        <f>IF(M194="Italki",1,0)</f>
        <v>0</v>
      </c>
      <c r="O194">
        <f>IF(M194="Preply",1,0)</f>
        <v>1</v>
      </c>
      <c r="P194">
        <f>IF(M194="Private",1,0)</f>
        <v>0</v>
      </c>
      <c r="Q194">
        <f>IF(G194=100,1,0)</f>
        <v>0</v>
      </c>
      <c r="R194" t="str">
        <f>IF(COUNTIF(pattern!$L$2:$L$100,A194),"ACTIVE","")</f>
        <v/>
      </c>
    </row>
    <row r="195" spans="1:18" x14ac:dyDescent="0.25">
      <c r="A195" t="s">
        <v>385</v>
      </c>
      <c r="B195" t="s">
        <v>813</v>
      </c>
      <c r="C195" s="6">
        <v>44819</v>
      </c>
      <c r="D195" t="s">
        <v>422</v>
      </c>
      <c r="E195">
        <v>60</v>
      </c>
      <c r="F195" s="2">
        <v>25</v>
      </c>
      <c r="G195">
        <v>22</v>
      </c>
      <c r="H195" t="s">
        <v>479</v>
      </c>
      <c r="I195">
        <f>WEEKNUM(C195)</f>
        <v>38</v>
      </c>
      <c r="J195" s="2">
        <f>F195-((G195/100)*F195)</f>
        <v>19.5</v>
      </c>
      <c r="K195" s="2">
        <f>(G195/100)*F195</f>
        <v>5.5</v>
      </c>
      <c r="L195" s="3">
        <f>J195*22.5</f>
        <v>438.75</v>
      </c>
      <c r="M195" t="str">
        <f>IF(G195=0,"Private",IF(G195=15,"Italki","Preply"))</f>
        <v>Preply</v>
      </c>
      <c r="N195">
        <f>IF(M195="Italki",1,0)</f>
        <v>0</v>
      </c>
      <c r="O195">
        <f>IF(M195="Preply",1,0)</f>
        <v>1</v>
      </c>
      <c r="P195">
        <f>IF(M195="Private",1,0)</f>
        <v>0</v>
      </c>
      <c r="Q195">
        <f>IF(G195=100,1,0)</f>
        <v>0</v>
      </c>
      <c r="R195" t="str">
        <f>IF(COUNTIF(pattern!$L$2:$L$100,A195),"ACTIVE","")</f>
        <v/>
      </c>
    </row>
    <row r="196" spans="1:18" x14ac:dyDescent="0.25">
      <c r="A196" t="s">
        <v>385</v>
      </c>
      <c r="B196" t="s">
        <v>813</v>
      </c>
      <c r="C196" s="6">
        <v>44826</v>
      </c>
      <c r="D196" t="s">
        <v>427</v>
      </c>
      <c r="E196">
        <v>60</v>
      </c>
      <c r="F196" s="2">
        <v>25</v>
      </c>
      <c r="G196">
        <v>22</v>
      </c>
      <c r="H196" t="s">
        <v>479</v>
      </c>
      <c r="I196">
        <f>WEEKNUM(C196)</f>
        <v>39</v>
      </c>
      <c r="J196" s="2">
        <f>F196-((G196/100)*F196)</f>
        <v>19.5</v>
      </c>
      <c r="K196" s="2">
        <f>(G196/100)*F196</f>
        <v>5.5</v>
      </c>
      <c r="L196" s="3">
        <f>J196*22.5</f>
        <v>438.75</v>
      </c>
      <c r="M196" t="str">
        <f>IF(G196=0,"Private",IF(G196=15,"Italki","Preply"))</f>
        <v>Preply</v>
      </c>
      <c r="N196">
        <f>IF(M196="Italki",1,0)</f>
        <v>0</v>
      </c>
      <c r="O196">
        <f>IF(M196="Preply",1,0)</f>
        <v>1</v>
      </c>
      <c r="P196">
        <f>IF(M196="Private",1,0)</f>
        <v>0</v>
      </c>
      <c r="Q196">
        <f>IF(G196=100,1,0)</f>
        <v>0</v>
      </c>
      <c r="R196" t="str">
        <f>IF(COUNTIF(pattern!$L$2:$L$100,A196),"ACTIVE","")</f>
        <v/>
      </c>
    </row>
    <row r="197" spans="1:18" x14ac:dyDescent="0.25">
      <c r="A197" t="s">
        <v>385</v>
      </c>
      <c r="B197" t="s">
        <v>813</v>
      </c>
      <c r="C197" s="6">
        <v>44834</v>
      </c>
      <c r="D197" t="s">
        <v>430</v>
      </c>
      <c r="E197">
        <v>60</v>
      </c>
      <c r="F197" s="2">
        <v>25</v>
      </c>
      <c r="G197">
        <v>22</v>
      </c>
      <c r="H197" t="s">
        <v>479</v>
      </c>
      <c r="I197">
        <f>WEEKNUM(C197)</f>
        <v>40</v>
      </c>
      <c r="J197" s="2">
        <f>F197-((G197/100)*F197)</f>
        <v>19.5</v>
      </c>
      <c r="K197" s="2">
        <f>(G197/100)*F197</f>
        <v>5.5</v>
      </c>
      <c r="L197" s="3">
        <f>J197*22.5</f>
        <v>438.75</v>
      </c>
      <c r="M197" t="str">
        <f>IF(G197=0,"Private",IF(G197=15,"Italki","Preply"))</f>
        <v>Preply</v>
      </c>
      <c r="N197">
        <f>IF(M197="Italki",1,0)</f>
        <v>0</v>
      </c>
      <c r="O197">
        <f>IF(M197="Preply",1,0)</f>
        <v>1</v>
      </c>
      <c r="P197">
        <f>IF(M197="Private",1,0)</f>
        <v>0</v>
      </c>
      <c r="Q197">
        <f>IF(G197=100,1,0)</f>
        <v>0</v>
      </c>
      <c r="R197" t="str">
        <f>IF(COUNTIF(pattern!$L$2:$L$100,A197),"ACTIVE","")</f>
        <v/>
      </c>
    </row>
    <row r="198" spans="1:18" x14ac:dyDescent="0.25">
      <c r="A198" t="s">
        <v>385</v>
      </c>
      <c r="B198" t="s">
        <v>813</v>
      </c>
      <c r="C198" s="6">
        <v>44847</v>
      </c>
      <c r="D198" t="s">
        <v>436</v>
      </c>
      <c r="E198">
        <v>60</v>
      </c>
      <c r="F198" s="2">
        <v>25</v>
      </c>
      <c r="G198">
        <v>22</v>
      </c>
      <c r="H198" t="s">
        <v>479</v>
      </c>
      <c r="I198">
        <f>WEEKNUM(C198)</f>
        <v>42</v>
      </c>
      <c r="J198" s="2">
        <f>F198-((G198/100)*F198)</f>
        <v>19.5</v>
      </c>
      <c r="K198" s="2">
        <f>(G198/100)*F198</f>
        <v>5.5</v>
      </c>
      <c r="L198" s="3">
        <f>J198*22.5</f>
        <v>438.75</v>
      </c>
      <c r="M198" t="str">
        <f>IF(G198=0,"Private",IF(G198=15,"Italki","Preply"))</f>
        <v>Preply</v>
      </c>
      <c r="N198">
        <f>IF(M198="Italki",1,0)</f>
        <v>0</v>
      </c>
      <c r="O198">
        <f>IF(M198="Preply",1,0)</f>
        <v>1</v>
      </c>
      <c r="P198">
        <f>IF(M198="Private",1,0)</f>
        <v>0</v>
      </c>
      <c r="Q198">
        <f>IF(G198=100,1,0)</f>
        <v>0</v>
      </c>
      <c r="R198" t="str">
        <f>IF(COUNTIF(pattern!$L$2:$L$100,A198),"ACTIVE","")</f>
        <v/>
      </c>
    </row>
    <row r="199" spans="1:18" x14ac:dyDescent="0.25">
      <c r="A199" t="s">
        <v>385</v>
      </c>
      <c r="B199" t="s">
        <v>813</v>
      </c>
      <c r="C199" s="6">
        <v>44855</v>
      </c>
      <c r="D199" t="s">
        <v>443</v>
      </c>
      <c r="E199">
        <v>60</v>
      </c>
      <c r="F199" s="2">
        <v>25</v>
      </c>
      <c r="G199">
        <v>22</v>
      </c>
      <c r="H199" t="s">
        <v>479</v>
      </c>
      <c r="I199">
        <f>WEEKNUM(C199)</f>
        <v>43</v>
      </c>
      <c r="J199" s="2">
        <f>F199-((G199/100)*F199)</f>
        <v>19.5</v>
      </c>
      <c r="K199" s="2">
        <f>(G199/100)*F199</f>
        <v>5.5</v>
      </c>
      <c r="L199" s="3">
        <f>J199*22.5</f>
        <v>438.75</v>
      </c>
      <c r="M199" t="str">
        <f>IF(G199=0,"Private",IF(G199=15,"Italki","Preply"))</f>
        <v>Preply</v>
      </c>
      <c r="N199">
        <f>IF(M199="Italki",1,0)</f>
        <v>0</v>
      </c>
      <c r="O199">
        <f>IF(M199="Preply",1,0)</f>
        <v>1</v>
      </c>
      <c r="P199">
        <f>IF(M199="Private",1,0)</f>
        <v>0</v>
      </c>
      <c r="Q199">
        <f>IF(G199=100,1,0)</f>
        <v>0</v>
      </c>
      <c r="R199" t="str">
        <f>IF(COUNTIF(pattern!$L$2:$L$100,A199),"ACTIVE","")</f>
        <v/>
      </c>
    </row>
    <row r="200" spans="1:18" x14ac:dyDescent="0.25">
      <c r="A200" t="s">
        <v>385</v>
      </c>
      <c r="B200" t="s">
        <v>813</v>
      </c>
      <c r="C200" s="6">
        <v>44868</v>
      </c>
      <c r="D200" t="s">
        <v>293</v>
      </c>
      <c r="E200">
        <v>60</v>
      </c>
      <c r="F200" s="2">
        <v>25</v>
      </c>
      <c r="G200">
        <v>22</v>
      </c>
      <c r="H200" t="s">
        <v>479</v>
      </c>
      <c r="I200">
        <f>WEEKNUM(C200)</f>
        <v>45</v>
      </c>
      <c r="J200" s="2">
        <f>F200-((G200/100)*F200)</f>
        <v>19.5</v>
      </c>
      <c r="K200" s="2">
        <f>(G200/100)*F200</f>
        <v>5.5</v>
      </c>
      <c r="L200" s="3">
        <f>J200*22.5</f>
        <v>438.75</v>
      </c>
      <c r="M200" t="str">
        <f>IF(G200=0,"Private",IF(G200=15,"Italki","Preply"))</f>
        <v>Preply</v>
      </c>
      <c r="N200">
        <f>IF(M200="Italki",1,0)</f>
        <v>0</v>
      </c>
      <c r="O200">
        <f>IF(M200="Preply",1,0)</f>
        <v>1</v>
      </c>
      <c r="P200">
        <f>IF(M200="Private",1,0)</f>
        <v>0</v>
      </c>
      <c r="Q200">
        <f>IF(G200=100,1,0)</f>
        <v>0</v>
      </c>
      <c r="R200" t="str">
        <f>IF(COUNTIF(pattern!$L$2:$L$100,A200),"ACTIVE","")</f>
        <v/>
      </c>
    </row>
    <row r="201" spans="1:18" x14ac:dyDescent="0.25">
      <c r="A201" t="s">
        <v>385</v>
      </c>
      <c r="B201" t="s">
        <v>813</v>
      </c>
      <c r="C201" s="6">
        <v>44881</v>
      </c>
      <c r="D201" t="s">
        <v>302</v>
      </c>
      <c r="E201">
        <v>60</v>
      </c>
      <c r="F201" s="2">
        <v>25</v>
      </c>
      <c r="G201">
        <v>22</v>
      </c>
      <c r="H201" t="s">
        <v>479</v>
      </c>
      <c r="I201">
        <f>WEEKNUM(C201)</f>
        <v>47</v>
      </c>
      <c r="J201" s="2">
        <f>F201-((G201/100)*F201)</f>
        <v>19.5</v>
      </c>
      <c r="K201" s="2">
        <f>(G201/100)*F201</f>
        <v>5.5</v>
      </c>
      <c r="L201" s="3">
        <f>J201*22.5</f>
        <v>438.75</v>
      </c>
      <c r="M201" t="str">
        <f>IF(G201=0,"Private",IF(G201=15,"Italki","Preply"))</f>
        <v>Preply</v>
      </c>
      <c r="N201">
        <f>IF(M201="Italki",1,0)</f>
        <v>0</v>
      </c>
      <c r="O201">
        <f>IF(M201="Preply",1,0)</f>
        <v>1</v>
      </c>
      <c r="P201">
        <f>IF(M201="Private",1,0)</f>
        <v>0</v>
      </c>
      <c r="Q201">
        <f>IF(G201=100,1,0)</f>
        <v>0</v>
      </c>
      <c r="R201" t="str">
        <f>IF(COUNTIF(pattern!$L$2:$L$100,A201),"ACTIVE","")</f>
        <v/>
      </c>
    </row>
    <row r="202" spans="1:18" x14ac:dyDescent="0.25">
      <c r="A202" t="s">
        <v>385</v>
      </c>
      <c r="B202" t="s">
        <v>813</v>
      </c>
      <c r="C202" s="6">
        <v>44888</v>
      </c>
      <c r="D202" t="s">
        <v>303</v>
      </c>
      <c r="E202">
        <v>60</v>
      </c>
      <c r="F202" s="2">
        <v>25</v>
      </c>
      <c r="G202">
        <v>22</v>
      </c>
      <c r="H202" t="s">
        <v>479</v>
      </c>
      <c r="I202">
        <f>WEEKNUM(C202)</f>
        <v>48</v>
      </c>
      <c r="J202" s="2">
        <f>F202-((G202/100)*F202)</f>
        <v>19.5</v>
      </c>
      <c r="K202" s="2">
        <f>(G202/100)*F202</f>
        <v>5.5</v>
      </c>
      <c r="L202" s="3">
        <f>J202*22.5</f>
        <v>438.75</v>
      </c>
      <c r="M202" t="str">
        <f>IF(G202=0,"Private",IF(G202=15,"Italki","Preply"))</f>
        <v>Preply</v>
      </c>
      <c r="N202">
        <f>IF(M202="Italki",1,0)</f>
        <v>0</v>
      </c>
      <c r="O202">
        <f>IF(M202="Preply",1,0)</f>
        <v>1</v>
      </c>
      <c r="P202">
        <f>IF(M202="Private",1,0)</f>
        <v>0</v>
      </c>
      <c r="Q202">
        <f>IF(G202=100,1,0)</f>
        <v>0</v>
      </c>
      <c r="R202" t="str">
        <f>IF(COUNTIF(pattern!$L$2:$L$100,A202),"ACTIVE","")</f>
        <v/>
      </c>
    </row>
    <row r="203" spans="1:18" x14ac:dyDescent="0.25">
      <c r="A203" t="s">
        <v>385</v>
      </c>
      <c r="B203" t="s">
        <v>813</v>
      </c>
      <c r="C203" s="6">
        <v>44890</v>
      </c>
      <c r="D203" t="s">
        <v>461</v>
      </c>
      <c r="E203">
        <v>60</v>
      </c>
      <c r="F203" s="2">
        <v>25</v>
      </c>
      <c r="G203">
        <v>22</v>
      </c>
      <c r="H203" t="s">
        <v>479</v>
      </c>
      <c r="I203">
        <f>WEEKNUM(C203)</f>
        <v>48</v>
      </c>
      <c r="J203" s="2">
        <f>F203-((G203/100)*F203)</f>
        <v>19.5</v>
      </c>
      <c r="K203" s="2">
        <f>(G203/100)*F203</f>
        <v>5.5</v>
      </c>
      <c r="L203" s="3">
        <f>J203*22.5</f>
        <v>438.75</v>
      </c>
      <c r="M203" t="str">
        <f>IF(G203=0,"Private",IF(G203=15,"Italki","Preply"))</f>
        <v>Preply</v>
      </c>
      <c r="N203">
        <f>IF(M203="Italki",1,0)</f>
        <v>0</v>
      </c>
      <c r="O203">
        <f>IF(M203="Preply",1,0)</f>
        <v>1</v>
      </c>
      <c r="P203">
        <f>IF(M203="Private",1,0)</f>
        <v>0</v>
      </c>
      <c r="Q203">
        <f>IF(G203=100,1,0)</f>
        <v>0</v>
      </c>
      <c r="R203" t="str">
        <f>IF(COUNTIF(pattern!$L$2:$L$100,A203),"ACTIVE","")</f>
        <v/>
      </c>
    </row>
    <row r="204" spans="1:18" x14ac:dyDescent="0.25">
      <c r="A204" t="s">
        <v>12</v>
      </c>
      <c r="B204" t="s">
        <v>815</v>
      </c>
      <c r="C204" s="6">
        <v>44481</v>
      </c>
      <c r="D204" t="s">
        <v>37</v>
      </c>
      <c r="E204">
        <v>60</v>
      </c>
      <c r="F204" s="2">
        <v>11.428571428571429</v>
      </c>
      <c r="G204">
        <v>0</v>
      </c>
      <c r="H204" s="3" t="s">
        <v>479</v>
      </c>
      <c r="I204">
        <f>WEEKNUM(C204)</f>
        <v>42</v>
      </c>
      <c r="J204" s="2">
        <f>F204-((G204/100)*F204)</f>
        <v>11.428571428571429</v>
      </c>
      <c r="K204" s="2">
        <f>(G204/100)*F204</f>
        <v>0</v>
      </c>
      <c r="L204" s="3">
        <f>J204*22.5</f>
        <v>257.14285714285717</v>
      </c>
      <c r="M204" t="str">
        <f>IF(G204=0,"Private",IF(G204=15,"Italki","Preply"))</f>
        <v>Private</v>
      </c>
      <c r="N204">
        <f>IF(M204="Italki",1,0)</f>
        <v>0</v>
      </c>
      <c r="O204">
        <f>IF(M204="Preply",1,0)</f>
        <v>0</v>
      </c>
      <c r="P204">
        <f>IF(M204="Private",1,0)</f>
        <v>1</v>
      </c>
      <c r="Q204">
        <f>IF(G204=100,1,0)</f>
        <v>0</v>
      </c>
      <c r="R204" t="str">
        <f>IF(COUNTIF(pattern!$L$2:$L$100,A204),"ACTIVE","")</f>
        <v/>
      </c>
    </row>
    <row r="205" spans="1:18" x14ac:dyDescent="0.25">
      <c r="A205" t="s">
        <v>12</v>
      </c>
      <c r="B205" t="s">
        <v>815</v>
      </c>
      <c r="C205" s="6">
        <v>44491</v>
      </c>
      <c r="D205" t="s">
        <v>53</v>
      </c>
      <c r="E205">
        <v>60</v>
      </c>
      <c r="F205" s="2">
        <v>11.428571428571429</v>
      </c>
      <c r="G205">
        <v>0</v>
      </c>
      <c r="H205" s="3" t="s">
        <v>479</v>
      </c>
      <c r="I205">
        <f>WEEKNUM(C205)</f>
        <v>43</v>
      </c>
      <c r="J205" s="2">
        <f>F205-((G205/100)*F205)</f>
        <v>11.428571428571429</v>
      </c>
      <c r="K205" s="2">
        <f>(G205/100)*F205</f>
        <v>0</v>
      </c>
      <c r="L205" s="3">
        <f>J205*22.5</f>
        <v>257.14285714285717</v>
      </c>
      <c r="M205" t="str">
        <f>IF(G205=0,"Private",IF(G205=15,"Italki","Preply"))</f>
        <v>Private</v>
      </c>
      <c r="N205">
        <f>IF(M205="Italki",1,0)</f>
        <v>0</v>
      </c>
      <c r="O205">
        <f>IF(M205="Preply",1,0)</f>
        <v>0</v>
      </c>
      <c r="P205">
        <f>IF(M205="Private",1,0)</f>
        <v>1</v>
      </c>
      <c r="Q205">
        <f>IF(G205=100,1,0)</f>
        <v>0</v>
      </c>
      <c r="R205" t="str">
        <f>IF(COUNTIF(pattern!$L$2:$L$100,A205),"ACTIVE","")</f>
        <v/>
      </c>
    </row>
    <row r="206" spans="1:18" x14ac:dyDescent="0.25">
      <c r="A206" t="s">
        <v>12</v>
      </c>
      <c r="B206" t="s">
        <v>815</v>
      </c>
      <c r="C206" s="6">
        <v>44496</v>
      </c>
      <c r="D206" t="s">
        <v>49</v>
      </c>
      <c r="E206">
        <v>60</v>
      </c>
      <c r="F206" s="2">
        <v>11.428571428571429</v>
      </c>
      <c r="G206">
        <v>0</v>
      </c>
      <c r="H206" s="3" t="s">
        <v>479</v>
      </c>
      <c r="I206">
        <f>WEEKNUM(C206)</f>
        <v>44</v>
      </c>
      <c r="J206" s="2">
        <f>F206-((G206/100)*F206)</f>
        <v>11.428571428571429</v>
      </c>
      <c r="K206" s="2">
        <f>(G206/100)*F206</f>
        <v>0</v>
      </c>
      <c r="L206" s="3">
        <f>J206*22.5</f>
        <v>257.14285714285717</v>
      </c>
      <c r="M206" t="str">
        <f>IF(G206=0,"Private",IF(G206=15,"Italki","Preply"))</f>
        <v>Private</v>
      </c>
      <c r="N206">
        <f>IF(M206="Italki",1,0)</f>
        <v>0</v>
      </c>
      <c r="O206">
        <f>IF(M206="Preply",1,0)</f>
        <v>0</v>
      </c>
      <c r="P206">
        <f>IF(M206="Private",1,0)</f>
        <v>1</v>
      </c>
      <c r="Q206">
        <f>IF(G206=100,1,0)</f>
        <v>0</v>
      </c>
      <c r="R206" t="str">
        <f>IF(COUNTIF(pattern!$L$2:$L$100,A206),"ACTIVE","")</f>
        <v/>
      </c>
    </row>
    <row r="207" spans="1:18" x14ac:dyDescent="0.25">
      <c r="A207" t="s">
        <v>12</v>
      </c>
      <c r="B207" t="s">
        <v>815</v>
      </c>
      <c r="C207" s="6">
        <v>44500</v>
      </c>
      <c r="D207" t="s">
        <v>77</v>
      </c>
      <c r="E207">
        <v>60</v>
      </c>
      <c r="F207" s="2">
        <v>11.428571428571429</v>
      </c>
      <c r="G207">
        <v>0</v>
      </c>
      <c r="H207" s="3" t="s">
        <v>479</v>
      </c>
      <c r="I207">
        <f>WEEKNUM(C207)</f>
        <v>45</v>
      </c>
      <c r="J207" s="2">
        <f>F207-((G207/100)*F207)</f>
        <v>11.428571428571429</v>
      </c>
      <c r="K207" s="2">
        <f>(G207/100)*F207</f>
        <v>0</v>
      </c>
      <c r="L207" s="3">
        <f>J207*22.5</f>
        <v>257.14285714285717</v>
      </c>
      <c r="M207" t="str">
        <f>IF(G207=0,"Private",IF(G207=15,"Italki","Preply"))</f>
        <v>Private</v>
      </c>
      <c r="N207">
        <f>IF(M207="Italki",1,0)</f>
        <v>0</v>
      </c>
      <c r="O207">
        <f>IF(M207="Preply",1,0)</f>
        <v>0</v>
      </c>
      <c r="P207">
        <f>IF(M207="Private",1,0)</f>
        <v>1</v>
      </c>
      <c r="Q207">
        <f>IF(G207=100,1,0)</f>
        <v>0</v>
      </c>
      <c r="R207" t="str">
        <f>IF(COUNTIF(pattern!$L$2:$L$100,A207),"ACTIVE","")</f>
        <v/>
      </c>
    </row>
    <row r="208" spans="1:18" x14ac:dyDescent="0.25">
      <c r="A208" t="s">
        <v>12</v>
      </c>
      <c r="B208" t="s">
        <v>815</v>
      </c>
      <c r="C208" s="6">
        <v>44504</v>
      </c>
      <c r="D208" t="s">
        <v>62</v>
      </c>
      <c r="E208">
        <v>60</v>
      </c>
      <c r="F208" s="2">
        <v>11.428571428571429</v>
      </c>
      <c r="G208">
        <v>0</v>
      </c>
      <c r="H208" s="3" t="s">
        <v>479</v>
      </c>
      <c r="I208">
        <f>WEEKNUM(C208)</f>
        <v>45</v>
      </c>
      <c r="J208" s="2">
        <f>F208-((G208/100)*F208)</f>
        <v>11.428571428571429</v>
      </c>
      <c r="K208" s="2">
        <f>(G208/100)*F208</f>
        <v>0</v>
      </c>
      <c r="L208" s="3">
        <f>J208*22.5</f>
        <v>257.14285714285717</v>
      </c>
      <c r="M208" t="str">
        <f>IF(G208=0,"Private",IF(G208=15,"Italki","Preply"))</f>
        <v>Private</v>
      </c>
      <c r="N208">
        <f>IF(M208="Italki",1,0)</f>
        <v>0</v>
      </c>
      <c r="O208">
        <f>IF(M208="Preply",1,0)</f>
        <v>0</v>
      </c>
      <c r="P208">
        <f>IF(M208="Private",1,0)</f>
        <v>1</v>
      </c>
      <c r="Q208">
        <f>IF(G208=100,1,0)</f>
        <v>0</v>
      </c>
      <c r="R208" t="str">
        <f>IF(COUNTIF(pattern!$L$2:$L$100,A208),"ACTIVE","")</f>
        <v/>
      </c>
    </row>
    <row r="209" spans="1:18" x14ac:dyDescent="0.25">
      <c r="A209" t="s">
        <v>12</v>
      </c>
      <c r="B209" t="s">
        <v>815</v>
      </c>
      <c r="C209" s="6">
        <v>44511</v>
      </c>
      <c r="D209" t="s">
        <v>94</v>
      </c>
      <c r="E209">
        <v>60</v>
      </c>
      <c r="F209" s="2">
        <v>11.428571428571429</v>
      </c>
      <c r="G209">
        <v>0</v>
      </c>
      <c r="H209" s="3" t="s">
        <v>479</v>
      </c>
      <c r="I209">
        <f>WEEKNUM(C209)</f>
        <v>46</v>
      </c>
      <c r="J209" s="2">
        <f>F209-((G209/100)*F209)</f>
        <v>11.428571428571429</v>
      </c>
      <c r="K209" s="2">
        <f>(G209/100)*F209</f>
        <v>0</v>
      </c>
      <c r="L209" s="3">
        <f>J209*22.5</f>
        <v>257.14285714285717</v>
      </c>
      <c r="M209" t="str">
        <f>IF(G209=0,"Private",IF(G209=15,"Italki","Preply"))</f>
        <v>Private</v>
      </c>
      <c r="N209">
        <f>IF(M209="Italki",1,0)</f>
        <v>0</v>
      </c>
      <c r="O209">
        <f>IF(M209="Preply",1,0)</f>
        <v>0</v>
      </c>
      <c r="P209">
        <f>IF(M209="Private",1,0)</f>
        <v>1</v>
      </c>
      <c r="Q209">
        <f>IF(G209=100,1,0)</f>
        <v>0</v>
      </c>
      <c r="R209" t="str">
        <f>IF(COUNTIF(pattern!$L$2:$L$100,A209),"ACTIVE","")</f>
        <v/>
      </c>
    </row>
    <row r="210" spans="1:18" x14ac:dyDescent="0.25">
      <c r="A210" t="s">
        <v>12</v>
      </c>
      <c r="B210" t="s">
        <v>815</v>
      </c>
      <c r="C210" s="6">
        <v>44514</v>
      </c>
      <c r="D210" t="s">
        <v>101</v>
      </c>
      <c r="E210">
        <v>60</v>
      </c>
      <c r="F210" s="2">
        <v>11.428571428571429</v>
      </c>
      <c r="G210">
        <v>0</v>
      </c>
      <c r="H210" s="3" t="s">
        <v>479</v>
      </c>
      <c r="I210">
        <f>WEEKNUM(C210)</f>
        <v>47</v>
      </c>
      <c r="J210" s="2">
        <f>F210-((G210/100)*F210)</f>
        <v>11.428571428571429</v>
      </c>
      <c r="K210" s="2">
        <f>(G210/100)*F210</f>
        <v>0</v>
      </c>
      <c r="L210" s="3">
        <f>J210*22.5</f>
        <v>257.14285714285717</v>
      </c>
      <c r="M210" t="str">
        <f>IF(G210=0,"Private",IF(G210=15,"Italki","Preply"))</f>
        <v>Private</v>
      </c>
      <c r="N210">
        <f>IF(M210="Italki",1,0)</f>
        <v>0</v>
      </c>
      <c r="O210">
        <f>IF(M210="Preply",1,0)</f>
        <v>0</v>
      </c>
      <c r="P210">
        <f>IF(M210="Private",1,0)</f>
        <v>1</v>
      </c>
      <c r="Q210">
        <f>IF(G210=100,1,0)</f>
        <v>0</v>
      </c>
      <c r="R210" t="str">
        <f>IF(COUNTIF(pattern!$L$2:$L$100,A210),"ACTIVE","")</f>
        <v/>
      </c>
    </row>
    <row r="211" spans="1:18" x14ac:dyDescent="0.25">
      <c r="A211" t="s">
        <v>12</v>
      </c>
      <c r="B211" t="s">
        <v>815</v>
      </c>
      <c r="C211" s="6">
        <v>44516</v>
      </c>
      <c r="D211" t="s">
        <v>81</v>
      </c>
      <c r="E211">
        <v>60</v>
      </c>
      <c r="F211" s="2">
        <v>11.428571428571429</v>
      </c>
      <c r="G211">
        <v>0</v>
      </c>
      <c r="H211" s="3" t="s">
        <v>479</v>
      </c>
      <c r="I211">
        <f>WEEKNUM(C211)</f>
        <v>47</v>
      </c>
      <c r="J211" s="2">
        <f>F211-((G211/100)*F211)</f>
        <v>11.428571428571429</v>
      </c>
      <c r="K211" s="2">
        <f>(G211/100)*F211</f>
        <v>0</v>
      </c>
      <c r="L211" s="3">
        <f>J211*22.5</f>
        <v>257.14285714285717</v>
      </c>
      <c r="M211" t="str">
        <f>IF(G211=0,"Private",IF(G211=15,"Italki","Preply"))</f>
        <v>Private</v>
      </c>
      <c r="N211">
        <f>IF(M211="Italki",1,0)</f>
        <v>0</v>
      </c>
      <c r="O211">
        <f>IF(M211="Preply",1,0)</f>
        <v>0</v>
      </c>
      <c r="P211">
        <f>IF(M211="Private",1,0)</f>
        <v>1</v>
      </c>
      <c r="Q211">
        <f>IF(G211=100,1,0)</f>
        <v>0</v>
      </c>
      <c r="R211" t="str">
        <f>IF(COUNTIF(pattern!$L$2:$L$100,A211),"ACTIVE","")</f>
        <v/>
      </c>
    </row>
    <row r="212" spans="1:18" x14ac:dyDescent="0.25">
      <c r="A212" t="s">
        <v>12</v>
      </c>
      <c r="B212" t="s">
        <v>815</v>
      </c>
      <c r="C212" s="6">
        <v>44523</v>
      </c>
      <c r="D212" t="s">
        <v>116</v>
      </c>
      <c r="E212">
        <v>60</v>
      </c>
      <c r="F212" s="2">
        <v>13.714285714285714</v>
      </c>
      <c r="G212">
        <v>0</v>
      </c>
      <c r="H212" s="3" t="s">
        <v>479</v>
      </c>
      <c r="I212">
        <f>WEEKNUM(C212)</f>
        <v>48</v>
      </c>
      <c r="J212" s="2">
        <f>F212-((G212/100)*F212)</f>
        <v>13.714285714285714</v>
      </c>
      <c r="K212" s="2">
        <f>(G212/100)*F212</f>
        <v>0</v>
      </c>
      <c r="L212" s="3">
        <f>J212*22.5</f>
        <v>308.57142857142856</v>
      </c>
      <c r="M212" t="str">
        <f>IF(G212=0,"Private",IF(G212=15,"Italki","Preply"))</f>
        <v>Private</v>
      </c>
      <c r="N212">
        <f>IF(M212="Italki",1,0)</f>
        <v>0</v>
      </c>
      <c r="O212">
        <f>IF(M212="Preply",1,0)</f>
        <v>0</v>
      </c>
      <c r="P212">
        <f>IF(M212="Private",1,0)</f>
        <v>1</v>
      </c>
      <c r="Q212">
        <f>IF(G212=100,1,0)</f>
        <v>0</v>
      </c>
      <c r="R212" t="str">
        <f>IF(COUNTIF(pattern!$L$2:$L$100,A212),"ACTIVE","")</f>
        <v/>
      </c>
    </row>
    <row r="213" spans="1:18" x14ac:dyDescent="0.25">
      <c r="A213" t="s">
        <v>12</v>
      </c>
      <c r="B213" t="s">
        <v>815</v>
      </c>
      <c r="C213" s="6">
        <v>44533</v>
      </c>
      <c r="D213" t="s">
        <v>124</v>
      </c>
      <c r="E213">
        <v>60</v>
      </c>
      <c r="F213" s="2">
        <v>13.714285714285714</v>
      </c>
      <c r="G213">
        <v>0</v>
      </c>
      <c r="H213" s="3" t="s">
        <v>479</v>
      </c>
      <c r="I213">
        <f>WEEKNUM(C213)</f>
        <v>49</v>
      </c>
      <c r="J213" s="2">
        <f>F213-((G213/100)*F213)</f>
        <v>13.714285714285714</v>
      </c>
      <c r="K213" s="2">
        <f>(G213/100)*F213</f>
        <v>0</v>
      </c>
      <c r="L213" s="3">
        <f>J213*22.5</f>
        <v>308.57142857142856</v>
      </c>
      <c r="M213" t="str">
        <f>IF(G213=0,"Private",IF(G213=15,"Italki","Preply"))</f>
        <v>Private</v>
      </c>
      <c r="N213">
        <f>IF(M213="Italki",1,0)</f>
        <v>0</v>
      </c>
      <c r="O213">
        <f>IF(M213="Preply",1,0)</f>
        <v>0</v>
      </c>
      <c r="P213">
        <f>IF(M213="Private",1,0)</f>
        <v>1</v>
      </c>
      <c r="Q213">
        <f>IF(G213=100,1,0)</f>
        <v>0</v>
      </c>
      <c r="R213" t="str">
        <f>IF(COUNTIF(pattern!$L$2:$L$100,A213),"ACTIVE","")</f>
        <v/>
      </c>
    </row>
    <row r="214" spans="1:18" x14ac:dyDescent="0.25">
      <c r="A214" t="s">
        <v>12</v>
      </c>
      <c r="B214" t="s">
        <v>815</v>
      </c>
      <c r="C214" s="6">
        <v>44542</v>
      </c>
      <c r="D214" t="s">
        <v>131</v>
      </c>
      <c r="E214">
        <v>60</v>
      </c>
      <c r="F214" s="2">
        <v>13.714285714285714</v>
      </c>
      <c r="G214">
        <v>0</v>
      </c>
      <c r="H214" s="3" t="s">
        <v>479</v>
      </c>
      <c r="I214">
        <f>WEEKNUM(C214)</f>
        <v>51</v>
      </c>
      <c r="J214" s="2">
        <f>F214-((G214/100)*F214)</f>
        <v>13.714285714285714</v>
      </c>
      <c r="K214" s="2">
        <f>(G214/100)*F214</f>
        <v>0</v>
      </c>
      <c r="L214" s="3">
        <f>J214*22.5</f>
        <v>308.57142857142856</v>
      </c>
      <c r="M214" t="str">
        <f>IF(G214=0,"Private",IF(G214=15,"Italki","Preply"))</f>
        <v>Private</v>
      </c>
      <c r="N214">
        <f>IF(M214="Italki",1,0)</f>
        <v>0</v>
      </c>
      <c r="O214">
        <f>IF(M214="Preply",1,0)</f>
        <v>0</v>
      </c>
      <c r="P214">
        <f>IF(M214="Private",1,0)</f>
        <v>1</v>
      </c>
      <c r="Q214">
        <f>IF(G214=100,1,0)</f>
        <v>0</v>
      </c>
      <c r="R214" t="str">
        <f>IF(COUNTIF(pattern!$L$2:$L$100,A214),"ACTIVE","")</f>
        <v/>
      </c>
    </row>
    <row r="215" spans="1:18" x14ac:dyDescent="0.25">
      <c r="A215" t="s">
        <v>12</v>
      </c>
      <c r="B215" t="s">
        <v>815</v>
      </c>
      <c r="C215" s="6">
        <v>44563</v>
      </c>
      <c r="D215" t="s">
        <v>137</v>
      </c>
      <c r="E215">
        <v>60</v>
      </c>
      <c r="F215" s="2">
        <v>13.714285714285714</v>
      </c>
      <c r="G215">
        <v>0</v>
      </c>
      <c r="H215" s="3" t="s">
        <v>479</v>
      </c>
      <c r="I215">
        <f>WEEKNUM(C215)</f>
        <v>2</v>
      </c>
      <c r="J215" s="2">
        <f>F215-((G215/100)*F215)</f>
        <v>13.714285714285714</v>
      </c>
      <c r="K215" s="2">
        <f>(G215/100)*F215</f>
        <v>0</v>
      </c>
      <c r="L215" s="3">
        <f>J215*22.5</f>
        <v>308.57142857142856</v>
      </c>
      <c r="M215" t="str">
        <f>IF(G215=0,"Private",IF(G215=15,"Italki","Preply"))</f>
        <v>Private</v>
      </c>
      <c r="N215">
        <f>IF(M215="Italki",1,0)</f>
        <v>0</v>
      </c>
      <c r="O215">
        <f>IF(M215="Preply",1,0)</f>
        <v>0</v>
      </c>
      <c r="P215">
        <f>IF(M215="Private",1,0)</f>
        <v>1</v>
      </c>
      <c r="Q215">
        <f>IF(G215=100,1,0)</f>
        <v>0</v>
      </c>
      <c r="R215" t="str">
        <f>IF(COUNTIF(pattern!$L$2:$L$100,A215),"ACTIVE","")</f>
        <v/>
      </c>
    </row>
    <row r="216" spans="1:18" x14ac:dyDescent="0.25">
      <c r="A216" t="s">
        <v>18</v>
      </c>
      <c r="B216" t="s">
        <v>816</v>
      </c>
      <c r="C216" s="6">
        <v>44585</v>
      </c>
      <c r="D216" t="s">
        <v>43</v>
      </c>
      <c r="E216">
        <v>60</v>
      </c>
      <c r="F216" s="2">
        <v>13</v>
      </c>
      <c r="G216">
        <v>15</v>
      </c>
      <c r="H216" s="7" t="s">
        <v>480</v>
      </c>
      <c r="I216">
        <f>WEEKNUM(C216)</f>
        <v>5</v>
      </c>
      <c r="J216" s="2">
        <f>F216-((G216/100)*F216)</f>
        <v>11.05</v>
      </c>
      <c r="K216" s="2">
        <f>(G216/100)*F216</f>
        <v>1.95</v>
      </c>
      <c r="L216" s="3">
        <f>J216*22.5</f>
        <v>248.62500000000003</v>
      </c>
      <c r="M216" t="str">
        <f>IF(G216=0,"Private",IF(G216=15,"Italki","Preply"))</f>
        <v>Italki</v>
      </c>
      <c r="N216">
        <f>IF(M216="Italki",1,0)</f>
        <v>1</v>
      </c>
      <c r="O216">
        <f>IF(M216="Preply",1,0)</f>
        <v>0</v>
      </c>
      <c r="P216">
        <f>IF(M216="Private",1,0)</f>
        <v>0</v>
      </c>
      <c r="Q216">
        <f>IF(G216=100,1,0)</f>
        <v>0</v>
      </c>
      <c r="R216" t="str">
        <f>IF(COUNTIF(pattern!$L$2:$L$100,A216),"ACTIVE","")</f>
        <v/>
      </c>
    </row>
    <row r="217" spans="1:18" x14ac:dyDescent="0.25">
      <c r="A217" t="s">
        <v>473</v>
      </c>
      <c r="B217" t="s">
        <v>817</v>
      </c>
      <c r="C217" s="6">
        <v>44931</v>
      </c>
      <c r="D217" t="s">
        <v>474</v>
      </c>
      <c r="E217">
        <v>60</v>
      </c>
      <c r="F217" s="2">
        <v>25</v>
      </c>
      <c r="G217">
        <v>100</v>
      </c>
      <c r="H217" t="s">
        <v>479</v>
      </c>
      <c r="I217">
        <f>WEEKNUM(C217)</f>
        <v>1</v>
      </c>
      <c r="J217" s="2">
        <f>F217-((G217/100)*F217)</f>
        <v>0</v>
      </c>
      <c r="K217" s="2">
        <f>(G217/100)*F217</f>
        <v>25</v>
      </c>
      <c r="L217" s="3">
        <f>J217*22.5</f>
        <v>0</v>
      </c>
      <c r="M217" t="str">
        <f>IF(G217=0,"Private",IF(G217=15,"Italki","Preply"))</f>
        <v>Preply</v>
      </c>
      <c r="N217">
        <f>IF(M217="Italki",1,0)</f>
        <v>0</v>
      </c>
      <c r="O217">
        <f>IF(M217="Preply",1,0)</f>
        <v>1</v>
      </c>
      <c r="P217">
        <f>IF(M217="Private",1,0)</f>
        <v>0</v>
      </c>
      <c r="Q217">
        <f>IF(G217=100,1,0)</f>
        <v>1</v>
      </c>
      <c r="R217" t="str">
        <f>IF(COUNTIF(pattern!$L$2:$L$100,A217),"ACTIVE","")</f>
        <v/>
      </c>
    </row>
    <row r="218" spans="1:18" x14ac:dyDescent="0.25">
      <c r="A218" t="s">
        <v>473</v>
      </c>
      <c r="B218" t="s">
        <v>817</v>
      </c>
      <c r="C218" s="6">
        <v>44938</v>
      </c>
      <c r="D218" t="s">
        <v>786</v>
      </c>
      <c r="E218">
        <v>60</v>
      </c>
      <c r="F218" s="2">
        <v>23</v>
      </c>
      <c r="G218">
        <v>22</v>
      </c>
      <c r="H218" t="s">
        <v>479</v>
      </c>
      <c r="I218">
        <f>WEEKNUM(C218)</f>
        <v>2</v>
      </c>
      <c r="J218" s="2">
        <f>F218-((G218/100)*F218)</f>
        <v>17.940000000000001</v>
      </c>
      <c r="K218" s="2">
        <f>(G218/100)*F218</f>
        <v>5.0599999999999996</v>
      </c>
      <c r="L218" s="3">
        <f>J218*22.5</f>
        <v>403.65000000000003</v>
      </c>
      <c r="M218" t="str">
        <f>IF(G218=0,"Private",IF(G218=15,"Italki","Preply"))</f>
        <v>Preply</v>
      </c>
      <c r="N218">
        <f>IF(M218="Italki",1,0)</f>
        <v>0</v>
      </c>
      <c r="O218">
        <f>IF(M218="Preply",1,0)</f>
        <v>1</v>
      </c>
      <c r="P218">
        <f>IF(M218="Private",1,0)</f>
        <v>0</v>
      </c>
      <c r="Q218">
        <f>IF(G218=100,1,0)</f>
        <v>0</v>
      </c>
      <c r="R218" t="str">
        <f>IF(COUNTIF(pattern!$L$2:$L$100,A218),"ACTIVE","")</f>
        <v/>
      </c>
    </row>
    <row r="219" spans="1:18" x14ac:dyDescent="0.25">
      <c r="A219" t="s">
        <v>316</v>
      </c>
      <c r="B219" t="s">
        <v>818</v>
      </c>
      <c r="C219" s="6">
        <v>44636</v>
      </c>
      <c r="D219" t="s">
        <v>301</v>
      </c>
      <c r="E219">
        <v>60</v>
      </c>
      <c r="F219" s="2">
        <v>20</v>
      </c>
      <c r="G219">
        <v>100</v>
      </c>
      <c r="H219" t="s">
        <v>479</v>
      </c>
      <c r="I219">
        <f>WEEKNUM(C219)</f>
        <v>12</v>
      </c>
      <c r="J219" s="2">
        <f>F219-((G219/100)*F219)</f>
        <v>0</v>
      </c>
      <c r="K219" s="2">
        <f>(G219/100)*F219</f>
        <v>20</v>
      </c>
      <c r="L219" s="3">
        <f>J219*22.5</f>
        <v>0</v>
      </c>
      <c r="M219" t="str">
        <f>IF(G219=0,"Private",IF(G219=15,"Italki","Preply"))</f>
        <v>Preply</v>
      </c>
      <c r="N219">
        <f>IF(M219="Italki",1,0)</f>
        <v>0</v>
      </c>
      <c r="O219">
        <f>IF(M219="Preply",1,0)</f>
        <v>1</v>
      </c>
      <c r="P219">
        <f>IF(M219="Private",1,0)</f>
        <v>0</v>
      </c>
      <c r="Q219">
        <f>IF(G219=100,1,0)</f>
        <v>1</v>
      </c>
      <c r="R219" t="str">
        <f>IF(COUNTIF(pattern!$L$2:$L$100,A219),"ACTIVE","")</f>
        <v/>
      </c>
    </row>
    <row r="220" spans="1:18" x14ac:dyDescent="0.25">
      <c r="A220" t="s">
        <v>316</v>
      </c>
      <c r="B220" t="s">
        <v>818</v>
      </c>
      <c r="C220" s="6">
        <v>44638</v>
      </c>
      <c r="D220" t="s">
        <v>297</v>
      </c>
      <c r="E220">
        <v>60</v>
      </c>
      <c r="F220" s="2">
        <v>20</v>
      </c>
      <c r="G220">
        <v>25</v>
      </c>
      <c r="H220" t="s">
        <v>479</v>
      </c>
      <c r="I220">
        <f>WEEKNUM(C220)</f>
        <v>12</v>
      </c>
      <c r="J220" s="2">
        <f>F220-((G220/100)*F220)</f>
        <v>15</v>
      </c>
      <c r="K220" s="2">
        <f>(G220/100)*F220</f>
        <v>5</v>
      </c>
      <c r="L220" s="3">
        <f>J220*22.5</f>
        <v>337.5</v>
      </c>
      <c r="M220" t="str">
        <f>IF(G220=0,"Private",IF(G220=15,"Italki","Preply"))</f>
        <v>Preply</v>
      </c>
      <c r="N220">
        <f>IF(M220="Italki",1,0)</f>
        <v>0</v>
      </c>
      <c r="O220">
        <f>IF(M220="Preply",1,0)</f>
        <v>1</v>
      </c>
      <c r="P220">
        <f>IF(M220="Private",1,0)</f>
        <v>0</v>
      </c>
      <c r="Q220">
        <f>IF(G220=100,1,0)</f>
        <v>0</v>
      </c>
      <c r="R220" t="str">
        <f>IF(COUNTIF(pattern!$L$2:$L$100,A220),"ACTIVE","")</f>
        <v/>
      </c>
    </row>
    <row r="221" spans="1:18" x14ac:dyDescent="0.25">
      <c r="A221" t="s">
        <v>316</v>
      </c>
      <c r="B221" t="s">
        <v>818</v>
      </c>
      <c r="C221" s="6">
        <v>44641</v>
      </c>
      <c r="D221" t="s">
        <v>700</v>
      </c>
      <c r="E221">
        <v>60</v>
      </c>
      <c r="F221" s="2">
        <v>20</v>
      </c>
      <c r="G221">
        <v>25</v>
      </c>
      <c r="H221" t="s">
        <v>479</v>
      </c>
      <c r="I221">
        <f>WEEKNUM(C221)</f>
        <v>13</v>
      </c>
      <c r="J221" s="2">
        <f>F221-((G221/100)*F221)</f>
        <v>15</v>
      </c>
      <c r="K221" s="2">
        <f>(G221/100)*F221</f>
        <v>5</v>
      </c>
      <c r="L221" s="3">
        <f>J221*22.5</f>
        <v>337.5</v>
      </c>
      <c r="M221" t="str">
        <f>IF(G221=0,"Private",IF(G221=15,"Italki","Preply"))</f>
        <v>Preply</v>
      </c>
      <c r="N221">
        <f>IF(M221="Italki",1,0)</f>
        <v>0</v>
      </c>
      <c r="O221">
        <f>IF(M221="Preply",1,0)</f>
        <v>1</v>
      </c>
      <c r="P221">
        <f>IF(M221="Private",1,0)</f>
        <v>0</v>
      </c>
      <c r="Q221">
        <f>IF(G221=100,1,0)</f>
        <v>0</v>
      </c>
      <c r="R221" t="str">
        <f>IF(COUNTIF(pattern!$L$2:$L$100,A221),"ACTIVE","")</f>
        <v/>
      </c>
    </row>
    <row r="222" spans="1:18" x14ac:dyDescent="0.25">
      <c r="A222" t="s">
        <v>316</v>
      </c>
      <c r="B222" t="s">
        <v>818</v>
      </c>
      <c r="C222" s="6">
        <v>44644</v>
      </c>
      <c r="D222" t="s">
        <v>66</v>
      </c>
      <c r="E222">
        <v>60</v>
      </c>
      <c r="F222" s="2">
        <v>20</v>
      </c>
      <c r="G222">
        <v>25</v>
      </c>
      <c r="H222" t="s">
        <v>479</v>
      </c>
      <c r="I222">
        <f>WEEKNUM(C222)</f>
        <v>13</v>
      </c>
      <c r="J222" s="2">
        <f>F222-((G222/100)*F222)</f>
        <v>15</v>
      </c>
      <c r="K222" s="2">
        <f>(G222/100)*F222</f>
        <v>5</v>
      </c>
      <c r="L222" s="3">
        <f>J222*22.5</f>
        <v>337.5</v>
      </c>
      <c r="M222" t="str">
        <f>IF(G222=0,"Private",IF(G222=15,"Italki","Preply"))</f>
        <v>Preply</v>
      </c>
      <c r="N222">
        <f>IF(M222="Italki",1,0)</f>
        <v>0</v>
      </c>
      <c r="O222">
        <f>IF(M222="Preply",1,0)</f>
        <v>1</v>
      </c>
      <c r="P222">
        <f>IF(M222="Private",1,0)</f>
        <v>0</v>
      </c>
      <c r="Q222">
        <f>IF(G222=100,1,0)</f>
        <v>0</v>
      </c>
      <c r="R222" t="str">
        <f>IF(COUNTIF(pattern!$L$2:$L$100,A222),"ACTIVE","")</f>
        <v/>
      </c>
    </row>
    <row r="223" spans="1:18" x14ac:dyDescent="0.25">
      <c r="A223" t="s">
        <v>316</v>
      </c>
      <c r="B223" t="s">
        <v>818</v>
      </c>
      <c r="C223" s="6">
        <v>44648</v>
      </c>
      <c r="D223" t="s">
        <v>314</v>
      </c>
      <c r="E223">
        <v>60</v>
      </c>
      <c r="F223" s="2">
        <v>20</v>
      </c>
      <c r="G223">
        <v>25</v>
      </c>
      <c r="H223" t="s">
        <v>479</v>
      </c>
      <c r="I223">
        <f>WEEKNUM(C223)</f>
        <v>14</v>
      </c>
      <c r="J223" s="2">
        <f>F223-((G223/100)*F223)</f>
        <v>15</v>
      </c>
      <c r="K223" s="2">
        <f>(G223/100)*F223</f>
        <v>5</v>
      </c>
      <c r="L223" s="3">
        <f>J223*22.5</f>
        <v>337.5</v>
      </c>
      <c r="M223" t="str">
        <f>IF(G223=0,"Private",IF(G223=15,"Italki","Preply"))</f>
        <v>Preply</v>
      </c>
      <c r="N223">
        <f>IF(M223="Italki",1,0)</f>
        <v>0</v>
      </c>
      <c r="O223">
        <f>IF(M223="Preply",1,0)</f>
        <v>1</v>
      </c>
      <c r="P223">
        <f>IF(M223="Private",1,0)</f>
        <v>0</v>
      </c>
      <c r="Q223">
        <f>IF(G223=100,1,0)</f>
        <v>0</v>
      </c>
      <c r="R223" t="str">
        <f>IF(COUNTIF(pattern!$L$2:$L$100,A223),"ACTIVE","")</f>
        <v/>
      </c>
    </row>
    <row r="224" spans="1:18" x14ac:dyDescent="0.25">
      <c r="A224" t="s">
        <v>316</v>
      </c>
      <c r="B224" t="s">
        <v>818</v>
      </c>
      <c r="C224" s="6">
        <v>44652</v>
      </c>
      <c r="D224" t="s">
        <v>324</v>
      </c>
      <c r="E224">
        <v>60</v>
      </c>
      <c r="F224" s="2">
        <v>20</v>
      </c>
      <c r="G224">
        <v>25</v>
      </c>
      <c r="H224" t="s">
        <v>479</v>
      </c>
      <c r="I224">
        <f>WEEKNUM(C224)</f>
        <v>14</v>
      </c>
      <c r="J224" s="2">
        <f>F224-((G224/100)*F224)</f>
        <v>15</v>
      </c>
      <c r="K224" s="2">
        <f>(G224/100)*F224</f>
        <v>5</v>
      </c>
      <c r="L224" s="3">
        <f>J224*22.5</f>
        <v>337.5</v>
      </c>
      <c r="M224" t="str">
        <f>IF(G224=0,"Private",IF(G224=15,"Italki","Preply"))</f>
        <v>Preply</v>
      </c>
      <c r="N224">
        <f>IF(M224="Italki",1,0)</f>
        <v>0</v>
      </c>
      <c r="O224">
        <f>IF(M224="Preply",1,0)</f>
        <v>1</v>
      </c>
      <c r="P224">
        <f>IF(M224="Private",1,0)</f>
        <v>0</v>
      </c>
      <c r="Q224">
        <f>IF(G224=100,1,0)</f>
        <v>0</v>
      </c>
      <c r="R224" t="str">
        <f>IF(COUNTIF(pattern!$L$2:$L$100,A224),"ACTIVE","")</f>
        <v/>
      </c>
    </row>
    <row r="225" spans="1:18" x14ac:dyDescent="0.25">
      <c r="A225" t="s">
        <v>316</v>
      </c>
      <c r="B225" t="s">
        <v>818</v>
      </c>
      <c r="C225" s="6">
        <v>44655</v>
      </c>
      <c r="D225" t="s">
        <v>651</v>
      </c>
      <c r="E225">
        <v>60</v>
      </c>
      <c r="F225" s="2">
        <v>20</v>
      </c>
      <c r="G225">
        <v>25</v>
      </c>
      <c r="H225" t="s">
        <v>479</v>
      </c>
      <c r="I225">
        <f>WEEKNUM(C225)</f>
        <v>15</v>
      </c>
      <c r="J225" s="2">
        <f>F225-((G225/100)*F225)</f>
        <v>15</v>
      </c>
      <c r="K225" s="2">
        <f>(G225/100)*F225</f>
        <v>5</v>
      </c>
      <c r="L225" s="3">
        <f>J225*22.5</f>
        <v>337.5</v>
      </c>
      <c r="M225" t="str">
        <f>IF(G225=0,"Private",IF(G225=15,"Italki","Preply"))</f>
        <v>Preply</v>
      </c>
      <c r="N225">
        <f>IF(M225="Italki",1,0)</f>
        <v>0</v>
      </c>
      <c r="O225">
        <f>IF(M225="Preply",1,0)</f>
        <v>1</v>
      </c>
      <c r="P225">
        <f>IF(M225="Private",1,0)</f>
        <v>0</v>
      </c>
      <c r="Q225">
        <f>IF(G225=100,1,0)</f>
        <v>0</v>
      </c>
      <c r="R225" t="str">
        <f>IF(COUNTIF(pattern!$L$2:$L$100,A225),"ACTIVE","")</f>
        <v/>
      </c>
    </row>
    <row r="226" spans="1:18" x14ac:dyDescent="0.25">
      <c r="A226" t="s">
        <v>316</v>
      </c>
      <c r="B226" t="s">
        <v>818</v>
      </c>
      <c r="C226" s="6">
        <v>44659</v>
      </c>
      <c r="D226" t="s">
        <v>327</v>
      </c>
      <c r="E226">
        <v>60</v>
      </c>
      <c r="F226" s="2">
        <v>20</v>
      </c>
      <c r="G226">
        <v>25</v>
      </c>
      <c r="H226" t="s">
        <v>479</v>
      </c>
      <c r="I226">
        <f>WEEKNUM(C226)</f>
        <v>15</v>
      </c>
      <c r="J226" s="2">
        <f>F226-((G226/100)*F226)</f>
        <v>15</v>
      </c>
      <c r="K226" s="2">
        <f>(G226/100)*F226</f>
        <v>5</v>
      </c>
      <c r="L226" s="3">
        <f>J226*22.5</f>
        <v>337.5</v>
      </c>
      <c r="M226" t="str">
        <f>IF(G226=0,"Private",IF(G226=15,"Italki","Preply"))</f>
        <v>Preply</v>
      </c>
      <c r="N226">
        <f>IF(M226="Italki",1,0)</f>
        <v>0</v>
      </c>
      <c r="O226">
        <f>IF(M226="Preply",1,0)</f>
        <v>1</v>
      </c>
      <c r="P226">
        <f>IF(M226="Private",1,0)</f>
        <v>0</v>
      </c>
      <c r="Q226">
        <f>IF(G226=100,1,0)</f>
        <v>0</v>
      </c>
      <c r="R226" t="str">
        <f>IF(COUNTIF(pattern!$L$2:$L$100,A226),"ACTIVE","")</f>
        <v/>
      </c>
    </row>
    <row r="227" spans="1:18" x14ac:dyDescent="0.25">
      <c r="A227" t="s">
        <v>316</v>
      </c>
      <c r="B227" t="s">
        <v>818</v>
      </c>
      <c r="C227" s="6">
        <v>44662</v>
      </c>
      <c r="D227" t="s">
        <v>337</v>
      </c>
      <c r="E227">
        <v>60</v>
      </c>
      <c r="F227" s="2">
        <v>20</v>
      </c>
      <c r="G227">
        <v>25</v>
      </c>
      <c r="H227" t="s">
        <v>479</v>
      </c>
      <c r="I227">
        <f>WEEKNUM(C227)</f>
        <v>16</v>
      </c>
      <c r="J227" s="2">
        <f>F227-((G227/100)*F227)</f>
        <v>15</v>
      </c>
      <c r="K227" s="2">
        <f>(G227/100)*F227</f>
        <v>5</v>
      </c>
      <c r="L227" s="3">
        <f>J227*22.5</f>
        <v>337.5</v>
      </c>
      <c r="M227" t="str">
        <f>IF(G227=0,"Private",IF(G227=15,"Italki","Preply"))</f>
        <v>Preply</v>
      </c>
      <c r="N227">
        <f>IF(M227="Italki",1,0)</f>
        <v>0</v>
      </c>
      <c r="O227">
        <f>IF(M227="Preply",1,0)</f>
        <v>1</v>
      </c>
      <c r="P227">
        <f>IF(M227="Private",1,0)</f>
        <v>0</v>
      </c>
      <c r="Q227">
        <f>IF(G227=100,1,0)</f>
        <v>0</v>
      </c>
      <c r="R227" t="str">
        <f>IF(COUNTIF(pattern!$L$2:$L$100,A227),"ACTIVE","")</f>
        <v/>
      </c>
    </row>
    <row r="228" spans="1:18" x14ac:dyDescent="0.25">
      <c r="A228" t="s">
        <v>316</v>
      </c>
      <c r="B228" t="s">
        <v>818</v>
      </c>
      <c r="C228" s="6">
        <v>44666</v>
      </c>
      <c r="D228" t="s">
        <v>716</v>
      </c>
      <c r="E228">
        <v>60</v>
      </c>
      <c r="F228" s="2">
        <v>20</v>
      </c>
      <c r="G228">
        <v>25</v>
      </c>
      <c r="H228" t="s">
        <v>479</v>
      </c>
      <c r="I228">
        <f>WEEKNUM(C228)</f>
        <v>16</v>
      </c>
      <c r="J228" s="2">
        <f>F228-((G228/100)*F228)</f>
        <v>15</v>
      </c>
      <c r="K228" s="2">
        <f>(G228/100)*F228</f>
        <v>5</v>
      </c>
      <c r="L228" s="3">
        <f>J228*22.5</f>
        <v>337.5</v>
      </c>
      <c r="M228" t="str">
        <f>IF(G228=0,"Private",IF(G228=15,"Italki","Preply"))</f>
        <v>Preply</v>
      </c>
      <c r="N228">
        <f>IF(M228="Italki",1,0)</f>
        <v>0</v>
      </c>
      <c r="O228">
        <f>IF(M228="Preply",1,0)</f>
        <v>1</v>
      </c>
      <c r="P228">
        <f>IF(M228="Private",1,0)</f>
        <v>0</v>
      </c>
      <c r="Q228">
        <f>IF(G228=100,1,0)</f>
        <v>0</v>
      </c>
      <c r="R228" t="str">
        <f>IF(COUNTIF(pattern!$L$2:$L$100,A228),"ACTIVE","")</f>
        <v/>
      </c>
    </row>
    <row r="229" spans="1:18" x14ac:dyDescent="0.25">
      <c r="A229" t="s">
        <v>316</v>
      </c>
      <c r="B229" t="s">
        <v>818</v>
      </c>
      <c r="C229" s="6">
        <v>44669</v>
      </c>
      <c r="D229" t="s">
        <v>706</v>
      </c>
      <c r="E229">
        <v>60</v>
      </c>
      <c r="F229" s="2">
        <v>20</v>
      </c>
      <c r="G229">
        <v>25</v>
      </c>
      <c r="H229" t="s">
        <v>479</v>
      </c>
      <c r="I229">
        <f>WEEKNUM(C229)</f>
        <v>17</v>
      </c>
      <c r="J229" s="2">
        <f>F229-((G229/100)*F229)</f>
        <v>15</v>
      </c>
      <c r="K229" s="2">
        <f>(G229/100)*F229</f>
        <v>5</v>
      </c>
      <c r="L229" s="3">
        <f>J229*22.5</f>
        <v>337.5</v>
      </c>
      <c r="M229" t="str">
        <f>IF(G229=0,"Private",IF(G229=15,"Italki","Preply"))</f>
        <v>Preply</v>
      </c>
      <c r="N229">
        <f>IF(M229="Italki",1,0)</f>
        <v>0</v>
      </c>
      <c r="O229">
        <f>IF(M229="Preply",1,0)</f>
        <v>1</v>
      </c>
      <c r="P229">
        <f>IF(M229="Private",1,0)</f>
        <v>0</v>
      </c>
      <c r="Q229">
        <f>IF(G229=100,1,0)</f>
        <v>0</v>
      </c>
      <c r="R229" t="str">
        <f>IF(COUNTIF(pattern!$L$2:$L$100,A229),"ACTIVE","")</f>
        <v/>
      </c>
    </row>
    <row r="230" spans="1:18" x14ac:dyDescent="0.25">
      <c r="A230" t="s">
        <v>316</v>
      </c>
      <c r="B230" t="s">
        <v>818</v>
      </c>
      <c r="C230" s="6">
        <v>44673</v>
      </c>
      <c r="D230" t="s">
        <v>383</v>
      </c>
      <c r="E230">
        <v>60</v>
      </c>
      <c r="F230" s="2">
        <v>20</v>
      </c>
      <c r="G230">
        <v>25</v>
      </c>
      <c r="H230" t="s">
        <v>479</v>
      </c>
      <c r="I230">
        <f>WEEKNUM(C230)</f>
        <v>17</v>
      </c>
      <c r="J230" s="2">
        <f>F230-((G230/100)*F230)</f>
        <v>15</v>
      </c>
      <c r="K230" s="2">
        <f>(G230/100)*F230</f>
        <v>5</v>
      </c>
      <c r="L230" s="3">
        <f>J230*22.5</f>
        <v>337.5</v>
      </c>
      <c r="M230" t="str">
        <f>IF(G230=0,"Private",IF(G230=15,"Italki","Preply"))</f>
        <v>Preply</v>
      </c>
      <c r="N230">
        <f>IF(M230="Italki",1,0)</f>
        <v>0</v>
      </c>
      <c r="O230">
        <f>IF(M230="Preply",1,0)</f>
        <v>1</v>
      </c>
      <c r="P230">
        <f>IF(M230="Private",1,0)</f>
        <v>0</v>
      </c>
      <c r="Q230">
        <f>IF(G230=100,1,0)</f>
        <v>0</v>
      </c>
      <c r="R230" t="str">
        <f>IF(COUNTIF(pattern!$L$2:$L$100,A230),"ACTIVE","")</f>
        <v/>
      </c>
    </row>
    <row r="231" spans="1:18" x14ac:dyDescent="0.25">
      <c r="A231" t="s">
        <v>316</v>
      </c>
      <c r="B231" t="s">
        <v>818</v>
      </c>
      <c r="C231" s="6">
        <v>44676</v>
      </c>
      <c r="D231" t="s">
        <v>775</v>
      </c>
      <c r="E231">
        <v>60</v>
      </c>
      <c r="F231" s="2">
        <v>20</v>
      </c>
      <c r="G231">
        <v>25</v>
      </c>
      <c r="H231" t="s">
        <v>479</v>
      </c>
      <c r="I231">
        <f>WEEKNUM(C231)</f>
        <v>18</v>
      </c>
      <c r="J231" s="2">
        <f>F231-((G231/100)*F231)</f>
        <v>15</v>
      </c>
      <c r="K231" s="2">
        <f>(G231/100)*F231</f>
        <v>5</v>
      </c>
      <c r="L231" s="3">
        <f>J231*22.5</f>
        <v>337.5</v>
      </c>
      <c r="M231" t="str">
        <f>IF(G231=0,"Private",IF(G231=15,"Italki","Preply"))</f>
        <v>Preply</v>
      </c>
      <c r="N231">
        <f>IF(M231="Italki",1,0)</f>
        <v>0</v>
      </c>
      <c r="O231">
        <f>IF(M231="Preply",1,0)</f>
        <v>1</v>
      </c>
      <c r="P231">
        <f>IF(M231="Private",1,0)</f>
        <v>0</v>
      </c>
      <c r="Q231">
        <f>IF(G231=100,1,0)</f>
        <v>0</v>
      </c>
      <c r="R231" t="str">
        <f>IF(COUNTIF(pattern!$L$2:$L$100,A231),"ACTIVE","")</f>
        <v/>
      </c>
    </row>
    <row r="232" spans="1:18" x14ac:dyDescent="0.25">
      <c r="A232" t="s">
        <v>316</v>
      </c>
      <c r="B232" t="s">
        <v>818</v>
      </c>
      <c r="C232" s="6">
        <v>44690</v>
      </c>
      <c r="D232" t="s">
        <v>772</v>
      </c>
      <c r="E232">
        <v>60</v>
      </c>
      <c r="F232" s="2">
        <v>20</v>
      </c>
      <c r="G232">
        <v>25</v>
      </c>
      <c r="H232" t="s">
        <v>479</v>
      </c>
      <c r="I232">
        <f>WEEKNUM(C232)</f>
        <v>20</v>
      </c>
      <c r="J232" s="2">
        <f>F232-((G232/100)*F232)</f>
        <v>15</v>
      </c>
      <c r="K232" s="2">
        <f>(G232/100)*F232</f>
        <v>5</v>
      </c>
      <c r="L232" s="3">
        <f>J232*22.5</f>
        <v>337.5</v>
      </c>
      <c r="M232" t="str">
        <f>IF(G232=0,"Private",IF(G232=15,"Italki","Preply"))</f>
        <v>Preply</v>
      </c>
      <c r="N232">
        <f>IF(M232="Italki",1,0)</f>
        <v>0</v>
      </c>
      <c r="O232">
        <f>IF(M232="Preply",1,0)</f>
        <v>1</v>
      </c>
      <c r="P232">
        <f>IF(M232="Private",1,0)</f>
        <v>0</v>
      </c>
      <c r="Q232">
        <f>IF(G232=100,1,0)</f>
        <v>0</v>
      </c>
      <c r="R232" t="str">
        <f>IF(COUNTIF(pattern!$L$2:$L$100,A232),"ACTIVE","")</f>
        <v/>
      </c>
    </row>
    <row r="233" spans="1:18" x14ac:dyDescent="0.25">
      <c r="A233" t="s">
        <v>11</v>
      </c>
      <c r="B233" t="s">
        <v>819</v>
      </c>
      <c r="C233" s="6">
        <v>44106</v>
      </c>
      <c r="D233" t="s">
        <v>36</v>
      </c>
      <c r="E233">
        <v>45</v>
      </c>
      <c r="F233" s="2">
        <v>9.6</v>
      </c>
      <c r="G233">
        <v>0</v>
      </c>
      <c r="H233" s="3" t="s">
        <v>479</v>
      </c>
      <c r="I233">
        <f>WEEKNUM(C233)</f>
        <v>40</v>
      </c>
      <c r="J233" s="2">
        <f>F233-((G233/100)*F233)</f>
        <v>9.6</v>
      </c>
      <c r="K233" s="2">
        <f>(G233/100)*F233</f>
        <v>0</v>
      </c>
      <c r="L233" s="3">
        <f>J233*22.5</f>
        <v>216</v>
      </c>
      <c r="M233" t="str">
        <f>IF(G233=0,"Private",IF(G233=15,"Italki","Preply"))</f>
        <v>Private</v>
      </c>
      <c r="N233">
        <f>IF(M233="Italki",1,0)</f>
        <v>0</v>
      </c>
      <c r="O233">
        <f>IF(M233="Preply",1,0)</f>
        <v>0</v>
      </c>
      <c r="P233">
        <f>IF(M233="Private",1,0)</f>
        <v>1</v>
      </c>
      <c r="Q233">
        <f>IF(G233=100,1,0)</f>
        <v>0</v>
      </c>
      <c r="R233" t="str">
        <f>IF(COUNTIF(pattern!$L$2:$L$100,A233),"ACTIVE","")</f>
        <v/>
      </c>
    </row>
    <row r="234" spans="1:18" x14ac:dyDescent="0.25">
      <c r="A234" t="s">
        <v>11</v>
      </c>
      <c r="B234" t="s">
        <v>819</v>
      </c>
      <c r="C234" s="6">
        <v>44113</v>
      </c>
      <c r="D234" t="s">
        <v>52</v>
      </c>
      <c r="E234">
        <v>45</v>
      </c>
      <c r="F234" s="2">
        <v>9.6</v>
      </c>
      <c r="G234">
        <v>0</v>
      </c>
      <c r="H234" s="3" t="s">
        <v>479</v>
      </c>
      <c r="I234">
        <f>WEEKNUM(C234)</f>
        <v>41</v>
      </c>
      <c r="J234" s="2">
        <f>F234-((G234/100)*F234)</f>
        <v>9.6</v>
      </c>
      <c r="K234" s="2">
        <f>(G234/100)*F234</f>
        <v>0</v>
      </c>
      <c r="L234" s="3">
        <f>J234*22.5</f>
        <v>216</v>
      </c>
      <c r="M234" t="str">
        <f>IF(G234=0,"Private",IF(G234=15,"Italki","Preply"))</f>
        <v>Private</v>
      </c>
      <c r="N234">
        <f>IF(M234="Italki",1,0)</f>
        <v>0</v>
      </c>
      <c r="O234">
        <f>IF(M234="Preply",1,0)</f>
        <v>0</v>
      </c>
      <c r="P234">
        <f>IF(M234="Private",1,0)</f>
        <v>1</v>
      </c>
      <c r="Q234">
        <f>IF(G234=100,1,0)</f>
        <v>0</v>
      </c>
      <c r="R234" t="str">
        <f>IF(COUNTIF(pattern!$L$2:$L$100,A234),"ACTIVE","")</f>
        <v/>
      </c>
    </row>
    <row r="235" spans="1:18" x14ac:dyDescent="0.25">
      <c r="A235" t="s">
        <v>11</v>
      </c>
      <c r="B235" t="s">
        <v>819</v>
      </c>
      <c r="C235" s="6">
        <v>44119</v>
      </c>
      <c r="D235" t="s">
        <v>65</v>
      </c>
      <c r="E235">
        <v>45</v>
      </c>
      <c r="F235" s="2">
        <v>9.6</v>
      </c>
      <c r="G235">
        <v>0</v>
      </c>
      <c r="H235" s="3" t="s">
        <v>479</v>
      </c>
      <c r="I235">
        <f>WEEKNUM(C235)</f>
        <v>42</v>
      </c>
      <c r="J235" s="2">
        <f>F235-((G235/100)*F235)</f>
        <v>9.6</v>
      </c>
      <c r="K235" s="2">
        <f>(G235/100)*F235</f>
        <v>0</v>
      </c>
      <c r="L235" s="3">
        <f>J235*22.5</f>
        <v>216</v>
      </c>
      <c r="M235" t="str">
        <f>IF(G235=0,"Private",IF(G235=15,"Italki","Preply"))</f>
        <v>Private</v>
      </c>
      <c r="N235">
        <f>IF(M235="Italki",1,0)</f>
        <v>0</v>
      </c>
      <c r="O235">
        <f>IF(M235="Preply",1,0)</f>
        <v>0</v>
      </c>
      <c r="P235">
        <f>IF(M235="Private",1,0)</f>
        <v>1</v>
      </c>
      <c r="Q235">
        <f>IF(G235=100,1,0)</f>
        <v>0</v>
      </c>
      <c r="R235" t="str">
        <f>IF(COUNTIF(pattern!$L$2:$L$100,A235),"ACTIVE","")</f>
        <v/>
      </c>
    </row>
    <row r="236" spans="1:18" x14ac:dyDescent="0.25">
      <c r="A236" t="s">
        <v>11</v>
      </c>
      <c r="B236" t="s">
        <v>819</v>
      </c>
      <c r="C236" s="6">
        <v>44125</v>
      </c>
      <c r="D236" t="s">
        <v>76</v>
      </c>
      <c r="E236">
        <v>45</v>
      </c>
      <c r="F236" s="2">
        <v>9.6</v>
      </c>
      <c r="G236">
        <v>0</v>
      </c>
      <c r="H236" s="3" t="s">
        <v>479</v>
      </c>
      <c r="I236">
        <f>WEEKNUM(C236)</f>
        <v>43</v>
      </c>
      <c r="J236" s="2">
        <f>F236-((G236/100)*F236)</f>
        <v>9.6</v>
      </c>
      <c r="K236" s="2">
        <f>(G236/100)*F236</f>
        <v>0</v>
      </c>
      <c r="L236" s="3">
        <f>J236*22.5</f>
        <v>216</v>
      </c>
      <c r="M236" t="str">
        <f>IF(G236=0,"Private",IF(G236=15,"Italki","Preply"))</f>
        <v>Private</v>
      </c>
      <c r="N236">
        <f>IF(M236="Italki",1,0)</f>
        <v>0</v>
      </c>
      <c r="O236">
        <f>IF(M236="Preply",1,0)</f>
        <v>0</v>
      </c>
      <c r="P236">
        <f>IF(M236="Private",1,0)</f>
        <v>1</v>
      </c>
      <c r="Q236">
        <f>IF(G236=100,1,0)</f>
        <v>0</v>
      </c>
      <c r="R236" t="str">
        <f>IF(COUNTIF(pattern!$L$2:$L$100,A236),"ACTIVE","")</f>
        <v/>
      </c>
    </row>
    <row r="237" spans="1:18" x14ac:dyDescent="0.25">
      <c r="A237" t="s">
        <v>11</v>
      </c>
      <c r="B237" t="s">
        <v>819</v>
      </c>
      <c r="C237" s="6">
        <v>44127</v>
      </c>
      <c r="D237" t="s">
        <v>84</v>
      </c>
      <c r="E237">
        <v>45</v>
      </c>
      <c r="F237" s="2">
        <v>9.6</v>
      </c>
      <c r="G237">
        <v>0</v>
      </c>
      <c r="H237" s="3" t="s">
        <v>479</v>
      </c>
      <c r="I237">
        <f>WEEKNUM(C237)</f>
        <v>43</v>
      </c>
      <c r="J237" s="2">
        <f>F237-((G237/100)*F237)</f>
        <v>9.6</v>
      </c>
      <c r="K237" s="2">
        <f>(G237/100)*F237</f>
        <v>0</v>
      </c>
      <c r="L237" s="3">
        <f>J237*22.5</f>
        <v>216</v>
      </c>
      <c r="M237" t="str">
        <f>IF(G237=0,"Private",IF(G237=15,"Italki","Preply"))</f>
        <v>Private</v>
      </c>
      <c r="N237">
        <f>IF(M237="Italki",1,0)</f>
        <v>0</v>
      </c>
      <c r="O237">
        <f>IF(M237="Preply",1,0)</f>
        <v>0</v>
      </c>
      <c r="P237">
        <f>IF(M237="Private",1,0)</f>
        <v>1</v>
      </c>
      <c r="Q237">
        <f>IF(G237=100,1,0)</f>
        <v>0</v>
      </c>
      <c r="R237" t="str">
        <f>IF(COUNTIF(pattern!$L$2:$L$100,A237),"ACTIVE","")</f>
        <v/>
      </c>
    </row>
    <row r="238" spans="1:18" x14ac:dyDescent="0.25">
      <c r="A238" t="s">
        <v>11</v>
      </c>
      <c r="B238" t="s">
        <v>819</v>
      </c>
      <c r="C238" s="6">
        <v>44133</v>
      </c>
      <c r="D238" t="s">
        <v>93</v>
      </c>
      <c r="E238">
        <v>45</v>
      </c>
      <c r="F238" s="2">
        <v>9.6</v>
      </c>
      <c r="G238">
        <v>0</v>
      </c>
      <c r="H238" s="3" t="s">
        <v>479</v>
      </c>
      <c r="I238">
        <f>WEEKNUM(C238)</f>
        <v>44</v>
      </c>
      <c r="J238" s="2">
        <f>F238-((G238/100)*F238)</f>
        <v>9.6</v>
      </c>
      <c r="K238" s="2">
        <f>(G238/100)*F238</f>
        <v>0</v>
      </c>
      <c r="L238" s="3">
        <f>J238*22.5</f>
        <v>216</v>
      </c>
      <c r="M238" t="str">
        <f>IF(G238=0,"Private",IF(G238=15,"Italki","Preply"))</f>
        <v>Private</v>
      </c>
      <c r="N238">
        <f>IF(M238="Italki",1,0)</f>
        <v>0</v>
      </c>
      <c r="O238">
        <f>IF(M238="Preply",1,0)</f>
        <v>0</v>
      </c>
      <c r="P238">
        <f>IF(M238="Private",1,0)</f>
        <v>1</v>
      </c>
      <c r="Q238">
        <f>IF(G238=100,1,0)</f>
        <v>0</v>
      </c>
      <c r="R238" t="str">
        <f>IF(COUNTIF(pattern!$L$2:$L$100,A238),"ACTIVE","")</f>
        <v/>
      </c>
    </row>
    <row r="239" spans="1:18" x14ac:dyDescent="0.25">
      <c r="A239" t="s">
        <v>11</v>
      </c>
      <c r="B239" t="s">
        <v>819</v>
      </c>
      <c r="C239" s="6">
        <v>44134</v>
      </c>
      <c r="D239" t="s">
        <v>100</v>
      </c>
      <c r="E239">
        <v>45</v>
      </c>
      <c r="F239" s="2">
        <v>9.6</v>
      </c>
      <c r="G239">
        <v>0</v>
      </c>
      <c r="H239" s="3" t="s">
        <v>479</v>
      </c>
      <c r="I239">
        <f>WEEKNUM(C239)</f>
        <v>44</v>
      </c>
      <c r="J239" s="2">
        <f>F239-((G239/100)*F239)</f>
        <v>9.6</v>
      </c>
      <c r="K239" s="2">
        <f>(G239/100)*F239</f>
        <v>0</v>
      </c>
      <c r="L239" s="3">
        <f>J239*22.5</f>
        <v>216</v>
      </c>
      <c r="M239" t="str">
        <f>IF(G239=0,"Private",IF(G239=15,"Italki","Preply"))</f>
        <v>Private</v>
      </c>
      <c r="N239">
        <f>IF(M239="Italki",1,0)</f>
        <v>0</v>
      </c>
      <c r="O239">
        <f>IF(M239="Preply",1,0)</f>
        <v>0</v>
      </c>
      <c r="P239">
        <f>IF(M239="Private",1,0)</f>
        <v>1</v>
      </c>
      <c r="Q239">
        <f>IF(G239=100,1,0)</f>
        <v>0</v>
      </c>
      <c r="R239" t="str">
        <f>IF(COUNTIF(pattern!$L$2:$L$100,A239),"ACTIVE","")</f>
        <v/>
      </c>
    </row>
    <row r="240" spans="1:18" x14ac:dyDescent="0.25">
      <c r="A240" t="s">
        <v>11</v>
      </c>
      <c r="B240" t="s">
        <v>819</v>
      </c>
      <c r="C240" s="6">
        <v>44141</v>
      </c>
      <c r="D240" t="s">
        <v>108</v>
      </c>
      <c r="E240">
        <v>45</v>
      </c>
      <c r="F240" s="2">
        <v>9.6</v>
      </c>
      <c r="G240">
        <v>0</v>
      </c>
      <c r="H240" s="3" t="s">
        <v>479</v>
      </c>
      <c r="I240">
        <f>WEEKNUM(C240)</f>
        <v>45</v>
      </c>
      <c r="J240" s="2">
        <f>F240-((G240/100)*F240)</f>
        <v>9.6</v>
      </c>
      <c r="K240" s="2">
        <f>(G240/100)*F240</f>
        <v>0</v>
      </c>
      <c r="L240" s="3">
        <f>J240*22.5</f>
        <v>216</v>
      </c>
      <c r="M240" t="str">
        <f>IF(G240=0,"Private",IF(G240=15,"Italki","Preply"))</f>
        <v>Private</v>
      </c>
      <c r="N240">
        <f>IF(M240="Italki",1,0)</f>
        <v>0</v>
      </c>
      <c r="O240">
        <f>IF(M240="Preply",1,0)</f>
        <v>0</v>
      </c>
      <c r="P240">
        <f>IF(M240="Private",1,0)</f>
        <v>1</v>
      </c>
      <c r="Q240">
        <f>IF(G240=100,1,0)</f>
        <v>0</v>
      </c>
      <c r="R240" t="str">
        <f>IF(COUNTIF(pattern!$L$2:$L$100,A240),"ACTIVE","")</f>
        <v/>
      </c>
    </row>
    <row r="241" spans="1:18" x14ac:dyDescent="0.25">
      <c r="A241" t="s">
        <v>11</v>
      </c>
      <c r="B241" t="s">
        <v>819</v>
      </c>
      <c r="C241" s="6">
        <v>44146</v>
      </c>
      <c r="D241" t="s">
        <v>115</v>
      </c>
      <c r="E241">
        <v>45</v>
      </c>
      <c r="F241" s="2">
        <v>9.6</v>
      </c>
      <c r="G241">
        <v>0</v>
      </c>
      <c r="H241" s="3" t="s">
        <v>479</v>
      </c>
      <c r="I241">
        <f>WEEKNUM(C241)</f>
        <v>46</v>
      </c>
      <c r="J241" s="2">
        <f>F241-((G241/100)*F241)</f>
        <v>9.6</v>
      </c>
      <c r="K241" s="2">
        <f>(G241/100)*F241</f>
        <v>0</v>
      </c>
      <c r="L241" s="3">
        <f>J241*22.5</f>
        <v>216</v>
      </c>
      <c r="M241" t="str">
        <f>IF(G241=0,"Private",IF(G241=15,"Italki","Preply"))</f>
        <v>Private</v>
      </c>
      <c r="N241">
        <f>IF(M241="Italki",1,0)</f>
        <v>0</v>
      </c>
      <c r="O241">
        <f>IF(M241="Preply",1,0)</f>
        <v>0</v>
      </c>
      <c r="P241">
        <f>IF(M241="Private",1,0)</f>
        <v>1</v>
      </c>
      <c r="Q241">
        <f>IF(G241=100,1,0)</f>
        <v>0</v>
      </c>
      <c r="R241" t="str">
        <f>IF(COUNTIF(pattern!$L$2:$L$100,A241),"ACTIVE","")</f>
        <v/>
      </c>
    </row>
    <row r="242" spans="1:18" x14ac:dyDescent="0.25">
      <c r="A242" t="s">
        <v>11</v>
      </c>
      <c r="B242" t="s">
        <v>819</v>
      </c>
      <c r="C242" s="6">
        <v>44153</v>
      </c>
      <c r="D242" t="s">
        <v>123</v>
      </c>
      <c r="E242">
        <v>45</v>
      </c>
      <c r="F242" s="2">
        <v>9.6</v>
      </c>
      <c r="G242">
        <v>0</v>
      </c>
      <c r="H242" s="3" t="s">
        <v>479</v>
      </c>
      <c r="I242">
        <f>WEEKNUM(C242)</f>
        <v>47</v>
      </c>
      <c r="J242" s="2">
        <f>F242-((G242/100)*F242)</f>
        <v>9.6</v>
      </c>
      <c r="K242" s="2">
        <f>(G242/100)*F242</f>
        <v>0</v>
      </c>
      <c r="L242" s="3">
        <f>J242*22.5</f>
        <v>216</v>
      </c>
      <c r="M242" t="str">
        <f>IF(G242=0,"Private",IF(G242=15,"Italki","Preply"))</f>
        <v>Private</v>
      </c>
      <c r="N242">
        <f>IF(M242="Italki",1,0)</f>
        <v>0</v>
      </c>
      <c r="O242">
        <f>IF(M242="Preply",1,0)</f>
        <v>0</v>
      </c>
      <c r="P242">
        <f>IF(M242="Private",1,0)</f>
        <v>1</v>
      </c>
      <c r="Q242">
        <f>IF(G242=100,1,0)</f>
        <v>0</v>
      </c>
      <c r="R242" t="str">
        <f>IF(COUNTIF(pattern!$L$2:$L$100,A242),"ACTIVE","")</f>
        <v/>
      </c>
    </row>
    <row r="243" spans="1:18" x14ac:dyDescent="0.25">
      <c r="A243" t="s">
        <v>11</v>
      </c>
      <c r="B243" t="s">
        <v>819</v>
      </c>
      <c r="C243" s="6">
        <v>44160</v>
      </c>
      <c r="D243" t="s">
        <v>130</v>
      </c>
      <c r="E243">
        <v>45</v>
      </c>
      <c r="F243" s="2">
        <v>9.6</v>
      </c>
      <c r="G243">
        <v>0</v>
      </c>
      <c r="H243" s="3" t="s">
        <v>479</v>
      </c>
      <c r="I243">
        <f>WEEKNUM(C243)</f>
        <v>48</v>
      </c>
      <c r="J243" s="2">
        <f>F243-((G243/100)*F243)</f>
        <v>9.6</v>
      </c>
      <c r="K243" s="2">
        <f>(G243/100)*F243</f>
        <v>0</v>
      </c>
      <c r="L243" s="3">
        <f>J243*22.5</f>
        <v>216</v>
      </c>
      <c r="M243" t="str">
        <f>IF(G243=0,"Private",IF(G243=15,"Italki","Preply"))</f>
        <v>Private</v>
      </c>
      <c r="N243">
        <f>IF(M243="Italki",1,0)</f>
        <v>0</v>
      </c>
      <c r="O243">
        <f>IF(M243="Preply",1,0)</f>
        <v>0</v>
      </c>
      <c r="P243">
        <f>IF(M243="Private",1,0)</f>
        <v>1</v>
      </c>
      <c r="Q243">
        <f>IF(G243=100,1,0)</f>
        <v>0</v>
      </c>
      <c r="R243" t="str">
        <f>IF(COUNTIF(pattern!$L$2:$L$100,A243),"ACTIVE","")</f>
        <v/>
      </c>
    </row>
    <row r="244" spans="1:18" x14ac:dyDescent="0.25">
      <c r="A244" t="s">
        <v>11</v>
      </c>
      <c r="B244" t="s">
        <v>819</v>
      </c>
      <c r="C244" s="6">
        <v>44162</v>
      </c>
      <c r="D244" t="s">
        <v>136</v>
      </c>
      <c r="E244">
        <v>45</v>
      </c>
      <c r="F244" s="2">
        <v>9.6</v>
      </c>
      <c r="G244">
        <v>0</v>
      </c>
      <c r="H244" s="3" t="s">
        <v>479</v>
      </c>
      <c r="I244">
        <f>WEEKNUM(C244)</f>
        <v>48</v>
      </c>
      <c r="J244" s="2">
        <f>F244-((G244/100)*F244)</f>
        <v>9.6</v>
      </c>
      <c r="K244" s="2">
        <f>(G244/100)*F244</f>
        <v>0</v>
      </c>
      <c r="L244" s="3">
        <f>J244*22.5</f>
        <v>216</v>
      </c>
      <c r="M244" t="str">
        <f>IF(G244=0,"Private",IF(G244=15,"Italki","Preply"))</f>
        <v>Private</v>
      </c>
      <c r="N244">
        <f>IF(M244="Italki",1,0)</f>
        <v>0</v>
      </c>
      <c r="O244">
        <f>IF(M244="Preply",1,0)</f>
        <v>0</v>
      </c>
      <c r="P244">
        <f>IF(M244="Private",1,0)</f>
        <v>1</v>
      </c>
      <c r="Q244">
        <f>IF(G244=100,1,0)</f>
        <v>0</v>
      </c>
      <c r="R244" t="str">
        <f>IF(COUNTIF(pattern!$L$2:$L$100,A244),"ACTIVE","")</f>
        <v/>
      </c>
    </row>
    <row r="245" spans="1:18" x14ac:dyDescent="0.25">
      <c r="A245" t="s">
        <v>11</v>
      </c>
      <c r="B245" t="s">
        <v>819</v>
      </c>
      <c r="C245" s="6">
        <v>44167</v>
      </c>
      <c r="D245" t="s">
        <v>142</v>
      </c>
      <c r="E245">
        <v>45</v>
      </c>
      <c r="F245" s="2">
        <v>9.6</v>
      </c>
      <c r="G245">
        <v>0</v>
      </c>
      <c r="H245" s="3" t="s">
        <v>479</v>
      </c>
      <c r="I245">
        <f>WEEKNUM(C245)</f>
        <v>49</v>
      </c>
      <c r="J245" s="2">
        <f>F245-((G245/100)*F245)</f>
        <v>9.6</v>
      </c>
      <c r="K245" s="2">
        <f>(G245/100)*F245</f>
        <v>0</v>
      </c>
      <c r="L245" s="3">
        <f>J245*22.5</f>
        <v>216</v>
      </c>
      <c r="M245" t="str">
        <f>IF(G245=0,"Private",IF(G245=15,"Italki","Preply"))</f>
        <v>Private</v>
      </c>
      <c r="N245">
        <f>IF(M245="Italki",1,0)</f>
        <v>0</v>
      </c>
      <c r="O245">
        <f>IF(M245="Preply",1,0)</f>
        <v>0</v>
      </c>
      <c r="P245">
        <f>IF(M245="Private",1,0)</f>
        <v>1</v>
      </c>
      <c r="Q245">
        <f>IF(G245=100,1,0)</f>
        <v>0</v>
      </c>
      <c r="R245" t="str">
        <f>IF(COUNTIF(pattern!$L$2:$L$100,A245),"ACTIVE","")</f>
        <v/>
      </c>
    </row>
    <row r="246" spans="1:18" x14ac:dyDescent="0.25">
      <c r="A246" t="s">
        <v>11</v>
      </c>
      <c r="B246" t="s">
        <v>819</v>
      </c>
      <c r="C246" s="6">
        <v>44169</v>
      </c>
      <c r="D246" t="s">
        <v>147</v>
      </c>
      <c r="E246">
        <v>45</v>
      </c>
      <c r="F246" s="2">
        <v>9.6</v>
      </c>
      <c r="G246">
        <v>0</v>
      </c>
      <c r="H246" s="3" t="s">
        <v>479</v>
      </c>
      <c r="I246">
        <f>WEEKNUM(C246)</f>
        <v>49</v>
      </c>
      <c r="J246" s="2">
        <f>F246-((G246/100)*F246)</f>
        <v>9.6</v>
      </c>
      <c r="K246" s="2">
        <f>(G246/100)*F246</f>
        <v>0</v>
      </c>
      <c r="L246" s="3">
        <f>J246*22.5</f>
        <v>216</v>
      </c>
      <c r="M246" t="str">
        <f>IF(G246=0,"Private",IF(G246=15,"Italki","Preply"))</f>
        <v>Private</v>
      </c>
      <c r="N246">
        <f>IF(M246="Italki",1,0)</f>
        <v>0</v>
      </c>
      <c r="O246">
        <f>IF(M246="Preply",1,0)</f>
        <v>0</v>
      </c>
      <c r="P246">
        <f>IF(M246="Private",1,0)</f>
        <v>1</v>
      </c>
      <c r="Q246">
        <f>IF(G246=100,1,0)</f>
        <v>0</v>
      </c>
      <c r="R246" t="str">
        <f>IF(COUNTIF(pattern!$L$2:$L$100,A246),"ACTIVE","")</f>
        <v/>
      </c>
    </row>
    <row r="247" spans="1:18" x14ac:dyDescent="0.25">
      <c r="A247" t="s">
        <v>11</v>
      </c>
      <c r="B247" t="s">
        <v>819</v>
      </c>
      <c r="C247" s="6">
        <v>44174</v>
      </c>
      <c r="D247" t="s">
        <v>152</v>
      </c>
      <c r="E247">
        <v>45</v>
      </c>
      <c r="F247" s="2">
        <v>9.6</v>
      </c>
      <c r="G247">
        <v>0</v>
      </c>
      <c r="H247" s="3" t="s">
        <v>479</v>
      </c>
      <c r="I247">
        <f>WEEKNUM(C247)</f>
        <v>50</v>
      </c>
      <c r="J247" s="2">
        <f>F247-((G247/100)*F247)</f>
        <v>9.6</v>
      </c>
      <c r="K247" s="2">
        <f>(G247/100)*F247</f>
        <v>0</v>
      </c>
      <c r="L247" s="3">
        <f>J247*22.5</f>
        <v>216</v>
      </c>
      <c r="M247" t="str">
        <f>IF(G247=0,"Private",IF(G247=15,"Italki","Preply"))</f>
        <v>Private</v>
      </c>
      <c r="N247">
        <f>IF(M247="Italki",1,0)</f>
        <v>0</v>
      </c>
      <c r="O247">
        <f>IF(M247="Preply",1,0)</f>
        <v>0</v>
      </c>
      <c r="P247">
        <f>IF(M247="Private",1,0)</f>
        <v>1</v>
      </c>
      <c r="Q247">
        <f>IF(G247=100,1,0)</f>
        <v>0</v>
      </c>
      <c r="R247" t="str">
        <f>IF(COUNTIF(pattern!$L$2:$L$100,A247),"ACTIVE","")</f>
        <v/>
      </c>
    </row>
    <row r="248" spans="1:18" x14ac:dyDescent="0.25">
      <c r="A248" t="s">
        <v>11</v>
      </c>
      <c r="B248" t="s">
        <v>819</v>
      </c>
      <c r="C248" s="6">
        <v>44176</v>
      </c>
      <c r="D248" t="s">
        <v>157</v>
      </c>
      <c r="E248">
        <v>45</v>
      </c>
      <c r="F248" s="2">
        <v>9.6</v>
      </c>
      <c r="G248">
        <v>0</v>
      </c>
      <c r="H248" s="3" t="s">
        <v>479</v>
      </c>
      <c r="I248">
        <f>WEEKNUM(C248)</f>
        <v>50</v>
      </c>
      <c r="J248" s="2">
        <f>F248-((G248/100)*F248)</f>
        <v>9.6</v>
      </c>
      <c r="K248" s="2">
        <f>(G248/100)*F248</f>
        <v>0</v>
      </c>
      <c r="L248" s="3">
        <f>J248*22.5</f>
        <v>216</v>
      </c>
      <c r="M248" t="str">
        <f>IF(G248=0,"Private",IF(G248=15,"Italki","Preply"))</f>
        <v>Private</v>
      </c>
      <c r="N248">
        <f>IF(M248="Italki",1,0)</f>
        <v>0</v>
      </c>
      <c r="O248">
        <f>IF(M248="Preply",1,0)</f>
        <v>0</v>
      </c>
      <c r="P248">
        <f>IF(M248="Private",1,0)</f>
        <v>1</v>
      </c>
      <c r="Q248">
        <f>IF(G248=100,1,0)</f>
        <v>0</v>
      </c>
      <c r="R248" t="str">
        <f>IF(COUNTIF(pattern!$L$2:$L$100,A248),"ACTIVE","")</f>
        <v/>
      </c>
    </row>
    <row r="249" spans="1:18" x14ac:dyDescent="0.25">
      <c r="A249" t="s">
        <v>11</v>
      </c>
      <c r="B249" t="s">
        <v>819</v>
      </c>
      <c r="C249" s="6">
        <v>44181</v>
      </c>
      <c r="D249" t="s">
        <v>161</v>
      </c>
      <c r="E249">
        <v>45</v>
      </c>
      <c r="F249" s="2">
        <v>9.6</v>
      </c>
      <c r="G249">
        <v>0</v>
      </c>
      <c r="H249" s="3" t="s">
        <v>479</v>
      </c>
      <c r="I249">
        <f>WEEKNUM(C249)</f>
        <v>51</v>
      </c>
      <c r="J249" s="2">
        <f>F249-((G249/100)*F249)</f>
        <v>9.6</v>
      </c>
      <c r="K249" s="2">
        <f>(G249/100)*F249</f>
        <v>0</v>
      </c>
      <c r="L249" s="3">
        <f>J249*22.5</f>
        <v>216</v>
      </c>
      <c r="M249" t="str">
        <f>IF(G249=0,"Private",IF(G249=15,"Italki","Preply"))</f>
        <v>Private</v>
      </c>
      <c r="N249">
        <f>IF(M249="Italki",1,0)</f>
        <v>0</v>
      </c>
      <c r="O249">
        <f>IF(M249="Preply",1,0)</f>
        <v>0</v>
      </c>
      <c r="P249">
        <f>IF(M249="Private",1,0)</f>
        <v>1</v>
      </c>
      <c r="Q249">
        <f>IF(G249=100,1,0)</f>
        <v>0</v>
      </c>
      <c r="R249" t="str">
        <f>IF(COUNTIF(pattern!$L$2:$L$100,A249),"ACTIVE","")</f>
        <v/>
      </c>
    </row>
    <row r="250" spans="1:18" x14ac:dyDescent="0.25">
      <c r="A250" t="s">
        <v>11</v>
      </c>
      <c r="B250" t="s">
        <v>819</v>
      </c>
      <c r="C250" s="6">
        <v>44183</v>
      </c>
      <c r="D250" t="s">
        <v>166</v>
      </c>
      <c r="E250">
        <v>45</v>
      </c>
      <c r="F250" s="2">
        <v>9.6</v>
      </c>
      <c r="G250">
        <v>0</v>
      </c>
      <c r="H250" s="3" t="s">
        <v>479</v>
      </c>
      <c r="I250">
        <f>WEEKNUM(C250)</f>
        <v>51</v>
      </c>
      <c r="J250" s="2">
        <f>F250-((G250/100)*F250)</f>
        <v>9.6</v>
      </c>
      <c r="K250" s="2">
        <f>(G250/100)*F250</f>
        <v>0</v>
      </c>
      <c r="L250" s="3">
        <f>J250*22.5</f>
        <v>216</v>
      </c>
      <c r="M250" t="str">
        <f>IF(G250=0,"Private",IF(G250=15,"Italki","Preply"))</f>
        <v>Private</v>
      </c>
      <c r="N250">
        <f>IF(M250="Italki",1,0)</f>
        <v>0</v>
      </c>
      <c r="O250">
        <f>IF(M250="Preply",1,0)</f>
        <v>0</v>
      </c>
      <c r="P250">
        <f>IF(M250="Private",1,0)</f>
        <v>1</v>
      </c>
      <c r="Q250">
        <f>IF(G250=100,1,0)</f>
        <v>0</v>
      </c>
      <c r="R250" t="str">
        <f>IF(COUNTIF(pattern!$L$2:$L$100,A250),"ACTIVE","")</f>
        <v/>
      </c>
    </row>
    <row r="251" spans="1:18" x14ac:dyDescent="0.25">
      <c r="A251" t="s">
        <v>11</v>
      </c>
      <c r="B251" t="s">
        <v>819</v>
      </c>
      <c r="C251" s="6">
        <v>44188</v>
      </c>
      <c r="D251" t="s">
        <v>171</v>
      </c>
      <c r="E251">
        <v>45</v>
      </c>
      <c r="F251" s="2">
        <v>9.6</v>
      </c>
      <c r="G251">
        <v>0</v>
      </c>
      <c r="H251" s="3" t="s">
        <v>479</v>
      </c>
      <c r="I251">
        <f>WEEKNUM(C251)</f>
        <v>52</v>
      </c>
      <c r="J251" s="2">
        <f>F251-((G251/100)*F251)</f>
        <v>9.6</v>
      </c>
      <c r="K251" s="2">
        <f>(G251/100)*F251</f>
        <v>0</v>
      </c>
      <c r="L251" s="3">
        <f>J251*22.5</f>
        <v>216</v>
      </c>
      <c r="M251" t="str">
        <f>IF(G251=0,"Private",IF(G251=15,"Italki","Preply"))</f>
        <v>Private</v>
      </c>
      <c r="N251">
        <f>IF(M251="Italki",1,0)</f>
        <v>0</v>
      </c>
      <c r="O251">
        <f>IF(M251="Preply",1,0)</f>
        <v>0</v>
      </c>
      <c r="P251">
        <f>IF(M251="Private",1,0)</f>
        <v>1</v>
      </c>
      <c r="Q251">
        <f>IF(G251=100,1,0)</f>
        <v>0</v>
      </c>
      <c r="R251" t="str">
        <f>IF(COUNTIF(pattern!$L$2:$L$100,A251),"ACTIVE","")</f>
        <v/>
      </c>
    </row>
    <row r="252" spans="1:18" x14ac:dyDescent="0.25">
      <c r="A252" t="s">
        <v>11</v>
      </c>
      <c r="B252" t="s">
        <v>819</v>
      </c>
      <c r="C252" s="6">
        <v>44202</v>
      </c>
      <c r="D252" t="s">
        <v>176</v>
      </c>
      <c r="E252">
        <v>45</v>
      </c>
      <c r="F252" s="2">
        <v>9.6</v>
      </c>
      <c r="G252">
        <v>0</v>
      </c>
      <c r="H252" s="3" t="s">
        <v>479</v>
      </c>
      <c r="I252">
        <f>WEEKNUM(C252)</f>
        <v>2</v>
      </c>
      <c r="J252" s="2">
        <f>F252-((G252/100)*F252)</f>
        <v>9.6</v>
      </c>
      <c r="K252" s="2">
        <f>(G252/100)*F252</f>
        <v>0</v>
      </c>
      <c r="L252" s="3">
        <f>J252*22.5</f>
        <v>216</v>
      </c>
      <c r="M252" t="str">
        <f>IF(G252=0,"Private",IF(G252=15,"Italki","Preply"))</f>
        <v>Private</v>
      </c>
      <c r="N252">
        <f>IF(M252="Italki",1,0)</f>
        <v>0</v>
      </c>
      <c r="O252">
        <f>IF(M252="Preply",1,0)</f>
        <v>0</v>
      </c>
      <c r="P252">
        <f>IF(M252="Private",1,0)</f>
        <v>1</v>
      </c>
      <c r="Q252">
        <f>IF(G252=100,1,0)</f>
        <v>0</v>
      </c>
      <c r="R252" t="str">
        <f>IF(COUNTIF(pattern!$L$2:$L$100,A252),"ACTIVE","")</f>
        <v/>
      </c>
    </row>
    <row r="253" spans="1:18" x14ac:dyDescent="0.25">
      <c r="A253" t="s">
        <v>11</v>
      </c>
      <c r="B253" t="s">
        <v>819</v>
      </c>
      <c r="C253" s="6">
        <v>44211</v>
      </c>
      <c r="D253" t="s">
        <v>181</v>
      </c>
      <c r="E253">
        <v>45</v>
      </c>
      <c r="F253" s="2">
        <v>9.6</v>
      </c>
      <c r="G253">
        <v>0</v>
      </c>
      <c r="H253" s="3" t="s">
        <v>479</v>
      </c>
      <c r="I253">
        <f>WEEKNUM(C253)</f>
        <v>3</v>
      </c>
      <c r="J253" s="2">
        <f>F253-((G253/100)*F253)</f>
        <v>9.6</v>
      </c>
      <c r="K253" s="2">
        <f>(G253/100)*F253</f>
        <v>0</v>
      </c>
      <c r="L253" s="3">
        <f>J253*22.5</f>
        <v>216</v>
      </c>
      <c r="M253" t="str">
        <f>IF(G253=0,"Private",IF(G253=15,"Italki","Preply"))</f>
        <v>Private</v>
      </c>
      <c r="N253">
        <f>IF(M253="Italki",1,0)</f>
        <v>0</v>
      </c>
      <c r="O253">
        <f>IF(M253="Preply",1,0)</f>
        <v>0</v>
      </c>
      <c r="P253">
        <f>IF(M253="Private",1,0)</f>
        <v>1</v>
      </c>
      <c r="Q253">
        <f>IF(G253=100,1,0)</f>
        <v>0</v>
      </c>
      <c r="R253" t="str">
        <f>IF(COUNTIF(pattern!$L$2:$L$100,A253),"ACTIVE","")</f>
        <v/>
      </c>
    </row>
    <row r="254" spans="1:18" x14ac:dyDescent="0.25">
      <c r="A254" t="s">
        <v>11</v>
      </c>
      <c r="B254" t="s">
        <v>819</v>
      </c>
      <c r="C254" s="6">
        <v>44216</v>
      </c>
      <c r="D254" t="s">
        <v>186</v>
      </c>
      <c r="E254">
        <v>45</v>
      </c>
      <c r="F254" s="2">
        <v>9.6</v>
      </c>
      <c r="G254">
        <v>0</v>
      </c>
      <c r="H254" s="3" t="s">
        <v>479</v>
      </c>
      <c r="I254">
        <f>WEEKNUM(C254)</f>
        <v>4</v>
      </c>
      <c r="J254" s="2">
        <f>F254-((G254/100)*F254)</f>
        <v>9.6</v>
      </c>
      <c r="K254" s="2">
        <f>(G254/100)*F254</f>
        <v>0</v>
      </c>
      <c r="L254" s="3">
        <f>J254*22.5</f>
        <v>216</v>
      </c>
      <c r="M254" t="str">
        <f>IF(G254=0,"Private",IF(G254=15,"Italki","Preply"))</f>
        <v>Private</v>
      </c>
      <c r="N254">
        <f>IF(M254="Italki",1,0)</f>
        <v>0</v>
      </c>
      <c r="O254">
        <f>IF(M254="Preply",1,0)</f>
        <v>0</v>
      </c>
      <c r="P254">
        <f>IF(M254="Private",1,0)</f>
        <v>1</v>
      </c>
      <c r="Q254">
        <f>IF(G254=100,1,0)</f>
        <v>0</v>
      </c>
      <c r="R254" t="str">
        <f>IF(COUNTIF(pattern!$L$2:$L$100,A254),"ACTIVE","")</f>
        <v/>
      </c>
    </row>
    <row r="255" spans="1:18" x14ac:dyDescent="0.25">
      <c r="A255" t="s">
        <v>11</v>
      </c>
      <c r="B255" t="s">
        <v>819</v>
      </c>
      <c r="C255" s="6">
        <v>44218</v>
      </c>
      <c r="D255" t="s">
        <v>191</v>
      </c>
      <c r="E255">
        <v>45</v>
      </c>
      <c r="F255" s="2">
        <v>9.6</v>
      </c>
      <c r="G255">
        <v>0</v>
      </c>
      <c r="H255" s="3" t="s">
        <v>479</v>
      </c>
      <c r="I255">
        <f>WEEKNUM(C255)</f>
        <v>4</v>
      </c>
      <c r="J255" s="2">
        <f>F255-((G255/100)*F255)</f>
        <v>9.6</v>
      </c>
      <c r="K255" s="2">
        <f>(G255/100)*F255</f>
        <v>0</v>
      </c>
      <c r="L255" s="3">
        <f>J255*22.5</f>
        <v>216</v>
      </c>
      <c r="M255" t="str">
        <f>IF(G255=0,"Private",IF(G255=15,"Italki","Preply"))</f>
        <v>Private</v>
      </c>
      <c r="N255">
        <f>IF(M255="Italki",1,0)</f>
        <v>0</v>
      </c>
      <c r="O255">
        <f>IF(M255="Preply",1,0)</f>
        <v>0</v>
      </c>
      <c r="P255">
        <f>IF(M255="Private",1,0)</f>
        <v>1</v>
      </c>
      <c r="Q255">
        <f>IF(G255=100,1,0)</f>
        <v>0</v>
      </c>
      <c r="R255" t="str">
        <f>IF(COUNTIF(pattern!$L$2:$L$100,A255),"ACTIVE","")</f>
        <v/>
      </c>
    </row>
    <row r="256" spans="1:18" x14ac:dyDescent="0.25">
      <c r="A256" t="s">
        <v>11</v>
      </c>
      <c r="B256" t="s">
        <v>819</v>
      </c>
      <c r="C256" s="6">
        <v>44225</v>
      </c>
      <c r="D256" t="s">
        <v>195</v>
      </c>
      <c r="E256">
        <v>45</v>
      </c>
      <c r="F256" s="2">
        <v>9.6</v>
      </c>
      <c r="G256">
        <v>0</v>
      </c>
      <c r="H256" s="3" t="s">
        <v>479</v>
      </c>
      <c r="I256">
        <f>WEEKNUM(C256)</f>
        <v>5</v>
      </c>
      <c r="J256" s="2">
        <f>F256-((G256/100)*F256)</f>
        <v>9.6</v>
      </c>
      <c r="K256" s="2">
        <f>(G256/100)*F256</f>
        <v>0</v>
      </c>
      <c r="L256" s="3">
        <f>J256*22.5</f>
        <v>216</v>
      </c>
      <c r="M256" t="str">
        <f>IF(G256=0,"Private",IF(G256=15,"Italki","Preply"))</f>
        <v>Private</v>
      </c>
      <c r="N256">
        <f>IF(M256="Italki",1,0)</f>
        <v>0</v>
      </c>
      <c r="O256">
        <f>IF(M256="Preply",1,0)</f>
        <v>0</v>
      </c>
      <c r="P256">
        <f>IF(M256="Private",1,0)</f>
        <v>1</v>
      </c>
      <c r="Q256">
        <f>IF(G256=100,1,0)</f>
        <v>0</v>
      </c>
      <c r="R256" t="str">
        <f>IF(COUNTIF(pattern!$L$2:$L$100,A256),"ACTIVE","")</f>
        <v/>
      </c>
    </row>
    <row r="257" spans="1:18" x14ac:dyDescent="0.25">
      <c r="A257" t="s">
        <v>11</v>
      </c>
      <c r="B257" t="s">
        <v>819</v>
      </c>
      <c r="C257" s="6">
        <v>44226</v>
      </c>
      <c r="D257" t="s">
        <v>200</v>
      </c>
      <c r="E257">
        <v>45</v>
      </c>
      <c r="F257" s="2">
        <v>9.6</v>
      </c>
      <c r="G257">
        <v>0</v>
      </c>
      <c r="H257" s="3" t="s">
        <v>479</v>
      </c>
      <c r="I257">
        <f>WEEKNUM(C257)</f>
        <v>5</v>
      </c>
      <c r="J257" s="2">
        <f>F257-((G257/100)*F257)</f>
        <v>9.6</v>
      </c>
      <c r="K257" s="2">
        <f>(G257/100)*F257</f>
        <v>0</v>
      </c>
      <c r="L257" s="3">
        <f>J257*22.5</f>
        <v>216</v>
      </c>
      <c r="M257" t="str">
        <f>IF(G257=0,"Private",IF(G257=15,"Italki","Preply"))</f>
        <v>Private</v>
      </c>
      <c r="N257">
        <f>IF(M257="Italki",1,0)</f>
        <v>0</v>
      </c>
      <c r="O257">
        <f>IF(M257="Preply",1,0)</f>
        <v>0</v>
      </c>
      <c r="P257">
        <f>IF(M257="Private",1,0)</f>
        <v>1</v>
      </c>
      <c r="Q257">
        <f>IF(G257=100,1,0)</f>
        <v>0</v>
      </c>
      <c r="R257" t="str">
        <f>IF(COUNTIF(pattern!$L$2:$L$100,A257),"ACTIVE","")</f>
        <v/>
      </c>
    </row>
    <row r="258" spans="1:18" x14ac:dyDescent="0.25">
      <c r="A258" t="s">
        <v>11</v>
      </c>
      <c r="B258" t="s">
        <v>819</v>
      </c>
      <c r="C258" s="6">
        <v>44230</v>
      </c>
      <c r="D258" t="s">
        <v>205</v>
      </c>
      <c r="E258">
        <v>45</v>
      </c>
      <c r="F258" s="2">
        <v>9.6</v>
      </c>
      <c r="G258">
        <v>0</v>
      </c>
      <c r="H258" s="3" t="s">
        <v>479</v>
      </c>
      <c r="I258">
        <f>WEEKNUM(C258)</f>
        <v>6</v>
      </c>
      <c r="J258" s="2">
        <f>F258-((G258/100)*F258)</f>
        <v>9.6</v>
      </c>
      <c r="K258" s="2">
        <f>(G258/100)*F258</f>
        <v>0</v>
      </c>
      <c r="L258" s="3">
        <f>J258*22.5</f>
        <v>216</v>
      </c>
      <c r="M258" t="str">
        <f>IF(G258=0,"Private",IF(G258=15,"Italki","Preply"))</f>
        <v>Private</v>
      </c>
      <c r="N258">
        <f>IF(M258="Italki",1,0)</f>
        <v>0</v>
      </c>
      <c r="O258">
        <f>IF(M258="Preply",1,0)</f>
        <v>0</v>
      </c>
      <c r="P258">
        <f>IF(M258="Private",1,0)</f>
        <v>1</v>
      </c>
      <c r="Q258">
        <f>IF(G258=100,1,0)</f>
        <v>0</v>
      </c>
      <c r="R258" t="str">
        <f>IF(COUNTIF(pattern!$L$2:$L$100,A258),"ACTIVE","")</f>
        <v/>
      </c>
    </row>
    <row r="259" spans="1:18" x14ac:dyDescent="0.25">
      <c r="A259" t="s">
        <v>11</v>
      </c>
      <c r="B259" t="s">
        <v>819</v>
      </c>
      <c r="C259" s="6">
        <v>44232</v>
      </c>
      <c r="D259" t="s">
        <v>208</v>
      </c>
      <c r="E259">
        <v>45</v>
      </c>
      <c r="F259" s="2">
        <v>9.6</v>
      </c>
      <c r="G259">
        <v>0</v>
      </c>
      <c r="H259" s="3" t="s">
        <v>479</v>
      </c>
      <c r="I259">
        <f>WEEKNUM(C259)</f>
        <v>6</v>
      </c>
      <c r="J259" s="2">
        <f>F259-((G259/100)*F259)</f>
        <v>9.6</v>
      </c>
      <c r="K259" s="2">
        <f>(G259/100)*F259</f>
        <v>0</v>
      </c>
      <c r="L259" s="3">
        <f>J259*22.5</f>
        <v>216</v>
      </c>
      <c r="M259" t="str">
        <f>IF(G259=0,"Private",IF(G259=15,"Italki","Preply"))</f>
        <v>Private</v>
      </c>
      <c r="N259">
        <f>IF(M259="Italki",1,0)</f>
        <v>0</v>
      </c>
      <c r="O259">
        <f>IF(M259="Preply",1,0)</f>
        <v>0</v>
      </c>
      <c r="P259">
        <f>IF(M259="Private",1,0)</f>
        <v>1</v>
      </c>
      <c r="Q259">
        <f>IF(G259=100,1,0)</f>
        <v>0</v>
      </c>
      <c r="R259" t="str">
        <f>IF(COUNTIF(pattern!$L$2:$L$100,A259),"ACTIVE","")</f>
        <v/>
      </c>
    </row>
    <row r="260" spans="1:18" x14ac:dyDescent="0.25">
      <c r="A260" t="s">
        <v>11</v>
      </c>
      <c r="B260" t="s">
        <v>819</v>
      </c>
      <c r="C260" s="6">
        <v>44239</v>
      </c>
      <c r="D260" t="s">
        <v>212</v>
      </c>
      <c r="E260">
        <v>45</v>
      </c>
      <c r="F260" s="2">
        <v>9.6</v>
      </c>
      <c r="G260">
        <v>0</v>
      </c>
      <c r="H260" s="3" t="s">
        <v>479</v>
      </c>
      <c r="I260">
        <f>WEEKNUM(C260)</f>
        <v>7</v>
      </c>
      <c r="J260" s="2">
        <f>F260-((G260/100)*F260)</f>
        <v>9.6</v>
      </c>
      <c r="K260" s="2">
        <f>(G260/100)*F260</f>
        <v>0</v>
      </c>
      <c r="L260" s="3">
        <f>J260*22.5</f>
        <v>216</v>
      </c>
      <c r="M260" t="str">
        <f>IF(G260=0,"Private",IF(G260=15,"Italki","Preply"))</f>
        <v>Private</v>
      </c>
      <c r="N260">
        <f>IF(M260="Italki",1,0)</f>
        <v>0</v>
      </c>
      <c r="O260">
        <f>IF(M260="Preply",1,0)</f>
        <v>0</v>
      </c>
      <c r="P260">
        <f>IF(M260="Private",1,0)</f>
        <v>1</v>
      </c>
      <c r="Q260">
        <f>IF(G260=100,1,0)</f>
        <v>0</v>
      </c>
      <c r="R260" t="str">
        <f>IF(COUNTIF(pattern!$L$2:$L$100,A260),"ACTIVE","")</f>
        <v/>
      </c>
    </row>
    <row r="261" spans="1:18" x14ac:dyDescent="0.25">
      <c r="A261" t="s">
        <v>11</v>
      </c>
      <c r="B261" t="s">
        <v>819</v>
      </c>
      <c r="C261" s="6">
        <v>44244</v>
      </c>
      <c r="D261" t="s">
        <v>216</v>
      </c>
      <c r="E261">
        <v>45</v>
      </c>
      <c r="F261" s="2">
        <v>9.6</v>
      </c>
      <c r="G261">
        <v>0</v>
      </c>
      <c r="H261" s="3" t="s">
        <v>479</v>
      </c>
      <c r="I261">
        <f>WEEKNUM(C261)</f>
        <v>8</v>
      </c>
      <c r="J261" s="2">
        <f>F261-((G261/100)*F261)</f>
        <v>9.6</v>
      </c>
      <c r="K261" s="2">
        <f>(G261/100)*F261</f>
        <v>0</v>
      </c>
      <c r="L261" s="3">
        <f>J261*22.5</f>
        <v>216</v>
      </c>
      <c r="M261" t="str">
        <f>IF(G261=0,"Private",IF(G261=15,"Italki","Preply"))</f>
        <v>Private</v>
      </c>
      <c r="N261">
        <f>IF(M261="Italki",1,0)</f>
        <v>0</v>
      </c>
      <c r="O261">
        <f>IF(M261="Preply",1,0)</f>
        <v>0</v>
      </c>
      <c r="P261">
        <f>IF(M261="Private",1,0)</f>
        <v>1</v>
      </c>
      <c r="Q261">
        <f>IF(G261=100,1,0)</f>
        <v>0</v>
      </c>
      <c r="R261" t="str">
        <f>IF(COUNTIF(pattern!$L$2:$L$100,A261),"ACTIVE","")</f>
        <v/>
      </c>
    </row>
    <row r="262" spans="1:18" x14ac:dyDescent="0.25">
      <c r="A262" t="s">
        <v>11</v>
      </c>
      <c r="B262" t="s">
        <v>819</v>
      </c>
      <c r="C262" s="6">
        <v>44246</v>
      </c>
      <c r="D262" t="s">
        <v>220</v>
      </c>
      <c r="E262">
        <v>45</v>
      </c>
      <c r="F262" s="2">
        <v>9.6</v>
      </c>
      <c r="G262">
        <v>0</v>
      </c>
      <c r="H262" s="3" t="s">
        <v>479</v>
      </c>
      <c r="I262">
        <f>WEEKNUM(C262)</f>
        <v>8</v>
      </c>
      <c r="J262" s="2">
        <f>F262-((G262/100)*F262)</f>
        <v>9.6</v>
      </c>
      <c r="K262" s="2">
        <f>(G262/100)*F262</f>
        <v>0</v>
      </c>
      <c r="L262" s="3">
        <f>J262*22.5</f>
        <v>216</v>
      </c>
      <c r="M262" t="str">
        <f>IF(G262=0,"Private",IF(G262=15,"Italki","Preply"))</f>
        <v>Private</v>
      </c>
      <c r="N262">
        <f>IF(M262="Italki",1,0)</f>
        <v>0</v>
      </c>
      <c r="O262">
        <f>IF(M262="Preply",1,0)</f>
        <v>0</v>
      </c>
      <c r="P262">
        <f>IF(M262="Private",1,0)</f>
        <v>1</v>
      </c>
      <c r="Q262">
        <f>IF(G262=100,1,0)</f>
        <v>0</v>
      </c>
      <c r="R262" t="str">
        <f>IF(COUNTIF(pattern!$L$2:$L$100,A262),"ACTIVE","")</f>
        <v/>
      </c>
    </row>
    <row r="263" spans="1:18" x14ac:dyDescent="0.25">
      <c r="A263" t="s">
        <v>11</v>
      </c>
      <c r="B263" t="s">
        <v>819</v>
      </c>
      <c r="C263" s="6">
        <v>44251</v>
      </c>
      <c r="D263" t="s">
        <v>224</v>
      </c>
      <c r="E263">
        <v>45</v>
      </c>
      <c r="F263" s="2">
        <v>9.6</v>
      </c>
      <c r="G263">
        <v>0</v>
      </c>
      <c r="H263" s="3" t="s">
        <v>479</v>
      </c>
      <c r="I263">
        <f>WEEKNUM(C263)</f>
        <v>9</v>
      </c>
      <c r="J263" s="2">
        <f>F263-((G263/100)*F263)</f>
        <v>9.6</v>
      </c>
      <c r="K263" s="2">
        <f>(G263/100)*F263</f>
        <v>0</v>
      </c>
      <c r="L263" s="3">
        <f>J263*22.5</f>
        <v>216</v>
      </c>
      <c r="M263" t="str">
        <f>IF(G263=0,"Private",IF(G263=15,"Italki","Preply"))</f>
        <v>Private</v>
      </c>
      <c r="N263">
        <f>IF(M263="Italki",1,0)</f>
        <v>0</v>
      </c>
      <c r="O263">
        <f>IF(M263="Preply",1,0)</f>
        <v>0</v>
      </c>
      <c r="P263">
        <f>IF(M263="Private",1,0)</f>
        <v>1</v>
      </c>
      <c r="Q263">
        <f>IF(G263=100,1,0)</f>
        <v>0</v>
      </c>
      <c r="R263" t="str">
        <f>IF(COUNTIF(pattern!$L$2:$L$100,A263),"ACTIVE","")</f>
        <v/>
      </c>
    </row>
    <row r="264" spans="1:18" x14ac:dyDescent="0.25">
      <c r="A264" t="s">
        <v>11</v>
      </c>
      <c r="B264" t="s">
        <v>819</v>
      </c>
      <c r="C264" s="6">
        <v>44253</v>
      </c>
      <c r="D264" t="s">
        <v>226</v>
      </c>
      <c r="E264">
        <v>45</v>
      </c>
      <c r="F264" s="2">
        <v>9.6</v>
      </c>
      <c r="G264">
        <v>0</v>
      </c>
      <c r="H264" s="3" t="s">
        <v>479</v>
      </c>
      <c r="I264">
        <f>WEEKNUM(C264)</f>
        <v>9</v>
      </c>
      <c r="J264" s="2">
        <f>F264-((G264/100)*F264)</f>
        <v>9.6</v>
      </c>
      <c r="K264" s="2">
        <f>(G264/100)*F264</f>
        <v>0</v>
      </c>
      <c r="L264" s="3">
        <f>J264*22.5</f>
        <v>216</v>
      </c>
      <c r="M264" t="str">
        <f>IF(G264=0,"Private",IF(G264=15,"Italki","Preply"))</f>
        <v>Private</v>
      </c>
      <c r="N264">
        <f>IF(M264="Italki",1,0)</f>
        <v>0</v>
      </c>
      <c r="O264">
        <f>IF(M264="Preply",1,0)</f>
        <v>0</v>
      </c>
      <c r="P264">
        <f>IF(M264="Private",1,0)</f>
        <v>1</v>
      </c>
      <c r="Q264">
        <f>IF(G264=100,1,0)</f>
        <v>0</v>
      </c>
      <c r="R264" t="str">
        <f>IF(COUNTIF(pattern!$L$2:$L$100,A264),"ACTIVE","")</f>
        <v/>
      </c>
    </row>
    <row r="265" spans="1:18" x14ac:dyDescent="0.25">
      <c r="A265" t="s">
        <v>11</v>
      </c>
      <c r="B265" t="s">
        <v>819</v>
      </c>
      <c r="C265" s="6">
        <v>44263</v>
      </c>
      <c r="D265" t="s">
        <v>229</v>
      </c>
      <c r="E265">
        <v>45</v>
      </c>
      <c r="F265" s="2">
        <v>9.6</v>
      </c>
      <c r="G265">
        <v>0</v>
      </c>
      <c r="H265" s="3" t="s">
        <v>479</v>
      </c>
      <c r="I265">
        <f>WEEKNUM(C265)</f>
        <v>11</v>
      </c>
      <c r="J265" s="2">
        <f>F265-((G265/100)*F265)</f>
        <v>9.6</v>
      </c>
      <c r="K265" s="2">
        <f>(G265/100)*F265</f>
        <v>0</v>
      </c>
      <c r="L265" s="3">
        <f>J265*22.5</f>
        <v>216</v>
      </c>
      <c r="M265" t="str">
        <f>IF(G265=0,"Private",IF(G265=15,"Italki","Preply"))</f>
        <v>Private</v>
      </c>
      <c r="N265">
        <f>IF(M265="Italki",1,0)</f>
        <v>0</v>
      </c>
      <c r="O265">
        <f>IF(M265="Preply",1,0)</f>
        <v>0</v>
      </c>
      <c r="P265">
        <f>IF(M265="Private",1,0)</f>
        <v>1</v>
      </c>
      <c r="Q265">
        <f>IF(G265=100,1,0)</f>
        <v>0</v>
      </c>
      <c r="R265" t="str">
        <f>IF(COUNTIF(pattern!$L$2:$L$100,A265),"ACTIVE","")</f>
        <v/>
      </c>
    </row>
    <row r="266" spans="1:18" x14ac:dyDescent="0.25">
      <c r="A266" t="s">
        <v>11</v>
      </c>
      <c r="B266" t="s">
        <v>819</v>
      </c>
      <c r="C266" s="6">
        <v>44272</v>
      </c>
      <c r="D266" t="s">
        <v>232</v>
      </c>
      <c r="E266">
        <v>45</v>
      </c>
      <c r="F266" s="2">
        <v>9.6</v>
      </c>
      <c r="G266">
        <v>0</v>
      </c>
      <c r="H266" s="3" t="s">
        <v>479</v>
      </c>
      <c r="I266">
        <f>WEEKNUM(C266)</f>
        <v>12</v>
      </c>
      <c r="J266" s="2">
        <f>F266-((G266/100)*F266)</f>
        <v>9.6</v>
      </c>
      <c r="K266" s="2">
        <f>(G266/100)*F266</f>
        <v>0</v>
      </c>
      <c r="L266" s="3">
        <f>J266*22.5</f>
        <v>216</v>
      </c>
      <c r="M266" t="str">
        <f>IF(G266=0,"Private",IF(G266=15,"Italki","Preply"))</f>
        <v>Private</v>
      </c>
      <c r="N266">
        <f>IF(M266="Italki",1,0)</f>
        <v>0</v>
      </c>
      <c r="O266">
        <f>IF(M266="Preply",1,0)</f>
        <v>0</v>
      </c>
      <c r="P266">
        <f>IF(M266="Private",1,0)</f>
        <v>1</v>
      </c>
      <c r="Q266">
        <f>IF(G266=100,1,0)</f>
        <v>0</v>
      </c>
      <c r="R266" t="str">
        <f>IF(COUNTIF(pattern!$L$2:$L$100,A266),"ACTIVE","")</f>
        <v/>
      </c>
    </row>
    <row r="267" spans="1:18" x14ac:dyDescent="0.25">
      <c r="A267" t="s">
        <v>11</v>
      </c>
      <c r="B267" t="s">
        <v>819</v>
      </c>
      <c r="C267" s="6">
        <v>44279</v>
      </c>
      <c r="D267" t="s">
        <v>235</v>
      </c>
      <c r="E267">
        <v>45</v>
      </c>
      <c r="F267" s="2">
        <v>9.6</v>
      </c>
      <c r="G267">
        <v>0</v>
      </c>
      <c r="H267" s="3" t="s">
        <v>479</v>
      </c>
      <c r="I267">
        <f>WEEKNUM(C267)</f>
        <v>13</v>
      </c>
      <c r="J267" s="2">
        <f>F267-((G267/100)*F267)</f>
        <v>9.6</v>
      </c>
      <c r="K267" s="2">
        <f>(G267/100)*F267</f>
        <v>0</v>
      </c>
      <c r="L267" s="3">
        <f>J267*22.5</f>
        <v>216</v>
      </c>
      <c r="M267" t="str">
        <f>IF(G267=0,"Private",IF(G267=15,"Italki","Preply"))</f>
        <v>Private</v>
      </c>
      <c r="N267">
        <f>IF(M267="Italki",1,0)</f>
        <v>0</v>
      </c>
      <c r="O267">
        <f>IF(M267="Preply",1,0)</f>
        <v>0</v>
      </c>
      <c r="P267">
        <f>IF(M267="Private",1,0)</f>
        <v>1</v>
      </c>
      <c r="Q267">
        <f>IF(G267=100,1,0)</f>
        <v>0</v>
      </c>
      <c r="R267" t="str">
        <f>IF(COUNTIF(pattern!$L$2:$L$100,A267),"ACTIVE","")</f>
        <v/>
      </c>
    </row>
    <row r="268" spans="1:18" x14ac:dyDescent="0.25">
      <c r="A268" t="s">
        <v>11</v>
      </c>
      <c r="B268" t="s">
        <v>819</v>
      </c>
      <c r="C268" s="6">
        <v>44283</v>
      </c>
      <c r="D268" t="s">
        <v>238</v>
      </c>
      <c r="E268">
        <v>45</v>
      </c>
      <c r="F268" s="2">
        <v>9.6</v>
      </c>
      <c r="G268">
        <v>0</v>
      </c>
      <c r="H268" s="3" t="s">
        <v>479</v>
      </c>
      <c r="I268">
        <f>WEEKNUM(C268)</f>
        <v>14</v>
      </c>
      <c r="J268" s="2">
        <f>F268-((G268/100)*F268)</f>
        <v>9.6</v>
      </c>
      <c r="K268" s="2">
        <f>(G268/100)*F268</f>
        <v>0</v>
      </c>
      <c r="L268" s="3">
        <f>J268*22.5</f>
        <v>216</v>
      </c>
      <c r="M268" t="str">
        <f>IF(G268=0,"Private",IF(G268=15,"Italki","Preply"))</f>
        <v>Private</v>
      </c>
      <c r="N268">
        <f>IF(M268="Italki",1,0)</f>
        <v>0</v>
      </c>
      <c r="O268">
        <f>IF(M268="Preply",1,0)</f>
        <v>0</v>
      </c>
      <c r="P268">
        <f>IF(M268="Private",1,0)</f>
        <v>1</v>
      </c>
      <c r="Q268">
        <f>IF(G268=100,1,0)</f>
        <v>0</v>
      </c>
      <c r="R268" t="str">
        <f>IF(COUNTIF(pattern!$L$2:$L$100,A268),"ACTIVE","")</f>
        <v/>
      </c>
    </row>
    <row r="269" spans="1:18" x14ac:dyDescent="0.25">
      <c r="A269" t="s">
        <v>11</v>
      </c>
      <c r="B269" t="s">
        <v>819</v>
      </c>
      <c r="C269" s="6">
        <v>44285</v>
      </c>
      <c r="D269" t="s">
        <v>240</v>
      </c>
      <c r="E269">
        <v>45</v>
      </c>
      <c r="F269" s="2">
        <v>9.6</v>
      </c>
      <c r="G269">
        <v>0</v>
      </c>
      <c r="H269" s="3" t="s">
        <v>479</v>
      </c>
      <c r="I269">
        <f>WEEKNUM(C269)</f>
        <v>14</v>
      </c>
      <c r="J269" s="2">
        <f>F269-((G269/100)*F269)</f>
        <v>9.6</v>
      </c>
      <c r="K269" s="2">
        <f>(G269/100)*F269</f>
        <v>0</v>
      </c>
      <c r="L269" s="3">
        <f>J269*22.5</f>
        <v>216</v>
      </c>
      <c r="M269" t="str">
        <f>IF(G269=0,"Private",IF(G269=15,"Italki","Preply"))</f>
        <v>Private</v>
      </c>
      <c r="N269">
        <f>IF(M269="Italki",1,0)</f>
        <v>0</v>
      </c>
      <c r="O269">
        <f>IF(M269="Preply",1,0)</f>
        <v>0</v>
      </c>
      <c r="P269">
        <f>IF(M269="Private",1,0)</f>
        <v>1</v>
      </c>
      <c r="Q269">
        <f>IF(G269=100,1,0)</f>
        <v>0</v>
      </c>
      <c r="R269" t="str">
        <f>IF(COUNTIF(pattern!$L$2:$L$100,A269),"ACTIVE","")</f>
        <v/>
      </c>
    </row>
    <row r="270" spans="1:18" x14ac:dyDescent="0.25">
      <c r="A270" t="s">
        <v>11</v>
      </c>
      <c r="B270" t="s">
        <v>819</v>
      </c>
      <c r="C270" s="6">
        <v>44291</v>
      </c>
      <c r="D270" t="s">
        <v>243</v>
      </c>
      <c r="E270">
        <v>45</v>
      </c>
      <c r="F270" s="2">
        <v>9.6</v>
      </c>
      <c r="G270">
        <v>0</v>
      </c>
      <c r="H270" s="3" t="s">
        <v>479</v>
      </c>
      <c r="I270">
        <f>WEEKNUM(C270)</f>
        <v>15</v>
      </c>
      <c r="J270" s="2">
        <f>F270-((G270/100)*F270)</f>
        <v>9.6</v>
      </c>
      <c r="K270" s="2">
        <f>(G270/100)*F270</f>
        <v>0</v>
      </c>
      <c r="L270" s="3">
        <f>J270*22.5</f>
        <v>216</v>
      </c>
      <c r="M270" t="str">
        <f>IF(G270=0,"Private",IF(G270=15,"Italki","Preply"))</f>
        <v>Private</v>
      </c>
      <c r="N270">
        <f>IF(M270="Italki",1,0)</f>
        <v>0</v>
      </c>
      <c r="O270">
        <f>IF(M270="Preply",1,0)</f>
        <v>0</v>
      </c>
      <c r="P270">
        <f>IF(M270="Private",1,0)</f>
        <v>1</v>
      </c>
      <c r="Q270">
        <f>IF(G270=100,1,0)</f>
        <v>0</v>
      </c>
      <c r="R270" t="str">
        <f>IF(COUNTIF(pattern!$L$2:$L$100,A270),"ACTIVE","")</f>
        <v/>
      </c>
    </row>
    <row r="271" spans="1:18" x14ac:dyDescent="0.25">
      <c r="A271" t="s">
        <v>11</v>
      </c>
      <c r="B271" t="s">
        <v>819</v>
      </c>
      <c r="C271" s="6">
        <v>44292</v>
      </c>
      <c r="D271" t="s">
        <v>246</v>
      </c>
      <c r="E271">
        <v>45</v>
      </c>
      <c r="F271" s="2">
        <v>9.6</v>
      </c>
      <c r="G271">
        <v>0</v>
      </c>
      <c r="H271" s="3" t="s">
        <v>479</v>
      </c>
      <c r="I271">
        <f>WEEKNUM(C271)</f>
        <v>15</v>
      </c>
      <c r="J271" s="2">
        <f>F271-((G271/100)*F271)</f>
        <v>9.6</v>
      </c>
      <c r="K271" s="2">
        <f>(G271/100)*F271</f>
        <v>0</v>
      </c>
      <c r="L271" s="3">
        <f>J271*22.5</f>
        <v>216</v>
      </c>
      <c r="M271" t="str">
        <f>IF(G271=0,"Private",IF(G271=15,"Italki","Preply"))</f>
        <v>Private</v>
      </c>
      <c r="N271">
        <f>IF(M271="Italki",1,0)</f>
        <v>0</v>
      </c>
      <c r="O271">
        <f>IF(M271="Preply",1,0)</f>
        <v>0</v>
      </c>
      <c r="P271">
        <f>IF(M271="Private",1,0)</f>
        <v>1</v>
      </c>
      <c r="Q271">
        <f>IF(G271=100,1,0)</f>
        <v>0</v>
      </c>
      <c r="R271" t="str">
        <f>IF(COUNTIF(pattern!$L$2:$L$100,A271),"ACTIVE","")</f>
        <v/>
      </c>
    </row>
    <row r="272" spans="1:18" x14ac:dyDescent="0.25">
      <c r="A272" t="s">
        <v>11</v>
      </c>
      <c r="B272" t="s">
        <v>819</v>
      </c>
      <c r="C272" s="6">
        <v>44299</v>
      </c>
      <c r="D272" t="s">
        <v>248</v>
      </c>
      <c r="E272">
        <v>45</v>
      </c>
      <c r="F272" s="2">
        <v>9.6</v>
      </c>
      <c r="G272">
        <v>0</v>
      </c>
      <c r="H272" s="3" t="s">
        <v>479</v>
      </c>
      <c r="I272">
        <f>WEEKNUM(C272)</f>
        <v>16</v>
      </c>
      <c r="J272" s="2">
        <f>F272-((G272/100)*F272)</f>
        <v>9.6</v>
      </c>
      <c r="K272" s="2">
        <f>(G272/100)*F272</f>
        <v>0</v>
      </c>
      <c r="L272" s="3">
        <f>J272*22.5</f>
        <v>216</v>
      </c>
      <c r="M272" t="str">
        <f>IF(G272=0,"Private",IF(G272=15,"Italki","Preply"))</f>
        <v>Private</v>
      </c>
      <c r="N272">
        <f>IF(M272="Italki",1,0)</f>
        <v>0</v>
      </c>
      <c r="O272">
        <f>IF(M272="Preply",1,0)</f>
        <v>0</v>
      </c>
      <c r="P272">
        <f>IF(M272="Private",1,0)</f>
        <v>1</v>
      </c>
      <c r="Q272">
        <f>IF(G272=100,1,0)</f>
        <v>0</v>
      </c>
      <c r="R272" t="str">
        <f>IF(COUNTIF(pattern!$L$2:$L$100,A272),"ACTIVE","")</f>
        <v/>
      </c>
    </row>
    <row r="273" spans="1:18" x14ac:dyDescent="0.25">
      <c r="A273" t="s">
        <v>11</v>
      </c>
      <c r="B273" t="s">
        <v>819</v>
      </c>
      <c r="C273" s="6">
        <v>44306</v>
      </c>
      <c r="D273" t="s">
        <v>251</v>
      </c>
      <c r="E273">
        <v>45</v>
      </c>
      <c r="F273" s="2">
        <v>9.6</v>
      </c>
      <c r="G273">
        <v>0</v>
      </c>
      <c r="H273" s="3" t="s">
        <v>479</v>
      </c>
      <c r="I273">
        <f>WEEKNUM(C273)</f>
        <v>17</v>
      </c>
      <c r="J273" s="2">
        <f>F273-((G273/100)*F273)</f>
        <v>9.6</v>
      </c>
      <c r="K273" s="2">
        <f>(G273/100)*F273</f>
        <v>0</v>
      </c>
      <c r="L273" s="3">
        <f>J273*22.5</f>
        <v>216</v>
      </c>
      <c r="M273" t="str">
        <f>IF(G273=0,"Private",IF(G273=15,"Italki","Preply"))</f>
        <v>Private</v>
      </c>
      <c r="N273">
        <f>IF(M273="Italki",1,0)</f>
        <v>0</v>
      </c>
      <c r="O273">
        <f>IF(M273="Preply",1,0)</f>
        <v>0</v>
      </c>
      <c r="P273">
        <f>IF(M273="Private",1,0)</f>
        <v>1</v>
      </c>
      <c r="Q273">
        <f>IF(G273=100,1,0)</f>
        <v>0</v>
      </c>
      <c r="R273" t="str">
        <f>IF(COUNTIF(pattern!$L$2:$L$100,A273),"ACTIVE","")</f>
        <v/>
      </c>
    </row>
    <row r="274" spans="1:18" x14ac:dyDescent="0.25">
      <c r="A274" t="s">
        <v>11</v>
      </c>
      <c r="B274" t="s">
        <v>819</v>
      </c>
      <c r="C274" s="6">
        <v>44312</v>
      </c>
      <c r="D274" t="s">
        <v>254</v>
      </c>
      <c r="E274">
        <v>45</v>
      </c>
      <c r="F274" s="2">
        <v>9.6</v>
      </c>
      <c r="G274">
        <v>0</v>
      </c>
      <c r="H274" s="3" t="s">
        <v>479</v>
      </c>
      <c r="I274">
        <f>WEEKNUM(C274)</f>
        <v>18</v>
      </c>
      <c r="J274" s="2">
        <f>F274-((G274/100)*F274)</f>
        <v>9.6</v>
      </c>
      <c r="K274" s="2">
        <f>(G274/100)*F274</f>
        <v>0</v>
      </c>
      <c r="L274" s="3">
        <f>J274*22.5</f>
        <v>216</v>
      </c>
      <c r="M274" t="str">
        <f>IF(G274=0,"Private",IF(G274=15,"Italki","Preply"))</f>
        <v>Private</v>
      </c>
      <c r="N274">
        <f>IF(M274="Italki",1,0)</f>
        <v>0</v>
      </c>
      <c r="O274">
        <f>IF(M274="Preply",1,0)</f>
        <v>0</v>
      </c>
      <c r="P274">
        <f>IF(M274="Private",1,0)</f>
        <v>1</v>
      </c>
      <c r="Q274">
        <f>IF(G274=100,1,0)</f>
        <v>0</v>
      </c>
      <c r="R274" t="str">
        <f>IF(COUNTIF(pattern!$L$2:$L$100,A274),"ACTIVE","")</f>
        <v/>
      </c>
    </row>
    <row r="275" spans="1:18" x14ac:dyDescent="0.25">
      <c r="A275" t="s">
        <v>11</v>
      </c>
      <c r="B275" t="s">
        <v>819</v>
      </c>
      <c r="C275" s="6">
        <v>44319</v>
      </c>
      <c r="D275" t="s">
        <v>257</v>
      </c>
      <c r="E275">
        <v>45</v>
      </c>
      <c r="F275" s="2">
        <v>9.6</v>
      </c>
      <c r="G275">
        <v>0</v>
      </c>
      <c r="H275" s="3" t="s">
        <v>479</v>
      </c>
      <c r="I275">
        <f>WEEKNUM(C275)</f>
        <v>19</v>
      </c>
      <c r="J275" s="2">
        <f>F275-((G275/100)*F275)</f>
        <v>9.6</v>
      </c>
      <c r="K275" s="2">
        <f>(G275/100)*F275</f>
        <v>0</v>
      </c>
      <c r="L275" s="3">
        <f>J275*22.5</f>
        <v>216</v>
      </c>
      <c r="M275" t="str">
        <f>IF(G275=0,"Private",IF(G275=15,"Italki","Preply"))</f>
        <v>Private</v>
      </c>
      <c r="N275">
        <f>IF(M275="Italki",1,0)</f>
        <v>0</v>
      </c>
      <c r="O275">
        <f>IF(M275="Preply",1,0)</f>
        <v>0</v>
      </c>
      <c r="P275">
        <f>IF(M275="Private",1,0)</f>
        <v>1</v>
      </c>
      <c r="Q275">
        <f>IF(G275=100,1,0)</f>
        <v>0</v>
      </c>
      <c r="R275" t="str">
        <f>IF(COUNTIF(pattern!$L$2:$L$100,A275),"ACTIVE","")</f>
        <v/>
      </c>
    </row>
    <row r="276" spans="1:18" x14ac:dyDescent="0.25">
      <c r="A276" t="s">
        <v>11</v>
      </c>
      <c r="B276" t="s">
        <v>819</v>
      </c>
      <c r="C276" s="6">
        <v>44320</v>
      </c>
      <c r="D276" t="s">
        <v>261</v>
      </c>
      <c r="E276">
        <v>45</v>
      </c>
      <c r="F276" s="2">
        <v>9.6</v>
      </c>
      <c r="G276">
        <v>0</v>
      </c>
      <c r="H276" s="3" t="s">
        <v>479</v>
      </c>
      <c r="I276">
        <f>WEEKNUM(C276)</f>
        <v>19</v>
      </c>
      <c r="J276" s="2">
        <f>F276-((G276/100)*F276)</f>
        <v>9.6</v>
      </c>
      <c r="K276" s="2">
        <f>(G276/100)*F276</f>
        <v>0</v>
      </c>
      <c r="L276" s="3">
        <f>J276*22.5</f>
        <v>216</v>
      </c>
      <c r="M276" t="str">
        <f>IF(G276=0,"Private",IF(G276=15,"Italki","Preply"))</f>
        <v>Private</v>
      </c>
      <c r="N276">
        <f>IF(M276="Italki",1,0)</f>
        <v>0</v>
      </c>
      <c r="O276">
        <f>IF(M276="Preply",1,0)</f>
        <v>0</v>
      </c>
      <c r="P276">
        <f>IF(M276="Private",1,0)</f>
        <v>1</v>
      </c>
      <c r="Q276">
        <f>IF(G276=100,1,0)</f>
        <v>0</v>
      </c>
      <c r="R276" t="str">
        <f>IF(COUNTIF(pattern!$L$2:$L$100,A276),"ACTIVE","")</f>
        <v/>
      </c>
    </row>
    <row r="277" spans="1:18" x14ac:dyDescent="0.25">
      <c r="A277" t="s">
        <v>11</v>
      </c>
      <c r="B277" t="s">
        <v>819</v>
      </c>
      <c r="C277" s="6">
        <v>44333</v>
      </c>
      <c r="D277" t="s">
        <v>264</v>
      </c>
      <c r="E277">
        <v>45</v>
      </c>
      <c r="F277" s="2">
        <v>9.6</v>
      </c>
      <c r="G277">
        <v>0</v>
      </c>
      <c r="H277" s="3" t="s">
        <v>479</v>
      </c>
      <c r="I277">
        <f>WEEKNUM(C277)</f>
        <v>21</v>
      </c>
      <c r="J277" s="2">
        <f>F277-((G277/100)*F277)</f>
        <v>9.6</v>
      </c>
      <c r="K277" s="2">
        <f>(G277/100)*F277</f>
        <v>0</v>
      </c>
      <c r="L277" s="3">
        <f>J277*22.5</f>
        <v>216</v>
      </c>
      <c r="M277" t="str">
        <f>IF(G277=0,"Private",IF(G277=15,"Italki","Preply"))</f>
        <v>Private</v>
      </c>
      <c r="N277">
        <f>IF(M277="Italki",1,0)</f>
        <v>0</v>
      </c>
      <c r="O277">
        <f>IF(M277="Preply",1,0)</f>
        <v>0</v>
      </c>
      <c r="P277">
        <f>IF(M277="Private",1,0)</f>
        <v>1</v>
      </c>
      <c r="Q277">
        <f>IF(G277=100,1,0)</f>
        <v>0</v>
      </c>
      <c r="R277" t="str">
        <f>IF(COUNTIF(pattern!$L$2:$L$100,A277),"ACTIVE","")</f>
        <v/>
      </c>
    </row>
    <row r="278" spans="1:18" x14ac:dyDescent="0.25">
      <c r="A278" t="s">
        <v>11</v>
      </c>
      <c r="B278" t="s">
        <v>819</v>
      </c>
      <c r="C278" s="6">
        <v>44335</v>
      </c>
      <c r="D278" t="s">
        <v>267</v>
      </c>
      <c r="E278">
        <v>45</v>
      </c>
      <c r="F278" s="2">
        <v>9.6</v>
      </c>
      <c r="G278">
        <v>0</v>
      </c>
      <c r="H278" s="3" t="s">
        <v>479</v>
      </c>
      <c r="I278">
        <f>WEEKNUM(C278)</f>
        <v>21</v>
      </c>
      <c r="J278" s="2">
        <f>F278-((G278/100)*F278)</f>
        <v>9.6</v>
      </c>
      <c r="K278" s="2">
        <f>(G278/100)*F278</f>
        <v>0</v>
      </c>
      <c r="L278" s="3">
        <f>J278*22.5</f>
        <v>216</v>
      </c>
      <c r="M278" t="str">
        <f>IF(G278=0,"Private",IF(G278=15,"Italki","Preply"))</f>
        <v>Private</v>
      </c>
      <c r="N278">
        <f>IF(M278="Italki",1,0)</f>
        <v>0</v>
      </c>
      <c r="O278">
        <f>IF(M278="Preply",1,0)</f>
        <v>0</v>
      </c>
      <c r="P278">
        <f>IF(M278="Private",1,0)</f>
        <v>1</v>
      </c>
      <c r="Q278">
        <f>IF(G278=100,1,0)</f>
        <v>0</v>
      </c>
      <c r="R278" t="str">
        <f>IF(COUNTIF(pattern!$L$2:$L$100,A278),"ACTIVE","")</f>
        <v/>
      </c>
    </row>
    <row r="279" spans="1:18" x14ac:dyDescent="0.25">
      <c r="A279" t="s">
        <v>11</v>
      </c>
      <c r="B279" t="s">
        <v>819</v>
      </c>
      <c r="C279" s="6">
        <v>44341</v>
      </c>
      <c r="D279" t="s">
        <v>270</v>
      </c>
      <c r="E279">
        <v>45</v>
      </c>
      <c r="F279" s="2">
        <v>9.6</v>
      </c>
      <c r="G279">
        <v>0</v>
      </c>
      <c r="H279" s="3" t="s">
        <v>479</v>
      </c>
      <c r="I279">
        <f>WEEKNUM(C279)</f>
        <v>22</v>
      </c>
      <c r="J279" s="2">
        <f>F279-((G279/100)*F279)</f>
        <v>9.6</v>
      </c>
      <c r="K279" s="2">
        <f>(G279/100)*F279</f>
        <v>0</v>
      </c>
      <c r="L279" s="3">
        <f>J279*22.5</f>
        <v>216</v>
      </c>
      <c r="M279" t="str">
        <f>IF(G279=0,"Private",IF(G279=15,"Italki","Preply"))</f>
        <v>Private</v>
      </c>
      <c r="N279">
        <f>IF(M279="Italki",1,0)</f>
        <v>0</v>
      </c>
      <c r="O279">
        <f>IF(M279="Preply",1,0)</f>
        <v>0</v>
      </c>
      <c r="P279">
        <f>IF(M279="Private",1,0)</f>
        <v>1</v>
      </c>
      <c r="Q279">
        <f>IF(G279=100,1,0)</f>
        <v>0</v>
      </c>
      <c r="R279" t="str">
        <f>IF(COUNTIF(pattern!$L$2:$L$100,A279),"ACTIVE","")</f>
        <v/>
      </c>
    </row>
    <row r="280" spans="1:18" x14ac:dyDescent="0.25">
      <c r="A280" t="s">
        <v>11</v>
      </c>
      <c r="B280" t="s">
        <v>819</v>
      </c>
      <c r="C280" s="6">
        <v>44343</v>
      </c>
      <c r="D280" t="s">
        <v>272</v>
      </c>
      <c r="E280">
        <v>45</v>
      </c>
      <c r="F280" s="2">
        <v>9.6</v>
      </c>
      <c r="G280">
        <v>0</v>
      </c>
      <c r="H280" s="3" t="s">
        <v>479</v>
      </c>
      <c r="I280">
        <f>WEEKNUM(C280)</f>
        <v>22</v>
      </c>
      <c r="J280" s="2">
        <f>F280-((G280/100)*F280)</f>
        <v>9.6</v>
      </c>
      <c r="K280" s="2">
        <f>(G280/100)*F280</f>
        <v>0</v>
      </c>
      <c r="L280" s="3">
        <f>J280*22.5</f>
        <v>216</v>
      </c>
      <c r="M280" t="str">
        <f>IF(G280=0,"Private",IF(G280=15,"Italki","Preply"))</f>
        <v>Private</v>
      </c>
      <c r="N280">
        <f>IF(M280="Italki",1,0)</f>
        <v>0</v>
      </c>
      <c r="O280">
        <f>IF(M280="Preply",1,0)</f>
        <v>0</v>
      </c>
      <c r="P280">
        <f>IF(M280="Private",1,0)</f>
        <v>1</v>
      </c>
      <c r="Q280">
        <f>IF(G280=100,1,0)</f>
        <v>0</v>
      </c>
      <c r="R280" t="str">
        <f>IF(COUNTIF(pattern!$L$2:$L$100,A280),"ACTIVE","")</f>
        <v/>
      </c>
    </row>
    <row r="281" spans="1:18" x14ac:dyDescent="0.25">
      <c r="A281" t="s">
        <v>11</v>
      </c>
      <c r="B281" t="s">
        <v>819</v>
      </c>
      <c r="C281" s="6">
        <v>44348</v>
      </c>
      <c r="D281" t="s">
        <v>274</v>
      </c>
      <c r="E281">
        <v>45</v>
      </c>
      <c r="F281" s="2">
        <v>9.6</v>
      </c>
      <c r="G281">
        <v>0</v>
      </c>
      <c r="H281" s="3" t="s">
        <v>479</v>
      </c>
      <c r="I281">
        <f>WEEKNUM(C281)</f>
        <v>23</v>
      </c>
      <c r="J281" s="2">
        <f>F281-((G281/100)*F281)</f>
        <v>9.6</v>
      </c>
      <c r="K281" s="2">
        <f>(G281/100)*F281</f>
        <v>0</v>
      </c>
      <c r="L281" s="3">
        <f>J281*22.5</f>
        <v>216</v>
      </c>
      <c r="M281" t="str">
        <f>IF(G281=0,"Private",IF(G281=15,"Italki","Preply"))</f>
        <v>Private</v>
      </c>
      <c r="N281">
        <f>IF(M281="Italki",1,0)</f>
        <v>0</v>
      </c>
      <c r="O281">
        <f>IF(M281="Preply",1,0)</f>
        <v>0</v>
      </c>
      <c r="P281">
        <f>IF(M281="Private",1,0)</f>
        <v>1</v>
      </c>
      <c r="Q281">
        <f>IF(G281=100,1,0)</f>
        <v>0</v>
      </c>
      <c r="R281" t="str">
        <f>IF(COUNTIF(pattern!$L$2:$L$100,A281),"ACTIVE","")</f>
        <v/>
      </c>
    </row>
    <row r="282" spans="1:18" x14ac:dyDescent="0.25">
      <c r="A282" t="s">
        <v>11</v>
      </c>
      <c r="B282" t="s">
        <v>819</v>
      </c>
      <c r="C282" s="6">
        <v>44355</v>
      </c>
      <c r="D282" t="s">
        <v>276</v>
      </c>
      <c r="E282">
        <v>45</v>
      </c>
      <c r="F282" s="2">
        <v>9.6</v>
      </c>
      <c r="G282">
        <v>0</v>
      </c>
      <c r="H282" s="3" t="s">
        <v>479</v>
      </c>
      <c r="I282">
        <f>WEEKNUM(C282)</f>
        <v>24</v>
      </c>
      <c r="J282" s="2">
        <f>F282-((G282/100)*F282)</f>
        <v>9.6</v>
      </c>
      <c r="K282" s="2">
        <f>(G282/100)*F282</f>
        <v>0</v>
      </c>
      <c r="L282" s="3">
        <f>J282*22.5</f>
        <v>216</v>
      </c>
      <c r="M282" t="str">
        <f>IF(G282=0,"Private",IF(G282=15,"Italki","Preply"))</f>
        <v>Private</v>
      </c>
      <c r="N282">
        <f>IF(M282="Italki",1,0)</f>
        <v>0</v>
      </c>
      <c r="O282">
        <f>IF(M282="Preply",1,0)</f>
        <v>0</v>
      </c>
      <c r="P282">
        <f>IF(M282="Private",1,0)</f>
        <v>1</v>
      </c>
      <c r="Q282">
        <f>IF(G282=100,1,0)</f>
        <v>0</v>
      </c>
      <c r="R282" t="str">
        <f>IF(COUNTIF(pattern!$L$2:$L$100,A282),"ACTIVE","")</f>
        <v/>
      </c>
    </row>
    <row r="283" spans="1:18" x14ac:dyDescent="0.25">
      <c r="A283" t="s">
        <v>11</v>
      </c>
      <c r="B283" t="s">
        <v>819</v>
      </c>
      <c r="C283" s="6">
        <v>44357</v>
      </c>
      <c r="D283" t="s">
        <v>278</v>
      </c>
      <c r="E283">
        <v>45</v>
      </c>
      <c r="F283" s="2">
        <v>9.6</v>
      </c>
      <c r="G283">
        <v>0</v>
      </c>
      <c r="H283" s="3" t="s">
        <v>479</v>
      </c>
      <c r="I283">
        <f>WEEKNUM(C283)</f>
        <v>24</v>
      </c>
      <c r="J283" s="2">
        <f>F283-((G283/100)*F283)</f>
        <v>9.6</v>
      </c>
      <c r="K283" s="2">
        <f>(G283/100)*F283</f>
        <v>0</v>
      </c>
      <c r="L283" s="3">
        <f>J283*22.5</f>
        <v>216</v>
      </c>
      <c r="M283" t="str">
        <f>IF(G283=0,"Private",IF(G283=15,"Italki","Preply"))</f>
        <v>Private</v>
      </c>
      <c r="N283">
        <f>IF(M283="Italki",1,0)</f>
        <v>0</v>
      </c>
      <c r="O283">
        <f>IF(M283="Preply",1,0)</f>
        <v>0</v>
      </c>
      <c r="P283">
        <f>IF(M283="Private",1,0)</f>
        <v>1</v>
      </c>
      <c r="Q283">
        <f>IF(G283=100,1,0)</f>
        <v>0</v>
      </c>
      <c r="R283" t="str">
        <f>IF(COUNTIF(pattern!$L$2:$L$100,A283),"ACTIVE","")</f>
        <v/>
      </c>
    </row>
    <row r="284" spans="1:18" x14ac:dyDescent="0.25">
      <c r="A284" t="s">
        <v>11</v>
      </c>
      <c r="B284" t="s">
        <v>819</v>
      </c>
      <c r="C284" s="6">
        <v>44362</v>
      </c>
      <c r="D284" t="s">
        <v>279</v>
      </c>
      <c r="E284">
        <v>45</v>
      </c>
      <c r="F284" s="2">
        <v>9.6</v>
      </c>
      <c r="G284">
        <v>0</v>
      </c>
      <c r="H284" s="3" t="s">
        <v>479</v>
      </c>
      <c r="I284">
        <f>WEEKNUM(C284)</f>
        <v>25</v>
      </c>
      <c r="J284" s="2">
        <f>F284-((G284/100)*F284)</f>
        <v>9.6</v>
      </c>
      <c r="K284" s="2">
        <f>(G284/100)*F284</f>
        <v>0</v>
      </c>
      <c r="L284" s="3">
        <f>J284*22.5</f>
        <v>216</v>
      </c>
      <c r="M284" t="str">
        <f>IF(G284=0,"Private",IF(G284=15,"Italki","Preply"))</f>
        <v>Private</v>
      </c>
      <c r="N284">
        <f>IF(M284="Italki",1,0)</f>
        <v>0</v>
      </c>
      <c r="O284">
        <f>IF(M284="Preply",1,0)</f>
        <v>0</v>
      </c>
      <c r="P284">
        <f>IF(M284="Private",1,0)</f>
        <v>1</v>
      </c>
      <c r="Q284">
        <f>IF(G284=100,1,0)</f>
        <v>0</v>
      </c>
      <c r="R284" t="str">
        <f>IF(COUNTIF(pattern!$L$2:$L$100,A284),"ACTIVE","")</f>
        <v/>
      </c>
    </row>
    <row r="285" spans="1:18" x14ac:dyDescent="0.25">
      <c r="A285" t="s">
        <v>11</v>
      </c>
      <c r="B285" t="s">
        <v>819</v>
      </c>
      <c r="C285" s="6">
        <v>44364</v>
      </c>
      <c r="D285" t="s">
        <v>281</v>
      </c>
      <c r="E285">
        <v>45</v>
      </c>
      <c r="F285" s="2">
        <v>9.6</v>
      </c>
      <c r="G285">
        <v>0</v>
      </c>
      <c r="H285" s="3" t="s">
        <v>479</v>
      </c>
      <c r="I285">
        <f>WEEKNUM(C285)</f>
        <v>25</v>
      </c>
      <c r="J285" s="2">
        <f>F285-((G285/100)*F285)</f>
        <v>9.6</v>
      </c>
      <c r="K285" s="2">
        <f>(G285/100)*F285</f>
        <v>0</v>
      </c>
      <c r="L285" s="3">
        <f>J285*22.5</f>
        <v>216</v>
      </c>
      <c r="M285" t="str">
        <f>IF(G285=0,"Private",IF(G285=15,"Italki","Preply"))</f>
        <v>Private</v>
      </c>
      <c r="N285">
        <f>IF(M285="Italki",1,0)</f>
        <v>0</v>
      </c>
      <c r="O285">
        <f>IF(M285="Preply",1,0)</f>
        <v>0</v>
      </c>
      <c r="P285">
        <f>IF(M285="Private",1,0)</f>
        <v>1</v>
      </c>
      <c r="Q285">
        <f>IF(G285=100,1,0)</f>
        <v>0</v>
      </c>
      <c r="R285" t="str">
        <f>IF(COUNTIF(pattern!$L$2:$L$100,A285),"ACTIVE","")</f>
        <v/>
      </c>
    </row>
    <row r="286" spans="1:18" x14ac:dyDescent="0.25">
      <c r="A286" t="s">
        <v>11</v>
      </c>
      <c r="B286" t="s">
        <v>819</v>
      </c>
      <c r="C286" s="6">
        <v>44369</v>
      </c>
      <c r="D286" t="s">
        <v>282</v>
      </c>
      <c r="E286">
        <v>45</v>
      </c>
      <c r="F286" s="2">
        <v>9.6</v>
      </c>
      <c r="G286">
        <v>0</v>
      </c>
      <c r="H286" s="3" t="s">
        <v>479</v>
      </c>
      <c r="I286">
        <f>WEEKNUM(C286)</f>
        <v>26</v>
      </c>
      <c r="J286" s="2">
        <f>F286-((G286/100)*F286)</f>
        <v>9.6</v>
      </c>
      <c r="K286" s="2">
        <f>(G286/100)*F286</f>
        <v>0</v>
      </c>
      <c r="L286" s="3">
        <f>J286*22.5</f>
        <v>216</v>
      </c>
      <c r="M286" t="str">
        <f>IF(G286=0,"Private",IF(G286=15,"Italki","Preply"))</f>
        <v>Private</v>
      </c>
      <c r="N286">
        <f>IF(M286="Italki",1,0)</f>
        <v>0</v>
      </c>
      <c r="O286">
        <f>IF(M286="Preply",1,0)</f>
        <v>0</v>
      </c>
      <c r="P286">
        <f>IF(M286="Private",1,0)</f>
        <v>1</v>
      </c>
      <c r="Q286">
        <f>IF(G286=100,1,0)</f>
        <v>0</v>
      </c>
      <c r="R286" t="str">
        <f>IF(COUNTIF(pattern!$L$2:$L$100,A286),"ACTIVE","")</f>
        <v/>
      </c>
    </row>
    <row r="287" spans="1:18" x14ac:dyDescent="0.25">
      <c r="A287" t="s">
        <v>11</v>
      </c>
      <c r="B287" t="s">
        <v>819</v>
      </c>
      <c r="C287" s="6">
        <v>44371</v>
      </c>
      <c r="D287" t="s">
        <v>283</v>
      </c>
      <c r="E287">
        <v>45</v>
      </c>
      <c r="F287" s="2">
        <v>9.6</v>
      </c>
      <c r="G287">
        <v>0</v>
      </c>
      <c r="H287" s="3" t="s">
        <v>479</v>
      </c>
      <c r="I287">
        <f>WEEKNUM(C287)</f>
        <v>26</v>
      </c>
      <c r="J287" s="2">
        <f>F287-((G287/100)*F287)</f>
        <v>9.6</v>
      </c>
      <c r="K287" s="2">
        <f>(G287/100)*F287</f>
        <v>0</v>
      </c>
      <c r="L287" s="3">
        <f>J287*22.5</f>
        <v>216</v>
      </c>
      <c r="M287" t="str">
        <f>IF(G287=0,"Private",IF(G287=15,"Italki","Preply"))</f>
        <v>Private</v>
      </c>
      <c r="N287">
        <f>IF(M287="Italki",1,0)</f>
        <v>0</v>
      </c>
      <c r="O287">
        <f>IF(M287="Preply",1,0)</f>
        <v>0</v>
      </c>
      <c r="P287">
        <f>IF(M287="Private",1,0)</f>
        <v>1</v>
      </c>
      <c r="Q287">
        <f>IF(G287=100,1,0)</f>
        <v>0</v>
      </c>
      <c r="R287" t="str">
        <f>IF(COUNTIF(pattern!$L$2:$L$100,A287),"ACTIVE","")</f>
        <v/>
      </c>
    </row>
    <row r="288" spans="1:18" x14ac:dyDescent="0.25">
      <c r="A288" t="s">
        <v>11</v>
      </c>
      <c r="B288" t="s">
        <v>819</v>
      </c>
      <c r="C288" s="6">
        <v>44378</v>
      </c>
      <c r="D288" t="s">
        <v>285</v>
      </c>
      <c r="E288">
        <v>45</v>
      </c>
      <c r="F288" s="2">
        <v>9.6</v>
      </c>
      <c r="G288">
        <v>0</v>
      </c>
      <c r="H288" s="3" t="s">
        <v>479</v>
      </c>
      <c r="I288">
        <f>WEEKNUM(C288)</f>
        <v>27</v>
      </c>
      <c r="J288" s="2">
        <f>F288-((G288/100)*F288)</f>
        <v>9.6</v>
      </c>
      <c r="K288" s="2">
        <f>(G288/100)*F288</f>
        <v>0</v>
      </c>
      <c r="L288" s="3">
        <f>J288*22.5</f>
        <v>216</v>
      </c>
      <c r="M288" t="str">
        <f>IF(G288=0,"Private",IF(G288=15,"Italki","Preply"))</f>
        <v>Private</v>
      </c>
      <c r="N288">
        <f>IF(M288="Italki",1,0)</f>
        <v>0</v>
      </c>
      <c r="O288">
        <f>IF(M288="Preply",1,0)</f>
        <v>0</v>
      </c>
      <c r="P288">
        <f>IF(M288="Private",1,0)</f>
        <v>1</v>
      </c>
      <c r="Q288">
        <f>IF(G288=100,1,0)</f>
        <v>0</v>
      </c>
      <c r="R288" t="str">
        <f>IF(COUNTIF(pattern!$L$2:$L$100,A288),"ACTIVE","")</f>
        <v/>
      </c>
    </row>
    <row r="289" spans="1:18" x14ac:dyDescent="0.25">
      <c r="A289" t="s">
        <v>11</v>
      </c>
      <c r="B289" t="s">
        <v>819</v>
      </c>
      <c r="C289" s="6">
        <v>44383</v>
      </c>
      <c r="D289" t="s">
        <v>286</v>
      </c>
      <c r="E289">
        <v>45</v>
      </c>
      <c r="F289" s="2">
        <v>9.6</v>
      </c>
      <c r="G289">
        <v>0</v>
      </c>
      <c r="H289" s="3" t="s">
        <v>479</v>
      </c>
      <c r="I289">
        <f>WEEKNUM(C289)</f>
        <v>28</v>
      </c>
      <c r="J289" s="2">
        <f>F289-((G289/100)*F289)</f>
        <v>9.6</v>
      </c>
      <c r="K289" s="2">
        <f>(G289/100)*F289</f>
        <v>0</v>
      </c>
      <c r="L289" s="3">
        <f>J289*22.5</f>
        <v>216</v>
      </c>
      <c r="M289" t="str">
        <f>IF(G289=0,"Private",IF(G289=15,"Italki","Preply"))</f>
        <v>Private</v>
      </c>
      <c r="N289">
        <f>IF(M289="Italki",1,0)</f>
        <v>0</v>
      </c>
      <c r="O289">
        <f>IF(M289="Preply",1,0)</f>
        <v>0</v>
      </c>
      <c r="P289">
        <f>IF(M289="Private",1,0)</f>
        <v>1</v>
      </c>
      <c r="Q289">
        <f>IF(G289=100,1,0)</f>
        <v>0</v>
      </c>
      <c r="R289" t="str">
        <f>IF(COUNTIF(pattern!$L$2:$L$100,A289),"ACTIVE","")</f>
        <v/>
      </c>
    </row>
    <row r="290" spans="1:18" x14ac:dyDescent="0.25">
      <c r="A290" t="s">
        <v>11</v>
      </c>
      <c r="B290" t="s">
        <v>819</v>
      </c>
      <c r="C290" s="6">
        <v>44385</v>
      </c>
      <c r="D290" t="s">
        <v>287</v>
      </c>
      <c r="E290">
        <v>45</v>
      </c>
      <c r="F290" s="2">
        <v>9.6</v>
      </c>
      <c r="G290">
        <v>0</v>
      </c>
      <c r="H290" s="3" t="s">
        <v>479</v>
      </c>
      <c r="I290">
        <f>WEEKNUM(C290)</f>
        <v>28</v>
      </c>
      <c r="J290" s="2">
        <f>F290-((G290/100)*F290)</f>
        <v>9.6</v>
      </c>
      <c r="K290" s="2">
        <f>(G290/100)*F290</f>
        <v>0</v>
      </c>
      <c r="L290" s="3">
        <f>J290*22.5</f>
        <v>216</v>
      </c>
      <c r="M290" t="str">
        <f>IF(G290=0,"Private",IF(G290=15,"Italki","Preply"))</f>
        <v>Private</v>
      </c>
      <c r="N290">
        <f>IF(M290="Italki",1,0)</f>
        <v>0</v>
      </c>
      <c r="O290">
        <f>IF(M290="Preply",1,0)</f>
        <v>0</v>
      </c>
      <c r="P290">
        <f>IF(M290="Private",1,0)</f>
        <v>1</v>
      </c>
      <c r="Q290">
        <f>IF(G290=100,1,0)</f>
        <v>0</v>
      </c>
      <c r="R290" t="str">
        <f>IF(COUNTIF(pattern!$L$2:$L$100,A290),"ACTIVE","")</f>
        <v/>
      </c>
    </row>
    <row r="291" spans="1:18" x14ac:dyDescent="0.25">
      <c r="A291" t="s">
        <v>11</v>
      </c>
      <c r="B291" t="s">
        <v>819</v>
      </c>
      <c r="C291" s="6">
        <v>44390</v>
      </c>
      <c r="D291" t="s">
        <v>288</v>
      </c>
      <c r="E291">
        <v>45</v>
      </c>
      <c r="F291" s="2">
        <v>9.6</v>
      </c>
      <c r="G291">
        <v>0</v>
      </c>
      <c r="H291" s="3" t="s">
        <v>479</v>
      </c>
      <c r="I291">
        <f>WEEKNUM(C291)</f>
        <v>29</v>
      </c>
      <c r="J291" s="2">
        <f>F291-((G291/100)*F291)</f>
        <v>9.6</v>
      </c>
      <c r="K291" s="2">
        <f>(G291/100)*F291</f>
        <v>0</v>
      </c>
      <c r="L291" s="3">
        <f>J291*22.5</f>
        <v>216</v>
      </c>
      <c r="M291" t="str">
        <f>IF(G291=0,"Private",IF(G291=15,"Italki","Preply"))</f>
        <v>Private</v>
      </c>
      <c r="N291">
        <f>IF(M291="Italki",1,0)</f>
        <v>0</v>
      </c>
      <c r="O291">
        <f>IF(M291="Preply",1,0)</f>
        <v>0</v>
      </c>
      <c r="P291">
        <f>IF(M291="Private",1,0)</f>
        <v>1</v>
      </c>
      <c r="Q291">
        <f>IF(G291=100,1,0)</f>
        <v>0</v>
      </c>
      <c r="R291" t="str">
        <f>IF(COUNTIF(pattern!$L$2:$L$100,A291),"ACTIVE","")</f>
        <v/>
      </c>
    </row>
    <row r="292" spans="1:18" x14ac:dyDescent="0.25">
      <c r="A292" t="s">
        <v>11</v>
      </c>
      <c r="B292" t="s">
        <v>819</v>
      </c>
      <c r="C292" s="6">
        <v>44392</v>
      </c>
      <c r="D292" t="s">
        <v>289</v>
      </c>
      <c r="E292">
        <v>45</v>
      </c>
      <c r="F292" s="2">
        <v>9.6</v>
      </c>
      <c r="G292">
        <v>0</v>
      </c>
      <c r="H292" s="3" t="s">
        <v>479</v>
      </c>
      <c r="I292">
        <f>WEEKNUM(C292)</f>
        <v>29</v>
      </c>
      <c r="J292" s="2">
        <f>F292-((G292/100)*F292)</f>
        <v>9.6</v>
      </c>
      <c r="K292" s="2">
        <f>(G292/100)*F292</f>
        <v>0</v>
      </c>
      <c r="L292" s="3">
        <f>J292*22.5</f>
        <v>216</v>
      </c>
      <c r="M292" t="str">
        <f>IF(G292=0,"Private",IF(G292=15,"Italki","Preply"))</f>
        <v>Private</v>
      </c>
      <c r="N292">
        <f>IF(M292="Italki",1,0)</f>
        <v>0</v>
      </c>
      <c r="O292">
        <f>IF(M292="Preply",1,0)</f>
        <v>0</v>
      </c>
      <c r="P292">
        <f>IF(M292="Private",1,0)</f>
        <v>1</v>
      </c>
      <c r="Q292">
        <f>IF(G292=100,1,0)</f>
        <v>0</v>
      </c>
      <c r="R292" t="str">
        <f>IF(COUNTIF(pattern!$L$2:$L$100,A292),"ACTIVE","")</f>
        <v/>
      </c>
    </row>
    <row r="293" spans="1:18" x14ac:dyDescent="0.25">
      <c r="A293" t="s">
        <v>291</v>
      </c>
      <c r="B293" t="s">
        <v>820</v>
      </c>
      <c r="C293" s="6">
        <v>44613</v>
      </c>
      <c r="D293" t="s">
        <v>43</v>
      </c>
      <c r="E293">
        <v>45</v>
      </c>
      <c r="F293" s="2">
        <v>10</v>
      </c>
      <c r="G293">
        <v>15</v>
      </c>
      <c r="H293" s="7" t="s">
        <v>480</v>
      </c>
      <c r="I293">
        <f>WEEKNUM(C293)</f>
        <v>9</v>
      </c>
      <c r="J293" s="2">
        <f>F293-((G293/100)*F293)</f>
        <v>8.5</v>
      </c>
      <c r="K293" s="2">
        <f>(G293/100)*F293</f>
        <v>1.5</v>
      </c>
      <c r="L293" s="3">
        <f>J293*22.5</f>
        <v>191.25</v>
      </c>
      <c r="M293" t="str">
        <f>IF(G293=0,"Private",IF(G293=15,"Italki","Preply"))</f>
        <v>Italki</v>
      </c>
      <c r="N293">
        <f>IF(M293="Italki",1,0)</f>
        <v>1</v>
      </c>
      <c r="O293">
        <f>IF(M293="Preply",1,0)</f>
        <v>0</v>
      </c>
      <c r="P293">
        <f>IF(M293="Private",1,0)</f>
        <v>0</v>
      </c>
      <c r="Q293">
        <f>IF(G293=100,1,0)</f>
        <v>0</v>
      </c>
      <c r="R293" t="str">
        <f>IF(COUNTIF(pattern!$L$2:$L$100,A293),"ACTIVE","")</f>
        <v/>
      </c>
    </row>
    <row r="294" spans="1:18" x14ac:dyDescent="0.25">
      <c r="A294" t="s">
        <v>15</v>
      </c>
      <c r="B294" t="s">
        <v>821</v>
      </c>
      <c r="C294" s="6">
        <v>44559</v>
      </c>
      <c r="D294" t="s">
        <v>39</v>
      </c>
      <c r="E294">
        <v>60</v>
      </c>
      <c r="F294" s="2">
        <v>12</v>
      </c>
      <c r="G294">
        <v>100</v>
      </c>
      <c r="H294" t="s">
        <v>479</v>
      </c>
      <c r="I294">
        <f>WEEKNUM(C294)</f>
        <v>53</v>
      </c>
      <c r="J294" s="2">
        <f>F294-((G294/100)*F294)</f>
        <v>0</v>
      </c>
      <c r="K294" s="2">
        <f>(G294/100)*F294</f>
        <v>12</v>
      </c>
      <c r="L294" s="3">
        <f>J294*22.5</f>
        <v>0</v>
      </c>
      <c r="M294" t="str">
        <f>IF(G294=0,"Private",IF(G294=15,"Italki","Preply"))</f>
        <v>Preply</v>
      </c>
      <c r="N294">
        <f>IF(M294="Italki",1,0)</f>
        <v>0</v>
      </c>
      <c r="O294">
        <f>IF(M294="Preply",1,0)</f>
        <v>1</v>
      </c>
      <c r="P294">
        <f>IF(M294="Private",1,0)</f>
        <v>0</v>
      </c>
      <c r="Q294">
        <f>IF(G294=100,1,0)</f>
        <v>1</v>
      </c>
      <c r="R294" t="str">
        <f>IF(COUNTIF(pattern!$L$2:$L$100,A294),"ACTIVE","")</f>
        <v/>
      </c>
    </row>
    <row r="295" spans="1:18" x14ac:dyDescent="0.25">
      <c r="A295" t="s">
        <v>15</v>
      </c>
      <c r="B295" t="s">
        <v>821</v>
      </c>
      <c r="C295" s="6">
        <v>44566</v>
      </c>
      <c r="D295" t="s">
        <v>57</v>
      </c>
      <c r="E295">
        <v>60</v>
      </c>
      <c r="F295" s="2">
        <v>12</v>
      </c>
      <c r="G295">
        <v>33</v>
      </c>
      <c r="H295" t="s">
        <v>479</v>
      </c>
      <c r="I295">
        <f>WEEKNUM(C295)</f>
        <v>2</v>
      </c>
      <c r="J295" s="2">
        <f>F295-((G295/100)*F295)</f>
        <v>8.0399999999999991</v>
      </c>
      <c r="K295" s="2">
        <f>(G295/100)*F295</f>
        <v>3.96</v>
      </c>
      <c r="L295" s="3">
        <f>J295*22.5</f>
        <v>180.89999999999998</v>
      </c>
      <c r="M295" t="str">
        <f>IF(G295=0,"Private",IF(G295=15,"Italki","Preply"))</f>
        <v>Preply</v>
      </c>
      <c r="N295">
        <f>IF(M295="Italki",1,0)</f>
        <v>0</v>
      </c>
      <c r="O295">
        <f>IF(M295="Preply",1,0)</f>
        <v>1</v>
      </c>
      <c r="P295">
        <f>IF(M295="Private",1,0)</f>
        <v>0</v>
      </c>
      <c r="Q295">
        <f>IF(G295=100,1,0)</f>
        <v>0</v>
      </c>
      <c r="R295" t="str">
        <f>IF(COUNTIF(pattern!$L$2:$L$100,A295),"ACTIVE","")</f>
        <v/>
      </c>
    </row>
    <row r="296" spans="1:18" x14ac:dyDescent="0.25">
      <c r="A296" t="s">
        <v>15</v>
      </c>
      <c r="B296" t="s">
        <v>821</v>
      </c>
      <c r="C296" s="6">
        <v>44571</v>
      </c>
      <c r="D296" t="s">
        <v>670</v>
      </c>
      <c r="E296">
        <v>60</v>
      </c>
      <c r="F296" s="2">
        <v>12</v>
      </c>
      <c r="G296">
        <v>28</v>
      </c>
      <c r="H296" t="s">
        <v>479</v>
      </c>
      <c r="I296">
        <f>WEEKNUM(C296)</f>
        <v>3</v>
      </c>
      <c r="J296" s="2">
        <f>F296-((G296/100)*F296)</f>
        <v>8.64</v>
      </c>
      <c r="K296" s="2">
        <f>(G296/100)*F296</f>
        <v>3.3600000000000003</v>
      </c>
      <c r="L296" s="3">
        <f>J296*22.5</f>
        <v>194.4</v>
      </c>
      <c r="M296" t="str">
        <f>IF(G296=0,"Private",IF(G296=15,"Italki","Preply"))</f>
        <v>Preply</v>
      </c>
      <c r="N296">
        <f>IF(M296="Italki",1,0)</f>
        <v>0</v>
      </c>
      <c r="O296">
        <f>IF(M296="Preply",1,0)</f>
        <v>1</v>
      </c>
      <c r="P296">
        <f>IF(M296="Private",1,0)</f>
        <v>0</v>
      </c>
      <c r="Q296">
        <f>IF(G296=100,1,0)</f>
        <v>0</v>
      </c>
      <c r="R296" t="str">
        <f>IF(COUNTIF(pattern!$L$2:$L$100,A296),"ACTIVE","")</f>
        <v/>
      </c>
    </row>
    <row r="297" spans="1:18" x14ac:dyDescent="0.25">
      <c r="A297" t="s">
        <v>15</v>
      </c>
      <c r="B297" t="s">
        <v>821</v>
      </c>
      <c r="C297" s="6">
        <v>44607</v>
      </c>
      <c r="D297" t="s">
        <v>66</v>
      </c>
      <c r="E297">
        <v>60</v>
      </c>
      <c r="F297" s="2">
        <v>12</v>
      </c>
      <c r="G297">
        <v>25</v>
      </c>
      <c r="H297" t="s">
        <v>479</v>
      </c>
      <c r="I297">
        <f>WEEKNUM(C297)</f>
        <v>8</v>
      </c>
      <c r="J297" s="2">
        <f>F297-((G297/100)*F297)</f>
        <v>9</v>
      </c>
      <c r="K297" s="2">
        <f>(G297/100)*F297</f>
        <v>3</v>
      </c>
      <c r="L297" s="3">
        <f>J297*22.5</f>
        <v>202.5</v>
      </c>
      <c r="M297" t="str">
        <f>IF(G297=0,"Private",IF(G297=15,"Italki","Preply"))</f>
        <v>Preply</v>
      </c>
      <c r="N297">
        <f>IF(M297="Italki",1,0)</f>
        <v>0</v>
      </c>
      <c r="O297">
        <f>IF(M297="Preply",1,0)</f>
        <v>1</v>
      </c>
      <c r="P297">
        <f>IF(M297="Private",1,0)</f>
        <v>0</v>
      </c>
      <c r="Q297">
        <f>IF(G297=100,1,0)</f>
        <v>0</v>
      </c>
      <c r="R297" t="str">
        <f>IF(COUNTIF(pattern!$L$2:$L$100,A297),"ACTIVE","")</f>
        <v/>
      </c>
    </row>
    <row r="298" spans="1:18" x14ac:dyDescent="0.25">
      <c r="A298" t="s">
        <v>15</v>
      </c>
      <c r="B298" t="s">
        <v>821</v>
      </c>
      <c r="C298" s="6">
        <v>44608</v>
      </c>
      <c r="D298" t="s">
        <v>683</v>
      </c>
      <c r="E298">
        <v>60</v>
      </c>
      <c r="F298" s="2">
        <v>12</v>
      </c>
      <c r="G298">
        <v>25</v>
      </c>
      <c r="H298" t="s">
        <v>479</v>
      </c>
      <c r="I298">
        <f>WEEKNUM(C298)</f>
        <v>8</v>
      </c>
      <c r="J298" s="2">
        <f>F298-((G298/100)*F298)</f>
        <v>9</v>
      </c>
      <c r="K298" s="2">
        <f>(G298/100)*F298</f>
        <v>3</v>
      </c>
      <c r="L298" s="3">
        <f>J298*22.5</f>
        <v>202.5</v>
      </c>
      <c r="M298" t="str">
        <f>IF(G298=0,"Private",IF(G298=15,"Italki","Preply"))</f>
        <v>Preply</v>
      </c>
      <c r="N298">
        <f>IF(M298="Italki",1,0)</f>
        <v>0</v>
      </c>
      <c r="O298">
        <f>IF(M298="Preply",1,0)</f>
        <v>1</v>
      </c>
      <c r="P298">
        <f>IF(M298="Private",1,0)</f>
        <v>0</v>
      </c>
      <c r="Q298">
        <f>IF(G298=100,1,0)</f>
        <v>0</v>
      </c>
      <c r="R298" t="str">
        <f>IF(COUNTIF(pattern!$L$2:$L$100,A298),"ACTIVE","")</f>
        <v/>
      </c>
    </row>
    <row r="299" spans="1:18" x14ac:dyDescent="0.25">
      <c r="A299" t="s">
        <v>15</v>
      </c>
      <c r="B299" t="s">
        <v>821</v>
      </c>
      <c r="C299" s="6">
        <v>44614</v>
      </c>
      <c r="D299" t="s">
        <v>87</v>
      </c>
      <c r="E299">
        <v>60</v>
      </c>
      <c r="F299" s="2">
        <v>12</v>
      </c>
      <c r="G299">
        <v>25</v>
      </c>
      <c r="H299" t="s">
        <v>479</v>
      </c>
      <c r="I299">
        <f>WEEKNUM(C299)</f>
        <v>9</v>
      </c>
      <c r="J299" s="2">
        <f>F299-((G299/100)*F299)</f>
        <v>9</v>
      </c>
      <c r="K299" s="2">
        <f>(G299/100)*F299</f>
        <v>3</v>
      </c>
      <c r="L299" s="3">
        <f>J299*22.5</f>
        <v>202.5</v>
      </c>
      <c r="M299" t="str">
        <f>IF(G299=0,"Private",IF(G299=15,"Italki","Preply"))</f>
        <v>Preply</v>
      </c>
      <c r="N299">
        <f>IF(M299="Italki",1,0)</f>
        <v>0</v>
      </c>
      <c r="O299">
        <f>IF(M299="Preply",1,0)</f>
        <v>1</v>
      </c>
      <c r="P299">
        <f>IF(M299="Private",1,0)</f>
        <v>0</v>
      </c>
      <c r="Q299">
        <f>IF(G299=100,1,0)</f>
        <v>0</v>
      </c>
      <c r="R299" t="str">
        <f>IF(COUNTIF(pattern!$L$2:$L$100,A299),"ACTIVE","")</f>
        <v/>
      </c>
    </row>
    <row r="300" spans="1:18" x14ac:dyDescent="0.25">
      <c r="A300" t="s">
        <v>15</v>
      </c>
      <c r="B300" t="s">
        <v>821</v>
      </c>
      <c r="C300" s="6">
        <v>44615</v>
      </c>
      <c r="D300" t="s">
        <v>684</v>
      </c>
      <c r="E300">
        <v>60</v>
      </c>
      <c r="F300" s="2">
        <v>12</v>
      </c>
      <c r="G300">
        <v>25</v>
      </c>
      <c r="H300" t="s">
        <v>479</v>
      </c>
      <c r="I300">
        <f>WEEKNUM(C300)</f>
        <v>9</v>
      </c>
      <c r="J300" s="2">
        <f>F300-((G300/100)*F300)</f>
        <v>9</v>
      </c>
      <c r="K300" s="2">
        <f>(G300/100)*F300</f>
        <v>3</v>
      </c>
      <c r="L300" s="3">
        <f>J300*22.5</f>
        <v>202.5</v>
      </c>
      <c r="M300" t="str">
        <f>IF(G300=0,"Private",IF(G300=15,"Italki","Preply"))</f>
        <v>Preply</v>
      </c>
      <c r="N300">
        <f>IF(M300="Italki",1,0)</f>
        <v>0</v>
      </c>
      <c r="O300">
        <f>IF(M300="Preply",1,0)</f>
        <v>1</v>
      </c>
      <c r="P300">
        <f>IF(M300="Private",1,0)</f>
        <v>0</v>
      </c>
      <c r="Q300">
        <f>IF(G300=100,1,0)</f>
        <v>0</v>
      </c>
      <c r="R300" t="str">
        <f>IF(COUNTIF(pattern!$L$2:$L$100,A300),"ACTIVE","")</f>
        <v/>
      </c>
    </row>
    <row r="301" spans="1:18" x14ac:dyDescent="0.25">
      <c r="A301" t="s">
        <v>15</v>
      </c>
      <c r="B301" t="s">
        <v>821</v>
      </c>
      <c r="C301" s="6">
        <v>44621</v>
      </c>
      <c r="D301" t="s">
        <v>308</v>
      </c>
      <c r="E301">
        <v>60</v>
      </c>
      <c r="F301" s="2">
        <v>12</v>
      </c>
      <c r="G301">
        <v>25</v>
      </c>
      <c r="H301" t="s">
        <v>479</v>
      </c>
      <c r="I301">
        <f>WEEKNUM(C301)</f>
        <v>10</v>
      </c>
      <c r="J301" s="2">
        <f>F301-((G301/100)*F301)</f>
        <v>9</v>
      </c>
      <c r="K301" s="2">
        <f>(G301/100)*F301</f>
        <v>3</v>
      </c>
      <c r="L301" s="3">
        <f>J301*22.5</f>
        <v>202.5</v>
      </c>
      <c r="M301" t="str">
        <f>IF(G301=0,"Private",IF(G301=15,"Italki","Preply"))</f>
        <v>Preply</v>
      </c>
      <c r="N301">
        <f>IF(M301="Italki",1,0)</f>
        <v>0</v>
      </c>
      <c r="O301">
        <f>IF(M301="Preply",1,0)</f>
        <v>1</v>
      </c>
      <c r="P301">
        <f>IF(M301="Private",1,0)</f>
        <v>0</v>
      </c>
      <c r="Q301">
        <f>IF(G301=100,1,0)</f>
        <v>0</v>
      </c>
      <c r="R301" t="str">
        <f>IF(COUNTIF(pattern!$L$2:$L$100,A301),"ACTIVE","")</f>
        <v/>
      </c>
    </row>
    <row r="302" spans="1:18" x14ac:dyDescent="0.25">
      <c r="A302" t="s">
        <v>15</v>
      </c>
      <c r="B302" t="s">
        <v>821</v>
      </c>
      <c r="C302" s="6">
        <v>44622</v>
      </c>
      <c r="D302" t="s">
        <v>688</v>
      </c>
      <c r="E302">
        <v>60</v>
      </c>
      <c r="F302" s="2">
        <v>12</v>
      </c>
      <c r="G302">
        <v>25</v>
      </c>
      <c r="H302" t="s">
        <v>479</v>
      </c>
      <c r="I302">
        <f>WEEKNUM(C302)</f>
        <v>10</v>
      </c>
      <c r="J302" s="2">
        <f>F302-((G302/100)*F302)</f>
        <v>9</v>
      </c>
      <c r="K302" s="2">
        <f>(G302/100)*F302</f>
        <v>3</v>
      </c>
      <c r="L302" s="3">
        <f>J302*22.5</f>
        <v>202.5</v>
      </c>
      <c r="M302" t="str">
        <f>IF(G302=0,"Private",IF(G302=15,"Italki","Preply"))</f>
        <v>Preply</v>
      </c>
      <c r="N302">
        <f>IF(M302="Italki",1,0)</f>
        <v>0</v>
      </c>
      <c r="O302">
        <f>IF(M302="Preply",1,0)</f>
        <v>1</v>
      </c>
      <c r="P302">
        <f>IF(M302="Private",1,0)</f>
        <v>0</v>
      </c>
      <c r="Q302">
        <f>IF(G302=100,1,0)</f>
        <v>0</v>
      </c>
      <c r="R302" t="str">
        <f>IF(COUNTIF(pattern!$L$2:$L$100,A302),"ACTIVE","")</f>
        <v/>
      </c>
    </row>
    <row r="303" spans="1:18" x14ac:dyDescent="0.25">
      <c r="A303" t="s">
        <v>625</v>
      </c>
      <c r="B303" t="s">
        <v>822</v>
      </c>
      <c r="C303" s="6">
        <v>44642</v>
      </c>
      <c r="D303" t="s">
        <v>704</v>
      </c>
      <c r="E303">
        <v>60</v>
      </c>
      <c r="F303" s="2">
        <v>15</v>
      </c>
      <c r="G303">
        <v>15</v>
      </c>
      <c r="H303" t="s">
        <v>479</v>
      </c>
      <c r="I303">
        <f>WEEKNUM(C303)</f>
        <v>13</v>
      </c>
      <c r="J303" s="2">
        <f>F303-((G303/100)*F303)</f>
        <v>12.75</v>
      </c>
      <c r="K303" s="2">
        <f>(G303/100)*F303</f>
        <v>2.25</v>
      </c>
      <c r="L303" s="3">
        <f>J303*22.5</f>
        <v>286.875</v>
      </c>
      <c r="M303" t="str">
        <f>IF(G303=0,"Private",IF(G303=15,"Italki","Preply"))</f>
        <v>Italki</v>
      </c>
      <c r="N303">
        <f>IF(M303="Italki",1,0)</f>
        <v>1</v>
      </c>
      <c r="O303">
        <f>IF(M303="Preply",1,0)</f>
        <v>0</v>
      </c>
      <c r="P303">
        <f>IF(M303="Private",1,0)</f>
        <v>0</v>
      </c>
      <c r="Q303">
        <f>IF(G303=100,1,0)</f>
        <v>0</v>
      </c>
      <c r="R303" t="str">
        <f>IF(COUNTIF(pattern!$L$2:$L$100,A303),"ACTIVE","")</f>
        <v>ACTIVE</v>
      </c>
    </row>
    <row r="304" spans="1:18" x14ac:dyDescent="0.25">
      <c r="A304" t="s">
        <v>625</v>
      </c>
      <c r="B304" t="s">
        <v>822</v>
      </c>
      <c r="C304" s="6">
        <v>44649</v>
      </c>
      <c r="D304" t="s">
        <v>296</v>
      </c>
      <c r="E304">
        <v>60</v>
      </c>
      <c r="F304" s="2">
        <v>15</v>
      </c>
      <c r="G304">
        <v>15</v>
      </c>
      <c r="H304" t="s">
        <v>479</v>
      </c>
      <c r="I304">
        <f>WEEKNUM(C304)</f>
        <v>14</v>
      </c>
      <c r="J304" s="2">
        <f>F304-((G304/100)*F304)</f>
        <v>12.75</v>
      </c>
      <c r="K304" s="2">
        <f>(G304/100)*F304</f>
        <v>2.25</v>
      </c>
      <c r="L304" s="3">
        <f>J304*22.5</f>
        <v>286.875</v>
      </c>
      <c r="M304" t="str">
        <f>IF(G304=0,"Private",IF(G304=15,"Italki","Preply"))</f>
        <v>Italki</v>
      </c>
      <c r="N304">
        <f>IF(M304="Italki",1,0)</f>
        <v>1</v>
      </c>
      <c r="O304">
        <f>IF(M304="Preply",1,0)</f>
        <v>0</v>
      </c>
      <c r="P304">
        <f>IF(M304="Private",1,0)</f>
        <v>0</v>
      </c>
      <c r="Q304">
        <f>IF(G304=100,1,0)</f>
        <v>0</v>
      </c>
      <c r="R304" t="str">
        <f>IF(COUNTIF(pattern!$L$2:$L$100,A304),"ACTIVE","")</f>
        <v>ACTIVE</v>
      </c>
    </row>
    <row r="305" spans="1:18" x14ac:dyDescent="0.25">
      <c r="A305" t="s">
        <v>625</v>
      </c>
      <c r="B305" t="s">
        <v>822</v>
      </c>
      <c r="C305" s="6">
        <v>44656</v>
      </c>
      <c r="D305" t="s">
        <v>640</v>
      </c>
      <c r="E305">
        <v>60</v>
      </c>
      <c r="F305" s="2">
        <v>15</v>
      </c>
      <c r="G305">
        <v>15</v>
      </c>
      <c r="H305" t="s">
        <v>479</v>
      </c>
      <c r="I305">
        <f>WEEKNUM(C305)</f>
        <v>15</v>
      </c>
      <c r="J305" s="2">
        <f>F305-((G305/100)*F305)</f>
        <v>12.75</v>
      </c>
      <c r="K305" s="2">
        <f>(G305/100)*F305</f>
        <v>2.25</v>
      </c>
      <c r="L305" s="3">
        <f>J305*22.5</f>
        <v>286.875</v>
      </c>
      <c r="M305" t="str">
        <f>IF(G305=0,"Private",IF(G305=15,"Italki","Preply"))</f>
        <v>Italki</v>
      </c>
      <c r="N305">
        <f>IF(M305="Italki",1,0)</f>
        <v>1</v>
      </c>
      <c r="O305">
        <f>IF(M305="Preply",1,0)</f>
        <v>0</v>
      </c>
      <c r="P305">
        <f>IF(M305="Private",1,0)</f>
        <v>0</v>
      </c>
      <c r="Q305">
        <f>IF(G305=100,1,0)</f>
        <v>0</v>
      </c>
      <c r="R305" t="str">
        <f>IF(COUNTIF(pattern!$L$2:$L$100,A305),"ACTIVE","")</f>
        <v>ACTIVE</v>
      </c>
    </row>
    <row r="306" spans="1:18" x14ac:dyDescent="0.25">
      <c r="A306" t="s">
        <v>625</v>
      </c>
      <c r="B306" t="s">
        <v>822</v>
      </c>
      <c r="C306" s="6">
        <v>44663</v>
      </c>
      <c r="D306" t="s">
        <v>66</v>
      </c>
      <c r="E306">
        <v>60</v>
      </c>
      <c r="F306" s="2">
        <v>15</v>
      </c>
      <c r="G306">
        <v>15</v>
      </c>
      <c r="H306" t="s">
        <v>479</v>
      </c>
      <c r="I306">
        <f>WEEKNUM(C306)</f>
        <v>16</v>
      </c>
      <c r="J306" s="2">
        <f>F306-((G306/100)*F306)</f>
        <v>12.75</v>
      </c>
      <c r="K306" s="2">
        <f>(G306/100)*F306</f>
        <v>2.25</v>
      </c>
      <c r="L306" s="3">
        <f>J306*22.5</f>
        <v>286.875</v>
      </c>
      <c r="M306" t="str">
        <f>IF(G306=0,"Private",IF(G306=15,"Italki","Preply"))</f>
        <v>Italki</v>
      </c>
      <c r="N306">
        <f>IF(M306="Italki",1,0)</f>
        <v>1</v>
      </c>
      <c r="O306">
        <f>IF(M306="Preply",1,0)</f>
        <v>0</v>
      </c>
      <c r="P306">
        <f>IF(M306="Private",1,0)</f>
        <v>0</v>
      </c>
      <c r="Q306">
        <f>IF(G306=100,1,0)</f>
        <v>0</v>
      </c>
      <c r="R306" t="str">
        <f>IF(COUNTIF(pattern!$L$2:$L$100,A306),"ACTIVE","")</f>
        <v>ACTIVE</v>
      </c>
    </row>
    <row r="307" spans="1:18" x14ac:dyDescent="0.25">
      <c r="A307" t="s">
        <v>625</v>
      </c>
      <c r="B307" t="s">
        <v>822</v>
      </c>
      <c r="C307" s="6">
        <v>44673</v>
      </c>
      <c r="D307" t="s">
        <v>314</v>
      </c>
      <c r="E307">
        <v>60</v>
      </c>
      <c r="F307" s="2">
        <v>15</v>
      </c>
      <c r="G307">
        <v>15</v>
      </c>
      <c r="H307" t="s">
        <v>479</v>
      </c>
      <c r="I307">
        <f>WEEKNUM(C307)</f>
        <v>17</v>
      </c>
      <c r="J307" s="2">
        <f>F307-((G307/100)*F307)</f>
        <v>12.75</v>
      </c>
      <c r="K307" s="2">
        <f>(G307/100)*F307</f>
        <v>2.25</v>
      </c>
      <c r="L307" s="3">
        <f>J307*22.5</f>
        <v>286.875</v>
      </c>
      <c r="M307" t="str">
        <f>IF(G307=0,"Private",IF(G307=15,"Italki","Preply"))</f>
        <v>Italki</v>
      </c>
      <c r="N307">
        <f>IF(M307="Italki",1,0)</f>
        <v>1</v>
      </c>
      <c r="O307">
        <f>IF(M307="Preply",1,0)</f>
        <v>0</v>
      </c>
      <c r="P307">
        <f>IF(M307="Private",1,0)</f>
        <v>0</v>
      </c>
      <c r="Q307">
        <f>IF(G307=100,1,0)</f>
        <v>0</v>
      </c>
      <c r="R307" t="str">
        <f>IF(COUNTIF(pattern!$L$2:$L$100,A307),"ACTIVE","")</f>
        <v>ACTIVE</v>
      </c>
    </row>
    <row r="308" spans="1:18" x14ac:dyDescent="0.25">
      <c r="A308" t="s">
        <v>625</v>
      </c>
      <c r="B308" t="s">
        <v>822</v>
      </c>
      <c r="C308" s="6">
        <v>44694</v>
      </c>
      <c r="D308" t="s">
        <v>377</v>
      </c>
      <c r="E308">
        <v>60</v>
      </c>
      <c r="F308" s="2">
        <v>15</v>
      </c>
      <c r="G308">
        <v>15</v>
      </c>
      <c r="H308" t="s">
        <v>479</v>
      </c>
      <c r="I308">
        <f>WEEKNUM(C308)</f>
        <v>20</v>
      </c>
      <c r="J308" s="2">
        <f>F308-((G308/100)*F308)</f>
        <v>12.75</v>
      </c>
      <c r="K308" s="2">
        <f>(G308/100)*F308</f>
        <v>2.25</v>
      </c>
      <c r="L308" s="3">
        <f>J308*22.5</f>
        <v>286.875</v>
      </c>
      <c r="M308" t="str">
        <f>IF(G308=0,"Private",IF(G308=15,"Italki","Preply"))</f>
        <v>Italki</v>
      </c>
      <c r="N308">
        <f>IF(M308="Italki",1,0)</f>
        <v>1</v>
      </c>
      <c r="O308">
        <f>IF(M308="Preply",1,0)</f>
        <v>0</v>
      </c>
      <c r="P308">
        <f>IF(M308="Private",1,0)</f>
        <v>0</v>
      </c>
      <c r="Q308">
        <f>IF(G308=100,1,0)</f>
        <v>0</v>
      </c>
      <c r="R308" t="str">
        <f>IF(COUNTIF(pattern!$L$2:$L$100,A308),"ACTIVE","")</f>
        <v>ACTIVE</v>
      </c>
    </row>
    <row r="309" spans="1:18" x14ac:dyDescent="0.25">
      <c r="A309" t="s">
        <v>625</v>
      </c>
      <c r="B309" t="s">
        <v>822</v>
      </c>
      <c r="C309" s="6">
        <v>44708</v>
      </c>
      <c r="D309" t="s">
        <v>764</v>
      </c>
      <c r="E309">
        <v>60</v>
      </c>
      <c r="F309" s="2">
        <v>15</v>
      </c>
      <c r="G309">
        <v>15</v>
      </c>
      <c r="H309" t="s">
        <v>479</v>
      </c>
      <c r="I309">
        <f>WEEKNUM(C309)</f>
        <v>22</v>
      </c>
      <c r="J309" s="2">
        <f>F309-((G309/100)*F309)</f>
        <v>12.75</v>
      </c>
      <c r="K309" s="2">
        <f>(G309/100)*F309</f>
        <v>2.25</v>
      </c>
      <c r="L309" s="3">
        <f>J309*22.5</f>
        <v>286.875</v>
      </c>
      <c r="M309" t="str">
        <f>IF(G309=0,"Private",IF(G309=15,"Italki","Preply"))</f>
        <v>Italki</v>
      </c>
      <c r="N309">
        <f>IF(M309="Italki",1,0)</f>
        <v>1</v>
      </c>
      <c r="O309">
        <f>IF(M309="Preply",1,0)</f>
        <v>0</v>
      </c>
      <c r="P309">
        <f>IF(M309="Private",1,0)</f>
        <v>0</v>
      </c>
      <c r="Q309">
        <f>IF(G309=100,1,0)</f>
        <v>0</v>
      </c>
      <c r="R309" t="str">
        <f>IF(COUNTIF(pattern!$L$2:$L$100,A309),"ACTIVE","")</f>
        <v>ACTIVE</v>
      </c>
    </row>
    <row r="310" spans="1:18" x14ac:dyDescent="0.25">
      <c r="A310" t="s">
        <v>625</v>
      </c>
      <c r="B310" t="s">
        <v>822</v>
      </c>
      <c r="C310" s="6">
        <v>44726</v>
      </c>
      <c r="D310" t="s">
        <v>356</v>
      </c>
      <c r="E310">
        <v>60</v>
      </c>
      <c r="F310" s="2">
        <v>15</v>
      </c>
      <c r="G310">
        <v>15</v>
      </c>
      <c r="H310" t="s">
        <v>479</v>
      </c>
      <c r="I310">
        <f>WEEKNUM(C310)</f>
        <v>25</v>
      </c>
      <c r="J310" s="2">
        <f>F310-((G310/100)*F310)</f>
        <v>12.75</v>
      </c>
      <c r="K310" s="2">
        <f>(G310/100)*F310</f>
        <v>2.25</v>
      </c>
      <c r="L310" s="3">
        <f>J310*22.5</f>
        <v>286.875</v>
      </c>
      <c r="M310" t="str">
        <f>IF(G310=0,"Private",IF(G310=15,"Italki","Preply"))</f>
        <v>Italki</v>
      </c>
      <c r="N310">
        <f>IF(M310="Italki",1,0)</f>
        <v>1</v>
      </c>
      <c r="O310">
        <f>IF(M310="Preply",1,0)</f>
        <v>0</v>
      </c>
      <c r="P310">
        <f>IF(M310="Private",1,0)</f>
        <v>0</v>
      </c>
      <c r="Q310">
        <f>IF(G310=100,1,0)</f>
        <v>0</v>
      </c>
      <c r="R310" t="str">
        <f>IF(COUNTIF(pattern!$L$2:$L$100,A310),"ACTIVE","")</f>
        <v>ACTIVE</v>
      </c>
    </row>
    <row r="311" spans="1:18" x14ac:dyDescent="0.25">
      <c r="A311" t="s">
        <v>625</v>
      </c>
      <c r="B311" t="s">
        <v>822</v>
      </c>
      <c r="C311" s="6">
        <v>44733</v>
      </c>
      <c r="D311" t="s">
        <v>372</v>
      </c>
      <c r="E311">
        <v>60</v>
      </c>
      <c r="F311" s="2">
        <v>15</v>
      </c>
      <c r="G311">
        <v>15</v>
      </c>
      <c r="H311" t="s">
        <v>479</v>
      </c>
      <c r="I311">
        <f>WEEKNUM(C311)</f>
        <v>26</v>
      </c>
      <c r="J311" s="2">
        <f>F311-((G311/100)*F311)</f>
        <v>12.75</v>
      </c>
      <c r="K311" s="2">
        <f>(G311/100)*F311</f>
        <v>2.25</v>
      </c>
      <c r="L311" s="3">
        <f>J311*22.5</f>
        <v>286.875</v>
      </c>
      <c r="M311" t="str">
        <f>IF(G311=0,"Private",IF(G311=15,"Italki","Preply"))</f>
        <v>Italki</v>
      </c>
      <c r="N311">
        <f>IF(M311="Italki",1,0)</f>
        <v>1</v>
      </c>
      <c r="O311">
        <f>IF(M311="Preply",1,0)</f>
        <v>0</v>
      </c>
      <c r="P311">
        <f>IF(M311="Private",1,0)</f>
        <v>0</v>
      </c>
      <c r="Q311">
        <f>IF(G311=100,1,0)</f>
        <v>0</v>
      </c>
      <c r="R311" t="str">
        <f>IF(COUNTIF(pattern!$L$2:$L$100,A311),"ACTIVE","")</f>
        <v>ACTIVE</v>
      </c>
    </row>
    <row r="312" spans="1:18" x14ac:dyDescent="0.25">
      <c r="A312" t="s">
        <v>625</v>
      </c>
      <c r="B312" t="s">
        <v>822</v>
      </c>
      <c r="C312" s="6">
        <v>44740</v>
      </c>
      <c r="D312" t="s">
        <v>716</v>
      </c>
      <c r="E312">
        <v>60</v>
      </c>
      <c r="F312" s="2">
        <v>15</v>
      </c>
      <c r="G312">
        <v>15</v>
      </c>
      <c r="H312" t="s">
        <v>479</v>
      </c>
      <c r="I312">
        <f>WEEKNUM(C312)</f>
        <v>27</v>
      </c>
      <c r="J312" s="2">
        <f>F312-((G312/100)*F312)</f>
        <v>12.75</v>
      </c>
      <c r="K312" s="2">
        <f>(G312/100)*F312</f>
        <v>2.25</v>
      </c>
      <c r="L312" s="3">
        <f>J312*22.5</f>
        <v>286.875</v>
      </c>
      <c r="M312" t="str">
        <f>IF(G312=0,"Private",IF(G312=15,"Italki","Preply"))</f>
        <v>Italki</v>
      </c>
      <c r="N312">
        <f>IF(M312="Italki",1,0)</f>
        <v>1</v>
      </c>
      <c r="O312">
        <f>IF(M312="Preply",1,0)</f>
        <v>0</v>
      </c>
      <c r="P312">
        <f>IF(M312="Private",1,0)</f>
        <v>0</v>
      </c>
      <c r="Q312">
        <f>IF(G312=100,1,0)</f>
        <v>0</v>
      </c>
      <c r="R312" t="str">
        <f>IF(COUNTIF(pattern!$L$2:$L$100,A312),"ACTIVE","")</f>
        <v>ACTIVE</v>
      </c>
    </row>
    <row r="313" spans="1:18" x14ac:dyDescent="0.25">
      <c r="A313" t="s">
        <v>625</v>
      </c>
      <c r="B313" t="s">
        <v>822</v>
      </c>
      <c r="C313" s="6">
        <v>44747</v>
      </c>
      <c r="D313" t="s">
        <v>386</v>
      </c>
      <c r="E313">
        <v>60</v>
      </c>
      <c r="F313" s="2">
        <v>15</v>
      </c>
      <c r="G313">
        <v>15</v>
      </c>
      <c r="H313" t="s">
        <v>479</v>
      </c>
      <c r="I313">
        <f>WEEKNUM(C313)</f>
        <v>28</v>
      </c>
      <c r="J313" s="2">
        <f>F313-((G313/100)*F313)</f>
        <v>12.75</v>
      </c>
      <c r="K313" s="2">
        <f>(G313/100)*F313</f>
        <v>2.25</v>
      </c>
      <c r="L313" s="3">
        <f>J313*22.5</f>
        <v>286.875</v>
      </c>
      <c r="M313" t="str">
        <f>IF(G313=0,"Private",IF(G313=15,"Italki","Preply"))</f>
        <v>Italki</v>
      </c>
      <c r="N313">
        <f>IF(M313="Italki",1,0)</f>
        <v>1</v>
      </c>
      <c r="O313">
        <f>IF(M313="Preply",1,0)</f>
        <v>0</v>
      </c>
      <c r="P313">
        <f>IF(M313="Private",1,0)</f>
        <v>0</v>
      </c>
      <c r="Q313">
        <f>IF(G313=100,1,0)</f>
        <v>0</v>
      </c>
      <c r="R313" t="str">
        <f>IF(COUNTIF(pattern!$L$2:$L$100,A313),"ACTIVE","")</f>
        <v>ACTIVE</v>
      </c>
    </row>
    <row r="314" spans="1:18" x14ac:dyDescent="0.25">
      <c r="A314" t="s">
        <v>625</v>
      </c>
      <c r="B314" t="s">
        <v>822</v>
      </c>
      <c r="C314" s="6">
        <v>44764</v>
      </c>
      <c r="D314" t="s">
        <v>383</v>
      </c>
      <c r="E314">
        <v>60</v>
      </c>
      <c r="F314" s="2">
        <v>15</v>
      </c>
      <c r="G314">
        <v>15</v>
      </c>
      <c r="H314" t="s">
        <v>479</v>
      </c>
      <c r="I314">
        <f>WEEKNUM(C314)</f>
        <v>30</v>
      </c>
      <c r="J314" s="2">
        <f>F314-((G314/100)*F314)</f>
        <v>12.75</v>
      </c>
      <c r="K314" s="2">
        <f>(G314/100)*F314</f>
        <v>2.25</v>
      </c>
      <c r="L314" s="3">
        <f>J314*22.5</f>
        <v>286.875</v>
      </c>
      <c r="M314" t="str">
        <f>IF(G314=0,"Private",IF(G314=15,"Italki","Preply"))</f>
        <v>Italki</v>
      </c>
      <c r="N314">
        <f>IF(M314="Italki",1,0)</f>
        <v>1</v>
      </c>
      <c r="O314">
        <f>IF(M314="Preply",1,0)</f>
        <v>0</v>
      </c>
      <c r="P314">
        <f>IF(M314="Private",1,0)</f>
        <v>0</v>
      </c>
      <c r="Q314">
        <f>IF(G314=100,1,0)</f>
        <v>0</v>
      </c>
      <c r="R314" t="str">
        <f>IF(COUNTIF(pattern!$L$2:$L$100,A314),"ACTIVE","")</f>
        <v>ACTIVE</v>
      </c>
    </row>
    <row r="315" spans="1:18" x14ac:dyDescent="0.25">
      <c r="A315" t="s">
        <v>625</v>
      </c>
      <c r="B315" t="s">
        <v>822</v>
      </c>
      <c r="C315" s="6">
        <v>44785</v>
      </c>
      <c r="D315" t="s">
        <v>708</v>
      </c>
      <c r="E315">
        <v>60</v>
      </c>
      <c r="F315" s="2">
        <v>15</v>
      </c>
      <c r="G315">
        <v>15</v>
      </c>
      <c r="H315" t="s">
        <v>479</v>
      </c>
      <c r="I315">
        <f>WEEKNUM(C315)</f>
        <v>33</v>
      </c>
      <c r="J315" s="2">
        <f>F315-((G315/100)*F315)</f>
        <v>12.75</v>
      </c>
      <c r="K315" s="2">
        <f>(G315/100)*F315</f>
        <v>2.25</v>
      </c>
      <c r="L315" s="3">
        <f>J315*22.5</f>
        <v>286.875</v>
      </c>
      <c r="M315" t="str">
        <f>IF(G315=0,"Private",IF(G315=15,"Italki","Preply"))</f>
        <v>Italki</v>
      </c>
      <c r="N315">
        <f>IF(M315="Italki",1,0)</f>
        <v>1</v>
      </c>
      <c r="O315">
        <f>IF(M315="Preply",1,0)</f>
        <v>0</v>
      </c>
      <c r="P315">
        <f>IF(M315="Private",1,0)</f>
        <v>0</v>
      </c>
      <c r="Q315">
        <f>IF(G315=100,1,0)</f>
        <v>0</v>
      </c>
      <c r="R315" t="str">
        <f>IF(COUNTIF(pattern!$L$2:$L$100,A315),"ACTIVE","")</f>
        <v>ACTIVE</v>
      </c>
    </row>
    <row r="316" spans="1:18" x14ac:dyDescent="0.25">
      <c r="A316" t="s">
        <v>625</v>
      </c>
      <c r="B316" t="s">
        <v>822</v>
      </c>
      <c r="C316" s="6">
        <v>44791</v>
      </c>
      <c r="D316" t="s">
        <v>389</v>
      </c>
      <c r="E316">
        <v>60</v>
      </c>
      <c r="F316" s="2">
        <v>15</v>
      </c>
      <c r="G316">
        <v>15</v>
      </c>
      <c r="H316" t="s">
        <v>479</v>
      </c>
      <c r="I316">
        <f>WEEKNUM(C316)</f>
        <v>34</v>
      </c>
      <c r="J316" s="2">
        <f>F316-((G316/100)*F316)</f>
        <v>12.75</v>
      </c>
      <c r="K316" s="2">
        <f>(G316/100)*F316</f>
        <v>2.25</v>
      </c>
      <c r="L316" s="3">
        <f>J316*22.5</f>
        <v>286.875</v>
      </c>
      <c r="M316" t="str">
        <f>IF(G316=0,"Private",IF(G316=15,"Italki","Preply"))</f>
        <v>Italki</v>
      </c>
      <c r="N316">
        <f>IF(M316="Italki",1,0)</f>
        <v>1</v>
      </c>
      <c r="O316">
        <f>IF(M316="Preply",1,0)</f>
        <v>0</v>
      </c>
      <c r="P316">
        <f>IF(M316="Private",1,0)</f>
        <v>0</v>
      </c>
      <c r="Q316">
        <f>IF(G316=100,1,0)</f>
        <v>0</v>
      </c>
      <c r="R316" t="str">
        <f>IF(COUNTIF(pattern!$L$2:$L$100,A316),"ACTIVE","")</f>
        <v>ACTIVE</v>
      </c>
    </row>
    <row r="317" spans="1:18" x14ac:dyDescent="0.25">
      <c r="A317" t="s">
        <v>625</v>
      </c>
      <c r="B317" t="s">
        <v>822</v>
      </c>
      <c r="C317" s="6">
        <v>44816</v>
      </c>
      <c r="D317" t="s">
        <v>418</v>
      </c>
      <c r="E317">
        <v>60</v>
      </c>
      <c r="F317" s="2">
        <v>15</v>
      </c>
      <c r="G317">
        <v>15</v>
      </c>
      <c r="H317" t="s">
        <v>479</v>
      </c>
      <c r="I317">
        <f>WEEKNUM(C317)</f>
        <v>38</v>
      </c>
      <c r="J317" s="2">
        <f>F317-((G317/100)*F317)</f>
        <v>12.75</v>
      </c>
      <c r="K317" s="2">
        <f>(G317/100)*F317</f>
        <v>2.25</v>
      </c>
      <c r="L317" s="3">
        <f>J317*22.5</f>
        <v>286.875</v>
      </c>
      <c r="M317" t="str">
        <f>IF(G317=0,"Private",IF(G317=15,"Italki","Preply"))</f>
        <v>Italki</v>
      </c>
      <c r="N317">
        <f>IF(M317="Italki",1,0)</f>
        <v>1</v>
      </c>
      <c r="O317">
        <f>IF(M317="Preply",1,0)</f>
        <v>0</v>
      </c>
      <c r="P317">
        <f>IF(M317="Private",1,0)</f>
        <v>0</v>
      </c>
      <c r="Q317">
        <f>IF(G317=100,1,0)</f>
        <v>0</v>
      </c>
      <c r="R317" t="str">
        <f>IF(COUNTIF(pattern!$L$2:$L$100,A317),"ACTIVE","")</f>
        <v>ACTIVE</v>
      </c>
    </row>
    <row r="318" spans="1:18" x14ac:dyDescent="0.25">
      <c r="A318" t="s">
        <v>625</v>
      </c>
      <c r="B318" t="s">
        <v>822</v>
      </c>
      <c r="C318" s="6">
        <v>44841</v>
      </c>
      <c r="D318" t="s">
        <v>435</v>
      </c>
      <c r="E318">
        <v>60</v>
      </c>
      <c r="F318" s="2">
        <v>15</v>
      </c>
      <c r="G318">
        <v>15</v>
      </c>
      <c r="H318" t="s">
        <v>479</v>
      </c>
      <c r="I318">
        <f>WEEKNUM(C318)</f>
        <v>41</v>
      </c>
      <c r="J318" s="2">
        <f>F318-((G318/100)*F318)</f>
        <v>12.75</v>
      </c>
      <c r="K318" s="2">
        <f>(G318/100)*F318</f>
        <v>2.25</v>
      </c>
      <c r="L318" s="3">
        <f>J318*22.5</f>
        <v>286.875</v>
      </c>
      <c r="M318" t="str">
        <f>IF(G318=0,"Private",IF(G318=15,"Italki","Preply"))</f>
        <v>Italki</v>
      </c>
      <c r="N318">
        <f>IF(M318="Italki",1,0)</f>
        <v>1</v>
      </c>
      <c r="O318">
        <f>IF(M318="Preply",1,0)</f>
        <v>0</v>
      </c>
      <c r="P318">
        <f>IF(M318="Private",1,0)</f>
        <v>0</v>
      </c>
      <c r="Q318">
        <f>IF(G318=100,1,0)</f>
        <v>0</v>
      </c>
      <c r="R318" t="str">
        <f>IF(COUNTIF(pattern!$L$2:$L$100,A318),"ACTIVE","")</f>
        <v>ACTIVE</v>
      </c>
    </row>
    <row r="319" spans="1:18" x14ac:dyDescent="0.25">
      <c r="A319" t="s">
        <v>625</v>
      </c>
      <c r="B319" t="s">
        <v>822</v>
      </c>
      <c r="C319" s="6">
        <v>44848</v>
      </c>
      <c r="D319" t="s">
        <v>438</v>
      </c>
      <c r="E319">
        <v>60</v>
      </c>
      <c r="F319" s="2">
        <v>15</v>
      </c>
      <c r="G319">
        <v>15</v>
      </c>
      <c r="H319" t="s">
        <v>479</v>
      </c>
      <c r="I319">
        <f>WEEKNUM(C319)</f>
        <v>42</v>
      </c>
      <c r="J319" s="2">
        <f>F319-((G319/100)*F319)</f>
        <v>12.75</v>
      </c>
      <c r="K319" s="2">
        <f>(G319/100)*F319</f>
        <v>2.25</v>
      </c>
      <c r="L319" s="3">
        <f>J319*22.5</f>
        <v>286.875</v>
      </c>
      <c r="M319" t="str">
        <f>IF(G319=0,"Private",IF(G319=15,"Italki","Preply"))</f>
        <v>Italki</v>
      </c>
      <c r="N319">
        <f>IF(M319="Italki",1,0)</f>
        <v>1</v>
      </c>
      <c r="O319">
        <f>IF(M319="Preply",1,0)</f>
        <v>0</v>
      </c>
      <c r="P319">
        <f>IF(M319="Private",1,0)</f>
        <v>0</v>
      </c>
      <c r="Q319">
        <f>IF(G319=100,1,0)</f>
        <v>0</v>
      </c>
      <c r="R319" t="str">
        <f>IF(COUNTIF(pattern!$L$2:$L$100,A319),"ACTIVE","")</f>
        <v>ACTIVE</v>
      </c>
    </row>
    <row r="320" spans="1:18" x14ac:dyDescent="0.25">
      <c r="A320" t="s">
        <v>625</v>
      </c>
      <c r="B320" t="s">
        <v>822</v>
      </c>
      <c r="C320" s="6">
        <v>44853</v>
      </c>
      <c r="D320" t="s">
        <v>442</v>
      </c>
      <c r="E320">
        <v>60</v>
      </c>
      <c r="F320" s="2">
        <v>15</v>
      </c>
      <c r="G320">
        <v>15</v>
      </c>
      <c r="H320" t="s">
        <v>479</v>
      </c>
      <c r="I320">
        <f>WEEKNUM(C320)</f>
        <v>43</v>
      </c>
      <c r="J320" s="2">
        <f>F320-((G320/100)*F320)</f>
        <v>12.75</v>
      </c>
      <c r="K320" s="2">
        <f>(G320/100)*F320</f>
        <v>2.25</v>
      </c>
      <c r="L320" s="3">
        <f>J320*22.5</f>
        <v>286.875</v>
      </c>
      <c r="M320" t="str">
        <f>IF(G320=0,"Private",IF(G320=15,"Italki","Preply"))</f>
        <v>Italki</v>
      </c>
      <c r="N320">
        <f>IF(M320="Italki",1,0)</f>
        <v>1</v>
      </c>
      <c r="O320">
        <f>IF(M320="Preply",1,0)</f>
        <v>0</v>
      </c>
      <c r="P320">
        <f>IF(M320="Private",1,0)</f>
        <v>0</v>
      </c>
      <c r="Q320">
        <f>IF(G320=100,1,0)</f>
        <v>0</v>
      </c>
      <c r="R320" t="str">
        <f>IF(COUNTIF(pattern!$L$2:$L$100,A320),"ACTIVE","")</f>
        <v>ACTIVE</v>
      </c>
    </row>
    <row r="321" spans="1:18" x14ac:dyDescent="0.25">
      <c r="A321" t="s">
        <v>625</v>
      </c>
      <c r="B321" t="s">
        <v>822</v>
      </c>
      <c r="C321" s="6">
        <v>44865</v>
      </c>
      <c r="D321" t="s">
        <v>728</v>
      </c>
      <c r="E321">
        <v>60</v>
      </c>
      <c r="F321" s="2">
        <v>15</v>
      </c>
      <c r="G321">
        <v>15</v>
      </c>
      <c r="H321" t="s">
        <v>479</v>
      </c>
      <c r="I321">
        <f>WEEKNUM(C321)</f>
        <v>45</v>
      </c>
      <c r="J321" s="2">
        <f>F321-((G321/100)*F321)</f>
        <v>12.75</v>
      </c>
      <c r="K321" s="2">
        <f>(G321/100)*F321</f>
        <v>2.25</v>
      </c>
      <c r="L321" s="3">
        <f>J321*22.5</f>
        <v>286.875</v>
      </c>
      <c r="M321" t="str">
        <f>IF(G321=0,"Private",IF(G321=15,"Italki","Preply"))</f>
        <v>Italki</v>
      </c>
      <c r="N321">
        <f>IF(M321="Italki",1,0)</f>
        <v>1</v>
      </c>
      <c r="O321">
        <f>IF(M321="Preply",1,0)</f>
        <v>0</v>
      </c>
      <c r="P321">
        <f>IF(M321="Private",1,0)</f>
        <v>0</v>
      </c>
      <c r="Q321">
        <f>IF(G321=100,1,0)</f>
        <v>0</v>
      </c>
      <c r="R321" t="str">
        <f>IF(COUNTIF(pattern!$L$2:$L$100,A321),"ACTIVE","")</f>
        <v>ACTIVE</v>
      </c>
    </row>
    <row r="322" spans="1:18" x14ac:dyDescent="0.25">
      <c r="A322" t="s">
        <v>625</v>
      </c>
      <c r="B322" t="s">
        <v>822</v>
      </c>
      <c r="C322" s="6">
        <v>44869</v>
      </c>
      <c r="D322" t="s">
        <v>724</v>
      </c>
      <c r="E322">
        <v>60</v>
      </c>
      <c r="F322" s="2">
        <v>15</v>
      </c>
      <c r="G322">
        <v>15</v>
      </c>
      <c r="H322" t="s">
        <v>479</v>
      </c>
      <c r="I322">
        <f>WEEKNUM(C322)</f>
        <v>45</v>
      </c>
      <c r="J322" s="2">
        <f>F322-((G322/100)*F322)</f>
        <v>12.75</v>
      </c>
      <c r="K322" s="2">
        <f>(G322/100)*F322</f>
        <v>2.25</v>
      </c>
      <c r="L322" s="3">
        <f>J322*22.5</f>
        <v>286.875</v>
      </c>
      <c r="M322" t="str">
        <f>IF(G322=0,"Private",IF(G322=15,"Italki","Preply"))</f>
        <v>Italki</v>
      </c>
      <c r="N322">
        <f>IF(M322="Italki",1,0)</f>
        <v>1</v>
      </c>
      <c r="O322">
        <f>IF(M322="Preply",1,0)</f>
        <v>0</v>
      </c>
      <c r="P322">
        <f>IF(M322="Private",1,0)</f>
        <v>0</v>
      </c>
      <c r="Q322">
        <f>IF(G322=100,1,0)</f>
        <v>0</v>
      </c>
      <c r="R322" t="str">
        <f>IF(COUNTIF(pattern!$L$2:$L$100,A322),"ACTIVE","")</f>
        <v>ACTIVE</v>
      </c>
    </row>
    <row r="323" spans="1:18" x14ac:dyDescent="0.25">
      <c r="A323" t="s">
        <v>625</v>
      </c>
      <c r="B323" t="s">
        <v>822</v>
      </c>
      <c r="C323" s="6">
        <v>44874</v>
      </c>
      <c r="D323" t="s">
        <v>645</v>
      </c>
      <c r="E323">
        <v>60</v>
      </c>
      <c r="F323" s="2">
        <v>15</v>
      </c>
      <c r="G323">
        <v>15</v>
      </c>
      <c r="H323" t="s">
        <v>479</v>
      </c>
      <c r="I323">
        <f>WEEKNUM(C323)</f>
        <v>46</v>
      </c>
      <c r="J323" s="2">
        <f>F323-((G323/100)*F323)</f>
        <v>12.75</v>
      </c>
      <c r="K323" s="2">
        <f>(G323/100)*F323</f>
        <v>2.25</v>
      </c>
      <c r="L323" s="3">
        <f>J323*22.5</f>
        <v>286.875</v>
      </c>
      <c r="M323" t="str">
        <f>IF(G323=0,"Private",IF(G323=15,"Italki","Preply"))</f>
        <v>Italki</v>
      </c>
      <c r="N323">
        <f>IF(M323="Italki",1,0)</f>
        <v>1</v>
      </c>
      <c r="O323">
        <f>IF(M323="Preply",1,0)</f>
        <v>0</v>
      </c>
      <c r="P323">
        <f>IF(M323="Private",1,0)</f>
        <v>0</v>
      </c>
      <c r="Q323">
        <f>IF(G323=100,1,0)</f>
        <v>0</v>
      </c>
      <c r="R323" t="str">
        <f>IF(COUNTIF(pattern!$L$2:$L$100,A323),"ACTIVE","")</f>
        <v>ACTIVE</v>
      </c>
    </row>
    <row r="324" spans="1:18" x14ac:dyDescent="0.25">
      <c r="A324" t="s">
        <v>625</v>
      </c>
      <c r="B324" t="s">
        <v>822</v>
      </c>
      <c r="C324" s="6">
        <v>44875</v>
      </c>
      <c r="D324" t="s">
        <v>646</v>
      </c>
      <c r="E324">
        <v>60</v>
      </c>
      <c r="F324" s="2">
        <v>15</v>
      </c>
      <c r="G324">
        <v>15</v>
      </c>
      <c r="H324" t="s">
        <v>479</v>
      </c>
      <c r="I324">
        <f>WEEKNUM(C324)</f>
        <v>46</v>
      </c>
      <c r="J324" s="2">
        <f>F324-((G324/100)*F324)</f>
        <v>12.75</v>
      </c>
      <c r="K324" s="2">
        <f>(G324/100)*F324</f>
        <v>2.25</v>
      </c>
      <c r="L324" s="3">
        <f>J324*22.5</f>
        <v>286.875</v>
      </c>
      <c r="M324" t="str">
        <f>IF(G324=0,"Private",IF(G324=15,"Italki","Preply"))</f>
        <v>Italki</v>
      </c>
      <c r="N324">
        <f>IF(M324="Italki",1,0)</f>
        <v>1</v>
      </c>
      <c r="O324">
        <f>IF(M324="Preply",1,0)</f>
        <v>0</v>
      </c>
      <c r="P324">
        <f>IF(M324="Private",1,0)</f>
        <v>0</v>
      </c>
      <c r="Q324">
        <f>IF(G324=100,1,0)</f>
        <v>0</v>
      </c>
      <c r="R324" t="str">
        <f>IF(COUNTIF(pattern!$L$2:$L$100,A324),"ACTIVE","")</f>
        <v>ACTIVE</v>
      </c>
    </row>
    <row r="325" spans="1:18" x14ac:dyDescent="0.25">
      <c r="A325" t="s">
        <v>625</v>
      </c>
      <c r="B325" t="s">
        <v>822</v>
      </c>
      <c r="C325" s="6">
        <v>44876</v>
      </c>
      <c r="D325" t="s">
        <v>723</v>
      </c>
      <c r="E325">
        <v>60</v>
      </c>
      <c r="F325" s="2">
        <v>15</v>
      </c>
      <c r="G325">
        <v>15</v>
      </c>
      <c r="H325" t="s">
        <v>479</v>
      </c>
      <c r="I325">
        <f>WEEKNUM(C325)</f>
        <v>46</v>
      </c>
      <c r="J325" s="2">
        <f>F325-((G325/100)*F325)</f>
        <v>12.75</v>
      </c>
      <c r="K325" s="2">
        <f>(G325/100)*F325</f>
        <v>2.25</v>
      </c>
      <c r="L325" s="3">
        <f>J325*22.5</f>
        <v>286.875</v>
      </c>
      <c r="M325" t="str">
        <f>IF(G325=0,"Private",IF(G325=15,"Italki","Preply"))</f>
        <v>Italki</v>
      </c>
      <c r="N325">
        <f>IF(M325="Italki",1,0)</f>
        <v>1</v>
      </c>
      <c r="O325">
        <f>IF(M325="Preply",1,0)</f>
        <v>0</v>
      </c>
      <c r="P325">
        <f>IF(M325="Private",1,0)</f>
        <v>0</v>
      </c>
      <c r="Q325">
        <f>IF(G325=100,1,0)</f>
        <v>0</v>
      </c>
      <c r="R325" t="str">
        <f>IF(COUNTIF(pattern!$L$2:$L$100,A325),"ACTIVE","")</f>
        <v>ACTIVE</v>
      </c>
    </row>
    <row r="326" spans="1:18" x14ac:dyDescent="0.25">
      <c r="A326" t="s">
        <v>625</v>
      </c>
      <c r="B326" t="s">
        <v>822</v>
      </c>
      <c r="C326" s="6">
        <v>44879</v>
      </c>
      <c r="D326" t="s">
        <v>722</v>
      </c>
      <c r="E326">
        <v>60</v>
      </c>
      <c r="F326" s="2">
        <v>15</v>
      </c>
      <c r="G326">
        <v>15</v>
      </c>
      <c r="H326" t="s">
        <v>479</v>
      </c>
      <c r="I326">
        <f>WEEKNUM(C326)</f>
        <v>47</v>
      </c>
      <c r="J326" s="2">
        <f>F326-((G326/100)*F326)</f>
        <v>12.75</v>
      </c>
      <c r="K326" s="2">
        <f>(G326/100)*F326</f>
        <v>2.25</v>
      </c>
      <c r="L326" s="3">
        <f>J326*22.5</f>
        <v>286.875</v>
      </c>
      <c r="M326" t="str">
        <f>IF(G326=0,"Private",IF(G326=15,"Italki","Preply"))</f>
        <v>Italki</v>
      </c>
      <c r="N326">
        <f>IF(M326="Italki",1,0)</f>
        <v>1</v>
      </c>
      <c r="O326">
        <f>IF(M326="Preply",1,0)</f>
        <v>0</v>
      </c>
      <c r="P326">
        <f>IF(M326="Private",1,0)</f>
        <v>0</v>
      </c>
      <c r="Q326">
        <f>IF(G326=100,1,0)</f>
        <v>0</v>
      </c>
      <c r="R326" t="str">
        <f>IF(COUNTIF(pattern!$L$2:$L$100,A326),"ACTIVE","")</f>
        <v>ACTIVE</v>
      </c>
    </row>
    <row r="327" spans="1:18" x14ac:dyDescent="0.25">
      <c r="A327" t="s">
        <v>625</v>
      </c>
      <c r="B327" t="s">
        <v>822</v>
      </c>
      <c r="C327" s="6">
        <v>44880</v>
      </c>
      <c r="D327" t="s">
        <v>456</v>
      </c>
      <c r="E327">
        <v>60</v>
      </c>
      <c r="F327" s="2">
        <v>15</v>
      </c>
      <c r="G327">
        <v>15</v>
      </c>
      <c r="H327" t="s">
        <v>479</v>
      </c>
      <c r="I327">
        <f>WEEKNUM(C327)</f>
        <v>47</v>
      </c>
      <c r="J327" s="2">
        <f>F327-((G327/100)*F327)</f>
        <v>12.75</v>
      </c>
      <c r="K327" s="2">
        <f>(G327/100)*F327</f>
        <v>2.25</v>
      </c>
      <c r="L327" s="3">
        <f>J327*22.5</f>
        <v>286.875</v>
      </c>
      <c r="M327" t="str">
        <f>IF(G327=0,"Private",IF(G327=15,"Italki","Preply"))</f>
        <v>Italki</v>
      </c>
      <c r="N327">
        <f>IF(M327="Italki",1,0)</f>
        <v>1</v>
      </c>
      <c r="O327">
        <f>IF(M327="Preply",1,0)</f>
        <v>0</v>
      </c>
      <c r="P327">
        <f>IF(M327="Private",1,0)</f>
        <v>0</v>
      </c>
      <c r="Q327">
        <f>IF(G327=100,1,0)</f>
        <v>0</v>
      </c>
      <c r="R327" t="str">
        <f>IF(COUNTIF(pattern!$L$2:$L$100,A327),"ACTIVE","")</f>
        <v>ACTIVE</v>
      </c>
    </row>
    <row r="328" spans="1:18" x14ac:dyDescent="0.25">
      <c r="A328" t="s">
        <v>625</v>
      </c>
      <c r="B328" t="s">
        <v>822</v>
      </c>
      <c r="C328" s="6">
        <v>44882</v>
      </c>
      <c r="D328" t="s">
        <v>457</v>
      </c>
      <c r="E328">
        <v>60</v>
      </c>
      <c r="F328" s="2">
        <v>15</v>
      </c>
      <c r="G328">
        <v>15</v>
      </c>
      <c r="H328" t="s">
        <v>479</v>
      </c>
      <c r="I328">
        <f>WEEKNUM(C328)</f>
        <v>47</v>
      </c>
      <c r="J328" s="2">
        <f>F328-((G328/100)*F328)</f>
        <v>12.75</v>
      </c>
      <c r="K328" s="2">
        <f>(G328/100)*F328</f>
        <v>2.25</v>
      </c>
      <c r="L328" s="3">
        <f>J328*22.5</f>
        <v>286.875</v>
      </c>
      <c r="M328" t="str">
        <f>IF(G328=0,"Private",IF(G328=15,"Italki","Preply"))</f>
        <v>Italki</v>
      </c>
      <c r="N328">
        <f>IF(M328="Italki",1,0)</f>
        <v>1</v>
      </c>
      <c r="O328">
        <f>IF(M328="Preply",1,0)</f>
        <v>0</v>
      </c>
      <c r="P328">
        <f>IF(M328="Private",1,0)</f>
        <v>0</v>
      </c>
      <c r="Q328">
        <f>IF(G328=100,1,0)</f>
        <v>0</v>
      </c>
      <c r="R328" t="str">
        <f>IF(COUNTIF(pattern!$L$2:$L$100,A328),"ACTIVE","")</f>
        <v>ACTIVE</v>
      </c>
    </row>
    <row r="329" spans="1:18" x14ac:dyDescent="0.25">
      <c r="A329" t="s">
        <v>625</v>
      </c>
      <c r="B329" t="s">
        <v>822</v>
      </c>
      <c r="C329" s="6">
        <v>44882</v>
      </c>
      <c r="D329" t="s">
        <v>460</v>
      </c>
      <c r="E329">
        <v>60</v>
      </c>
      <c r="F329" s="2">
        <v>24</v>
      </c>
      <c r="G329">
        <v>15</v>
      </c>
      <c r="H329" t="s">
        <v>479</v>
      </c>
      <c r="I329">
        <f>WEEKNUM(C329)</f>
        <v>47</v>
      </c>
      <c r="J329" s="2">
        <f>F329-((G329/100)*F329)</f>
        <v>20.399999999999999</v>
      </c>
      <c r="K329" s="2">
        <f>(G329/100)*F329</f>
        <v>3.5999999999999996</v>
      </c>
      <c r="L329" s="3">
        <f>J329*22.5</f>
        <v>458.99999999999994</v>
      </c>
      <c r="M329" t="str">
        <f>IF(G329=0,"Private",IF(G329=15,"Italki","Preply"))</f>
        <v>Italki</v>
      </c>
      <c r="N329">
        <f>IF(M329="Italki",1,0)</f>
        <v>1</v>
      </c>
      <c r="O329">
        <f>IF(M329="Preply",1,0)</f>
        <v>0</v>
      </c>
      <c r="P329">
        <f>IF(M329="Private",1,0)</f>
        <v>0</v>
      </c>
      <c r="Q329">
        <f>IF(G329=100,1,0)</f>
        <v>0</v>
      </c>
      <c r="R329" t="str">
        <f>IF(COUNTIF(pattern!$L$2:$L$100,A329),"ACTIVE","")</f>
        <v>ACTIVE</v>
      </c>
    </row>
    <row r="330" spans="1:18" x14ac:dyDescent="0.25">
      <c r="A330" t="s">
        <v>625</v>
      </c>
      <c r="B330" t="s">
        <v>822</v>
      </c>
      <c r="C330" s="6">
        <v>44939</v>
      </c>
      <c r="D330" t="s">
        <v>785</v>
      </c>
      <c r="E330">
        <v>60</v>
      </c>
      <c r="F330" s="2">
        <v>24</v>
      </c>
      <c r="G330">
        <v>15</v>
      </c>
      <c r="H330" t="s">
        <v>479</v>
      </c>
      <c r="I330">
        <f>WEEKNUM(C330)</f>
        <v>2</v>
      </c>
      <c r="J330" s="2">
        <f>F330-((G330/100)*F330)</f>
        <v>20.399999999999999</v>
      </c>
      <c r="K330" s="2">
        <f>(G330/100)*F330</f>
        <v>3.5999999999999996</v>
      </c>
      <c r="L330" s="3">
        <f>J330*22.5</f>
        <v>458.99999999999994</v>
      </c>
      <c r="M330" t="str">
        <f>IF(G330=0,"Private",IF(G330=15,"Italki","Preply"))</f>
        <v>Italki</v>
      </c>
      <c r="N330">
        <f>IF(M330="Italki",1,0)</f>
        <v>1</v>
      </c>
      <c r="O330">
        <f>IF(M330="Preply",1,0)</f>
        <v>0</v>
      </c>
      <c r="P330">
        <f>IF(M330="Private",1,0)</f>
        <v>0</v>
      </c>
      <c r="Q330">
        <f>IF(G330=100,1,0)</f>
        <v>0</v>
      </c>
      <c r="R330" t="str">
        <f>IF(COUNTIF(pattern!$L$2:$L$100,A330),"ACTIVE","")</f>
        <v>ACTIVE</v>
      </c>
    </row>
    <row r="331" spans="1:18" x14ac:dyDescent="0.25">
      <c r="A331" t="s">
        <v>493</v>
      </c>
      <c r="B331" t="s">
        <v>823</v>
      </c>
      <c r="C331" s="6">
        <v>44725</v>
      </c>
      <c r="D331" t="s">
        <v>46</v>
      </c>
      <c r="E331">
        <v>60</v>
      </c>
      <c r="F331" s="2">
        <v>22</v>
      </c>
      <c r="G331">
        <v>100</v>
      </c>
      <c r="H331" t="s">
        <v>479</v>
      </c>
      <c r="I331">
        <f>WEEKNUM(C331)</f>
        <v>25</v>
      </c>
      <c r="J331" s="2">
        <f>F331-((G331/100)*F331)</f>
        <v>0</v>
      </c>
      <c r="K331" s="2">
        <f>(G331/100)*F331</f>
        <v>22</v>
      </c>
      <c r="L331" s="3">
        <f>J331*22.5</f>
        <v>0</v>
      </c>
      <c r="M331" t="str">
        <f>IF(G331=0,"Private",IF(G331=15,"Italki","Preply"))</f>
        <v>Preply</v>
      </c>
      <c r="N331">
        <f>IF(M331="Italki",1,0)</f>
        <v>0</v>
      </c>
      <c r="O331">
        <f>IF(M331="Preply",1,0)</f>
        <v>1</v>
      </c>
      <c r="P331">
        <f>IF(M331="Private",1,0)</f>
        <v>0</v>
      </c>
      <c r="Q331">
        <f>IF(G331=100,1,0)</f>
        <v>1</v>
      </c>
      <c r="R331" t="str">
        <f>IF(COUNTIF(pattern!$L$2:$L$100,A331),"ACTIVE","")</f>
        <v/>
      </c>
    </row>
    <row r="332" spans="1:18" x14ac:dyDescent="0.25">
      <c r="A332" t="s">
        <v>19</v>
      </c>
      <c r="B332" t="s">
        <v>824</v>
      </c>
      <c r="C332" s="6">
        <v>44586</v>
      </c>
      <c r="D332" t="s">
        <v>673</v>
      </c>
      <c r="E332">
        <v>60</v>
      </c>
      <c r="F332" s="2">
        <v>15</v>
      </c>
      <c r="G332">
        <v>100</v>
      </c>
      <c r="H332" s="7" t="s">
        <v>479</v>
      </c>
      <c r="I332">
        <f>WEEKNUM(C332)</f>
        <v>5</v>
      </c>
      <c r="J332" s="2">
        <f>F332-((G332/100)*F332)</f>
        <v>0</v>
      </c>
      <c r="K332" s="2">
        <f>(G332/100)*F332</f>
        <v>15</v>
      </c>
      <c r="L332" s="3">
        <f>J332*22.5</f>
        <v>0</v>
      </c>
      <c r="M332" t="str">
        <f>IF(G332=0,"Private",IF(G332=15,"Italki","Preply"))</f>
        <v>Preply</v>
      </c>
      <c r="N332">
        <f>IF(M332="Italki",1,0)</f>
        <v>0</v>
      </c>
      <c r="O332">
        <f>IF(M332="Preply",1,0)</f>
        <v>1</v>
      </c>
      <c r="P332">
        <f>IF(M332="Private",1,0)</f>
        <v>0</v>
      </c>
      <c r="Q332">
        <f>IF(G332=100,1,0)</f>
        <v>1</v>
      </c>
      <c r="R332" t="str">
        <f>IF(COUNTIF(pattern!$L$2:$L$100,A332),"ACTIVE","")</f>
        <v/>
      </c>
    </row>
    <row r="333" spans="1:18" x14ac:dyDescent="0.25">
      <c r="A333" t="s">
        <v>19</v>
      </c>
      <c r="B333" t="s">
        <v>824</v>
      </c>
      <c r="C333" s="6">
        <v>44601</v>
      </c>
      <c r="D333" t="s">
        <v>296</v>
      </c>
      <c r="E333">
        <v>60</v>
      </c>
      <c r="F333" s="2">
        <v>15</v>
      </c>
      <c r="G333">
        <v>28</v>
      </c>
      <c r="H333" s="7" t="s">
        <v>479</v>
      </c>
      <c r="I333">
        <f>WEEKNUM(C333)</f>
        <v>7</v>
      </c>
      <c r="J333" s="2">
        <f>F333-((G333/100)*F333)</f>
        <v>10.8</v>
      </c>
      <c r="K333" s="2">
        <f>(G333/100)*F333</f>
        <v>4.2</v>
      </c>
      <c r="L333" s="3">
        <f>J333*22.5</f>
        <v>243.00000000000003</v>
      </c>
      <c r="M333" t="str">
        <f>IF(G333=0,"Private",IF(G333=15,"Italki","Preply"))</f>
        <v>Preply</v>
      </c>
      <c r="N333">
        <f>IF(M333="Italki",1,0)</f>
        <v>0</v>
      </c>
      <c r="O333">
        <f>IF(M333="Preply",1,0)</f>
        <v>1</v>
      </c>
      <c r="P333">
        <f>IF(M333="Private",1,0)</f>
        <v>0</v>
      </c>
      <c r="Q333">
        <f>IF(G333=100,1,0)</f>
        <v>0</v>
      </c>
      <c r="R333" t="str">
        <f>IF(COUNTIF(pattern!$L$2:$L$100,A333),"ACTIVE","")</f>
        <v/>
      </c>
    </row>
    <row r="334" spans="1:18" x14ac:dyDescent="0.25">
      <c r="A334" t="s">
        <v>14</v>
      </c>
      <c r="B334" t="s">
        <v>825</v>
      </c>
      <c r="C334" s="6">
        <v>44533</v>
      </c>
      <c r="D334" t="s">
        <v>40</v>
      </c>
      <c r="E334">
        <v>45</v>
      </c>
      <c r="F334" s="2">
        <v>7.5</v>
      </c>
      <c r="G334">
        <v>100</v>
      </c>
      <c r="H334" s="7" t="s">
        <v>480</v>
      </c>
      <c r="I334">
        <f>WEEKNUM(C334)</f>
        <v>49</v>
      </c>
      <c r="J334" s="2">
        <f>F334-((G334/100)*F334)</f>
        <v>0</v>
      </c>
      <c r="K334" s="2">
        <f>(G334/100)*F334</f>
        <v>7.5</v>
      </c>
      <c r="L334" s="3">
        <f>J334*22.5</f>
        <v>0</v>
      </c>
      <c r="M334" t="str">
        <f>IF(G334=0,"Private",IF(G334=15,"Italki","Preply"))</f>
        <v>Preply</v>
      </c>
      <c r="N334">
        <f>IF(M334="Italki",1,0)</f>
        <v>0</v>
      </c>
      <c r="O334">
        <f>IF(M334="Preply",1,0)</f>
        <v>1</v>
      </c>
      <c r="P334">
        <f>IF(M334="Private",1,0)</f>
        <v>0</v>
      </c>
      <c r="Q334">
        <f>IF(G334=100,1,0)</f>
        <v>1</v>
      </c>
      <c r="R334" t="str">
        <f>IF(COUNTIF(pattern!$L$2:$L$100,A334),"ACTIVE","")</f>
        <v/>
      </c>
    </row>
    <row r="335" spans="1:18" x14ac:dyDescent="0.25">
      <c r="A335" t="s">
        <v>14</v>
      </c>
      <c r="B335" t="s">
        <v>825</v>
      </c>
      <c r="C335" s="6">
        <v>44536</v>
      </c>
      <c r="D335" t="s">
        <v>56</v>
      </c>
      <c r="E335">
        <v>45</v>
      </c>
      <c r="F335" s="2">
        <v>7.5</v>
      </c>
      <c r="G335">
        <v>33</v>
      </c>
      <c r="H335" s="7" t="s">
        <v>480</v>
      </c>
      <c r="I335">
        <f>WEEKNUM(C335)</f>
        <v>50</v>
      </c>
      <c r="J335" s="2">
        <f>F335-((G335/100)*F335)</f>
        <v>5.0250000000000004</v>
      </c>
      <c r="K335" s="2">
        <f>(G335/100)*F335</f>
        <v>2.4750000000000001</v>
      </c>
      <c r="L335" s="3">
        <f>J335*22.5</f>
        <v>113.06250000000001</v>
      </c>
      <c r="M335" t="str">
        <f>IF(G335=0,"Private",IF(G335=15,"Italki","Preply"))</f>
        <v>Preply</v>
      </c>
      <c r="N335">
        <f>IF(M335="Italki",1,0)</f>
        <v>0</v>
      </c>
      <c r="O335">
        <f>IF(M335="Preply",1,0)</f>
        <v>1</v>
      </c>
      <c r="P335">
        <f>IF(M335="Private",1,0)</f>
        <v>0</v>
      </c>
      <c r="Q335">
        <f>IF(G335=100,1,0)</f>
        <v>0</v>
      </c>
      <c r="R335" t="str">
        <f>IF(COUNTIF(pattern!$L$2:$L$100,A335),"ACTIVE","")</f>
        <v/>
      </c>
    </row>
    <row r="336" spans="1:18" x14ac:dyDescent="0.25">
      <c r="A336" t="s">
        <v>14</v>
      </c>
      <c r="B336" t="s">
        <v>825</v>
      </c>
      <c r="C336" s="6">
        <v>44538</v>
      </c>
      <c r="D336" t="s">
        <v>67</v>
      </c>
      <c r="E336">
        <v>45</v>
      </c>
      <c r="F336" s="2">
        <v>7.5</v>
      </c>
      <c r="G336">
        <v>33</v>
      </c>
      <c r="H336" s="7" t="s">
        <v>480</v>
      </c>
      <c r="I336">
        <f>WEEKNUM(C336)</f>
        <v>50</v>
      </c>
      <c r="J336" s="2">
        <f>F336-((G336/100)*F336)</f>
        <v>5.0250000000000004</v>
      </c>
      <c r="K336" s="2">
        <f>(G336/100)*F336</f>
        <v>2.4750000000000001</v>
      </c>
      <c r="L336" s="3">
        <f>J336*22.5</f>
        <v>113.06250000000001</v>
      </c>
      <c r="M336" t="str">
        <f>IF(G336=0,"Private",IF(G336=15,"Italki","Preply"))</f>
        <v>Preply</v>
      </c>
      <c r="N336">
        <f>IF(M336="Italki",1,0)</f>
        <v>0</v>
      </c>
      <c r="O336">
        <f>IF(M336="Preply",1,0)</f>
        <v>1</v>
      </c>
      <c r="P336">
        <f>IF(M336="Private",1,0)</f>
        <v>0</v>
      </c>
      <c r="Q336">
        <f>IF(G336=100,1,0)</f>
        <v>0</v>
      </c>
      <c r="R336" t="str">
        <f>IF(COUNTIF(pattern!$L$2:$L$100,A336),"ACTIVE","")</f>
        <v/>
      </c>
    </row>
    <row r="337" spans="1:18" x14ac:dyDescent="0.25">
      <c r="A337" t="s">
        <v>14</v>
      </c>
      <c r="B337" t="s">
        <v>825</v>
      </c>
      <c r="C337" s="6">
        <v>44540</v>
      </c>
      <c r="D337" t="s">
        <v>67</v>
      </c>
      <c r="E337">
        <v>45</v>
      </c>
      <c r="F337" s="2">
        <v>7.5</v>
      </c>
      <c r="G337">
        <v>33</v>
      </c>
      <c r="H337" s="7" t="s">
        <v>480</v>
      </c>
      <c r="I337">
        <f>WEEKNUM(C337)</f>
        <v>50</v>
      </c>
      <c r="J337" s="2">
        <f>F337-((G337/100)*F337)</f>
        <v>5.0250000000000004</v>
      </c>
      <c r="K337" s="2">
        <f>(G337/100)*F337</f>
        <v>2.4750000000000001</v>
      </c>
      <c r="L337" s="3">
        <f>J337*22.5</f>
        <v>113.06250000000001</v>
      </c>
      <c r="M337" t="str">
        <f>IF(G337=0,"Private",IF(G337=15,"Italki","Preply"))</f>
        <v>Preply</v>
      </c>
      <c r="N337">
        <f>IF(M337="Italki",1,0)</f>
        <v>0</v>
      </c>
      <c r="O337">
        <f>IF(M337="Preply",1,0)</f>
        <v>1</v>
      </c>
      <c r="P337">
        <f>IF(M337="Private",1,0)</f>
        <v>0</v>
      </c>
      <c r="Q337">
        <f>IF(G337=100,1,0)</f>
        <v>0</v>
      </c>
      <c r="R337" t="str">
        <f>IF(COUNTIF(pattern!$L$2:$L$100,A337),"ACTIVE","")</f>
        <v/>
      </c>
    </row>
    <row r="338" spans="1:18" x14ac:dyDescent="0.25">
      <c r="A338" t="s">
        <v>14</v>
      </c>
      <c r="B338" t="s">
        <v>825</v>
      </c>
      <c r="C338" s="6">
        <v>44543</v>
      </c>
      <c r="D338" t="s">
        <v>85</v>
      </c>
      <c r="E338">
        <v>45</v>
      </c>
      <c r="F338" s="2">
        <v>7.5</v>
      </c>
      <c r="G338">
        <v>33</v>
      </c>
      <c r="H338" s="7" t="s">
        <v>480</v>
      </c>
      <c r="I338">
        <f>WEEKNUM(C338)</f>
        <v>51</v>
      </c>
      <c r="J338" s="2">
        <f>F338-((G338/100)*F338)</f>
        <v>5.0250000000000004</v>
      </c>
      <c r="K338" s="2">
        <f>(G338/100)*F338</f>
        <v>2.4750000000000001</v>
      </c>
      <c r="L338" s="3">
        <f>J338*22.5</f>
        <v>113.06250000000001</v>
      </c>
      <c r="M338" t="str">
        <f>IF(G338=0,"Private",IF(G338=15,"Italki","Preply"))</f>
        <v>Preply</v>
      </c>
      <c r="N338">
        <f>IF(M338="Italki",1,0)</f>
        <v>0</v>
      </c>
      <c r="O338">
        <f>IF(M338="Preply",1,0)</f>
        <v>1</v>
      </c>
      <c r="P338">
        <f>IF(M338="Private",1,0)</f>
        <v>0</v>
      </c>
      <c r="Q338">
        <f>IF(G338=100,1,0)</f>
        <v>0</v>
      </c>
      <c r="R338" t="str">
        <f>IF(COUNTIF(pattern!$L$2:$L$100,A338),"ACTIVE","")</f>
        <v/>
      </c>
    </row>
    <row r="339" spans="1:18" x14ac:dyDescent="0.25">
      <c r="A339" t="s">
        <v>14</v>
      </c>
      <c r="B339" t="s">
        <v>825</v>
      </c>
      <c r="C339" s="6">
        <v>44572</v>
      </c>
      <c r="D339" t="s">
        <v>671</v>
      </c>
      <c r="E339">
        <v>45</v>
      </c>
      <c r="F339" s="2">
        <v>7.5</v>
      </c>
      <c r="G339">
        <v>28</v>
      </c>
      <c r="H339" s="7" t="s">
        <v>480</v>
      </c>
      <c r="I339">
        <f>WEEKNUM(C339)</f>
        <v>3</v>
      </c>
      <c r="J339" s="2">
        <f>F339-((G339/100)*F339)</f>
        <v>5.4</v>
      </c>
      <c r="K339" s="2">
        <f>(G339/100)*F339</f>
        <v>2.1</v>
      </c>
      <c r="L339" s="3">
        <f>J339*22.5</f>
        <v>121.50000000000001</v>
      </c>
      <c r="M339" t="str">
        <f>IF(G339=0,"Private",IF(G339=15,"Italki","Preply"))</f>
        <v>Preply</v>
      </c>
      <c r="N339">
        <f>IF(M339="Italki",1,0)</f>
        <v>0</v>
      </c>
      <c r="O339">
        <f>IF(M339="Preply",1,0)</f>
        <v>1</v>
      </c>
      <c r="P339">
        <f>IF(M339="Private",1,0)</f>
        <v>0</v>
      </c>
      <c r="Q339">
        <f>IF(G339=100,1,0)</f>
        <v>0</v>
      </c>
      <c r="R339" t="str">
        <f>IF(COUNTIF(pattern!$L$2:$L$100,A339),"ACTIVE","")</f>
        <v/>
      </c>
    </row>
    <row r="340" spans="1:18" x14ac:dyDescent="0.25">
      <c r="A340" t="s">
        <v>14</v>
      </c>
      <c r="B340" t="s">
        <v>825</v>
      </c>
      <c r="C340" s="6">
        <v>44573</v>
      </c>
      <c r="D340" t="s">
        <v>630</v>
      </c>
      <c r="E340">
        <v>45</v>
      </c>
      <c r="F340" s="2">
        <v>7.5</v>
      </c>
      <c r="G340">
        <v>28</v>
      </c>
      <c r="H340" s="7" t="s">
        <v>480</v>
      </c>
      <c r="I340">
        <f>WEEKNUM(C340)</f>
        <v>3</v>
      </c>
      <c r="J340" s="2">
        <f>F340-((G340/100)*F340)</f>
        <v>5.4</v>
      </c>
      <c r="K340" s="2">
        <f>(G340/100)*F340</f>
        <v>2.1</v>
      </c>
      <c r="L340" s="3">
        <f>J340*22.5</f>
        <v>121.50000000000001</v>
      </c>
      <c r="M340" t="str">
        <f>IF(G340=0,"Private",IF(G340=15,"Italki","Preply"))</f>
        <v>Preply</v>
      </c>
      <c r="N340">
        <f>IF(M340="Italki",1,0)</f>
        <v>0</v>
      </c>
      <c r="O340">
        <f>IF(M340="Preply",1,0)</f>
        <v>1</v>
      </c>
      <c r="P340">
        <f>IF(M340="Private",1,0)</f>
        <v>0</v>
      </c>
      <c r="Q340">
        <f>IF(G340=100,1,0)</f>
        <v>0</v>
      </c>
      <c r="R340" t="str">
        <f>IF(COUNTIF(pattern!$L$2:$L$100,A340),"ACTIVE","")</f>
        <v/>
      </c>
    </row>
    <row r="341" spans="1:18" x14ac:dyDescent="0.25">
      <c r="A341" t="s">
        <v>14</v>
      </c>
      <c r="B341" t="s">
        <v>825</v>
      </c>
      <c r="C341" s="6">
        <v>44585</v>
      </c>
      <c r="D341" t="s">
        <v>649</v>
      </c>
      <c r="E341">
        <v>45</v>
      </c>
      <c r="F341" s="2">
        <v>7.5</v>
      </c>
      <c r="G341">
        <v>28</v>
      </c>
      <c r="H341" s="7" t="s">
        <v>480</v>
      </c>
      <c r="I341">
        <f>WEEKNUM(C341)</f>
        <v>5</v>
      </c>
      <c r="J341" s="2">
        <f>F341-((G341/100)*F341)</f>
        <v>5.4</v>
      </c>
      <c r="K341" s="2">
        <f>(G341/100)*F341</f>
        <v>2.1</v>
      </c>
      <c r="L341" s="3">
        <f>J341*22.5</f>
        <v>121.50000000000001</v>
      </c>
      <c r="M341" t="str">
        <f>IF(G341=0,"Private",IF(G341=15,"Italki","Preply"))</f>
        <v>Preply</v>
      </c>
      <c r="N341">
        <f>IF(M341="Italki",1,0)</f>
        <v>0</v>
      </c>
      <c r="O341">
        <f>IF(M341="Preply",1,0)</f>
        <v>1</v>
      </c>
      <c r="P341">
        <f>IF(M341="Private",1,0)</f>
        <v>0</v>
      </c>
      <c r="Q341">
        <f>IF(G341=100,1,0)</f>
        <v>0</v>
      </c>
      <c r="R341" t="str">
        <f>IF(COUNTIF(pattern!$L$2:$L$100,A341),"ACTIVE","")</f>
        <v/>
      </c>
    </row>
    <row r="342" spans="1:18" x14ac:dyDescent="0.25">
      <c r="A342" t="s">
        <v>486</v>
      </c>
      <c r="B342" t="s">
        <v>825</v>
      </c>
      <c r="C342" s="6">
        <v>44550</v>
      </c>
      <c r="D342" t="s">
        <v>46</v>
      </c>
      <c r="E342">
        <v>60</v>
      </c>
      <c r="F342" s="2">
        <v>12</v>
      </c>
      <c r="G342">
        <v>100</v>
      </c>
      <c r="H342" t="s">
        <v>479</v>
      </c>
      <c r="I342">
        <f>WEEKNUM(C342)</f>
        <v>52</v>
      </c>
      <c r="J342" s="2">
        <f>F342-((G342/100)*F342)</f>
        <v>0</v>
      </c>
      <c r="K342" s="2">
        <f>(G342/100)*F342</f>
        <v>12</v>
      </c>
      <c r="L342" s="3">
        <f>J342*22.5</f>
        <v>0</v>
      </c>
      <c r="M342" t="str">
        <f>IF(G342=0,"Private",IF(G342=15,"Italki","Preply"))</f>
        <v>Preply</v>
      </c>
      <c r="N342">
        <f>IF(M342="Italki",1,0)</f>
        <v>0</v>
      </c>
      <c r="O342">
        <f>IF(M342="Preply",1,0)</f>
        <v>1</v>
      </c>
      <c r="P342">
        <f>IF(M342="Private",1,0)</f>
        <v>0</v>
      </c>
      <c r="Q342">
        <f>IF(G342=100,1,0)</f>
        <v>1</v>
      </c>
      <c r="R342" t="str">
        <f>IF(COUNTIF(pattern!$L$2:$L$100,A342),"ACTIVE","")</f>
        <v/>
      </c>
    </row>
    <row r="343" spans="1:18" x14ac:dyDescent="0.25">
      <c r="A343" t="s">
        <v>318</v>
      </c>
      <c r="B343" t="s">
        <v>827</v>
      </c>
      <c r="C343" s="6">
        <v>44650</v>
      </c>
      <c r="D343" t="s">
        <v>4</v>
      </c>
      <c r="E343">
        <v>60</v>
      </c>
      <c r="F343" s="2">
        <v>17</v>
      </c>
      <c r="G343">
        <v>0</v>
      </c>
      <c r="H343" s="7" t="s">
        <v>479</v>
      </c>
      <c r="I343">
        <f>WEEKNUM(C343)</f>
        <v>14</v>
      </c>
      <c r="J343" s="2">
        <f>F343-((G343/100)*F343)</f>
        <v>17</v>
      </c>
      <c r="K343" s="2">
        <f>(G343/100)*F343</f>
        <v>0</v>
      </c>
      <c r="L343" s="3">
        <f>J343*22.5</f>
        <v>382.5</v>
      </c>
      <c r="M343" t="str">
        <f>IF(G343=0,"Private",IF(G343=15,"Italki","Preply"))</f>
        <v>Private</v>
      </c>
      <c r="N343">
        <f>IF(M343="Italki",1,0)</f>
        <v>0</v>
      </c>
      <c r="O343">
        <f>IF(M343="Preply",1,0)</f>
        <v>0</v>
      </c>
      <c r="P343">
        <f>IF(M343="Private",1,0)</f>
        <v>1</v>
      </c>
      <c r="Q343">
        <f>IF(G343=100,1,0)</f>
        <v>0</v>
      </c>
      <c r="R343" t="str">
        <f>IF(COUNTIF(pattern!$L$2:$L$100,A343),"ACTIVE","")</f>
        <v>ACTIVE</v>
      </c>
    </row>
    <row r="344" spans="1:18" x14ac:dyDescent="0.25">
      <c r="A344" t="s">
        <v>318</v>
      </c>
      <c r="B344" t="s">
        <v>827</v>
      </c>
      <c r="C344" s="6">
        <v>44657</v>
      </c>
      <c r="D344" t="s">
        <v>5</v>
      </c>
      <c r="E344">
        <v>60</v>
      </c>
      <c r="F344" s="2">
        <v>17</v>
      </c>
      <c r="G344">
        <v>0</v>
      </c>
      <c r="H344" s="7" t="s">
        <v>479</v>
      </c>
      <c r="I344">
        <f>WEEKNUM(C344)</f>
        <v>15</v>
      </c>
      <c r="J344" s="2">
        <f>F344-((G344/100)*F344)</f>
        <v>17</v>
      </c>
      <c r="K344" s="2">
        <f>(G344/100)*F344</f>
        <v>0</v>
      </c>
      <c r="L344" s="3">
        <f>J344*22.5</f>
        <v>382.5</v>
      </c>
      <c r="M344" t="str">
        <f>IF(G344=0,"Private",IF(G344=15,"Italki","Preply"))</f>
        <v>Private</v>
      </c>
      <c r="N344">
        <f>IF(M344="Italki",1,0)</f>
        <v>0</v>
      </c>
      <c r="O344">
        <f>IF(M344="Preply",1,0)</f>
        <v>0</v>
      </c>
      <c r="P344">
        <f>IF(M344="Private",1,0)</f>
        <v>1</v>
      </c>
      <c r="Q344">
        <f>IF(G344=100,1,0)</f>
        <v>0</v>
      </c>
      <c r="R344" t="str">
        <f>IF(COUNTIF(pattern!$L$2:$L$100,A344),"ACTIVE","")</f>
        <v>ACTIVE</v>
      </c>
    </row>
    <row r="345" spans="1:18" x14ac:dyDescent="0.25">
      <c r="A345" t="s">
        <v>318</v>
      </c>
      <c r="B345" t="s">
        <v>827</v>
      </c>
      <c r="C345" s="6">
        <v>44664</v>
      </c>
      <c r="D345" t="s">
        <v>6</v>
      </c>
      <c r="E345">
        <v>60</v>
      </c>
      <c r="F345" s="2">
        <v>17</v>
      </c>
      <c r="G345">
        <v>0</v>
      </c>
      <c r="H345" s="7" t="s">
        <v>479</v>
      </c>
      <c r="I345">
        <f>WEEKNUM(C345)</f>
        <v>16</v>
      </c>
      <c r="J345" s="2">
        <f>F345-((G345/100)*F345)</f>
        <v>17</v>
      </c>
      <c r="K345" s="2">
        <f>(G345/100)*F345</f>
        <v>0</v>
      </c>
      <c r="L345" s="3">
        <f>J345*22.5</f>
        <v>382.5</v>
      </c>
      <c r="M345" t="str">
        <f>IF(G345=0,"Private",IF(G345=15,"Italki","Preply"))</f>
        <v>Private</v>
      </c>
      <c r="N345">
        <f>IF(M345="Italki",1,0)</f>
        <v>0</v>
      </c>
      <c r="O345">
        <f>IF(M345="Preply",1,0)</f>
        <v>0</v>
      </c>
      <c r="P345">
        <f>IF(M345="Private",1,0)</f>
        <v>1</v>
      </c>
      <c r="Q345">
        <f>IF(G345=100,1,0)</f>
        <v>0</v>
      </c>
      <c r="R345" t="str">
        <f>IF(COUNTIF(pattern!$L$2:$L$100,A345),"ACTIVE","")</f>
        <v>ACTIVE</v>
      </c>
    </row>
    <row r="346" spans="1:18" x14ac:dyDescent="0.25">
      <c r="A346" t="s">
        <v>318</v>
      </c>
      <c r="B346" t="s">
        <v>827</v>
      </c>
      <c r="C346" s="6">
        <v>44672</v>
      </c>
      <c r="D346" t="s">
        <v>350</v>
      </c>
      <c r="E346">
        <v>60</v>
      </c>
      <c r="F346" s="2">
        <v>17</v>
      </c>
      <c r="G346">
        <v>0</v>
      </c>
      <c r="H346" s="7" t="s">
        <v>479</v>
      </c>
      <c r="I346">
        <f>WEEKNUM(C346)</f>
        <v>17</v>
      </c>
      <c r="J346" s="2">
        <f>F346-((G346/100)*F346)</f>
        <v>17</v>
      </c>
      <c r="K346" s="2">
        <f>(G346/100)*F346</f>
        <v>0</v>
      </c>
      <c r="L346" s="3">
        <f>J346*22.5</f>
        <v>382.5</v>
      </c>
      <c r="M346" t="str">
        <f>IF(G346=0,"Private",IF(G346=15,"Italki","Preply"))</f>
        <v>Private</v>
      </c>
      <c r="N346">
        <f>IF(M346="Italki",1,0)</f>
        <v>0</v>
      </c>
      <c r="O346">
        <f>IF(M346="Preply",1,0)</f>
        <v>0</v>
      </c>
      <c r="P346">
        <f>IF(M346="Private",1,0)</f>
        <v>1</v>
      </c>
      <c r="Q346">
        <f>IF(G346=100,1,0)</f>
        <v>0</v>
      </c>
      <c r="R346" t="str">
        <f>IF(COUNTIF(pattern!$L$2:$L$100,A346),"ACTIVE","")</f>
        <v>ACTIVE</v>
      </c>
    </row>
    <row r="347" spans="1:18" x14ac:dyDescent="0.25">
      <c r="A347" t="s">
        <v>318</v>
      </c>
      <c r="B347" t="s">
        <v>827</v>
      </c>
      <c r="C347" s="6">
        <v>44678</v>
      </c>
      <c r="D347" t="s">
        <v>351</v>
      </c>
      <c r="E347">
        <v>60</v>
      </c>
      <c r="F347" s="2">
        <v>17</v>
      </c>
      <c r="G347">
        <v>0</v>
      </c>
      <c r="H347" s="7" t="s">
        <v>479</v>
      </c>
      <c r="I347">
        <f>WEEKNUM(C347)</f>
        <v>18</v>
      </c>
      <c r="J347" s="2">
        <f>F347-((G347/100)*F347)</f>
        <v>17</v>
      </c>
      <c r="K347" s="2">
        <f>(G347/100)*F347</f>
        <v>0</v>
      </c>
      <c r="L347" s="3">
        <f>J347*22.5</f>
        <v>382.5</v>
      </c>
      <c r="M347" t="str">
        <f>IF(G347=0,"Private",IF(G347=15,"Italki","Preply"))</f>
        <v>Private</v>
      </c>
      <c r="N347">
        <f>IF(M347="Italki",1,0)</f>
        <v>0</v>
      </c>
      <c r="O347">
        <f>IF(M347="Preply",1,0)</f>
        <v>0</v>
      </c>
      <c r="P347">
        <f>IF(M347="Private",1,0)</f>
        <v>1</v>
      </c>
      <c r="Q347">
        <f>IF(G347=100,1,0)</f>
        <v>0</v>
      </c>
      <c r="R347" t="str">
        <f>IF(COUNTIF(pattern!$L$2:$L$100,A347),"ACTIVE","")</f>
        <v>ACTIVE</v>
      </c>
    </row>
    <row r="348" spans="1:18" x14ac:dyDescent="0.25">
      <c r="A348" t="s">
        <v>318</v>
      </c>
      <c r="B348" t="s">
        <v>827</v>
      </c>
      <c r="C348" s="6">
        <v>44692</v>
      </c>
      <c r="D348" t="s">
        <v>344</v>
      </c>
      <c r="E348">
        <v>60</v>
      </c>
      <c r="F348" s="2">
        <v>17</v>
      </c>
      <c r="G348">
        <v>0</v>
      </c>
      <c r="H348" s="7" t="s">
        <v>479</v>
      </c>
      <c r="I348">
        <f>WEEKNUM(C348)</f>
        <v>20</v>
      </c>
      <c r="J348" s="2">
        <f>F348-((G348/100)*F348)</f>
        <v>17</v>
      </c>
      <c r="K348" s="2">
        <f>(G348/100)*F348</f>
        <v>0</v>
      </c>
      <c r="L348" s="3">
        <f>J348*22.5</f>
        <v>382.5</v>
      </c>
      <c r="M348" t="str">
        <f>IF(G348=0,"Private",IF(G348=15,"Italki","Preply"))</f>
        <v>Private</v>
      </c>
      <c r="N348">
        <f>IF(M348="Italki",1,0)</f>
        <v>0</v>
      </c>
      <c r="O348">
        <f>IF(M348="Preply",1,0)</f>
        <v>0</v>
      </c>
      <c r="P348">
        <f>IF(M348="Private",1,0)</f>
        <v>1</v>
      </c>
      <c r="Q348">
        <f>IF(G348=100,1,0)</f>
        <v>0</v>
      </c>
      <c r="R348" t="str">
        <f>IF(COUNTIF(pattern!$L$2:$L$100,A348),"ACTIVE","")</f>
        <v>ACTIVE</v>
      </c>
    </row>
    <row r="349" spans="1:18" x14ac:dyDescent="0.25">
      <c r="A349" t="s">
        <v>318</v>
      </c>
      <c r="B349" t="s">
        <v>827</v>
      </c>
      <c r="C349" s="6">
        <v>44699</v>
      </c>
      <c r="D349" t="s">
        <v>345</v>
      </c>
      <c r="E349">
        <v>60</v>
      </c>
      <c r="F349" s="2">
        <v>17</v>
      </c>
      <c r="G349">
        <v>0</v>
      </c>
      <c r="H349" s="7" t="s">
        <v>479</v>
      </c>
      <c r="I349">
        <f>WEEKNUM(C349)</f>
        <v>21</v>
      </c>
      <c r="J349" s="2">
        <f>F349-((G349/100)*F349)</f>
        <v>17</v>
      </c>
      <c r="K349" s="2">
        <f>(G349/100)*F349</f>
        <v>0</v>
      </c>
      <c r="L349" s="3">
        <f>J349*22.5</f>
        <v>382.5</v>
      </c>
      <c r="M349" t="str">
        <f>IF(G349=0,"Private",IF(G349=15,"Italki","Preply"))</f>
        <v>Private</v>
      </c>
      <c r="N349">
        <f>IF(M349="Italki",1,0)</f>
        <v>0</v>
      </c>
      <c r="O349">
        <f>IF(M349="Preply",1,0)</f>
        <v>0</v>
      </c>
      <c r="P349">
        <f>IF(M349="Private",1,0)</f>
        <v>1</v>
      </c>
      <c r="Q349">
        <f>IF(G349=100,1,0)</f>
        <v>0</v>
      </c>
      <c r="R349" t="str">
        <f>IF(COUNTIF(pattern!$L$2:$L$100,A349),"ACTIVE","")</f>
        <v>ACTIVE</v>
      </c>
    </row>
    <row r="350" spans="1:18" x14ac:dyDescent="0.25">
      <c r="A350" t="s">
        <v>318</v>
      </c>
      <c r="B350" t="s">
        <v>827</v>
      </c>
      <c r="C350" s="6">
        <v>44707</v>
      </c>
      <c r="D350" t="s">
        <v>352</v>
      </c>
      <c r="E350">
        <v>60</v>
      </c>
      <c r="F350" s="2">
        <v>17</v>
      </c>
      <c r="G350">
        <v>0</v>
      </c>
      <c r="H350" s="7" t="s">
        <v>479</v>
      </c>
      <c r="I350">
        <f>WEEKNUM(C350)</f>
        <v>22</v>
      </c>
      <c r="J350" s="2">
        <f>F350-((G350/100)*F350)</f>
        <v>17</v>
      </c>
      <c r="K350" s="2">
        <f>(G350/100)*F350</f>
        <v>0</v>
      </c>
      <c r="L350" s="3">
        <f>J350*22.5</f>
        <v>382.5</v>
      </c>
      <c r="M350" t="str">
        <f>IF(G350=0,"Private",IF(G350=15,"Italki","Preply"))</f>
        <v>Private</v>
      </c>
      <c r="N350">
        <f>IF(M350="Italki",1,0)</f>
        <v>0</v>
      </c>
      <c r="O350">
        <f>IF(M350="Preply",1,0)</f>
        <v>0</v>
      </c>
      <c r="P350">
        <f>IF(M350="Private",1,0)</f>
        <v>1</v>
      </c>
      <c r="Q350">
        <f>IF(G350=100,1,0)</f>
        <v>0</v>
      </c>
      <c r="R350" t="str">
        <f>IF(COUNTIF(pattern!$L$2:$L$100,A350),"ACTIVE","")</f>
        <v>ACTIVE</v>
      </c>
    </row>
    <row r="351" spans="1:18" x14ac:dyDescent="0.25">
      <c r="A351" t="s">
        <v>318</v>
      </c>
      <c r="B351" t="s">
        <v>827</v>
      </c>
      <c r="C351" s="6">
        <v>44714</v>
      </c>
      <c r="D351" t="s">
        <v>214</v>
      </c>
      <c r="E351">
        <v>60</v>
      </c>
      <c r="F351" s="2">
        <v>17</v>
      </c>
      <c r="G351">
        <v>0</v>
      </c>
      <c r="H351" s="7" t="s">
        <v>479</v>
      </c>
      <c r="I351">
        <f>WEEKNUM(C351)</f>
        <v>23</v>
      </c>
      <c r="J351" s="2">
        <f>F351-((G351/100)*F351)</f>
        <v>17</v>
      </c>
      <c r="K351" s="2">
        <f>(G351/100)*F351</f>
        <v>0</v>
      </c>
      <c r="L351" s="3">
        <f>J351*22.5</f>
        <v>382.5</v>
      </c>
      <c r="M351" t="str">
        <f>IF(G351=0,"Private",IF(G351=15,"Italki","Preply"))</f>
        <v>Private</v>
      </c>
      <c r="N351">
        <f>IF(M351="Italki",1,0)</f>
        <v>0</v>
      </c>
      <c r="O351">
        <f>IF(M351="Preply",1,0)</f>
        <v>0</v>
      </c>
      <c r="P351">
        <f>IF(M351="Private",1,0)</f>
        <v>1</v>
      </c>
      <c r="Q351">
        <f>IF(G351=100,1,0)</f>
        <v>0</v>
      </c>
      <c r="R351" t="str">
        <f>IF(COUNTIF(pattern!$L$2:$L$100,A351),"ACTIVE","")</f>
        <v>ACTIVE</v>
      </c>
    </row>
    <row r="352" spans="1:18" x14ac:dyDescent="0.25">
      <c r="A352" t="s">
        <v>318</v>
      </c>
      <c r="B352" t="s">
        <v>827</v>
      </c>
      <c r="C352" s="6">
        <v>44720</v>
      </c>
      <c r="D352" t="s">
        <v>218</v>
      </c>
      <c r="E352">
        <v>60</v>
      </c>
      <c r="F352" s="2">
        <v>17</v>
      </c>
      <c r="G352">
        <v>0</v>
      </c>
      <c r="H352" s="7" t="s">
        <v>479</v>
      </c>
      <c r="I352">
        <f>WEEKNUM(C352)</f>
        <v>24</v>
      </c>
      <c r="J352" s="2">
        <f>F352-((G352/100)*F352)</f>
        <v>17</v>
      </c>
      <c r="K352" s="2">
        <f>(G352/100)*F352</f>
        <v>0</v>
      </c>
      <c r="L352" s="3">
        <f>J352*22.5</f>
        <v>382.5</v>
      </c>
      <c r="M352" t="str">
        <f>IF(G352=0,"Private",IF(G352=15,"Italki","Preply"))</f>
        <v>Private</v>
      </c>
      <c r="N352">
        <f>IF(M352="Italki",1,0)</f>
        <v>0</v>
      </c>
      <c r="O352">
        <f>IF(M352="Preply",1,0)</f>
        <v>0</v>
      </c>
      <c r="P352">
        <f>IF(M352="Private",1,0)</f>
        <v>1</v>
      </c>
      <c r="Q352">
        <f>IF(G352=100,1,0)</f>
        <v>0</v>
      </c>
      <c r="R352" t="str">
        <f>IF(COUNTIF(pattern!$L$2:$L$100,A352),"ACTIVE","")</f>
        <v>ACTIVE</v>
      </c>
    </row>
    <row r="353" spans="1:18" x14ac:dyDescent="0.25">
      <c r="A353" t="s">
        <v>318</v>
      </c>
      <c r="B353" t="s">
        <v>827</v>
      </c>
      <c r="C353" s="6">
        <v>44728</v>
      </c>
      <c r="D353" t="s">
        <v>225</v>
      </c>
      <c r="E353">
        <v>60</v>
      </c>
      <c r="F353" s="2">
        <v>17</v>
      </c>
      <c r="G353">
        <v>0</v>
      </c>
      <c r="H353" s="7" t="s">
        <v>479</v>
      </c>
      <c r="I353">
        <f>WEEKNUM(C353)</f>
        <v>25</v>
      </c>
      <c r="J353" s="2">
        <f>F353-((G353/100)*F353)</f>
        <v>17</v>
      </c>
      <c r="K353" s="2">
        <f>(G353/100)*F353</f>
        <v>0</v>
      </c>
      <c r="L353" s="3">
        <f>J353*22.5</f>
        <v>382.5</v>
      </c>
      <c r="M353" t="str">
        <f>IF(G353=0,"Private",IF(G353=15,"Italki","Preply"))</f>
        <v>Private</v>
      </c>
      <c r="N353">
        <f>IF(M353="Italki",1,0)</f>
        <v>0</v>
      </c>
      <c r="O353">
        <f>IF(M353="Preply",1,0)</f>
        <v>0</v>
      </c>
      <c r="P353">
        <f>IF(M353="Private",1,0)</f>
        <v>1</v>
      </c>
      <c r="Q353">
        <f>IF(G353=100,1,0)</f>
        <v>0</v>
      </c>
      <c r="R353" t="str">
        <f>IF(COUNTIF(pattern!$L$2:$L$100,A353),"ACTIVE","")</f>
        <v>ACTIVE</v>
      </c>
    </row>
    <row r="354" spans="1:18" x14ac:dyDescent="0.25">
      <c r="A354" t="s">
        <v>318</v>
      </c>
      <c r="B354" t="s">
        <v>827</v>
      </c>
      <c r="C354" s="6">
        <v>44736</v>
      </c>
      <c r="D354" t="s">
        <v>371</v>
      </c>
      <c r="E354">
        <v>60</v>
      </c>
      <c r="F354" s="2">
        <v>17</v>
      </c>
      <c r="G354">
        <v>0</v>
      </c>
      <c r="H354" s="7" t="s">
        <v>479</v>
      </c>
      <c r="I354">
        <f>WEEKNUM(C354)</f>
        <v>26</v>
      </c>
      <c r="J354" s="2">
        <f>F354-((G354/100)*F354)</f>
        <v>17</v>
      </c>
      <c r="K354" s="2">
        <f>(G354/100)*F354</f>
        <v>0</v>
      </c>
      <c r="L354" s="3">
        <f>J354*22.5</f>
        <v>382.5</v>
      </c>
      <c r="M354" t="str">
        <f>IF(G354=0,"Private",IF(G354=15,"Italki","Preply"))</f>
        <v>Private</v>
      </c>
      <c r="N354">
        <f>IF(M354="Italki",1,0)</f>
        <v>0</v>
      </c>
      <c r="O354">
        <f>IF(M354="Preply",1,0)</f>
        <v>0</v>
      </c>
      <c r="P354">
        <f>IF(M354="Private",1,0)</f>
        <v>1</v>
      </c>
      <c r="Q354">
        <f>IF(G354=100,1,0)</f>
        <v>0</v>
      </c>
      <c r="R354" t="str">
        <f>IF(COUNTIF(pattern!$L$2:$L$100,A354),"ACTIVE","")</f>
        <v>ACTIVE</v>
      </c>
    </row>
    <row r="355" spans="1:18" x14ac:dyDescent="0.25">
      <c r="A355" t="s">
        <v>318</v>
      </c>
      <c r="B355" t="s">
        <v>827</v>
      </c>
      <c r="C355" s="6">
        <v>44741</v>
      </c>
      <c r="D355" t="s">
        <v>374</v>
      </c>
      <c r="E355">
        <v>60</v>
      </c>
      <c r="F355" s="2">
        <v>17</v>
      </c>
      <c r="G355">
        <v>0</v>
      </c>
      <c r="H355" s="7" t="s">
        <v>479</v>
      </c>
      <c r="I355">
        <f>WEEKNUM(C355)</f>
        <v>27</v>
      </c>
      <c r="J355" s="2">
        <f>F355-((G355/100)*F355)</f>
        <v>17</v>
      </c>
      <c r="K355" s="2">
        <f>(G355/100)*F355</f>
        <v>0</v>
      </c>
      <c r="L355" s="3">
        <f>J355*22.5</f>
        <v>382.5</v>
      </c>
      <c r="M355" t="str">
        <f>IF(G355=0,"Private",IF(G355=15,"Italki","Preply"))</f>
        <v>Private</v>
      </c>
      <c r="N355">
        <f>IF(M355="Italki",1,0)</f>
        <v>0</v>
      </c>
      <c r="O355">
        <f>IF(M355="Preply",1,0)</f>
        <v>0</v>
      </c>
      <c r="P355">
        <f>IF(M355="Private",1,0)</f>
        <v>1</v>
      </c>
      <c r="Q355">
        <f>IF(G355=100,1,0)</f>
        <v>0</v>
      </c>
      <c r="R355" t="str">
        <f>IF(COUNTIF(pattern!$L$2:$L$100,A355),"ACTIVE","")</f>
        <v>ACTIVE</v>
      </c>
    </row>
    <row r="356" spans="1:18" x14ac:dyDescent="0.25">
      <c r="A356" t="s">
        <v>318</v>
      </c>
      <c r="B356" t="s">
        <v>827</v>
      </c>
      <c r="C356" s="6">
        <v>44748</v>
      </c>
      <c r="D356" t="s">
        <v>241</v>
      </c>
      <c r="E356">
        <v>60</v>
      </c>
      <c r="F356" s="2">
        <v>17</v>
      </c>
      <c r="G356">
        <v>0</v>
      </c>
      <c r="H356" s="7" t="s">
        <v>479</v>
      </c>
      <c r="I356">
        <f>WEEKNUM(C356)</f>
        <v>28</v>
      </c>
      <c r="J356" s="2">
        <f>F356-((G356/100)*F356)</f>
        <v>17</v>
      </c>
      <c r="K356" s="2">
        <f>(G356/100)*F356</f>
        <v>0</v>
      </c>
      <c r="L356" s="3">
        <f>J356*22.5</f>
        <v>382.5</v>
      </c>
      <c r="M356" t="str">
        <f>IF(G356=0,"Private",IF(G356=15,"Italki","Preply"))</f>
        <v>Private</v>
      </c>
      <c r="N356">
        <f>IF(M356="Italki",1,0)</f>
        <v>0</v>
      </c>
      <c r="O356">
        <f>IF(M356="Preply",1,0)</f>
        <v>0</v>
      </c>
      <c r="P356">
        <f>IF(M356="Private",1,0)</f>
        <v>1</v>
      </c>
      <c r="Q356">
        <f>IF(G356=100,1,0)</f>
        <v>0</v>
      </c>
      <c r="R356" t="str">
        <f>IF(COUNTIF(pattern!$L$2:$L$100,A356),"ACTIVE","")</f>
        <v>ACTIVE</v>
      </c>
    </row>
    <row r="357" spans="1:18" x14ac:dyDescent="0.25">
      <c r="A357" t="s">
        <v>318</v>
      </c>
      <c r="B357" t="s">
        <v>827</v>
      </c>
      <c r="C357" s="6">
        <v>44755</v>
      </c>
      <c r="D357" t="s">
        <v>394</v>
      </c>
      <c r="E357">
        <v>60</v>
      </c>
      <c r="F357" s="2">
        <v>17</v>
      </c>
      <c r="G357">
        <v>0</v>
      </c>
      <c r="H357" s="7" t="s">
        <v>479</v>
      </c>
      <c r="I357">
        <f>WEEKNUM(C357)</f>
        <v>29</v>
      </c>
      <c r="J357" s="2">
        <f>F357-((G357/100)*F357)</f>
        <v>17</v>
      </c>
      <c r="K357" s="2">
        <f>(G357/100)*F357</f>
        <v>0</v>
      </c>
      <c r="L357" s="3">
        <f>J357*22.5</f>
        <v>382.5</v>
      </c>
      <c r="M357" t="str">
        <f>IF(G357=0,"Private",IF(G357=15,"Italki","Preply"))</f>
        <v>Private</v>
      </c>
      <c r="N357">
        <f>IF(M357="Italki",1,0)</f>
        <v>0</v>
      </c>
      <c r="O357">
        <f>IF(M357="Preply",1,0)</f>
        <v>0</v>
      </c>
      <c r="P357">
        <f>IF(M357="Private",1,0)</f>
        <v>1</v>
      </c>
      <c r="Q357">
        <f>IF(G357=100,1,0)</f>
        <v>0</v>
      </c>
      <c r="R357" t="str">
        <f>IF(COUNTIF(pattern!$L$2:$L$100,A357),"ACTIVE","")</f>
        <v>ACTIVE</v>
      </c>
    </row>
    <row r="358" spans="1:18" x14ac:dyDescent="0.25">
      <c r="A358" t="s">
        <v>318</v>
      </c>
      <c r="B358" t="s">
        <v>827</v>
      </c>
      <c r="C358" s="6">
        <v>44762</v>
      </c>
      <c r="D358" t="s">
        <v>396</v>
      </c>
      <c r="E358">
        <v>60</v>
      </c>
      <c r="F358" s="2">
        <v>17</v>
      </c>
      <c r="G358">
        <v>0</v>
      </c>
      <c r="H358" s="7" t="s">
        <v>479</v>
      </c>
      <c r="I358">
        <f>WEEKNUM(C358)</f>
        <v>30</v>
      </c>
      <c r="J358" s="2">
        <f>F358-((G358/100)*F358)</f>
        <v>17</v>
      </c>
      <c r="K358" s="2">
        <f>(G358/100)*F358</f>
        <v>0</v>
      </c>
      <c r="L358" s="3">
        <f>J358*22.5</f>
        <v>382.5</v>
      </c>
      <c r="M358" t="str">
        <f>IF(G358=0,"Private",IF(G358=15,"Italki","Preply"))</f>
        <v>Private</v>
      </c>
      <c r="N358">
        <f>IF(M358="Italki",1,0)</f>
        <v>0</v>
      </c>
      <c r="O358">
        <f>IF(M358="Preply",1,0)</f>
        <v>0</v>
      </c>
      <c r="P358">
        <f>IF(M358="Private",1,0)</f>
        <v>1</v>
      </c>
      <c r="Q358">
        <f>IF(G358=100,1,0)</f>
        <v>0</v>
      </c>
      <c r="R358" t="str">
        <f>IF(COUNTIF(pattern!$L$2:$L$100,A358),"ACTIVE","")</f>
        <v>ACTIVE</v>
      </c>
    </row>
    <row r="359" spans="1:18" x14ac:dyDescent="0.25">
      <c r="A359" t="s">
        <v>318</v>
      </c>
      <c r="B359" t="s">
        <v>827</v>
      </c>
      <c r="C359" s="6">
        <v>44769</v>
      </c>
      <c r="D359" t="s">
        <v>284</v>
      </c>
      <c r="E359">
        <v>60</v>
      </c>
      <c r="F359" s="2">
        <v>17</v>
      </c>
      <c r="G359">
        <v>0</v>
      </c>
      <c r="H359" s="7" t="s">
        <v>479</v>
      </c>
      <c r="I359">
        <f>WEEKNUM(C359)</f>
        <v>31</v>
      </c>
      <c r="J359" s="2">
        <f>F359-((G359/100)*F359)</f>
        <v>17</v>
      </c>
      <c r="K359" s="2">
        <f>(G359/100)*F359</f>
        <v>0</v>
      </c>
      <c r="L359" s="3">
        <f>J359*22.5</f>
        <v>382.5</v>
      </c>
      <c r="M359" t="str">
        <f>IF(G359=0,"Private",IF(G359=15,"Italki","Preply"))</f>
        <v>Private</v>
      </c>
      <c r="N359">
        <f>IF(M359="Italki",1,0)</f>
        <v>0</v>
      </c>
      <c r="O359">
        <f>IF(M359="Preply",1,0)</f>
        <v>0</v>
      </c>
      <c r="P359">
        <f>IF(M359="Private",1,0)</f>
        <v>1</v>
      </c>
      <c r="Q359">
        <f>IF(G359=100,1,0)</f>
        <v>0</v>
      </c>
      <c r="R359" t="str">
        <f>IF(COUNTIF(pattern!$L$2:$L$100,A359),"ACTIVE","")</f>
        <v>ACTIVE</v>
      </c>
    </row>
    <row r="360" spans="1:18" x14ac:dyDescent="0.25">
      <c r="A360" t="s">
        <v>318</v>
      </c>
      <c r="B360" t="s">
        <v>827</v>
      </c>
      <c r="C360" s="6">
        <v>44776</v>
      </c>
      <c r="D360" t="s">
        <v>403</v>
      </c>
      <c r="E360">
        <v>60</v>
      </c>
      <c r="F360" s="2">
        <v>17</v>
      </c>
      <c r="G360">
        <v>0</v>
      </c>
      <c r="H360" s="7" t="s">
        <v>479</v>
      </c>
      <c r="I360">
        <f>WEEKNUM(C360)</f>
        <v>32</v>
      </c>
      <c r="J360" s="2">
        <f>F360-((G360/100)*F360)</f>
        <v>17</v>
      </c>
      <c r="K360" s="2">
        <f>(G360/100)*F360</f>
        <v>0</v>
      </c>
      <c r="L360" s="3">
        <f>J360*22.5</f>
        <v>382.5</v>
      </c>
      <c r="M360" t="str">
        <f>IF(G360=0,"Private",IF(G360=15,"Italki","Preply"))</f>
        <v>Private</v>
      </c>
      <c r="N360">
        <f>IF(M360="Italki",1,0)</f>
        <v>0</v>
      </c>
      <c r="O360">
        <f>IF(M360="Preply",1,0)</f>
        <v>0</v>
      </c>
      <c r="P360">
        <f>IF(M360="Private",1,0)</f>
        <v>1</v>
      </c>
      <c r="Q360">
        <f>IF(G360=100,1,0)</f>
        <v>0</v>
      </c>
      <c r="R360" t="str">
        <f>IF(COUNTIF(pattern!$L$2:$L$100,A360),"ACTIVE","")</f>
        <v>ACTIVE</v>
      </c>
    </row>
    <row r="361" spans="1:18" x14ac:dyDescent="0.25">
      <c r="A361" t="s">
        <v>318</v>
      </c>
      <c r="B361" t="s">
        <v>827</v>
      </c>
      <c r="C361" s="6">
        <v>44785</v>
      </c>
      <c r="D361" t="s">
        <v>407</v>
      </c>
      <c r="E361">
        <v>60</v>
      </c>
      <c r="F361" s="2">
        <v>17</v>
      </c>
      <c r="G361">
        <v>0</v>
      </c>
      <c r="H361" s="7" t="s">
        <v>479</v>
      </c>
      <c r="I361">
        <f>WEEKNUM(C361)</f>
        <v>33</v>
      </c>
      <c r="J361" s="2">
        <f>F361-((G361/100)*F361)</f>
        <v>17</v>
      </c>
      <c r="K361" s="2">
        <f>(G361/100)*F361</f>
        <v>0</v>
      </c>
      <c r="L361" s="3">
        <f>J361*22.5</f>
        <v>382.5</v>
      </c>
      <c r="M361" t="str">
        <f>IF(G361=0,"Private",IF(G361=15,"Italki","Preply"))</f>
        <v>Private</v>
      </c>
      <c r="N361">
        <f>IF(M361="Italki",1,0)</f>
        <v>0</v>
      </c>
      <c r="O361">
        <f>IF(M361="Preply",1,0)</f>
        <v>0</v>
      </c>
      <c r="P361">
        <f>IF(M361="Private",1,0)</f>
        <v>1</v>
      </c>
      <c r="Q361">
        <f>IF(G361=100,1,0)</f>
        <v>0</v>
      </c>
      <c r="R361" t="str">
        <f>IF(COUNTIF(pattern!$L$2:$L$100,A361),"ACTIVE","")</f>
        <v>ACTIVE</v>
      </c>
    </row>
    <row r="362" spans="1:18" x14ac:dyDescent="0.25">
      <c r="A362" t="s">
        <v>318</v>
      </c>
      <c r="B362" t="s">
        <v>827</v>
      </c>
      <c r="C362" s="6">
        <v>44790</v>
      </c>
      <c r="D362" t="s">
        <v>408</v>
      </c>
      <c r="E362">
        <v>60</v>
      </c>
      <c r="F362" s="2">
        <v>17</v>
      </c>
      <c r="G362">
        <v>0</v>
      </c>
      <c r="H362" s="7" t="s">
        <v>479</v>
      </c>
      <c r="I362">
        <f>WEEKNUM(C362)</f>
        <v>34</v>
      </c>
      <c r="J362" s="2">
        <f>F362-((G362/100)*F362)</f>
        <v>17</v>
      </c>
      <c r="K362" s="2">
        <f>(G362/100)*F362</f>
        <v>0</v>
      </c>
      <c r="L362" s="3">
        <f>J362*22.5</f>
        <v>382.5</v>
      </c>
      <c r="M362" t="str">
        <f>IF(G362=0,"Private",IF(G362=15,"Italki","Preply"))</f>
        <v>Private</v>
      </c>
      <c r="N362">
        <f>IF(M362="Italki",1,0)</f>
        <v>0</v>
      </c>
      <c r="O362">
        <f>IF(M362="Preply",1,0)</f>
        <v>0</v>
      </c>
      <c r="P362">
        <f>IF(M362="Private",1,0)</f>
        <v>1</v>
      </c>
      <c r="Q362">
        <f>IF(G362=100,1,0)</f>
        <v>0</v>
      </c>
      <c r="R362" t="str">
        <f>IF(COUNTIF(pattern!$L$2:$L$100,A362),"ACTIVE","")</f>
        <v>ACTIVE</v>
      </c>
    </row>
    <row r="363" spans="1:18" x14ac:dyDescent="0.25">
      <c r="A363" t="s">
        <v>318</v>
      </c>
      <c r="B363" t="s">
        <v>827</v>
      </c>
      <c r="C363" s="6">
        <v>44812</v>
      </c>
      <c r="D363" t="s">
        <v>414</v>
      </c>
      <c r="E363">
        <v>60</v>
      </c>
      <c r="F363" s="2">
        <v>17</v>
      </c>
      <c r="G363">
        <v>0</v>
      </c>
      <c r="H363" s="7" t="s">
        <v>479</v>
      </c>
      <c r="I363">
        <f>WEEKNUM(C363)</f>
        <v>37</v>
      </c>
      <c r="J363" s="2">
        <f>F363-((G363/100)*F363)</f>
        <v>17</v>
      </c>
      <c r="K363" s="2">
        <f>(G363/100)*F363</f>
        <v>0</v>
      </c>
      <c r="L363" s="3">
        <f>J363*22.5</f>
        <v>382.5</v>
      </c>
      <c r="M363" t="str">
        <f>IF(G363=0,"Private",IF(G363=15,"Italki","Preply"))</f>
        <v>Private</v>
      </c>
      <c r="N363">
        <f>IF(M363="Italki",1,0)</f>
        <v>0</v>
      </c>
      <c r="O363">
        <f>IF(M363="Preply",1,0)</f>
        <v>0</v>
      </c>
      <c r="P363">
        <f>IF(M363="Private",1,0)</f>
        <v>1</v>
      </c>
      <c r="Q363">
        <f>IF(G363=100,1,0)</f>
        <v>0</v>
      </c>
      <c r="R363" t="str">
        <f>IF(COUNTIF(pattern!$L$2:$L$100,A363),"ACTIVE","")</f>
        <v>ACTIVE</v>
      </c>
    </row>
    <row r="364" spans="1:18" x14ac:dyDescent="0.25">
      <c r="A364" t="s">
        <v>318</v>
      </c>
      <c r="B364" t="s">
        <v>827</v>
      </c>
      <c r="C364" s="6">
        <v>44820</v>
      </c>
      <c r="D364" t="s">
        <v>423</v>
      </c>
      <c r="E364">
        <v>60</v>
      </c>
      <c r="F364" s="2">
        <v>17</v>
      </c>
      <c r="G364">
        <v>0</v>
      </c>
      <c r="H364" s="7" t="s">
        <v>479</v>
      </c>
      <c r="I364">
        <f>WEEKNUM(C364)</f>
        <v>38</v>
      </c>
      <c r="J364" s="2">
        <f>F364-((G364/100)*F364)</f>
        <v>17</v>
      </c>
      <c r="K364" s="2">
        <f>(G364/100)*F364</f>
        <v>0</v>
      </c>
      <c r="L364" s="3">
        <f>J364*22.5</f>
        <v>382.5</v>
      </c>
      <c r="M364" t="str">
        <f>IF(G364=0,"Private",IF(G364=15,"Italki","Preply"))</f>
        <v>Private</v>
      </c>
      <c r="N364">
        <f>IF(M364="Italki",1,0)</f>
        <v>0</v>
      </c>
      <c r="O364">
        <f>IF(M364="Preply",1,0)</f>
        <v>0</v>
      </c>
      <c r="P364">
        <f>IF(M364="Private",1,0)</f>
        <v>1</v>
      </c>
      <c r="Q364">
        <f>IF(G364=100,1,0)</f>
        <v>0</v>
      </c>
      <c r="R364" t="str">
        <f>IF(COUNTIF(pattern!$L$2:$L$100,A364),"ACTIVE","")</f>
        <v>ACTIVE</v>
      </c>
    </row>
    <row r="365" spans="1:18" x14ac:dyDescent="0.25">
      <c r="A365" t="s">
        <v>318</v>
      </c>
      <c r="B365" t="s">
        <v>827</v>
      </c>
      <c r="C365" s="6">
        <v>44827</v>
      </c>
      <c r="D365" t="s">
        <v>1</v>
      </c>
      <c r="E365">
        <v>60</v>
      </c>
      <c r="F365" s="2">
        <v>17</v>
      </c>
      <c r="G365">
        <v>0</v>
      </c>
      <c r="H365" s="7" t="s">
        <v>479</v>
      </c>
      <c r="I365">
        <f>WEEKNUM(C365)</f>
        <v>39</v>
      </c>
      <c r="J365" s="2">
        <f>F365-((G365/100)*F365)</f>
        <v>17</v>
      </c>
      <c r="K365" s="2">
        <f>(G365/100)*F365</f>
        <v>0</v>
      </c>
      <c r="L365" s="3">
        <f>J365*22.5</f>
        <v>382.5</v>
      </c>
      <c r="M365" t="str">
        <f>IF(G365=0,"Private",IF(G365=15,"Italki","Preply"))</f>
        <v>Private</v>
      </c>
      <c r="N365">
        <f>IF(M365="Italki",1,0)</f>
        <v>0</v>
      </c>
      <c r="O365">
        <f>IF(M365="Preply",1,0)</f>
        <v>0</v>
      </c>
      <c r="P365">
        <f>IF(M365="Private",1,0)</f>
        <v>1</v>
      </c>
      <c r="Q365">
        <f>IF(G365=100,1,0)</f>
        <v>0</v>
      </c>
      <c r="R365" t="str">
        <f>IF(COUNTIF(pattern!$L$2:$L$100,A365),"ACTIVE","")</f>
        <v>ACTIVE</v>
      </c>
    </row>
    <row r="366" spans="1:18" x14ac:dyDescent="0.25">
      <c r="A366" t="s">
        <v>318</v>
      </c>
      <c r="B366" t="s">
        <v>827</v>
      </c>
      <c r="C366" s="6">
        <v>44841</v>
      </c>
      <c r="D366" t="s">
        <v>434</v>
      </c>
      <c r="E366">
        <v>60</v>
      </c>
      <c r="F366" s="2">
        <v>17</v>
      </c>
      <c r="G366">
        <v>0</v>
      </c>
      <c r="H366" s="7" t="s">
        <v>479</v>
      </c>
      <c r="I366">
        <f>WEEKNUM(C366)</f>
        <v>41</v>
      </c>
      <c r="J366" s="2">
        <f>F366-((G366/100)*F366)</f>
        <v>17</v>
      </c>
      <c r="K366" s="2">
        <f>(G366/100)*F366</f>
        <v>0</v>
      </c>
      <c r="L366" s="3">
        <f>J366*22.5</f>
        <v>382.5</v>
      </c>
      <c r="M366" t="str">
        <f>IF(G366=0,"Private",IF(G366=15,"Italki","Preply"))</f>
        <v>Private</v>
      </c>
      <c r="N366">
        <f>IF(M366="Italki",1,0)</f>
        <v>0</v>
      </c>
      <c r="O366">
        <f>IF(M366="Preply",1,0)</f>
        <v>0</v>
      </c>
      <c r="P366">
        <f>IF(M366="Private",1,0)</f>
        <v>1</v>
      </c>
      <c r="Q366">
        <f>IF(G366=100,1,0)</f>
        <v>0</v>
      </c>
      <c r="R366" t="str">
        <f>IF(COUNTIF(pattern!$L$2:$L$100,A366),"ACTIVE","")</f>
        <v>ACTIVE</v>
      </c>
    </row>
    <row r="367" spans="1:18" x14ac:dyDescent="0.25">
      <c r="A367" t="s">
        <v>318</v>
      </c>
      <c r="B367" t="s">
        <v>827</v>
      </c>
      <c r="C367" s="6">
        <v>44847</v>
      </c>
      <c r="D367" t="s">
        <v>437</v>
      </c>
      <c r="E367">
        <v>60</v>
      </c>
      <c r="F367" s="2">
        <v>17</v>
      </c>
      <c r="G367">
        <v>0</v>
      </c>
      <c r="H367" s="7" t="s">
        <v>479</v>
      </c>
      <c r="I367">
        <f>WEEKNUM(C367)</f>
        <v>42</v>
      </c>
      <c r="J367" s="2">
        <f>F367-((G367/100)*F367)</f>
        <v>17</v>
      </c>
      <c r="K367" s="2">
        <f>(G367/100)*F367</f>
        <v>0</v>
      </c>
      <c r="L367" s="3">
        <f>J367*22.5</f>
        <v>382.5</v>
      </c>
      <c r="M367" t="str">
        <f>IF(G367=0,"Private",IF(G367=15,"Italki","Preply"))</f>
        <v>Private</v>
      </c>
      <c r="N367">
        <f>IF(M367="Italki",1,0)</f>
        <v>0</v>
      </c>
      <c r="O367">
        <f>IF(M367="Preply",1,0)</f>
        <v>0</v>
      </c>
      <c r="P367">
        <f>IF(M367="Private",1,0)</f>
        <v>1</v>
      </c>
      <c r="Q367">
        <f>IF(G367=100,1,0)</f>
        <v>0</v>
      </c>
      <c r="R367" t="str">
        <f>IF(COUNTIF(pattern!$L$2:$L$100,A367),"ACTIVE","")</f>
        <v>ACTIVE</v>
      </c>
    </row>
    <row r="368" spans="1:18" x14ac:dyDescent="0.25">
      <c r="A368" t="s">
        <v>318</v>
      </c>
      <c r="B368" t="s">
        <v>827</v>
      </c>
      <c r="C368" s="6">
        <v>44862</v>
      </c>
      <c r="D368" t="s">
        <v>447</v>
      </c>
      <c r="E368">
        <v>60</v>
      </c>
      <c r="F368" s="2">
        <v>17</v>
      </c>
      <c r="G368">
        <v>0</v>
      </c>
      <c r="H368" s="7" t="s">
        <v>479</v>
      </c>
      <c r="I368">
        <f>WEEKNUM(C368)</f>
        <v>44</v>
      </c>
      <c r="J368" s="2">
        <f>F368-((G368/100)*F368)</f>
        <v>17</v>
      </c>
      <c r="K368" s="2">
        <f>(G368/100)*F368</f>
        <v>0</v>
      </c>
      <c r="L368" s="3">
        <f>J368*22.5</f>
        <v>382.5</v>
      </c>
      <c r="M368" t="str">
        <f>IF(G368=0,"Private",IF(G368=15,"Italki","Preply"))</f>
        <v>Private</v>
      </c>
      <c r="N368">
        <f>IF(M368="Italki",1,0)</f>
        <v>0</v>
      </c>
      <c r="O368">
        <f>IF(M368="Preply",1,0)</f>
        <v>0</v>
      </c>
      <c r="P368">
        <f>IF(M368="Private",1,0)</f>
        <v>1</v>
      </c>
      <c r="Q368">
        <f>IF(G368=100,1,0)</f>
        <v>0</v>
      </c>
      <c r="R368" t="str">
        <f>IF(COUNTIF(pattern!$L$2:$L$100,A368),"ACTIVE","")</f>
        <v>ACTIVE</v>
      </c>
    </row>
    <row r="369" spans="1:18" x14ac:dyDescent="0.25">
      <c r="A369" t="s">
        <v>318</v>
      </c>
      <c r="B369" t="s">
        <v>827</v>
      </c>
      <c r="C369" s="6">
        <v>44869</v>
      </c>
      <c r="D369" t="s">
        <v>63</v>
      </c>
      <c r="E369">
        <v>60</v>
      </c>
      <c r="F369" s="2">
        <v>17</v>
      </c>
      <c r="G369">
        <v>0</v>
      </c>
      <c r="H369" s="7" t="s">
        <v>479</v>
      </c>
      <c r="I369">
        <f>WEEKNUM(C369)</f>
        <v>45</v>
      </c>
      <c r="J369" s="2">
        <f>F369-((G369/100)*F369)</f>
        <v>17</v>
      </c>
      <c r="K369" s="2">
        <f>(G369/100)*F369</f>
        <v>0</v>
      </c>
      <c r="L369" s="3">
        <f>J369*22.5</f>
        <v>382.5</v>
      </c>
      <c r="M369" t="str">
        <f>IF(G369=0,"Private",IF(G369=15,"Italki","Preply"))</f>
        <v>Private</v>
      </c>
      <c r="N369">
        <f>IF(M369="Italki",1,0)</f>
        <v>0</v>
      </c>
      <c r="O369">
        <f>IF(M369="Preply",1,0)</f>
        <v>0</v>
      </c>
      <c r="P369">
        <f>IF(M369="Private",1,0)</f>
        <v>1</v>
      </c>
      <c r="Q369">
        <f>IF(G369=100,1,0)</f>
        <v>0</v>
      </c>
      <c r="R369" t="str">
        <f>IF(COUNTIF(pattern!$L$2:$L$100,A369),"ACTIVE","")</f>
        <v>ACTIVE</v>
      </c>
    </row>
    <row r="370" spans="1:18" x14ac:dyDescent="0.25">
      <c r="A370" t="s">
        <v>318</v>
      </c>
      <c r="B370" t="s">
        <v>827</v>
      </c>
      <c r="C370" s="6">
        <v>44888</v>
      </c>
      <c r="D370" t="s">
        <v>459</v>
      </c>
      <c r="E370">
        <v>60</v>
      </c>
      <c r="F370" s="2">
        <v>17</v>
      </c>
      <c r="G370">
        <v>0</v>
      </c>
      <c r="H370" s="7" t="s">
        <v>479</v>
      </c>
      <c r="I370">
        <f>WEEKNUM(C370)</f>
        <v>48</v>
      </c>
      <c r="J370" s="2">
        <f>F370-((G370/100)*F370)</f>
        <v>17</v>
      </c>
      <c r="K370" s="2">
        <f>(G370/100)*F370</f>
        <v>0</v>
      </c>
      <c r="L370" s="3">
        <f>J370*22.5</f>
        <v>382.5</v>
      </c>
      <c r="M370" t="str">
        <f>IF(G370=0,"Private",IF(G370=15,"Italki","Preply"))</f>
        <v>Private</v>
      </c>
      <c r="N370">
        <f>IF(M370="Italki",1,0)</f>
        <v>0</v>
      </c>
      <c r="O370">
        <f>IF(M370="Preply",1,0)</f>
        <v>0</v>
      </c>
      <c r="P370">
        <f>IF(M370="Private",1,0)</f>
        <v>1</v>
      </c>
      <c r="Q370">
        <f>IF(G370=100,1,0)</f>
        <v>0</v>
      </c>
      <c r="R370" t="str">
        <f>IF(COUNTIF(pattern!$L$2:$L$100,A370),"ACTIVE","")</f>
        <v>ACTIVE</v>
      </c>
    </row>
    <row r="371" spans="1:18" x14ac:dyDescent="0.25">
      <c r="A371" t="s">
        <v>318</v>
      </c>
      <c r="B371" t="s">
        <v>827</v>
      </c>
      <c r="C371" s="6">
        <v>44895</v>
      </c>
      <c r="D371" t="s">
        <v>462</v>
      </c>
      <c r="E371">
        <v>60</v>
      </c>
      <c r="F371" s="2">
        <v>17</v>
      </c>
      <c r="G371">
        <v>0</v>
      </c>
      <c r="H371" s="7" t="s">
        <v>479</v>
      </c>
      <c r="I371">
        <f>WEEKNUM(C371)</f>
        <v>49</v>
      </c>
      <c r="J371" s="2">
        <f>F371-((G371/100)*F371)</f>
        <v>17</v>
      </c>
      <c r="K371" s="2">
        <f>(G371/100)*F371</f>
        <v>0</v>
      </c>
      <c r="L371" s="3">
        <f>J371*22.5</f>
        <v>382.5</v>
      </c>
      <c r="M371" t="str">
        <f>IF(G371=0,"Private",IF(G371=15,"Italki","Preply"))</f>
        <v>Private</v>
      </c>
      <c r="N371">
        <f>IF(M371="Italki",1,0)</f>
        <v>0</v>
      </c>
      <c r="O371">
        <f>IF(M371="Preply",1,0)</f>
        <v>0</v>
      </c>
      <c r="P371">
        <f>IF(M371="Private",1,0)</f>
        <v>1</v>
      </c>
      <c r="Q371">
        <f>IF(G371=100,1,0)</f>
        <v>0</v>
      </c>
      <c r="R371" t="str">
        <f>IF(COUNTIF(pattern!$L$2:$L$100,A371),"ACTIVE","")</f>
        <v>ACTIVE</v>
      </c>
    </row>
    <row r="372" spans="1:18" x14ac:dyDescent="0.25">
      <c r="A372" t="s">
        <v>318</v>
      </c>
      <c r="B372" t="s">
        <v>827</v>
      </c>
      <c r="C372" s="6">
        <v>44904</v>
      </c>
      <c r="D372" t="s">
        <v>467</v>
      </c>
      <c r="E372">
        <v>60</v>
      </c>
      <c r="F372" s="2">
        <v>17</v>
      </c>
      <c r="G372">
        <v>0</v>
      </c>
      <c r="H372" s="7" t="s">
        <v>479</v>
      </c>
      <c r="I372">
        <f>WEEKNUM(C372)</f>
        <v>50</v>
      </c>
      <c r="J372" s="2">
        <f>F372-((G372/100)*F372)</f>
        <v>17</v>
      </c>
      <c r="K372" s="2">
        <f>(G372/100)*F372</f>
        <v>0</v>
      </c>
      <c r="L372" s="3">
        <f>J372*22.5</f>
        <v>382.5</v>
      </c>
      <c r="M372" t="str">
        <f>IF(G372=0,"Private",IF(G372=15,"Italki","Preply"))</f>
        <v>Private</v>
      </c>
      <c r="N372">
        <f>IF(M372="Italki",1,0)</f>
        <v>0</v>
      </c>
      <c r="O372">
        <f>IF(M372="Preply",1,0)</f>
        <v>0</v>
      </c>
      <c r="P372">
        <f>IF(M372="Private",1,0)</f>
        <v>1</v>
      </c>
      <c r="Q372">
        <f>IF(G372=100,1,0)</f>
        <v>0</v>
      </c>
      <c r="R372" t="str">
        <f>IF(COUNTIF(pattern!$L$2:$L$100,A372),"ACTIVE","")</f>
        <v>ACTIVE</v>
      </c>
    </row>
    <row r="373" spans="1:18" x14ac:dyDescent="0.25">
      <c r="A373" t="s">
        <v>318</v>
      </c>
      <c r="B373" t="s">
        <v>827</v>
      </c>
      <c r="C373" s="6">
        <v>44911</v>
      </c>
      <c r="D373" t="s">
        <v>471</v>
      </c>
      <c r="E373">
        <v>60</v>
      </c>
      <c r="F373" s="2">
        <v>17</v>
      </c>
      <c r="G373">
        <v>0</v>
      </c>
      <c r="H373" s="7" t="s">
        <v>479</v>
      </c>
      <c r="I373">
        <f>WEEKNUM(C373)</f>
        <v>51</v>
      </c>
      <c r="J373" s="2">
        <f>F373-((G373/100)*F373)</f>
        <v>17</v>
      </c>
      <c r="K373" s="2">
        <f>(G373/100)*F373</f>
        <v>0</v>
      </c>
      <c r="L373" s="3">
        <f>J373*22.5</f>
        <v>382.5</v>
      </c>
      <c r="M373" t="str">
        <f>IF(G373=0,"Private",IF(G373=15,"Italki","Preply"))</f>
        <v>Private</v>
      </c>
      <c r="N373">
        <f>IF(M373="Italki",1,0)</f>
        <v>0</v>
      </c>
      <c r="O373">
        <f>IF(M373="Preply",1,0)</f>
        <v>0</v>
      </c>
      <c r="P373">
        <f>IF(M373="Private",1,0)</f>
        <v>1</v>
      </c>
      <c r="Q373">
        <f>IF(G373=100,1,0)</f>
        <v>0</v>
      </c>
      <c r="R373" t="str">
        <f>IF(COUNTIF(pattern!$L$2:$L$100,A373),"ACTIVE","")</f>
        <v>ACTIVE</v>
      </c>
    </row>
    <row r="374" spans="1:18" x14ac:dyDescent="0.25">
      <c r="A374" t="s">
        <v>318</v>
      </c>
      <c r="B374" t="s">
        <v>827</v>
      </c>
      <c r="C374" s="6">
        <v>44923</v>
      </c>
      <c r="D374" t="s">
        <v>178</v>
      </c>
      <c r="E374">
        <v>60</v>
      </c>
      <c r="F374" s="2">
        <v>17</v>
      </c>
      <c r="G374">
        <v>0</v>
      </c>
      <c r="H374" s="7" t="s">
        <v>479</v>
      </c>
      <c r="I374">
        <f>WEEKNUM(C374)</f>
        <v>53</v>
      </c>
      <c r="J374" s="2">
        <f>F374-((G374/100)*F374)</f>
        <v>17</v>
      </c>
      <c r="K374" s="2">
        <f>(G374/100)*F374</f>
        <v>0</v>
      </c>
      <c r="L374" s="3">
        <f>J374*22.5</f>
        <v>382.5</v>
      </c>
      <c r="M374" t="str">
        <f>IF(G374=0,"Private",IF(G374=15,"Italki","Preply"))</f>
        <v>Private</v>
      </c>
      <c r="N374">
        <f>IF(M374="Italki",1,0)</f>
        <v>0</v>
      </c>
      <c r="O374">
        <f>IF(M374="Preply",1,0)</f>
        <v>0</v>
      </c>
      <c r="P374">
        <f>IF(M374="Private",1,0)</f>
        <v>1</v>
      </c>
      <c r="Q374">
        <f>IF(G374=100,1,0)</f>
        <v>0</v>
      </c>
      <c r="R374" t="str">
        <f>IF(COUNTIF(pattern!$L$2:$L$100,A374),"ACTIVE","")</f>
        <v>ACTIVE</v>
      </c>
    </row>
    <row r="375" spans="1:18" x14ac:dyDescent="0.25">
      <c r="A375" t="s">
        <v>25</v>
      </c>
      <c r="B375" t="s">
        <v>827</v>
      </c>
      <c r="C375" s="6">
        <v>44594</v>
      </c>
      <c r="D375" t="s">
        <v>43</v>
      </c>
      <c r="E375">
        <v>60</v>
      </c>
      <c r="F375" s="2">
        <v>13</v>
      </c>
      <c r="G375">
        <v>15</v>
      </c>
      <c r="H375" s="7" t="s">
        <v>480</v>
      </c>
      <c r="I375">
        <f>WEEKNUM(C375)</f>
        <v>6</v>
      </c>
      <c r="J375" s="2">
        <f>F375-((G375/100)*F375)</f>
        <v>11.05</v>
      </c>
      <c r="K375" s="2">
        <f>(G375/100)*F375</f>
        <v>1.95</v>
      </c>
      <c r="L375" s="3">
        <f>J375*22.5</f>
        <v>248.62500000000003</v>
      </c>
      <c r="M375" t="str">
        <f>IF(G375=0,"Private",IF(G375=15,"Italki","Preply"))</f>
        <v>Italki</v>
      </c>
      <c r="N375">
        <f>IF(M375="Italki",1,0)</f>
        <v>1</v>
      </c>
      <c r="O375">
        <f>IF(M375="Preply",1,0)</f>
        <v>0</v>
      </c>
      <c r="P375">
        <f>IF(M375="Private",1,0)</f>
        <v>0</v>
      </c>
      <c r="Q375">
        <f>IF(G375=100,1,0)</f>
        <v>0</v>
      </c>
      <c r="R375" t="str">
        <f>IF(COUNTIF(pattern!$L$2:$L$100,A375),"ACTIVE","")</f>
        <v/>
      </c>
    </row>
    <row r="376" spans="1:18" x14ac:dyDescent="0.25">
      <c r="A376" t="s">
        <v>390</v>
      </c>
      <c r="B376" t="s">
        <v>829</v>
      </c>
      <c r="C376" s="6">
        <v>44753</v>
      </c>
      <c r="D376" t="s">
        <v>391</v>
      </c>
      <c r="E376">
        <v>60</v>
      </c>
      <c r="F376" s="2">
        <v>24</v>
      </c>
      <c r="G376">
        <v>15</v>
      </c>
      <c r="H376" t="s">
        <v>479</v>
      </c>
      <c r="I376">
        <f>WEEKNUM(C376)</f>
        <v>29</v>
      </c>
      <c r="J376" s="2">
        <f>F376-((G376/100)*F376)</f>
        <v>20.399999999999999</v>
      </c>
      <c r="K376" s="2">
        <f>(G376/100)*F376</f>
        <v>3.5999999999999996</v>
      </c>
      <c r="L376" s="3">
        <f>J376*22.5</f>
        <v>458.99999999999994</v>
      </c>
      <c r="M376" t="str">
        <f>IF(G376=0,"Private",IF(G376=15,"Italki","Preply"))</f>
        <v>Italki</v>
      </c>
      <c r="N376">
        <f>IF(M376="Italki",1,0)</f>
        <v>1</v>
      </c>
      <c r="O376">
        <f>IF(M376="Preply",1,0)</f>
        <v>0</v>
      </c>
      <c r="P376">
        <f>IF(M376="Private",1,0)</f>
        <v>0</v>
      </c>
      <c r="Q376">
        <f>IF(G376=100,1,0)</f>
        <v>0</v>
      </c>
      <c r="R376" t="str">
        <f>IF(COUNTIF(pattern!$L$2:$L$100,A376),"ACTIVE","")</f>
        <v/>
      </c>
    </row>
    <row r="377" spans="1:18" x14ac:dyDescent="0.25">
      <c r="A377" t="s">
        <v>390</v>
      </c>
      <c r="B377" t="s">
        <v>829</v>
      </c>
      <c r="C377" s="6">
        <v>44760</v>
      </c>
      <c r="D377" t="s">
        <v>44</v>
      </c>
      <c r="E377">
        <v>60</v>
      </c>
      <c r="F377" s="2">
        <v>24</v>
      </c>
      <c r="G377">
        <v>15</v>
      </c>
      <c r="H377" t="s">
        <v>479</v>
      </c>
      <c r="I377">
        <f>WEEKNUM(C377)</f>
        <v>30</v>
      </c>
      <c r="J377" s="2">
        <f>F377-((G377/100)*F377)</f>
        <v>20.399999999999999</v>
      </c>
      <c r="K377" s="2">
        <f>(G377/100)*F377</f>
        <v>3.5999999999999996</v>
      </c>
      <c r="L377" s="3">
        <f>J377*22.5</f>
        <v>458.99999999999994</v>
      </c>
      <c r="M377" t="str">
        <f>IF(G377=0,"Private",IF(G377=15,"Italki","Preply"))</f>
        <v>Italki</v>
      </c>
      <c r="N377">
        <f>IF(M377="Italki",1,0)</f>
        <v>1</v>
      </c>
      <c r="O377">
        <f>IF(M377="Preply",1,0)</f>
        <v>0</v>
      </c>
      <c r="P377">
        <f>IF(M377="Private",1,0)</f>
        <v>0</v>
      </c>
      <c r="Q377">
        <f>IF(G377=100,1,0)</f>
        <v>0</v>
      </c>
      <c r="R377" t="str">
        <f>IF(COUNTIF(pattern!$L$2:$L$100,A377),"ACTIVE","")</f>
        <v/>
      </c>
    </row>
    <row r="378" spans="1:18" x14ac:dyDescent="0.25">
      <c r="A378" t="s">
        <v>390</v>
      </c>
      <c r="B378" t="s">
        <v>829</v>
      </c>
      <c r="C378" s="6">
        <v>44767</v>
      </c>
      <c r="D378" t="s">
        <v>297</v>
      </c>
      <c r="E378">
        <v>60</v>
      </c>
      <c r="F378" s="2">
        <v>24</v>
      </c>
      <c r="G378">
        <v>15</v>
      </c>
      <c r="H378" t="s">
        <v>479</v>
      </c>
      <c r="I378">
        <f>WEEKNUM(C378)</f>
        <v>31</v>
      </c>
      <c r="J378" s="2">
        <f>F378-((G378/100)*F378)</f>
        <v>20.399999999999999</v>
      </c>
      <c r="K378" s="2">
        <f>(G378/100)*F378</f>
        <v>3.5999999999999996</v>
      </c>
      <c r="L378" s="3">
        <f>J378*22.5</f>
        <v>458.99999999999994</v>
      </c>
      <c r="M378" t="str">
        <f>IF(G378=0,"Private",IF(G378=15,"Italki","Preply"))</f>
        <v>Italki</v>
      </c>
      <c r="N378">
        <f>IF(M378="Italki",1,0)</f>
        <v>1</v>
      </c>
      <c r="O378">
        <f>IF(M378="Preply",1,0)</f>
        <v>0</v>
      </c>
      <c r="P378">
        <f>IF(M378="Private",1,0)</f>
        <v>0</v>
      </c>
      <c r="Q378">
        <f>IF(G378=100,1,0)</f>
        <v>0</v>
      </c>
      <c r="R378" t="str">
        <f>IF(COUNTIF(pattern!$L$2:$L$100,A378),"ACTIVE","")</f>
        <v/>
      </c>
    </row>
    <row r="379" spans="1:18" x14ac:dyDescent="0.25">
      <c r="A379" t="s">
        <v>390</v>
      </c>
      <c r="B379" t="s">
        <v>829</v>
      </c>
      <c r="C379" s="6">
        <v>44774</v>
      </c>
      <c r="D379" t="s">
        <v>640</v>
      </c>
      <c r="E379">
        <v>60</v>
      </c>
      <c r="F379" s="2">
        <v>24</v>
      </c>
      <c r="G379">
        <v>15</v>
      </c>
      <c r="H379" t="s">
        <v>479</v>
      </c>
      <c r="I379">
        <f>WEEKNUM(C379)</f>
        <v>32</v>
      </c>
      <c r="J379" s="2">
        <f>F379-((G379/100)*F379)</f>
        <v>20.399999999999999</v>
      </c>
      <c r="K379" s="2">
        <f>(G379/100)*F379</f>
        <v>3.5999999999999996</v>
      </c>
      <c r="L379" s="3">
        <f>J379*22.5</f>
        <v>458.99999999999994</v>
      </c>
      <c r="M379" t="str">
        <f>IF(G379=0,"Private",IF(G379=15,"Italki","Preply"))</f>
        <v>Italki</v>
      </c>
      <c r="N379">
        <f>IF(M379="Italki",1,0)</f>
        <v>1</v>
      </c>
      <c r="O379">
        <f>IF(M379="Preply",1,0)</f>
        <v>0</v>
      </c>
      <c r="P379">
        <f>IF(M379="Private",1,0)</f>
        <v>0</v>
      </c>
      <c r="Q379">
        <f>IF(G379=100,1,0)</f>
        <v>0</v>
      </c>
      <c r="R379" t="str">
        <f>IF(COUNTIF(pattern!$L$2:$L$100,A379),"ACTIVE","")</f>
        <v/>
      </c>
    </row>
    <row r="380" spans="1:18" x14ac:dyDescent="0.25">
      <c r="A380" t="s">
        <v>390</v>
      </c>
      <c r="B380" t="s">
        <v>829</v>
      </c>
      <c r="C380" s="6">
        <v>44781</v>
      </c>
      <c r="D380" t="s">
        <v>405</v>
      </c>
      <c r="E380">
        <v>60</v>
      </c>
      <c r="F380" s="2">
        <v>24</v>
      </c>
      <c r="G380">
        <v>15</v>
      </c>
      <c r="H380" t="s">
        <v>479</v>
      </c>
      <c r="I380">
        <f>WEEKNUM(C380)</f>
        <v>33</v>
      </c>
      <c r="J380" s="2">
        <f>F380-((G380/100)*F380)</f>
        <v>20.399999999999999</v>
      </c>
      <c r="K380" s="2">
        <f>(G380/100)*F380</f>
        <v>3.5999999999999996</v>
      </c>
      <c r="L380" s="3">
        <f>J380*22.5</f>
        <v>458.99999999999994</v>
      </c>
      <c r="M380" t="str">
        <f>IF(G380=0,"Private",IF(G380=15,"Italki","Preply"))</f>
        <v>Italki</v>
      </c>
      <c r="N380">
        <f>IF(M380="Italki",1,0)</f>
        <v>1</v>
      </c>
      <c r="O380">
        <f>IF(M380="Preply",1,0)</f>
        <v>0</v>
      </c>
      <c r="P380">
        <f>IF(M380="Private",1,0)</f>
        <v>0</v>
      </c>
      <c r="Q380">
        <f>IF(G380=100,1,0)</f>
        <v>0</v>
      </c>
      <c r="R380" t="str">
        <f>IF(COUNTIF(pattern!$L$2:$L$100,A380),"ACTIVE","")</f>
        <v/>
      </c>
    </row>
    <row r="381" spans="1:18" x14ac:dyDescent="0.25">
      <c r="A381" t="s">
        <v>390</v>
      </c>
      <c r="B381" t="s">
        <v>829</v>
      </c>
      <c r="C381" s="6">
        <v>44789</v>
      </c>
      <c r="D381" t="s">
        <v>87</v>
      </c>
      <c r="E381">
        <v>60</v>
      </c>
      <c r="F381" s="2">
        <v>24</v>
      </c>
      <c r="G381">
        <v>15</v>
      </c>
      <c r="H381" t="s">
        <v>479</v>
      </c>
      <c r="I381">
        <f>WEEKNUM(C381)</f>
        <v>34</v>
      </c>
      <c r="J381" s="2">
        <f>F381-((G381/100)*F381)</f>
        <v>20.399999999999999</v>
      </c>
      <c r="K381" s="2">
        <f>(G381/100)*F381</f>
        <v>3.5999999999999996</v>
      </c>
      <c r="L381" s="3">
        <f>J381*22.5</f>
        <v>458.99999999999994</v>
      </c>
      <c r="M381" t="str">
        <f>IF(G381=0,"Private",IF(G381=15,"Italki","Preply"))</f>
        <v>Italki</v>
      </c>
      <c r="N381">
        <f>IF(M381="Italki",1,0)</f>
        <v>1</v>
      </c>
      <c r="O381">
        <f>IF(M381="Preply",1,0)</f>
        <v>0</v>
      </c>
      <c r="P381">
        <f>IF(M381="Private",1,0)</f>
        <v>0</v>
      </c>
      <c r="Q381">
        <f>IF(G381=100,1,0)</f>
        <v>0</v>
      </c>
      <c r="R381" t="str">
        <f>IF(COUNTIF(pattern!$L$2:$L$100,A381),"ACTIVE","")</f>
        <v/>
      </c>
    </row>
    <row r="382" spans="1:18" x14ac:dyDescent="0.25">
      <c r="A382" t="s">
        <v>390</v>
      </c>
      <c r="B382" t="s">
        <v>829</v>
      </c>
      <c r="C382" s="6">
        <v>44803</v>
      </c>
      <c r="D382" t="s">
        <v>411</v>
      </c>
      <c r="E382">
        <v>60</v>
      </c>
      <c r="F382" s="2">
        <v>24</v>
      </c>
      <c r="G382">
        <v>15</v>
      </c>
      <c r="H382" t="s">
        <v>479</v>
      </c>
      <c r="I382">
        <f>WEEKNUM(C382)</f>
        <v>36</v>
      </c>
      <c r="J382" s="2">
        <f>F382-((G382/100)*F382)</f>
        <v>20.399999999999999</v>
      </c>
      <c r="K382" s="2">
        <f>(G382/100)*F382</f>
        <v>3.5999999999999996</v>
      </c>
      <c r="L382" s="3">
        <f>J382*22.5</f>
        <v>458.99999999999994</v>
      </c>
      <c r="M382" t="str">
        <f>IF(G382=0,"Private",IF(G382=15,"Italki","Preply"))</f>
        <v>Italki</v>
      </c>
      <c r="N382">
        <f>IF(M382="Italki",1,0)</f>
        <v>1</v>
      </c>
      <c r="O382">
        <f>IF(M382="Preply",1,0)</f>
        <v>0</v>
      </c>
      <c r="P382">
        <f>IF(M382="Private",1,0)</f>
        <v>0</v>
      </c>
      <c r="Q382">
        <f>IF(G382=100,1,0)</f>
        <v>0</v>
      </c>
      <c r="R382" t="str">
        <f>IF(COUNTIF(pattern!$L$2:$L$100,A382),"ACTIVE","")</f>
        <v/>
      </c>
    </row>
    <row r="383" spans="1:18" x14ac:dyDescent="0.25">
      <c r="A383" t="s">
        <v>390</v>
      </c>
      <c r="B383" t="s">
        <v>829</v>
      </c>
      <c r="C383" s="6">
        <v>44812</v>
      </c>
      <c r="D383" t="s">
        <v>657</v>
      </c>
      <c r="E383">
        <v>60</v>
      </c>
      <c r="F383" s="2">
        <v>24</v>
      </c>
      <c r="G383">
        <v>15</v>
      </c>
      <c r="H383" t="s">
        <v>479</v>
      </c>
      <c r="I383">
        <f>WEEKNUM(C383)</f>
        <v>37</v>
      </c>
      <c r="J383" s="2">
        <f>F383-((G383/100)*F383)</f>
        <v>20.399999999999999</v>
      </c>
      <c r="K383" s="2">
        <f>(G383/100)*F383</f>
        <v>3.5999999999999996</v>
      </c>
      <c r="L383" s="3">
        <f>J383*22.5</f>
        <v>458.99999999999994</v>
      </c>
      <c r="M383" t="str">
        <f>IF(G383=0,"Private",IF(G383=15,"Italki","Preply"))</f>
        <v>Italki</v>
      </c>
      <c r="N383">
        <f>IF(M383="Italki",1,0)</f>
        <v>1</v>
      </c>
      <c r="O383">
        <f>IF(M383="Preply",1,0)</f>
        <v>0</v>
      </c>
      <c r="P383">
        <f>IF(M383="Private",1,0)</f>
        <v>0</v>
      </c>
      <c r="Q383">
        <f>IF(G383=100,1,0)</f>
        <v>0</v>
      </c>
      <c r="R383" t="str">
        <f>IF(COUNTIF(pattern!$L$2:$L$100,A383),"ACTIVE","")</f>
        <v/>
      </c>
    </row>
    <row r="384" spans="1:18" x14ac:dyDescent="0.25">
      <c r="A384" t="s">
        <v>390</v>
      </c>
      <c r="B384" t="s">
        <v>829</v>
      </c>
      <c r="C384" s="6">
        <v>44816</v>
      </c>
      <c r="D384" t="s">
        <v>356</v>
      </c>
      <c r="E384">
        <v>60</v>
      </c>
      <c r="F384" s="2">
        <v>24</v>
      </c>
      <c r="G384">
        <v>15</v>
      </c>
      <c r="H384" t="s">
        <v>479</v>
      </c>
      <c r="I384">
        <f>WEEKNUM(C384)</f>
        <v>38</v>
      </c>
      <c r="J384" s="2">
        <f>F384-((G384/100)*F384)</f>
        <v>20.399999999999999</v>
      </c>
      <c r="K384" s="2">
        <f>(G384/100)*F384</f>
        <v>3.5999999999999996</v>
      </c>
      <c r="L384" s="3">
        <f>J384*22.5</f>
        <v>458.99999999999994</v>
      </c>
      <c r="M384" t="str">
        <f>IF(G384=0,"Private",IF(G384=15,"Italki","Preply"))</f>
        <v>Italki</v>
      </c>
      <c r="N384">
        <f>IF(M384="Italki",1,0)</f>
        <v>1</v>
      </c>
      <c r="O384">
        <f>IF(M384="Preply",1,0)</f>
        <v>0</v>
      </c>
      <c r="P384">
        <f>IF(M384="Private",1,0)</f>
        <v>0</v>
      </c>
      <c r="Q384">
        <f>IF(G384=100,1,0)</f>
        <v>0</v>
      </c>
      <c r="R384" t="str">
        <f>IF(COUNTIF(pattern!$L$2:$L$100,A384),"ACTIVE","")</f>
        <v/>
      </c>
    </row>
    <row r="385" spans="1:18" x14ac:dyDescent="0.25">
      <c r="A385" t="s">
        <v>390</v>
      </c>
      <c r="B385" t="s">
        <v>829</v>
      </c>
      <c r="C385" s="6">
        <v>44827</v>
      </c>
      <c r="D385" t="s">
        <v>328</v>
      </c>
      <c r="E385">
        <v>60</v>
      </c>
      <c r="F385" s="2">
        <v>24</v>
      </c>
      <c r="G385">
        <v>15</v>
      </c>
      <c r="H385" t="s">
        <v>479</v>
      </c>
      <c r="I385">
        <f>WEEKNUM(C385)</f>
        <v>39</v>
      </c>
      <c r="J385" s="2">
        <f>F385-((G385/100)*F385)</f>
        <v>20.399999999999999</v>
      </c>
      <c r="K385" s="2">
        <f>(G385/100)*F385</f>
        <v>3.5999999999999996</v>
      </c>
      <c r="L385" s="3">
        <f>J385*22.5</f>
        <v>458.99999999999994</v>
      </c>
      <c r="M385" t="str">
        <f>IF(G385=0,"Private",IF(G385=15,"Italki","Preply"))</f>
        <v>Italki</v>
      </c>
      <c r="N385">
        <f>IF(M385="Italki",1,0)</f>
        <v>1</v>
      </c>
      <c r="O385">
        <f>IF(M385="Preply",1,0)</f>
        <v>0</v>
      </c>
      <c r="P385">
        <f>IF(M385="Private",1,0)</f>
        <v>0</v>
      </c>
      <c r="Q385">
        <f>IF(G385=100,1,0)</f>
        <v>0</v>
      </c>
      <c r="R385" t="str">
        <f>IF(COUNTIF(pattern!$L$2:$L$100,A385),"ACTIVE","")</f>
        <v/>
      </c>
    </row>
    <row r="386" spans="1:18" x14ac:dyDescent="0.25">
      <c r="A386" t="s">
        <v>390</v>
      </c>
      <c r="B386" t="s">
        <v>829</v>
      </c>
      <c r="C386" s="6">
        <v>44833</v>
      </c>
      <c r="D386" t="s">
        <v>697</v>
      </c>
      <c r="E386">
        <v>60</v>
      </c>
      <c r="F386" s="2">
        <v>24</v>
      </c>
      <c r="G386">
        <v>15</v>
      </c>
      <c r="H386" t="s">
        <v>479</v>
      </c>
      <c r="I386">
        <f>WEEKNUM(C386)</f>
        <v>40</v>
      </c>
      <c r="J386" s="2">
        <f>F386-((G386/100)*F386)</f>
        <v>20.399999999999999</v>
      </c>
      <c r="K386" s="2">
        <f>(G386/100)*F386</f>
        <v>3.5999999999999996</v>
      </c>
      <c r="L386" s="3">
        <f>J386*22.5</f>
        <v>458.99999999999994</v>
      </c>
      <c r="M386" t="str">
        <f>IF(G386=0,"Private",IF(G386=15,"Italki","Preply"))</f>
        <v>Italki</v>
      </c>
      <c r="N386">
        <f>IF(M386="Italki",1,0)</f>
        <v>1</v>
      </c>
      <c r="O386">
        <f>IF(M386="Preply",1,0)</f>
        <v>0</v>
      </c>
      <c r="P386">
        <f>IF(M386="Private",1,0)</f>
        <v>0</v>
      </c>
      <c r="Q386">
        <f>IF(G386=100,1,0)</f>
        <v>0</v>
      </c>
      <c r="R386" t="str">
        <f>IF(COUNTIF(pattern!$L$2:$L$100,A386),"ACTIVE","")</f>
        <v/>
      </c>
    </row>
    <row r="387" spans="1:18" x14ac:dyDescent="0.25">
      <c r="A387" t="s">
        <v>298</v>
      </c>
      <c r="B387" t="s">
        <v>830</v>
      </c>
      <c r="C387" s="6">
        <v>44607</v>
      </c>
      <c r="D387" t="s">
        <v>45</v>
      </c>
      <c r="E387">
        <v>60</v>
      </c>
      <c r="F387" s="2">
        <v>17</v>
      </c>
      <c r="G387">
        <v>100</v>
      </c>
      <c r="H387" t="s">
        <v>480</v>
      </c>
      <c r="I387">
        <f>WEEKNUM(C387)</f>
        <v>8</v>
      </c>
      <c r="J387" s="2">
        <f>F387-((G387/100)*F387)</f>
        <v>0</v>
      </c>
      <c r="K387" s="2">
        <f>(G387/100)*F387</f>
        <v>17</v>
      </c>
      <c r="L387" s="3">
        <f>J387*22.5</f>
        <v>0</v>
      </c>
      <c r="M387" t="str">
        <f>IF(G387=0,"Private",IF(G387=15,"Italki","Preply"))</f>
        <v>Preply</v>
      </c>
      <c r="N387">
        <f>IF(M387="Italki",1,0)</f>
        <v>0</v>
      </c>
      <c r="O387">
        <f>IF(M387="Preply",1,0)</f>
        <v>1</v>
      </c>
      <c r="P387">
        <f>IF(M387="Private",1,0)</f>
        <v>0</v>
      </c>
      <c r="Q387">
        <f>IF(G387=100,1,0)</f>
        <v>1</v>
      </c>
      <c r="R387" t="str">
        <f>IF(COUNTIF(pattern!$L$2:$L$100,A387),"ACTIVE","")</f>
        <v/>
      </c>
    </row>
    <row r="388" spans="1:18" x14ac:dyDescent="0.25">
      <c r="A388" t="s">
        <v>298</v>
      </c>
      <c r="B388" t="s">
        <v>830</v>
      </c>
      <c r="C388" s="6">
        <v>44614</v>
      </c>
      <c r="D388" t="s">
        <v>671</v>
      </c>
      <c r="E388">
        <v>60</v>
      </c>
      <c r="F388" s="2">
        <v>17</v>
      </c>
      <c r="G388">
        <v>25</v>
      </c>
      <c r="H388" t="s">
        <v>480</v>
      </c>
      <c r="I388">
        <f>WEEKNUM(C388)</f>
        <v>9</v>
      </c>
      <c r="J388" s="2">
        <f>F388-((G388/100)*F388)</f>
        <v>12.75</v>
      </c>
      <c r="K388" s="2">
        <f>(G388/100)*F388</f>
        <v>4.25</v>
      </c>
      <c r="L388" s="3">
        <f>J388*22.5</f>
        <v>286.875</v>
      </c>
      <c r="M388" t="str">
        <f>IF(G388=0,"Private",IF(G388=15,"Italki","Preply"))</f>
        <v>Preply</v>
      </c>
      <c r="N388">
        <f>IF(M388="Italki",1,0)</f>
        <v>0</v>
      </c>
      <c r="O388">
        <f>IF(M388="Preply",1,0)</f>
        <v>1</v>
      </c>
      <c r="P388">
        <f>IF(M388="Private",1,0)</f>
        <v>0</v>
      </c>
      <c r="Q388">
        <f>IF(G388=100,1,0)</f>
        <v>0</v>
      </c>
      <c r="R388" t="str">
        <f>IF(COUNTIF(pattern!$L$2:$L$100,A388),"ACTIVE","")</f>
        <v/>
      </c>
    </row>
    <row r="389" spans="1:18" x14ac:dyDescent="0.25">
      <c r="A389" t="s">
        <v>298</v>
      </c>
      <c r="B389" t="s">
        <v>830</v>
      </c>
      <c r="C389" s="6">
        <v>44617</v>
      </c>
      <c r="D389" t="s">
        <v>685</v>
      </c>
      <c r="E389">
        <v>60</v>
      </c>
      <c r="F389" s="2">
        <v>17</v>
      </c>
      <c r="G389">
        <v>25</v>
      </c>
      <c r="H389" t="s">
        <v>480</v>
      </c>
      <c r="I389">
        <f>WEEKNUM(C389)</f>
        <v>9</v>
      </c>
      <c r="J389" s="2">
        <f>F389-((G389/100)*F389)</f>
        <v>12.75</v>
      </c>
      <c r="K389" s="2">
        <f>(G389/100)*F389</f>
        <v>4.25</v>
      </c>
      <c r="L389" s="3">
        <f>J389*22.5</f>
        <v>286.875</v>
      </c>
      <c r="M389" t="str">
        <f>IF(G389=0,"Private",IF(G389=15,"Italki","Preply"))</f>
        <v>Preply</v>
      </c>
      <c r="N389">
        <f>IF(M389="Italki",1,0)</f>
        <v>0</v>
      </c>
      <c r="O389">
        <f>IF(M389="Preply",1,0)</f>
        <v>1</v>
      </c>
      <c r="P389">
        <f>IF(M389="Private",1,0)</f>
        <v>0</v>
      </c>
      <c r="Q389">
        <f>IF(G389=100,1,0)</f>
        <v>0</v>
      </c>
      <c r="R389" t="str">
        <f>IF(COUNTIF(pattern!$L$2:$L$100,A389),"ACTIVE","")</f>
        <v/>
      </c>
    </row>
    <row r="390" spans="1:18" x14ac:dyDescent="0.25">
      <c r="A390" t="s">
        <v>298</v>
      </c>
      <c r="B390" t="s">
        <v>830</v>
      </c>
      <c r="C390" s="6">
        <v>44621</v>
      </c>
      <c r="D390" t="s">
        <v>687</v>
      </c>
      <c r="E390">
        <v>60</v>
      </c>
      <c r="F390" s="2">
        <v>17</v>
      </c>
      <c r="G390">
        <v>25</v>
      </c>
      <c r="H390" t="s">
        <v>480</v>
      </c>
      <c r="I390">
        <f>WEEKNUM(C390)</f>
        <v>10</v>
      </c>
      <c r="J390" s="2">
        <f>F390-((G390/100)*F390)</f>
        <v>12.75</v>
      </c>
      <c r="K390" s="2">
        <f>(G390/100)*F390</f>
        <v>4.25</v>
      </c>
      <c r="L390" s="3">
        <f>J390*22.5</f>
        <v>286.875</v>
      </c>
      <c r="M390" t="str">
        <f>IF(G390=0,"Private",IF(G390=15,"Italki","Preply"))</f>
        <v>Preply</v>
      </c>
      <c r="N390">
        <f>IF(M390="Italki",1,0)</f>
        <v>0</v>
      </c>
      <c r="O390">
        <f>IF(M390="Preply",1,0)</f>
        <v>1</v>
      </c>
      <c r="P390">
        <f>IF(M390="Private",1,0)</f>
        <v>0</v>
      </c>
      <c r="Q390">
        <f>IF(G390=100,1,0)</f>
        <v>0</v>
      </c>
      <c r="R390" t="str">
        <f>IF(COUNTIF(pattern!$L$2:$L$100,A390),"ACTIVE","")</f>
        <v/>
      </c>
    </row>
    <row r="391" spans="1:18" x14ac:dyDescent="0.25">
      <c r="A391" t="s">
        <v>298</v>
      </c>
      <c r="B391" t="s">
        <v>830</v>
      </c>
      <c r="C391" s="6">
        <v>44622</v>
      </c>
      <c r="D391" t="s">
        <v>650</v>
      </c>
      <c r="E391">
        <v>60</v>
      </c>
      <c r="F391" s="2">
        <v>17</v>
      </c>
      <c r="G391">
        <v>25</v>
      </c>
      <c r="H391" t="s">
        <v>480</v>
      </c>
      <c r="I391">
        <f>WEEKNUM(C391)</f>
        <v>10</v>
      </c>
      <c r="J391" s="2">
        <f>F391-((G391/100)*F391)</f>
        <v>12.75</v>
      </c>
      <c r="K391" s="2">
        <f>(G391/100)*F391</f>
        <v>4.25</v>
      </c>
      <c r="L391" s="3">
        <f>J391*22.5</f>
        <v>286.875</v>
      </c>
      <c r="M391" t="str">
        <f>IF(G391=0,"Private",IF(G391=15,"Italki","Preply"))</f>
        <v>Preply</v>
      </c>
      <c r="N391">
        <f>IF(M391="Italki",1,0)</f>
        <v>0</v>
      </c>
      <c r="O391">
        <f>IF(M391="Preply",1,0)</f>
        <v>1</v>
      </c>
      <c r="P391">
        <f>IF(M391="Private",1,0)</f>
        <v>0</v>
      </c>
      <c r="Q391">
        <f>IF(G391=100,1,0)</f>
        <v>0</v>
      </c>
      <c r="R391" t="str">
        <f>IF(COUNTIF(pattern!$L$2:$L$100,A391),"ACTIVE","")</f>
        <v/>
      </c>
    </row>
    <row r="392" spans="1:18" x14ac:dyDescent="0.25">
      <c r="A392" t="s">
        <v>298</v>
      </c>
      <c r="B392" t="s">
        <v>830</v>
      </c>
      <c r="C392" s="6">
        <v>44628</v>
      </c>
      <c r="D392" t="s">
        <v>689</v>
      </c>
      <c r="E392">
        <v>60</v>
      </c>
      <c r="F392" s="2">
        <v>17</v>
      </c>
      <c r="G392">
        <v>25</v>
      </c>
      <c r="H392" t="s">
        <v>480</v>
      </c>
      <c r="I392">
        <f>WEEKNUM(C392)</f>
        <v>11</v>
      </c>
      <c r="J392" s="2">
        <f>F392-((G392/100)*F392)</f>
        <v>12.75</v>
      </c>
      <c r="K392" s="2">
        <f>(G392/100)*F392</f>
        <v>4.25</v>
      </c>
      <c r="L392" s="3">
        <f>J392*22.5</f>
        <v>286.875</v>
      </c>
      <c r="M392" t="str">
        <f>IF(G392=0,"Private",IF(G392=15,"Italki","Preply"))</f>
        <v>Preply</v>
      </c>
      <c r="N392">
        <f>IF(M392="Italki",1,0)</f>
        <v>0</v>
      </c>
      <c r="O392">
        <f>IF(M392="Preply",1,0)</f>
        <v>1</v>
      </c>
      <c r="P392">
        <f>IF(M392="Private",1,0)</f>
        <v>0</v>
      </c>
      <c r="Q392">
        <f>IF(G392=100,1,0)</f>
        <v>0</v>
      </c>
      <c r="R392" t="str">
        <f>IF(COUNTIF(pattern!$L$2:$L$100,A392),"ACTIVE","")</f>
        <v/>
      </c>
    </row>
    <row r="393" spans="1:18" x14ac:dyDescent="0.25">
      <c r="A393" t="s">
        <v>298</v>
      </c>
      <c r="B393" t="s">
        <v>830</v>
      </c>
      <c r="C393" s="6">
        <v>44635</v>
      </c>
      <c r="D393" t="s">
        <v>699</v>
      </c>
      <c r="E393">
        <v>60</v>
      </c>
      <c r="F393" s="2">
        <v>17</v>
      </c>
      <c r="G393">
        <v>25</v>
      </c>
      <c r="H393" t="s">
        <v>480</v>
      </c>
      <c r="I393">
        <f>WEEKNUM(C393)</f>
        <v>12</v>
      </c>
      <c r="J393" s="2">
        <f>F393-((G393/100)*F393)</f>
        <v>12.75</v>
      </c>
      <c r="K393" s="2">
        <f>(G393/100)*F393</f>
        <v>4.25</v>
      </c>
      <c r="L393" s="3">
        <f>J393*22.5</f>
        <v>286.875</v>
      </c>
      <c r="M393" t="str">
        <f>IF(G393=0,"Private",IF(G393=15,"Italki","Preply"))</f>
        <v>Preply</v>
      </c>
      <c r="N393">
        <f>IF(M393="Italki",1,0)</f>
        <v>0</v>
      </c>
      <c r="O393">
        <f>IF(M393="Preply",1,0)</f>
        <v>1</v>
      </c>
      <c r="P393">
        <f>IF(M393="Private",1,0)</f>
        <v>0</v>
      </c>
      <c r="Q393">
        <f>IF(G393=100,1,0)</f>
        <v>0</v>
      </c>
      <c r="R393" t="str">
        <f>IF(COUNTIF(pattern!$L$2:$L$100,A393),"ACTIVE","")</f>
        <v/>
      </c>
    </row>
    <row r="394" spans="1:18" x14ac:dyDescent="0.25">
      <c r="A394" t="s">
        <v>298</v>
      </c>
      <c r="B394" t="s">
        <v>830</v>
      </c>
      <c r="C394" s="6">
        <v>44638</v>
      </c>
      <c r="D394" t="s">
        <v>698</v>
      </c>
      <c r="E394">
        <v>60</v>
      </c>
      <c r="F394" s="2">
        <v>17</v>
      </c>
      <c r="G394">
        <v>25</v>
      </c>
      <c r="H394" t="s">
        <v>480</v>
      </c>
      <c r="I394">
        <f>WEEKNUM(C394)</f>
        <v>12</v>
      </c>
      <c r="J394" s="2">
        <f>F394-((G394/100)*F394)</f>
        <v>12.75</v>
      </c>
      <c r="K394" s="2">
        <f>(G394/100)*F394</f>
        <v>4.25</v>
      </c>
      <c r="L394" s="3">
        <f>J394*22.5</f>
        <v>286.875</v>
      </c>
      <c r="M394" t="str">
        <f>IF(G394=0,"Private",IF(G394=15,"Italki","Preply"))</f>
        <v>Preply</v>
      </c>
      <c r="N394">
        <f>IF(M394="Italki",1,0)</f>
        <v>0</v>
      </c>
      <c r="O394">
        <f>IF(M394="Preply",1,0)</f>
        <v>1</v>
      </c>
      <c r="P394">
        <f>IF(M394="Private",1,0)</f>
        <v>0</v>
      </c>
      <c r="Q394">
        <f>IF(G394=100,1,0)</f>
        <v>0</v>
      </c>
      <c r="R394" t="str">
        <f>IF(COUNTIF(pattern!$L$2:$L$100,A394),"ACTIVE","")</f>
        <v/>
      </c>
    </row>
    <row r="395" spans="1:18" x14ac:dyDescent="0.25">
      <c r="A395" t="s">
        <v>298</v>
      </c>
      <c r="B395" t="s">
        <v>830</v>
      </c>
      <c r="C395" s="6">
        <v>44642</v>
      </c>
      <c r="D395" t="s">
        <v>705</v>
      </c>
      <c r="E395">
        <v>60</v>
      </c>
      <c r="F395" s="2">
        <v>17</v>
      </c>
      <c r="G395">
        <v>25</v>
      </c>
      <c r="H395" t="s">
        <v>480</v>
      </c>
      <c r="I395">
        <f>WEEKNUM(C395)</f>
        <v>13</v>
      </c>
      <c r="J395" s="2">
        <f>F395-((G395/100)*F395)</f>
        <v>12.75</v>
      </c>
      <c r="K395" s="2">
        <f>(G395/100)*F395</f>
        <v>4.25</v>
      </c>
      <c r="L395" s="3">
        <f>J395*22.5</f>
        <v>286.875</v>
      </c>
      <c r="M395" t="str">
        <f>IF(G395=0,"Private",IF(G395=15,"Italki","Preply"))</f>
        <v>Preply</v>
      </c>
      <c r="N395">
        <f>IF(M395="Italki",1,0)</f>
        <v>0</v>
      </c>
      <c r="O395">
        <f>IF(M395="Preply",1,0)</f>
        <v>1</v>
      </c>
      <c r="P395">
        <f>IF(M395="Private",1,0)</f>
        <v>0</v>
      </c>
      <c r="Q395">
        <f>IF(G395=100,1,0)</f>
        <v>0</v>
      </c>
      <c r="R395" t="str">
        <f>IF(COUNTIF(pattern!$L$2:$L$100,A395),"ACTIVE","")</f>
        <v/>
      </c>
    </row>
    <row r="396" spans="1:18" x14ac:dyDescent="0.25">
      <c r="A396" t="s">
        <v>298</v>
      </c>
      <c r="B396" t="s">
        <v>830</v>
      </c>
      <c r="C396" s="6">
        <v>44645</v>
      </c>
      <c r="D396" t="s">
        <v>703</v>
      </c>
      <c r="E396">
        <v>60</v>
      </c>
      <c r="F396" s="2">
        <v>17</v>
      </c>
      <c r="G396">
        <v>25</v>
      </c>
      <c r="H396" t="s">
        <v>480</v>
      </c>
      <c r="I396">
        <f>WEEKNUM(C396)</f>
        <v>13</v>
      </c>
      <c r="J396" s="2">
        <f>F396-((G396/100)*F396)</f>
        <v>12.75</v>
      </c>
      <c r="K396" s="2">
        <f>(G396/100)*F396</f>
        <v>4.25</v>
      </c>
      <c r="L396" s="3">
        <f>J396*22.5</f>
        <v>286.875</v>
      </c>
      <c r="M396" t="str">
        <f>IF(G396=0,"Private",IF(G396=15,"Italki","Preply"))</f>
        <v>Preply</v>
      </c>
      <c r="N396">
        <f>IF(M396="Italki",1,0)</f>
        <v>0</v>
      </c>
      <c r="O396">
        <f>IF(M396="Preply",1,0)</f>
        <v>1</v>
      </c>
      <c r="P396">
        <f>IF(M396="Private",1,0)</f>
        <v>0</v>
      </c>
      <c r="Q396">
        <f>IF(G396=100,1,0)</f>
        <v>0</v>
      </c>
      <c r="R396" t="str">
        <f>IF(COUNTIF(pattern!$L$2:$L$100,A396),"ACTIVE","")</f>
        <v/>
      </c>
    </row>
    <row r="397" spans="1:18" x14ac:dyDescent="0.25">
      <c r="A397" t="s">
        <v>298</v>
      </c>
      <c r="B397" t="s">
        <v>830</v>
      </c>
      <c r="C397" s="6">
        <v>44649</v>
      </c>
      <c r="D397" t="s">
        <v>707</v>
      </c>
      <c r="E397">
        <v>60</v>
      </c>
      <c r="F397" s="2">
        <v>17</v>
      </c>
      <c r="G397">
        <v>25</v>
      </c>
      <c r="H397" t="s">
        <v>480</v>
      </c>
      <c r="I397">
        <f>WEEKNUM(C397)</f>
        <v>14</v>
      </c>
      <c r="J397" s="2">
        <f>F397-((G397/100)*F397)</f>
        <v>12.75</v>
      </c>
      <c r="K397" s="2">
        <f>(G397/100)*F397</f>
        <v>4.25</v>
      </c>
      <c r="L397" s="3">
        <f>J397*22.5</f>
        <v>286.875</v>
      </c>
      <c r="M397" t="str">
        <f>IF(G397=0,"Private",IF(G397=15,"Italki","Preply"))</f>
        <v>Preply</v>
      </c>
      <c r="N397">
        <f>IF(M397="Italki",1,0)</f>
        <v>0</v>
      </c>
      <c r="O397">
        <f>IF(M397="Preply",1,0)</f>
        <v>1</v>
      </c>
      <c r="P397">
        <f>IF(M397="Private",1,0)</f>
        <v>0</v>
      </c>
      <c r="Q397">
        <f>IF(G397=100,1,0)</f>
        <v>0</v>
      </c>
      <c r="R397" t="str">
        <f>IF(COUNTIF(pattern!$L$2:$L$100,A397),"ACTIVE","")</f>
        <v/>
      </c>
    </row>
    <row r="398" spans="1:18" x14ac:dyDescent="0.25">
      <c r="A398" t="s">
        <v>298</v>
      </c>
      <c r="B398" t="s">
        <v>830</v>
      </c>
      <c r="C398" s="6">
        <v>44652</v>
      </c>
      <c r="D398" t="s">
        <v>709</v>
      </c>
      <c r="E398">
        <v>60</v>
      </c>
      <c r="F398" s="2">
        <v>17</v>
      </c>
      <c r="G398">
        <v>25</v>
      </c>
      <c r="H398" t="s">
        <v>480</v>
      </c>
      <c r="I398">
        <f>WEEKNUM(C398)</f>
        <v>14</v>
      </c>
      <c r="J398" s="2">
        <f>F398-((G398/100)*F398)</f>
        <v>12.75</v>
      </c>
      <c r="K398" s="2">
        <f>(G398/100)*F398</f>
        <v>4.25</v>
      </c>
      <c r="L398" s="3">
        <f>J398*22.5</f>
        <v>286.875</v>
      </c>
      <c r="M398" t="str">
        <f>IF(G398=0,"Private",IF(G398=15,"Italki","Preply"))</f>
        <v>Preply</v>
      </c>
      <c r="N398">
        <f>IF(M398="Italki",1,0)</f>
        <v>0</v>
      </c>
      <c r="O398">
        <f>IF(M398="Preply",1,0)</f>
        <v>1</v>
      </c>
      <c r="P398">
        <f>IF(M398="Private",1,0)</f>
        <v>0</v>
      </c>
      <c r="Q398">
        <f>IF(G398=100,1,0)</f>
        <v>0</v>
      </c>
      <c r="R398" t="str">
        <f>IF(COUNTIF(pattern!$L$2:$L$100,A398),"ACTIVE","")</f>
        <v/>
      </c>
    </row>
    <row r="399" spans="1:18" x14ac:dyDescent="0.25">
      <c r="A399" t="s">
        <v>298</v>
      </c>
      <c r="B399" t="s">
        <v>830</v>
      </c>
      <c r="C399" s="6">
        <v>44656</v>
      </c>
      <c r="D399" t="s">
        <v>711</v>
      </c>
      <c r="E399">
        <v>60</v>
      </c>
      <c r="F399" s="2">
        <v>17</v>
      </c>
      <c r="G399">
        <v>25</v>
      </c>
      <c r="H399" t="s">
        <v>480</v>
      </c>
      <c r="I399">
        <f>WEEKNUM(C399)</f>
        <v>15</v>
      </c>
      <c r="J399" s="2">
        <f>F399-((G399/100)*F399)</f>
        <v>12.75</v>
      </c>
      <c r="K399" s="2">
        <f>(G399/100)*F399</f>
        <v>4.25</v>
      </c>
      <c r="L399" s="3">
        <f>J399*22.5</f>
        <v>286.875</v>
      </c>
      <c r="M399" t="str">
        <f>IF(G399=0,"Private",IF(G399=15,"Italki","Preply"))</f>
        <v>Preply</v>
      </c>
      <c r="N399">
        <f>IF(M399="Italki",1,0)</f>
        <v>0</v>
      </c>
      <c r="O399">
        <f>IF(M399="Preply",1,0)</f>
        <v>1</v>
      </c>
      <c r="P399">
        <f>IF(M399="Private",1,0)</f>
        <v>0</v>
      </c>
      <c r="Q399">
        <f>IF(G399=100,1,0)</f>
        <v>0</v>
      </c>
      <c r="R399" t="str">
        <f>IF(COUNTIF(pattern!$L$2:$L$100,A399),"ACTIVE","")</f>
        <v/>
      </c>
    </row>
    <row r="400" spans="1:18" x14ac:dyDescent="0.25">
      <c r="A400" t="s">
        <v>298</v>
      </c>
      <c r="B400" t="s">
        <v>830</v>
      </c>
      <c r="C400" s="6">
        <v>44659</v>
      </c>
      <c r="D400" t="s">
        <v>713</v>
      </c>
      <c r="E400">
        <v>60</v>
      </c>
      <c r="F400" s="2">
        <v>17</v>
      </c>
      <c r="G400">
        <v>25</v>
      </c>
      <c r="H400" t="s">
        <v>480</v>
      </c>
      <c r="I400">
        <f>WEEKNUM(C400)</f>
        <v>15</v>
      </c>
      <c r="J400" s="2">
        <f>F400-((G400/100)*F400)</f>
        <v>12.75</v>
      </c>
      <c r="K400" s="2">
        <f>(G400/100)*F400</f>
        <v>4.25</v>
      </c>
      <c r="L400" s="3">
        <f>J400*22.5</f>
        <v>286.875</v>
      </c>
      <c r="M400" t="str">
        <f>IF(G400=0,"Private",IF(G400=15,"Italki","Preply"))</f>
        <v>Preply</v>
      </c>
      <c r="N400">
        <f>IF(M400="Italki",1,0)</f>
        <v>0</v>
      </c>
      <c r="O400">
        <f>IF(M400="Preply",1,0)</f>
        <v>1</v>
      </c>
      <c r="P400">
        <f>IF(M400="Private",1,0)</f>
        <v>0</v>
      </c>
      <c r="Q400">
        <f>IF(G400=100,1,0)</f>
        <v>0</v>
      </c>
      <c r="R400" t="str">
        <f>IF(COUNTIF(pattern!$L$2:$L$100,A400),"ACTIVE","")</f>
        <v/>
      </c>
    </row>
    <row r="401" spans="1:18" x14ac:dyDescent="0.25">
      <c r="A401" t="s">
        <v>298</v>
      </c>
      <c r="B401" t="s">
        <v>830</v>
      </c>
      <c r="C401" s="6">
        <v>44663</v>
      </c>
      <c r="D401" t="s">
        <v>709</v>
      </c>
      <c r="E401">
        <v>60</v>
      </c>
      <c r="F401" s="2">
        <v>17</v>
      </c>
      <c r="G401">
        <v>25</v>
      </c>
      <c r="H401" t="s">
        <v>480</v>
      </c>
      <c r="I401">
        <f>WEEKNUM(C401)</f>
        <v>16</v>
      </c>
      <c r="J401" s="2">
        <f>F401-((G401/100)*F401)</f>
        <v>12.75</v>
      </c>
      <c r="K401" s="2">
        <f>(G401/100)*F401</f>
        <v>4.25</v>
      </c>
      <c r="L401" s="3">
        <f>J401*22.5</f>
        <v>286.875</v>
      </c>
      <c r="M401" t="str">
        <f>IF(G401=0,"Private",IF(G401=15,"Italki","Preply"))</f>
        <v>Preply</v>
      </c>
      <c r="N401">
        <f>IF(M401="Italki",1,0)</f>
        <v>0</v>
      </c>
      <c r="O401">
        <f>IF(M401="Preply",1,0)</f>
        <v>1</v>
      </c>
      <c r="P401">
        <f>IF(M401="Private",1,0)</f>
        <v>0</v>
      </c>
      <c r="Q401">
        <f>IF(G401=100,1,0)</f>
        <v>0</v>
      </c>
      <c r="R401" t="str">
        <f>IF(COUNTIF(pattern!$L$2:$L$100,A401),"ACTIVE","")</f>
        <v/>
      </c>
    </row>
    <row r="402" spans="1:18" x14ac:dyDescent="0.25">
      <c r="A402" t="s">
        <v>298</v>
      </c>
      <c r="B402" t="s">
        <v>830</v>
      </c>
      <c r="C402" s="6">
        <v>44670</v>
      </c>
      <c r="D402" t="s">
        <v>719</v>
      </c>
      <c r="E402">
        <v>60</v>
      </c>
      <c r="F402" s="2">
        <v>17</v>
      </c>
      <c r="G402">
        <v>25</v>
      </c>
      <c r="H402" t="s">
        <v>480</v>
      </c>
      <c r="I402">
        <f>WEEKNUM(C402)</f>
        <v>17</v>
      </c>
      <c r="J402" s="2">
        <f>F402-((G402/100)*F402)</f>
        <v>12.75</v>
      </c>
      <c r="K402" s="2">
        <f>(G402/100)*F402</f>
        <v>4.25</v>
      </c>
      <c r="L402" s="3">
        <f>J402*22.5</f>
        <v>286.875</v>
      </c>
      <c r="M402" t="str">
        <f>IF(G402=0,"Private",IF(G402=15,"Italki","Preply"))</f>
        <v>Preply</v>
      </c>
      <c r="N402">
        <f>IF(M402="Italki",1,0)</f>
        <v>0</v>
      </c>
      <c r="O402">
        <f>IF(M402="Preply",1,0)</f>
        <v>1</v>
      </c>
      <c r="P402">
        <f>IF(M402="Private",1,0)</f>
        <v>0</v>
      </c>
      <c r="Q402">
        <f>IF(G402=100,1,0)</f>
        <v>0</v>
      </c>
      <c r="R402" t="str">
        <f>IF(COUNTIF(pattern!$L$2:$L$100,A402),"ACTIVE","")</f>
        <v/>
      </c>
    </row>
    <row r="403" spans="1:18" x14ac:dyDescent="0.25">
      <c r="A403" t="s">
        <v>298</v>
      </c>
      <c r="B403" t="s">
        <v>830</v>
      </c>
      <c r="C403" s="6">
        <v>44673</v>
      </c>
      <c r="D403" t="s">
        <v>776</v>
      </c>
      <c r="E403">
        <v>60</v>
      </c>
      <c r="F403" s="2">
        <v>17</v>
      </c>
      <c r="G403">
        <v>25</v>
      </c>
      <c r="H403" t="s">
        <v>480</v>
      </c>
      <c r="I403">
        <f>WEEKNUM(C403)</f>
        <v>17</v>
      </c>
      <c r="J403" s="2">
        <f>F403-((G403/100)*F403)</f>
        <v>12.75</v>
      </c>
      <c r="K403" s="2">
        <f>(G403/100)*F403</f>
        <v>4.25</v>
      </c>
      <c r="L403" s="3">
        <f>J403*22.5</f>
        <v>286.875</v>
      </c>
      <c r="M403" t="str">
        <f>IF(G403=0,"Private",IF(G403=15,"Italki","Preply"))</f>
        <v>Preply</v>
      </c>
      <c r="N403">
        <f>IF(M403="Italki",1,0)</f>
        <v>0</v>
      </c>
      <c r="O403">
        <f>IF(M403="Preply",1,0)</f>
        <v>1</v>
      </c>
      <c r="P403">
        <f>IF(M403="Private",1,0)</f>
        <v>0</v>
      </c>
      <c r="Q403">
        <f>IF(G403=100,1,0)</f>
        <v>0</v>
      </c>
      <c r="R403" t="str">
        <f>IF(COUNTIF(pattern!$L$2:$L$100,A403),"ACTIVE","")</f>
        <v/>
      </c>
    </row>
    <row r="404" spans="1:18" x14ac:dyDescent="0.25">
      <c r="A404" t="s">
        <v>298</v>
      </c>
      <c r="B404" t="s">
        <v>830</v>
      </c>
      <c r="C404" s="6">
        <v>44694</v>
      </c>
      <c r="D404" t="s">
        <v>770</v>
      </c>
      <c r="E404">
        <v>60</v>
      </c>
      <c r="F404" s="2">
        <v>17</v>
      </c>
      <c r="G404">
        <v>25</v>
      </c>
      <c r="H404" t="s">
        <v>480</v>
      </c>
      <c r="I404">
        <f>WEEKNUM(C404)</f>
        <v>20</v>
      </c>
      <c r="J404" s="2">
        <f>F404-((G404/100)*F404)</f>
        <v>12.75</v>
      </c>
      <c r="K404" s="2">
        <f>(G404/100)*F404</f>
        <v>4.25</v>
      </c>
      <c r="L404" s="3">
        <f>J404*22.5</f>
        <v>286.875</v>
      </c>
      <c r="M404" t="str">
        <f>IF(G404=0,"Private",IF(G404=15,"Italki","Preply"))</f>
        <v>Preply</v>
      </c>
      <c r="N404">
        <f>IF(M404="Italki",1,0)</f>
        <v>0</v>
      </c>
      <c r="O404">
        <f>IF(M404="Preply",1,0)</f>
        <v>1</v>
      </c>
      <c r="P404">
        <f>IF(M404="Private",1,0)</f>
        <v>0</v>
      </c>
      <c r="Q404">
        <f>IF(G404=100,1,0)</f>
        <v>0</v>
      </c>
      <c r="R404" t="str">
        <f>IF(COUNTIF(pattern!$L$2:$L$100,A404),"ACTIVE","")</f>
        <v/>
      </c>
    </row>
    <row r="405" spans="1:18" x14ac:dyDescent="0.25">
      <c r="A405" t="s">
        <v>298</v>
      </c>
      <c r="B405" t="s">
        <v>830</v>
      </c>
      <c r="C405" s="6">
        <v>44699</v>
      </c>
      <c r="D405" t="s">
        <v>768</v>
      </c>
      <c r="E405">
        <v>60</v>
      </c>
      <c r="F405" s="2">
        <v>17</v>
      </c>
      <c r="G405">
        <v>25</v>
      </c>
      <c r="H405" t="s">
        <v>480</v>
      </c>
      <c r="I405">
        <f>WEEKNUM(C405)</f>
        <v>21</v>
      </c>
      <c r="J405" s="2">
        <f>F405-((G405/100)*F405)</f>
        <v>12.75</v>
      </c>
      <c r="K405" s="2">
        <f>(G405/100)*F405</f>
        <v>4.25</v>
      </c>
      <c r="L405" s="3">
        <f>J405*22.5</f>
        <v>286.875</v>
      </c>
      <c r="M405" t="str">
        <f>IF(G405=0,"Private",IF(G405=15,"Italki","Preply"))</f>
        <v>Preply</v>
      </c>
      <c r="N405">
        <f>IF(M405="Italki",1,0)</f>
        <v>0</v>
      </c>
      <c r="O405">
        <f>IF(M405="Preply",1,0)</f>
        <v>1</v>
      </c>
      <c r="P405">
        <f>IF(M405="Private",1,0)</f>
        <v>0</v>
      </c>
      <c r="Q405">
        <f>IF(G405=100,1,0)</f>
        <v>0</v>
      </c>
      <c r="R405" t="str">
        <f>IF(COUNTIF(pattern!$L$2:$L$100,A405),"ACTIVE","")</f>
        <v/>
      </c>
    </row>
    <row r="406" spans="1:18" x14ac:dyDescent="0.25">
      <c r="A406" t="s">
        <v>298</v>
      </c>
      <c r="B406" t="s">
        <v>830</v>
      </c>
      <c r="C406" s="6">
        <v>44706</v>
      </c>
      <c r="D406" t="s">
        <v>766</v>
      </c>
      <c r="E406">
        <v>60</v>
      </c>
      <c r="F406" s="2">
        <v>17</v>
      </c>
      <c r="G406">
        <v>25</v>
      </c>
      <c r="H406" t="s">
        <v>480</v>
      </c>
      <c r="I406">
        <f>WEEKNUM(C406)</f>
        <v>22</v>
      </c>
      <c r="J406" s="2">
        <f>F406-((G406/100)*F406)</f>
        <v>12.75</v>
      </c>
      <c r="K406" s="2">
        <f>(G406/100)*F406</f>
        <v>4.25</v>
      </c>
      <c r="L406" s="3">
        <f>J406*22.5</f>
        <v>286.875</v>
      </c>
      <c r="M406" t="str">
        <f>IF(G406=0,"Private",IF(G406=15,"Italki","Preply"))</f>
        <v>Preply</v>
      </c>
      <c r="N406">
        <f>IF(M406="Italki",1,0)</f>
        <v>0</v>
      </c>
      <c r="O406">
        <f>IF(M406="Preply",1,0)</f>
        <v>1</v>
      </c>
      <c r="P406">
        <f>IF(M406="Private",1,0)</f>
        <v>0</v>
      </c>
      <c r="Q406">
        <f>IF(G406=100,1,0)</f>
        <v>0</v>
      </c>
      <c r="R406" t="str">
        <f>IF(COUNTIF(pattern!$L$2:$L$100,A406),"ACTIVE","")</f>
        <v/>
      </c>
    </row>
    <row r="407" spans="1:18" x14ac:dyDescent="0.25">
      <c r="A407" t="s">
        <v>298</v>
      </c>
      <c r="B407" t="s">
        <v>830</v>
      </c>
      <c r="C407" s="6">
        <v>44711</v>
      </c>
      <c r="D407" t="s">
        <v>763</v>
      </c>
      <c r="E407">
        <v>60</v>
      </c>
      <c r="F407" s="2">
        <v>17</v>
      </c>
      <c r="G407">
        <v>25</v>
      </c>
      <c r="H407" t="s">
        <v>480</v>
      </c>
      <c r="I407">
        <f>WEEKNUM(C407)</f>
        <v>23</v>
      </c>
      <c r="J407" s="2">
        <f>F407-((G407/100)*F407)</f>
        <v>12.75</v>
      </c>
      <c r="K407" s="2">
        <f>(G407/100)*F407</f>
        <v>4.25</v>
      </c>
      <c r="L407" s="3">
        <f>J407*22.5</f>
        <v>286.875</v>
      </c>
      <c r="M407" t="str">
        <f>IF(G407=0,"Private",IF(G407=15,"Italki","Preply"))</f>
        <v>Preply</v>
      </c>
      <c r="N407">
        <f>IF(M407="Italki",1,0)</f>
        <v>0</v>
      </c>
      <c r="O407">
        <f>IF(M407="Preply",1,0)</f>
        <v>1</v>
      </c>
      <c r="P407">
        <f>IF(M407="Private",1,0)</f>
        <v>0</v>
      </c>
      <c r="Q407">
        <f>IF(G407=100,1,0)</f>
        <v>0</v>
      </c>
      <c r="R407" t="str">
        <f>IF(COUNTIF(pattern!$L$2:$L$100,A407),"ACTIVE","")</f>
        <v/>
      </c>
    </row>
    <row r="408" spans="1:18" x14ac:dyDescent="0.25">
      <c r="A408" t="s">
        <v>298</v>
      </c>
      <c r="B408" t="s">
        <v>830</v>
      </c>
      <c r="C408" s="6">
        <v>44713</v>
      </c>
      <c r="D408" t="s">
        <v>762</v>
      </c>
      <c r="E408">
        <v>60</v>
      </c>
      <c r="F408" s="2">
        <v>17</v>
      </c>
      <c r="G408">
        <v>25</v>
      </c>
      <c r="H408" t="s">
        <v>480</v>
      </c>
      <c r="I408">
        <f>WEEKNUM(C408)</f>
        <v>23</v>
      </c>
      <c r="J408" s="2">
        <f>F408-((G408/100)*F408)</f>
        <v>12.75</v>
      </c>
      <c r="K408" s="2">
        <f>(G408/100)*F408</f>
        <v>4.25</v>
      </c>
      <c r="L408" s="3">
        <f>J408*22.5</f>
        <v>286.875</v>
      </c>
      <c r="M408" t="str">
        <f>IF(G408=0,"Private",IF(G408=15,"Italki","Preply"))</f>
        <v>Preply</v>
      </c>
      <c r="N408">
        <f>IF(M408="Italki",1,0)</f>
        <v>0</v>
      </c>
      <c r="O408">
        <f>IF(M408="Preply",1,0)</f>
        <v>1</v>
      </c>
      <c r="P408">
        <f>IF(M408="Private",1,0)</f>
        <v>0</v>
      </c>
      <c r="Q408">
        <f>IF(G408=100,1,0)</f>
        <v>0</v>
      </c>
      <c r="R408" t="str">
        <f>IF(COUNTIF(pattern!$L$2:$L$100,A408),"ACTIVE","")</f>
        <v/>
      </c>
    </row>
    <row r="409" spans="1:18" x14ac:dyDescent="0.25">
      <c r="A409" t="s">
        <v>298</v>
      </c>
      <c r="B409" t="s">
        <v>830</v>
      </c>
      <c r="C409" s="6">
        <v>44719</v>
      </c>
      <c r="D409" t="s">
        <v>756</v>
      </c>
      <c r="E409">
        <v>60</v>
      </c>
      <c r="F409" s="2">
        <v>17</v>
      </c>
      <c r="G409">
        <v>25</v>
      </c>
      <c r="H409" t="s">
        <v>480</v>
      </c>
      <c r="I409">
        <f>WEEKNUM(C409)</f>
        <v>24</v>
      </c>
      <c r="J409" s="2">
        <f>F409-((G409/100)*F409)</f>
        <v>12.75</v>
      </c>
      <c r="K409" s="2">
        <f>(G409/100)*F409</f>
        <v>4.25</v>
      </c>
      <c r="L409" s="3">
        <f>J409*22.5</f>
        <v>286.875</v>
      </c>
      <c r="M409" t="str">
        <f>IF(G409=0,"Private",IF(G409=15,"Italki","Preply"))</f>
        <v>Preply</v>
      </c>
      <c r="N409">
        <f>IF(M409="Italki",1,0)</f>
        <v>0</v>
      </c>
      <c r="O409">
        <f>IF(M409="Preply",1,0)</f>
        <v>1</v>
      </c>
      <c r="P409">
        <f>IF(M409="Private",1,0)</f>
        <v>0</v>
      </c>
      <c r="Q409">
        <f>IF(G409=100,1,0)</f>
        <v>0</v>
      </c>
      <c r="R409" t="str">
        <f>IF(COUNTIF(pattern!$L$2:$L$100,A409),"ACTIVE","")</f>
        <v/>
      </c>
    </row>
    <row r="410" spans="1:18" x14ac:dyDescent="0.25">
      <c r="A410" t="s">
        <v>298</v>
      </c>
      <c r="B410" t="s">
        <v>830</v>
      </c>
      <c r="C410" s="6">
        <v>44726</v>
      </c>
      <c r="D410" t="s">
        <v>297</v>
      </c>
      <c r="E410">
        <v>60</v>
      </c>
      <c r="F410" s="2">
        <v>22</v>
      </c>
      <c r="G410">
        <v>22</v>
      </c>
      <c r="H410" t="s">
        <v>479</v>
      </c>
      <c r="I410">
        <f>WEEKNUM(C410)</f>
        <v>25</v>
      </c>
      <c r="J410" s="2">
        <f>F410-((G410/100)*F410)</f>
        <v>17.16</v>
      </c>
      <c r="K410" s="2">
        <f>(G410/100)*F410</f>
        <v>4.84</v>
      </c>
      <c r="L410" s="3">
        <f>J410*22.5</f>
        <v>386.1</v>
      </c>
      <c r="M410" t="str">
        <f>IF(G410=0,"Private",IF(G410=15,"Italki","Preply"))</f>
        <v>Preply</v>
      </c>
      <c r="N410">
        <f>IF(M410="Italki",1,0)</f>
        <v>0</v>
      </c>
      <c r="O410">
        <f>IF(M410="Preply",1,0)</f>
        <v>1</v>
      </c>
      <c r="P410">
        <f>IF(M410="Private",1,0)</f>
        <v>0</v>
      </c>
      <c r="Q410">
        <f>IF(G410=100,1,0)</f>
        <v>0</v>
      </c>
      <c r="R410" t="str">
        <f>IF(COUNTIF(pattern!$L$2:$L$100,A410),"ACTIVE","")</f>
        <v/>
      </c>
    </row>
    <row r="411" spans="1:18" x14ac:dyDescent="0.25">
      <c r="A411" t="s">
        <v>298</v>
      </c>
      <c r="B411" t="s">
        <v>830</v>
      </c>
      <c r="C411" s="6">
        <v>44734</v>
      </c>
      <c r="D411" t="s">
        <v>641</v>
      </c>
      <c r="E411">
        <v>60</v>
      </c>
      <c r="F411" s="2">
        <v>22</v>
      </c>
      <c r="G411">
        <v>22</v>
      </c>
      <c r="H411" t="s">
        <v>479</v>
      </c>
      <c r="I411">
        <f>WEEKNUM(C411)</f>
        <v>26</v>
      </c>
      <c r="J411" s="2">
        <f>F411-((G411/100)*F411)</f>
        <v>17.16</v>
      </c>
      <c r="K411" s="2">
        <f>(G411/100)*F411</f>
        <v>4.84</v>
      </c>
      <c r="L411" s="3">
        <f>J411*22.5</f>
        <v>386.1</v>
      </c>
      <c r="M411" t="str">
        <f>IF(G411=0,"Private",IF(G411=15,"Italki","Preply"))</f>
        <v>Preply</v>
      </c>
      <c r="N411">
        <f>IF(M411="Italki",1,0)</f>
        <v>0</v>
      </c>
      <c r="O411">
        <f>IF(M411="Preply",1,0)</f>
        <v>1</v>
      </c>
      <c r="P411">
        <f>IF(M411="Private",1,0)</f>
        <v>0</v>
      </c>
      <c r="Q411">
        <f>IF(G411=100,1,0)</f>
        <v>0</v>
      </c>
      <c r="R411" t="str">
        <f>IF(COUNTIF(pattern!$L$2:$L$100,A411),"ACTIVE","")</f>
        <v/>
      </c>
    </row>
    <row r="412" spans="1:18" x14ac:dyDescent="0.25">
      <c r="A412" t="s">
        <v>298</v>
      </c>
      <c r="B412" t="s">
        <v>830</v>
      </c>
      <c r="C412" s="6">
        <v>44748</v>
      </c>
      <c r="D412" t="s">
        <v>384</v>
      </c>
      <c r="E412">
        <v>60</v>
      </c>
      <c r="F412" s="2">
        <v>22</v>
      </c>
      <c r="G412">
        <v>22</v>
      </c>
      <c r="H412" t="s">
        <v>479</v>
      </c>
      <c r="I412">
        <f>WEEKNUM(C412)</f>
        <v>28</v>
      </c>
      <c r="J412" s="2">
        <f>F412-((G412/100)*F412)</f>
        <v>17.16</v>
      </c>
      <c r="K412" s="2">
        <f>(G412/100)*F412</f>
        <v>4.84</v>
      </c>
      <c r="L412" s="3">
        <f>J412*22.5</f>
        <v>386.1</v>
      </c>
      <c r="M412" t="str">
        <f>IF(G412=0,"Private",IF(G412=15,"Italki","Preply"))</f>
        <v>Preply</v>
      </c>
      <c r="N412">
        <f>IF(M412="Italki",1,0)</f>
        <v>0</v>
      </c>
      <c r="O412">
        <f>IF(M412="Preply",1,0)</f>
        <v>1</v>
      </c>
      <c r="P412">
        <f>IF(M412="Private",1,0)</f>
        <v>0</v>
      </c>
      <c r="Q412">
        <f>IF(G412=100,1,0)</f>
        <v>0</v>
      </c>
      <c r="R412" t="str">
        <f>IF(COUNTIF(pattern!$L$2:$L$100,A412),"ACTIVE","")</f>
        <v/>
      </c>
    </row>
    <row r="413" spans="1:18" x14ac:dyDescent="0.25">
      <c r="A413" t="s">
        <v>298</v>
      </c>
      <c r="B413" t="s">
        <v>830</v>
      </c>
      <c r="C413" s="6">
        <v>44757</v>
      </c>
      <c r="D413" t="s">
        <v>746</v>
      </c>
      <c r="E413">
        <v>60</v>
      </c>
      <c r="F413" s="2">
        <v>22</v>
      </c>
      <c r="G413">
        <v>22</v>
      </c>
      <c r="H413" t="s">
        <v>479</v>
      </c>
      <c r="I413">
        <f>WEEKNUM(C413)</f>
        <v>29</v>
      </c>
      <c r="J413" s="2">
        <f>F413-((G413/100)*F413)</f>
        <v>17.16</v>
      </c>
      <c r="K413" s="2">
        <f>(G413/100)*F413</f>
        <v>4.84</v>
      </c>
      <c r="L413" s="3">
        <f>J413*22.5</f>
        <v>386.1</v>
      </c>
      <c r="M413" t="str">
        <f>IF(G413=0,"Private",IF(G413=15,"Italki","Preply"))</f>
        <v>Preply</v>
      </c>
      <c r="N413">
        <f>IF(M413="Italki",1,0)</f>
        <v>0</v>
      </c>
      <c r="O413">
        <f>IF(M413="Preply",1,0)</f>
        <v>1</v>
      </c>
      <c r="P413">
        <f>IF(M413="Private",1,0)</f>
        <v>0</v>
      </c>
      <c r="Q413">
        <f>IF(G413=100,1,0)</f>
        <v>0</v>
      </c>
      <c r="R413" t="str">
        <f>IF(COUNTIF(pattern!$L$2:$L$100,A413),"ACTIVE","")</f>
        <v/>
      </c>
    </row>
    <row r="414" spans="1:18" x14ac:dyDescent="0.25">
      <c r="A414" t="s">
        <v>298</v>
      </c>
      <c r="B414" t="s">
        <v>830</v>
      </c>
      <c r="C414" s="6">
        <v>44763</v>
      </c>
      <c r="D414" t="s">
        <v>745</v>
      </c>
      <c r="E414">
        <v>60</v>
      </c>
      <c r="F414" s="2">
        <v>22</v>
      </c>
      <c r="G414">
        <v>22</v>
      </c>
      <c r="H414" t="s">
        <v>479</v>
      </c>
      <c r="I414">
        <f>WEEKNUM(C414)</f>
        <v>30</v>
      </c>
      <c r="J414" s="2">
        <f>F414-((G414/100)*F414)</f>
        <v>17.16</v>
      </c>
      <c r="K414" s="2">
        <f>(G414/100)*F414</f>
        <v>4.84</v>
      </c>
      <c r="L414" s="3">
        <f>J414*22.5</f>
        <v>386.1</v>
      </c>
      <c r="M414" t="str">
        <f>IF(G414=0,"Private",IF(G414=15,"Italki","Preply"))</f>
        <v>Preply</v>
      </c>
      <c r="N414">
        <f>IF(M414="Italki",1,0)</f>
        <v>0</v>
      </c>
      <c r="O414">
        <f>IF(M414="Preply",1,0)</f>
        <v>1</v>
      </c>
      <c r="P414">
        <f>IF(M414="Private",1,0)</f>
        <v>0</v>
      </c>
      <c r="Q414">
        <f>IF(G414=100,1,0)</f>
        <v>0</v>
      </c>
      <c r="R414" t="str">
        <f>IF(COUNTIF(pattern!$L$2:$L$100,A414),"ACTIVE","")</f>
        <v/>
      </c>
    </row>
    <row r="415" spans="1:18" x14ac:dyDescent="0.25">
      <c r="A415" t="s">
        <v>298</v>
      </c>
      <c r="B415" t="s">
        <v>830</v>
      </c>
      <c r="C415" s="6">
        <v>44776</v>
      </c>
      <c r="D415" t="s">
        <v>307</v>
      </c>
      <c r="E415">
        <v>60</v>
      </c>
      <c r="F415" s="2">
        <v>22</v>
      </c>
      <c r="G415">
        <v>22</v>
      </c>
      <c r="H415" t="s">
        <v>479</v>
      </c>
      <c r="I415">
        <f>WEEKNUM(C415)</f>
        <v>32</v>
      </c>
      <c r="J415" s="2">
        <f>F415-((G415/100)*F415)</f>
        <v>17.16</v>
      </c>
      <c r="K415" s="2">
        <f>(G415/100)*F415</f>
        <v>4.84</v>
      </c>
      <c r="L415" s="3">
        <f>J415*22.5</f>
        <v>386.1</v>
      </c>
      <c r="M415" t="str">
        <f>IF(G415=0,"Private",IF(G415=15,"Italki","Preply"))</f>
        <v>Preply</v>
      </c>
      <c r="N415">
        <f>IF(M415="Italki",1,0)</f>
        <v>0</v>
      </c>
      <c r="O415">
        <f>IF(M415="Preply",1,0)</f>
        <v>1</v>
      </c>
      <c r="P415">
        <f>IF(M415="Private",1,0)</f>
        <v>0</v>
      </c>
      <c r="Q415">
        <f>IF(G415=100,1,0)</f>
        <v>0</v>
      </c>
      <c r="R415" t="str">
        <f>IF(COUNTIF(pattern!$L$2:$L$100,A415),"ACTIVE","")</f>
        <v/>
      </c>
    </row>
    <row r="416" spans="1:18" x14ac:dyDescent="0.25">
      <c r="A416" t="s">
        <v>298</v>
      </c>
      <c r="B416" t="s">
        <v>830</v>
      </c>
      <c r="C416" s="6">
        <v>44783</v>
      </c>
      <c r="D416" t="s">
        <v>406</v>
      </c>
      <c r="E416">
        <v>60</v>
      </c>
      <c r="F416" s="2">
        <v>22</v>
      </c>
      <c r="G416">
        <v>22</v>
      </c>
      <c r="H416" t="s">
        <v>480</v>
      </c>
      <c r="I416">
        <f>WEEKNUM(C416)</f>
        <v>33</v>
      </c>
      <c r="J416" s="2">
        <f>F416-((G416/100)*F416)</f>
        <v>17.16</v>
      </c>
      <c r="K416" s="2">
        <f>(G416/100)*F416</f>
        <v>4.84</v>
      </c>
      <c r="L416" s="3">
        <f>J416*22.5</f>
        <v>386.1</v>
      </c>
      <c r="M416" t="str">
        <f>IF(G416=0,"Private",IF(G416=15,"Italki","Preply"))</f>
        <v>Preply</v>
      </c>
      <c r="N416">
        <f>IF(M416="Italki",1,0)</f>
        <v>0</v>
      </c>
      <c r="O416">
        <f>IF(M416="Preply",1,0)</f>
        <v>1</v>
      </c>
      <c r="P416">
        <f>IF(M416="Private",1,0)</f>
        <v>0</v>
      </c>
      <c r="Q416">
        <f>IF(G416=100,1,0)</f>
        <v>0</v>
      </c>
      <c r="R416" t="str">
        <f>IF(COUNTIF(pattern!$L$2:$L$100,A416),"ACTIVE","")</f>
        <v/>
      </c>
    </row>
    <row r="417" spans="1:18" x14ac:dyDescent="0.25">
      <c r="A417" t="s">
        <v>298</v>
      </c>
      <c r="B417" t="s">
        <v>830</v>
      </c>
      <c r="C417" s="6">
        <v>44805</v>
      </c>
      <c r="D417" t="s">
        <v>737</v>
      </c>
      <c r="E417">
        <v>60</v>
      </c>
      <c r="F417" s="2">
        <v>22</v>
      </c>
      <c r="G417">
        <v>22</v>
      </c>
      <c r="H417" t="s">
        <v>479</v>
      </c>
      <c r="I417">
        <f>WEEKNUM(C417)</f>
        <v>36</v>
      </c>
      <c r="J417" s="2">
        <f>F417-((G417/100)*F417)</f>
        <v>17.16</v>
      </c>
      <c r="K417" s="2">
        <f>(G417/100)*F417</f>
        <v>4.84</v>
      </c>
      <c r="L417" s="3">
        <f>J417*22.5</f>
        <v>386.1</v>
      </c>
      <c r="M417" t="str">
        <f>IF(G417=0,"Private",IF(G417=15,"Italki","Preply"))</f>
        <v>Preply</v>
      </c>
      <c r="N417">
        <f>IF(M417="Italki",1,0)</f>
        <v>0</v>
      </c>
      <c r="O417">
        <f>IF(M417="Preply",1,0)</f>
        <v>1</v>
      </c>
      <c r="P417">
        <f>IF(M417="Private",1,0)</f>
        <v>0</v>
      </c>
      <c r="Q417">
        <f>IF(G417=100,1,0)</f>
        <v>0</v>
      </c>
      <c r="R417" t="str">
        <f>IF(COUNTIF(pattern!$L$2:$L$100,A417),"ACTIVE","")</f>
        <v/>
      </c>
    </row>
    <row r="418" spans="1:18" x14ac:dyDescent="0.25">
      <c r="A418" t="s">
        <v>298</v>
      </c>
      <c r="B418" t="s">
        <v>830</v>
      </c>
      <c r="C418" s="6">
        <v>44811</v>
      </c>
      <c r="D418" t="s">
        <v>413</v>
      </c>
      <c r="E418">
        <v>60</v>
      </c>
      <c r="F418" s="2">
        <v>22</v>
      </c>
      <c r="G418">
        <v>22</v>
      </c>
      <c r="H418" t="s">
        <v>479</v>
      </c>
      <c r="I418">
        <f>WEEKNUM(C418)</f>
        <v>37</v>
      </c>
      <c r="J418" s="2">
        <f>F418-((G418/100)*F418)</f>
        <v>17.16</v>
      </c>
      <c r="K418" s="2">
        <f>(G418/100)*F418</f>
        <v>4.84</v>
      </c>
      <c r="L418" s="3">
        <f>J418*22.5</f>
        <v>386.1</v>
      </c>
      <c r="M418" t="str">
        <f>IF(G418=0,"Private",IF(G418=15,"Italki","Preply"))</f>
        <v>Preply</v>
      </c>
      <c r="N418">
        <f>IF(M418="Italki",1,0)</f>
        <v>0</v>
      </c>
      <c r="O418">
        <f>IF(M418="Preply",1,0)</f>
        <v>1</v>
      </c>
      <c r="P418">
        <f>IF(M418="Private",1,0)</f>
        <v>0</v>
      </c>
      <c r="Q418">
        <f>IF(G418=100,1,0)</f>
        <v>0</v>
      </c>
      <c r="R418" t="str">
        <f>IF(COUNTIF(pattern!$L$2:$L$100,A418),"ACTIVE","")</f>
        <v/>
      </c>
    </row>
    <row r="419" spans="1:18" x14ac:dyDescent="0.25">
      <c r="A419" t="s">
        <v>298</v>
      </c>
      <c r="B419" t="s">
        <v>830</v>
      </c>
      <c r="C419" s="6">
        <v>44818</v>
      </c>
      <c r="D419" t="s">
        <v>420</v>
      </c>
      <c r="E419">
        <v>60</v>
      </c>
      <c r="F419" s="2">
        <v>22</v>
      </c>
      <c r="G419">
        <v>22</v>
      </c>
      <c r="H419" t="s">
        <v>479</v>
      </c>
      <c r="I419">
        <f>WEEKNUM(C419)</f>
        <v>38</v>
      </c>
      <c r="J419" s="2">
        <f>F419-((G419/100)*F419)</f>
        <v>17.16</v>
      </c>
      <c r="K419" s="2">
        <f>(G419/100)*F419</f>
        <v>4.84</v>
      </c>
      <c r="L419" s="3">
        <f>J419*22.5</f>
        <v>386.1</v>
      </c>
      <c r="M419" t="str">
        <f>IF(G419=0,"Private",IF(G419=15,"Italki","Preply"))</f>
        <v>Preply</v>
      </c>
      <c r="N419">
        <f>IF(M419="Italki",1,0)</f>
        <v>0</v>
      </c>
      <c r="O419">
        <f>IF(M419="Preply",1,0)</f>
        <v>1</v>
      </c>
      <c r="P419">
        <f>IF(M419="Private",1,0)</f>
        <v>0</v>
      </c>
      <c r="Q419">
        <f>IF(G419=100,1,0)</f>
        <v>0</v>
      </c>
      <c r="R419" t="str">
        <f>IF(COUNTIF(pattern!$L$2:$L$100,A419),"ACTIVE","")</f>
        <v/>
      </c>
    </row>
    <row r="420" spans="1:18" x14ac:dyDescent="0.25">
      <c r="A420" t="s">
        <v>298</v>
      </c>
      <c r="B420" t="s">
        <v>830</v>
      </c>
      <c r="C420" s="6">
        <v>44825</v>
      </c>
      <c r="D420" t="s">
        <v>426</v>
      </c>
      <c r="E420">
        <v>60</v>
      </c>
      <c r="F420" s="2">
        <v>22</v>
      </c>
      <c r="G420">
        <v>22</v>
      </c>
      <c r="H420" t="s">
        <v>479</v>
      </c>
      <c r="I420">
        <f>WEEKNUM(C420)</f>
        <v>39</v>
      </c>
      <c r="J420" s="2">
        <f>F420-((G420/100)*F420)</f>
        <v>17.16</v>
      </c>
      <c r="K420" s="2">
        <f>(G420/100)*F420</f>
        <v>4.84</v>
      </c>
      <c r="L420" s="3">
        <f>J420*22.5</f>
        <v>386.1</v>
      </c>
      <c r="M420" t="str">
        <f>IF(G420=0,"Private",IF(G420=15,"Italki","Preply"))</f>
        <v>Preply</v>
      </c>
      <c r="N420">
        <f>IF(M420="Italki",1,0)</f>
        <v>0</v>
      </c>
      <c r="O420">
        <f>IF(M420="Preply",1,0)</f>
        <v>1</v>
      </c>
      <c r="P420">
        <f>IF(M420="Private",1,0)</f>
        <v>0</v>
      </c>
      <c r="Q420">
        <f>IF(G420=100,1,0)</f>
        <v>0</v>
      </c>
      <c r="R420" t="str">
        <f>IF(COUNTIF(pattern!$L$2:$L$100,A420),"ACTIVE","")</f>
        <v/>
      </c>
    </row>
    <row r="421" spans="1:18" x14ac:dyDescent="0.25">
      <c r="A421" t="s">
        <v>298</v>
      </c>
      <c r="B421" t="s">
        <v>830</v>
      </c>
      <c r="C421" s="6">
        <v>44832</v>
      </c>
      <c r="D421" t="s">
        <v>429</v>
      </c>
      <c r="E421">
        <v>60</v>
      </c>
      <c r="F421" s="2">
        <v>22</v>
      </c>
      <c r="G421">
        <v>22</v>
      </c>
      <c r="H421" t="s">
        <v>479</v>
      </c>
      <c r="I421">
        <f>WEEKNUM(C421)</f>
        <v>40</v>
      </c>
      <c r="J421" s="2">
        <f>F421-((G421/100)*F421)</f>
        <v>17.16</v>
      </c>
      <c r="K421" s="2">
        <f>(G421/100)*F421</f>
        <v>4.84</v>
      </c>
      <c r="L421" s="3">
        <f>J421*22.5</f>
        <v>386.1</v>
      </c>
      <c r="M421" t="str">
        <f>IF(G421=0,"Private",IF(G421=15,"Italki","Preply"))</f>
        <v>Preply</v>
      </c>
      <c r="N421">
        <f>IF(M421="Italki",1,0)</f>
        <v>0</v>
      </c>
      <c r="O421">
        <f>IF(M421="Preply",1,0)</f>
        <v>1</v>
      </c>
      <c r="P421">
        <f>IF(M421="Private",1,0)</f>
        <v>0</v>
      </c>
      <c r="Q421">
        <f>IF(G421=100,1,0)</f>
        <v>0</v>
      </c>
      <c r="R421" t="str">
        <f>IF(COUNTIF(pattern!$L$2:$L$100,A421),"ACTIVE","")</f>
        <v/>
      </c>
    </row>
    <row r="422" spans="1:18" x14ac:dyDescent="0.25">
      <c r="A422" t="s">
        <v>298</v>
      </c>
      <c r="B422" t="s">
        <v>830</v>
      </c>
      <c r="C422" s="6">
        <v>44839</v>
      </c>
      <c r="D422" t="s">
        <v>433</v>
      </c>
      <c r="E422">
        <v>60</v>
      </c>
      <c r="F422" s="2">
        <v>22</v>
      </c>
      <c r="G422">
        <v>22</v>
      </c>
      <c r="H422" t="s">
        <v>479</v>
      </c>
      <c r="I422">
        <f>WEEKNUM(C422)</f>
        <v>41</v>
      </c>
      <c r="J422" s="2">
        <f>F422-((G422/100)*F422)</f>
        <v>17.16</v>
      </c>
      <c r="K422" s="2">
        <f>(G422/100)*F422</f>
        <v>4.84</v>
      </c>
      <c r="L422" s="3">
        <f>J422*22.5</f>
        <v>386.1</v>
      </c>
      <c r="M422" t="str">
        <f>IF(G422=0,"Private",IF(G422=15,"Italki","Preply"))</f>
        <v>Preply</v>
      </c>
      <c r="N422">
        <f>IF(M422="Italki",1,0)</f>
        <v>0</v>
      </c>
      <c r="O422">
        <f>IF(M422="Preply",1,0)</f>
        <v>1</v>
      </c>
      <c r="P422">
        <f>IF(M422="Private",1,0)</f>
        <v>0</v>
      </c>
      <c r="Q422">
        <f>IF(G422=100,1,0)</f>
        <v>0</v>
      </c>
      <c r="R422" t="str">
        <f>IF(COUNTIF(pattern!$L$2:$L$100,A422),"ACTIVE","")</f>
        <v/>
      </c>
    </row>
    <row r="423" spans="1:18" x14ac:dyDescent="0.25">
      <c r="A423" t="s">
        <v>298</v>
      </c>
      <c r="B423" t="s">
        <v>830</v>
      </c>
      <c r="C423" s="6">
        <v>44853</v>
      </c>
      <c r="D423" t="s">
        <v>293</v>
      </c>
      <c r="E423">
        <v>60</v>
      </c>
      <c r="F423" s="2">
        <v>22</v>
      </c>
      <c r="G423">
        <v>22</v>
      </c>
      <c r="H423" t="s">
        <v>479</v>
      </c>
      <c r="I423">
        <f>WEEKNUM(C423)</f>
        <v>43</v>
      </c>
      <c r="J423" s="2">
        <f>F423-((G423/100)*F423)</f>
        <v>17.16</v>
      </c>
      <c r="K423" s="2">
        <f>(G423/100)*F423</f>
        <v>4.84</v>
      </c>
      <c r="L423" s="3">
        <f>J423*22.5</f>
        <v>386.1</v>
      </c>
      <c r="M423" t="str">
        <f>IF(G423=0,"Private",IF(G423=15,"Italki","Preply"))</f>
        <v>Preply</v>
      </c>
      <c r="N423">
        <f>IF(M423="Italki",1,0)</f>
        <v>0</v>
      </c>
      <c r="O423">
        <f>IF(M423="Preply",1,0)</f>
        <v>1</v>
      </c>
      <c r="P423">
        <f>IF(M423="Private",1,0)</f>
        <v>0</v>
      </c>
      <c r="Q423">
        <f>IF(G423=100,1,0)</f>
        <v>0</v>
      </c>
      <c r="R423" t="str">
        <f>IF(COUNTIF(pattern!$L$2:$L$100,A423),"ACTIVE","")</f>
        <v/>
      </c>
    </row>
    <row r="424" spans="1:18" x14ac:dyDescent="0.25">
      <c r="A424" t="s">
        <v>30</v>
      </c>
      <c r="B424" t="s">
        <v>831</v>
      </c>
      <c r="C424" s="6">
        <v>44606</v>
      </c>
      <c r="D424" t="s">
        <v>46</v>
      </c>
      <c r="E424">
        <v>60</v>
      </c>
      <c r="F424" s="2">
        <v>13</v>
      </c>
      <c r="G424">
        <v>15</v>
      </c>
      <c r="H424" t="s">
        <v>479</v>
      </c>
      <c r="I424">
        <f>WEEKNUM(C424)</f>
        <v>8</v>
      </c>
      <c r="J424" s="2">
        <f>F424-((G424/100)*F424)</f>
        <v>11.05</v>
      </c>
      <c r="K424" s="2">
        <f>(G424/100)*F424</f>
        <v>1.95</v>
      </c>
      <c r="L424" s="3">
        <f>J424*22.5</f>
        <v>248.62500000000003</v>
      </c>
      <c r="M424" t="str">
        <f>IF(G424=0,"Private",IF(G424=15,"Italki","Preply"))</f>
        <v>Italki</v>
      </c>
      <c r="N424">
        <f>IF(M424="Italki",1,0)</f>
        <v>1</v>
      </c>
      <c r="O424">
        <f>IF(M424="Preply",1,0)</f>
        <v>0</v>
      </c>
      <c r="P424">
        <f>IF(M424="Private",1,0)</f>
        <v>0</v>
      </c>
      <c r="Q424">
        <f>IF(G424=100,1,0)</f>
        <v>0</v>
      </c>
      <c r="R424" t="str">
        <f>IF(COUNTIF(pattern!$L$2:$L$100,A424),"ACTIVE","")</f>
        <v/>
      </c>
    </row>
    <row r="425" spans="1:18" x14ac:dyDescent="0.25">
      <c r="A425" t="s">
        <v>30</v>
      </c>
      <c r="B425" t="s">
        <v>831</v>
      </c>
      <c r="C425" s="6">
        <v>44609</v>
      </c>
      <c r="D425" t="s">
        <v>297</v>
      </c>
      <c r="E425">
        <v>60</v>
      </c>
      <c r="F425" s="2">
        <v>13</v>
      </c>
      <c r="G425">
        <v>15</v>
      </c>
      <c r="H425" t="s">
        <v>479</v>
      </c>
      <c r="I425">
        <f>WEEKNUM(C425)</f>
        <v>8</v>
      </c>
      <c r="J425" s="2">
        <f>F425-((G425/100)*F425)</f>
        <v>11.05</v>
      </c>
      <c r="K425" s="2">
        <f>(G425/100)*F425</f>
        <v>1.95</v>
      </c>
      <c r="L425" s="3">
        <f>J425*22.5</f>
        <v>248.62500000000003</v>
      </c>
      <c r="M425" t="str">
        <f>IF(G425=0,"Private",IF(G425=15,"Italki","Preply"))</f>
        <v>Italki</v>
      </c>
      <c r="N425">
        <f>IF(M425="Italki",1,0)</f>
        <v>1</v>
      </c>
      <c r="O425">
        <f>IF(M425="Preply",1,0)</f>
        <v>0</v>
      </c>
      <c r="P425">
        <f>IF(M425="Private",1,0)</f>
        <v>0</v>
      </c>
      <c r="Q425">
        <f>IF(G425=100,1,0)</f>
        <v>0</v>
      </c>
      <c r="R425" t="str">
        <f>IF(COUNTIF(pattern!$L$2:$L$100,A425),"ACTIVE","")</f>
        <v/>
      </c>
    </row>
    <row r="426" spans="1:18" x14ac:dyDescent="0.25">
      <c r="A426" t="s">
        <v>30</v>
      </c>
      <c r="B426" t="s">
        <v>831</v>
      </c>
      <c r="C426" s="6">
        <v>44627</v>
      </c>
      <c r="D426" t="s">
        <v>634</v>
      </c>
      <c r="E426">
        <v>60</v>
      </c>
      <c r="F426" s="2">
        <v>15</v>
      </c>
      <c r="G426">
        <v>15</v>
      </c>
      <c r="H426" t="s">
        <v>479</v>
      </c>
      <c r="I426">
        <f>WEEKNUM(C426)</f>
        <v>11</v>
      </c>
      <c r="J426" s="2">
        <f>F426-((G426/100)*F426)</f>
        <v>12.75</v>
      </c>
      <c r="K426" s="2">
        <f>(G426/100)*F426</f>
        <v>2.25</v>
      </c>
      <c r="L426" s="3">
        <f>J426*22.5</f>
        <v>286.875</v>
      </c>
      <c r="M426" t="str">
        <f>IF(G426=0,"Private",IF(G426=15,"Italki","Preply"))</f>
        <v>Italki</v>
      </c>
      <c r="N426">
        <f>IF(M426="Italki",1,0)</f>
        <v>1</v>
      </c>
      <c r="O426">
        <f>IF(M426="Preply",1,0)</f>
        <v>0</v>
      </c>
      <c r="P426">
        <f>IF(M426="Private",1,0)</f>
        <v>0</v>
      </c>
      <c r="Q426">
        <f>IF(G426=100,1,0)</f>
        <v>0</v>
      </c>
      <c r="R426" t="str">
        <f>IF(COUNTIF(pattern!$L$2:$L$100,A426),"ACTIVE","")</f>
        <v/>
      </c>
    </row>
    <row r="427" spans="1:18" x14ac:dyDescent="0.25">
      <c r="A427" t="s">
        <v>30</v>
      </c>
      <c r="B427" t="s">
        <v>831</v>
      </c>
      <c r="C427" s="6">
        <v>44628</v>
      </c>
      <c r="D427" t="s">
        <v>309</v>
      </c>
      <c r="E427">
        <v>60</v>
      </c>
      <c r="F427" s="2">
        <v>15</v>
      </c>
      <c r="G427">
        <v>15</v>
      </c>
      <c r="H427" t="s">
        <v>479</v>
      </c>
      <c r="I427">
        <f>WEEKNUM(C427)</f>
        <v>11</v>
      </c>
      <c r="J427" s="2">
        <f>F427-((G427/100)*F427)</f>
        <v>12.75</v>
      </c>
      <c r="K427" s="2">
        <f>(G427/100)*F427</f>
        <v>2.25</v>
      </c>
      <c r="L427" s="3">
        <f>J427*22.5</f>
        <v>286.875</v>
      </c>
      <c r="M427" t="str">
        <f>IF(G427=0,"Private",IF(G427=15,"Italki","Preply"))</f>
        <v>Italki</v>
      </c>
      <c r="N427">
        <f>IF(M427="Italki",1,0)</f>
        <v>1</v>
      </c>
      <c r="O427">
        <f>IF(M427="Preply",1,0)</f>
        <v>0</v>
      </c>
      <c r="P427">
        <f>IF(M427="Private",1,0)</f>
        <v>0</v>
      </c>
      <c r="Q427">
        <f>IF(G427=100,1,0)</f>
        <v>0</v>
      </c>
      <c r="R427" t="str">
        <f>IF(COUNTIF(pattern!$L$2:$L$100,A427),"ACTIVE","")</f>
        <v/>
      </c>
    </row>
    <row r="428" spans="1:18" x14ac:dyDescent="0.25">
      <c r="A428" t="s">
        <v>30</v>
      </c>
      <c r="B428" t="s">
        <v>831</v>
      </c>
      <c r="C428" s="6">
        <v>44629</v>
      </c>
      <c r="D428" t="s">
        <v>87</v>
      </c>
      <c r="E428">
        <v>60</v>
      </c>
      <c r="F428" s="2">
        <v>15</v>
      </c>
      <c r="G428">
        <v>15</v>
      </c>
      <c r="H428" t="s">
        <v>479</v>
      </c>
      <c r="I428">
        <f>WEEKNUM(C428)</f>
        <v>11</v>
      </c>
      <c r="J428" s="2">
        <f>F428-((G428/100)*F428)</f>
        <v>12.75</v>
      </c>
      <c r="K428" s="2">
        <f>(G428/100)*F428</f>
        <v>2.25</v>
      </c>
      <c r="L428" s="3">
        <f>J428*22.5</f>
        <v>286.875</v>
      </c>
      <c r="M428" t="str">
        <f>IF(G428=0,"Private",IF(G428=15,"Italki","Preply"))</f>
        <v>Italki</v>
      </c>
      <c r="N428">
        <f>IF(M428="Italki",1,0)</f>
        <v>1</v>
      </c>
      <c r="O428">
        <f>IF(M428="Preply",1,0)</f>
        <v>0</v>
      </c>
      <c r="P428">
        <f>IF(M428="Private",1,0)</f>
        <v>0</v>
      </c>
      <c r="Q428">
        <f>IF(G428=100,1,0)</f>
        <v>0</v>
      </c>
      <c r="R428" t="str">
        <f>IF(COUNTIF(pattern!$L$2:$L$100,A428),"ACTIVE","")</f>
        <v/>
      </c>
    </row>
    <row r="429" spans="1:18" x14ac:dyDescent="0.25">
      <c r="A429" t="s">
        <v>30</v>
      </c>
      <c r="B429" t="s">
        <v>831</v>
      </c>
      <c r="C429" s="6">
        <v>44638</v>
      </c>
      <c r="D429" t="s">
        <v>317</v>
      </c>
      <c r="E429">
        <v>60</v>
      </c>
      <c r="F429" s="2">
        <v>15</v>
      </c>
      <c r="G429">
        <v>15</v>
      </c>
      <c r="H429" t="s">
        <v>479</v>
      </c>
      <c r="I429">
        <f>WEEKNUM(C429)</f>
        <v>12</v>
      </c>
      <c r="J429" s="2">
        <f>F429-((G429/100)*F429)</f>
        <v>12.75</v>
      </c>
      <c r="K429" s="2">
        <f>(G429/100)*F429</f>
        <v>2.25</v>
      </c>
      <c r="L429" s="3">
        <f>J429*22.5</f>
        <v>286.875</v>
      </c>
      <c r="M429" t="str">
        <f>IF(G429=0,"Private",IF(G429=15,"Italki","Preply"))</f>
        <v>Italki</v>
      </c>
      <c r="N429">
        <f>IF(M429="Italki",1,0)</f>
        <v>1</v>
      </c>
      <c r="O429">
        <f>IF(M429="Preply",1,0)</f>
        <v>0</v>
      </c>
      <c r="P429">
        <f>IF(M429="Private",1,0)</f>
        <v>0</v>
      </c>
      <c r="Q429">
        <f>IF(G429=100,1,0)</f>
        <v>0</v>
      </c>
      <c r="R429" t="str">
        <f>IF(COUNTIF(pattern!$L$2:$L$100,A429),"ACTIVE","")</f>
        <v/>
      </c>
    </row>
    <row r="430" spans="1:18" x14ac:dyDescent="0.25">
      <c r="A430" t="s">
        <v>294</v>
      </c>
      <c r="B430" t="s">
        <v>832</v>
      </c>
      <c r="C430" s="6">
        <v>44606</v>
      </c>
      <c r="D430" t="s">
        <v>46</v>
      </c>
      <c r="E430">
        <v>60</v>
      </c>
      <c r="F430" s="2">
        <v>17</v>
      </c>
      <c r="G430">
        <v>100</v>
      </c>
      <c r="H430" t="s">
        <v>480</v>
      </c>
      <c r="I430">
        <f>WEEKNUM(C430)</f>
        <v>8</v>
      </c>
      <c r="J430" s="2">
        <f>F430-((G430/100)*F430)</f>
        <v>0</v>
      </c>
      <c r="K430" s="2">
        <f>(G430/100)*F430</f>
        <v>17</v>
      </c>
      <c r="L430" s="3">
        <f>J430*22.5</f>
        <v>0</v>
      </c>
      <c r="M430" t="str">
        <f>IF(G430=0,"Private",IF(G430=15,"Italki","Preply"))</f>
        <v>Preply</v>
      </c>
      <c r="N430">
        <f>IF(M430="Italki",1,0)</f>
        <v>0</v>
      </c>
      <c r="O430">
        <f>IF(M430="Preply",1,0)</f>
        <v>1</v>
      </c>
      <c r="P430">
        <f>IF(M430="Private",1,0)</f>
        <v>0</v>
      </c>
      <c r="Q430">
        <f>IF(G430=100,1,0)</f>
        <v>1</v>
      </c>
      <c r="R430" t="str">
        <f>IF(COUNTIF(pattern!$L$2:$L$100,A430),"ACTIVE","")</f>
        <v/>
      </c>
    </row>
    <row r="431" spans="1:18" x14ac:dyDescent="0.25">
      <c r="A431" t="s">
        <v>294</v>
      </c>
      <c r="B431" t="s">
        <v>832</v>
      </c>
      <c r="C431" s="6">
        <v>44613</v>
      </c>
      <c r="D431" t="s">
        <v>671</v>
      </c>
      <c r="E431">
        <v>60</v>
      </c>
      <c r="F431" s="2">
        <v>17</v>
      </c>
      <c r="G431">
        <v>25</v>
      </c>
      <c r="H431" t="s">
        <v>480</v>
      </c>
      <c r="I431">
        <f>WEEKNUM(C431)</f>
        <v>9</v>
      </c>
      <c r="J431" s="2">
        <f>F431-((G431/100)*F431)</f>
        <v>12.75</v>
      </c>
      <c r="K431" s="2">
        <f>(G431/100)*F431</f>
        <v>4.25</v>
      </c>
      <c r="L431" s="3">
        <f>J431*22.5</f>
        <v>286.875</v>
      </c>
      <c r="M431" t="str">
        <f>IF(G431=0,"Private",IF(G431=15,"Italki","Preply"))</f>
        <v>Preply</v>
      </c>
      <c r="N431">
        <f>IF(M431="Italki",1,0)</f>
        <v>0</v>
      </c>
      <c r="O431">
        <f>IF(M431="Preply",1,0)</f>
        <v>1</v>
      </c>
      <c r="P431">
        <f>IF(M431="Private",1,0)</f>
        <v>0</v>
      </c>
      <c r="Q431">
        <f>IF(G431=100,1,0)</f>
        <v>0</v>
      </c>
      <c r="R431" t="str">
        <f>IF(COUNTIF(pattern!$L$2:$L$100,A431),"ACTIVE","")</f>
        <v/>
      </c>
    </row>
    <row r="432" spans="1:18" x14ac:dyDescent="0.25">
      <c r="A432" t="s">
        <v>294</v>
      </c>
      <c r="B432" t="s">
        <v>832</v>
      </c>
      <c r="C432" s="6">
        <v>44620</v>
      </c>
      <c r="D432" t="s">
        <v>685</v>
      </c>
      <c r="E432">
        <v>60</v>
      </c>
      <c r="F432" s="2">
        <v>17</v>
      </c>
      <c r="G432">
        <v>25</v>
      </c>
      <c r="H432" t="s">
        <v>480</v>
      </c>
      <c r="I432">
        <f>WEEKNUM(C432)</f>
        <v>10</v>
      </c>
      <c r="J432" s="2">
        <f>F432-((G432/100)*F432)</f>
        <v>12.75</v>
      </c>
      <c r="K432" s="2">
        <f>(G432/100)*F432</f>
        <v>4.25</v>
      </c>
      <c r="L432" s="3">
        <f>J432*22.5</f>
        <v>286.875</v>
      </c>
      <c r="M432" t="str">
        <f>IF(G432=0,"Private",IF(G432=15,"Italki","Preply"))</f>
        <v>Preply</v>
      </c>
      <c r="N432">
        <f>IF(M432="Italki",1,0)</f>
        <v>0</v>
      </c>
      <c r="O432">
        <f>IF(M432="Preply",1,0)</f>
        <v>1</v>
      </c>
      <c r="P432">
        <f>IF(M432="Private",1,0)</f>
        <v>0</v>
      </c>
      <c r="Q432">
        <f>IF(G432=100,1,0)</f>
        <v>0</v>
      </c>
      <c r="R432" t="str">
        <f>IF(COUNTIF(pattern!$L$2:$L$100,A432),"ACTIVE","")</f>
        <v/>
      </c>
    </row>
    <row r="433" spans="1:18" x14ac:dyDescent="0.25">
      <c r="A433" t="s">
        <v>294</v>
      </c>
      <c r="B433" t="s">
        <v>832</v>
      </c>
      <c r="C433" s="6">
        <v>44627</v>
      </c>
      <c r="D433" t="s">
        <v>687</v>
      </c>
      <c r="E433">
        <v>60</v>
      </c>
      <c r="F433" s="2">
        <v>17</v>
      </c>
      <c r="G433">
        <v>25</v>
      </c>
      <c r="H433" t="s">
        <v>480</v>
      </c>
      <c r="I433">
        <f>WEEKNUM(C433)</f>
        <v>11</v>
      </c>
      <c r="J433" s="2">
        <f>F433-((G433/100)*F433)</f>
        <v>12.75</v>
      </c>
      <c r="K433" s="2">
        <f>(G433/100)*F433</f>
        <v>4.25</v>
      </c>
      <c r="L433" s="3">
        <f>J433*22.5</f>
        <v>286.875</v>
      </c>
      <c r="M433" t="str">
        <f>IF(G433=0,"Private",IF(G433=15,"Italki","Preply"))</f>
        <v>Preply</v>
      </c>
      <c r="N433">
        <f>IF(M433="Italki",1,0)</f>
        <v>0</v>
      </c>
      <c r="O433">
        <f>IF(M433="Preply",1,0)</f>
        <v>1</v>
      </c>
      <c r="P433">
        <f>IF(M433="Private",1,0)</f>
        <v>0</v>
      </c>
      <c r="Q433">
        <f>IF(G433=100,1,0)</f>
        <v>0</v>
      </c>
      <c r="R433" t="str">
        <f>IF(COUNTIF(pattern!$L$2:$L$100,A433),"ACTIVE","")</f>
        <v/>
      </c>
    </row>
    <row r="434" spans="1:18" x14ac:dyDescent="0.25">
      <c r="A434" t="s">
        <v>294</v>
      </c>
      <c r="B434" t="s">
        <v>832</v>
      </c>
      <c r="C434" s="6">
        <v>44634</v>
      </c>
      <c r="D434" t="s">
        <v>691</v>
      </c>
      <c r="E434">
        <v>60</v>
      </c>
      <c r="F434" s="2">
        <v>17</v>
      </c>
      <c r="G434">
        <v>25</v>
      </c>
      <c r="H434" t="s">
        <v>480</v>
      </c>
      <c r="I434">
        <f>WEEKNUM(C434)</f>
        <v>12</v>
      </c>
      <c r="J434" s="2">
        <f>F434-((G434/100)*F434)</f>
        <v>12.75</v>
      </c>
      <c r="K434" s="2">
        <f>(G434/100)*F434</f>
        <v>4.25</v>
      </c>
      <c r="L434" s="3">
        <f>J434*22.5</f>
        <v>286.875</v>
      </c>
      <c r="M434" t="str">
        <f>IF(G434=0,"Private",IF(G434=15,"Italki","Preply"))</f>
        <v>Preply</v>
      </c>
      <c r="N434">
        <f>IF(M434="Italki",1,0)</f>
        <v>0</v>
      </c>
      <c r="O434">
        <f>IF(M434="Preply",1,0)</f>
        <v>1</v>
      </c>
      <c r="P434">
        <f>IF(M434="Private",1,0)</f>
        <v>0</v>
      </c>
      <c r="Q434">
        <f>IF(G434=100,1,0)</f>
        <v>0</v>
      </c>
      <c r="R434" t="str">
        <f>IF(COUNTIF(pattern!$L$2:$L$100,A434),"ACTIVE","")</f>
        <v/>
      </c>
    </row>
    <row r="435" spans="1:18" x14ac:dyDescent="0.25">
      <c r="A435" t="s">
        <v>294</v>
      </c>
      <c r="B435" t="s">
        <v>832</v>
      </c>
      <c r="C435" s="6">
        <v>44641</v>
      </c>
      <c r="D435" t="s">
        <v>703</v>
      </c>
      <c r="E435">
        <v>60</v>
      </c>
      <c r="F435" s="2">
        <v>17</v>
      </c>
      <c r="G435">
        <v>25</v>
      </c>
      <c r="H435" t="s">
        <v>480</v>
      </c>
      <c r="I435">
        <f>WEEKNUM(C435)</f>
        <v>13</v>
      </c>
      <c r="J435" s="2">
        <f>F435-((G435/100)*F435)</f>
        <v>12.75</v>
      </c>
      <c r="K435" s="2">
        <f>(G435/100)*F435</f>
        <v>4.25</v>
      </c>
      <c r="L435" s="3">
        <f>J435*22.5</f>
        <v>286.875</v>
      </c>
      <c r="M435" t="str">
        <f>IF(G435=0,"Private",IF(G435=15,"Italki","Preply"))</f>
        <v>Preply</v>
      </c>
      <c r="N435">
        <f>IF(M435="Italki",1,0)</f>
        <v>0</v>
      </c>
      <c r="O435">
        <f>IF(M435="Preply",1,0)</f>
        <v>1</v>
      </c>
      <c r="P435">
        <f>IF(M435="Private",1,0)</f>
        <v>0</v>
      </c>
      <c r="Q435">
        <f>IF(G435=100,1,0)</f>
        <v>0</v>
      </c>
      <c r="R435" t="str">
        <f>IF(COUNTIF(pattern!$L$2:$L$100,A435),"ACTIVE","")</f>
        <v/>
      </c>
    </row>
    <row r="436" spans="1:18" x14ac:dyDescent="0.25">
      <c r="A436" t="s">
        <v>294</v>
      </c>
      <c r="B436" t="s">
        <v>832</v>
      </c>
      <c r="C436" s="6">
        <v>44648</v>
      </c>
      <c r="D436" t="s">
        <v>707</v>
      </c>
      <c r="E436">
        <v>60</v>
      </c>
      <c r="F436" s="2">
        <v>17</v>
      </c>
      <c r="G436">
        <v>25</v>
      </c>
      <c r="H436" t="s">
        <v>480</v>
      </c>
      <c r="I436">
        <f>WEEKNUM(C436)</f>
        <v>14</v>
      </c>
      <c r="J436" s="2">
        <f>F436-((G436/100)*F436)</f>
        <v>12.75</v>
      </c>
      <c r="K436" s="2">
        <f>(G436/100)*F436</f>
        <v>4.25</v>
      </c>
      <c r="L436" s="3">
        <f>J436*22.5</f>
        <v>286.875</v>
      </c>
      <c r="M436" t="str">
        <f>IF(G436=0,"Private",IF(G436=15,"Italki","Preply"))</f>
        <v>Preply</v>
      </c>
      <c r="N436">
        <f>IF(M436="Italki",1,0)</f>
        <v>0</v>
      </c>
      <c r="O436">
        <f>IF(M436="Preply",1,0)</f>
        <v>1</v>
      </c>
      <c r="P436">
        <f>IF(M436="Private",1,0)</f>
        <v>0</v>
      </c>
      <c r="Q436">
        <f>IF(G436=100,1,0)</f>
        <v>0</v>
      </c>
      <c r="R436" t="str">
        <f>IF(COUNTIF(pattern!$L$2:$L$100,A436),"ACTIVE","")</f>
        <v/>
      </c>
    </row>
    <row r="437" spans="1:18" x14ac:dyDescent="0.25">
      <c r="A437" t="s">
        <v>294</v>
      </c>
      <c r="B437" t="s">
        <v>832</v>
      </c>
      <c r="C437" s="6">
        <v>44662</v>
      </c>
      <c r="D437" t="s">
        <v>710</v>
      </c>
      <c r="E437">
        <v>60</v>
      </c>
      <c r="F437" s="2">
        <v>17</v>
      </c>
      <c r="G437">
        <v>25</v>
      </c>
      <c r="H437" t="s">
        <v>480</v>
      </c>
      <c r="I437">
        <f>WEEKNUM(C437)</f>
        <v>16</v>
      </c>
      <c r="J437" s="2">
        <f>F437-((G437/100)*F437)</f>
        <v>12.75</v>
      </c>
      <c r="K437" s="2">
        <f>(G437/100)*F437</f>
        <v>4.25</v>
      </c>
      <c r="L437" s="3">
        <f>J437*22.5</f>
        <v>286.875</v>
      </c>
      <c r="M437" t="str">
        <f>IF(G437=0,"Private",IF(G437=15,"Italki","Preply"))</f>
        <v>Preply</v>
      </c>
      <c r="N437">
        <f>IF(M437="Italki",1,0)</f>
        <v>0</v>
      </c>
      <c r="O437">
        <f>IF(M437="Preply",1,0)</f>
        <v>1</v>
      </c>
      <c r="P437">
        <f>IF(M437="Private",1,0)</f>
        <v>0</v>
      </c>
      <c r="Q437">
        <f>IF(G437=100,1,0)</f>
        <v>0</v>
      </c>
      <c r="R437" t="str">
        <f>IF(COUNTIF(pattern!$L$2:$L$100,A437),"ACTIVE","")</f>
        <v/>
      </c>
    </row>
    <row r="438" spans="1:18" x14ac:dyDescent="0.25">
      <c r="A438" t="s">
        <v>294</v>
      </c>
      <c r="B438" t="s">
        <v>832</v>
      </c>
      <c r="C438" s="6">
        <v>44676</v>
      </c>
      <c r="D438" t="s">
        <v>773</v>
      </c>
      <c r="E438">
        <v>60</v>
      </c>
      <c r="F438" s="2">
        <v>17</v>
      </c>
      <c r="G438">
        <v>25</v>
      </c>
      <c r="H438" t="s">
        <v>480</v>
      </c>
      <c r="I438">
        <f>WEEKNUM(C438)</f>
        <v>18</v>
      </c>
      <c r="J438" s="2">
        <f>F438-((G438/100)*F438)</f>
        <v>12.75</v>
      </c>
      <c r="K438" s="2">
        <f>(G438/100)*F438</f>
        <v>4.25</v>
      </c>
      <c r="L438" s="3">
        <f>J438*22.5</f>
        <v>286.875</v>
      </c>
      <c r="M438" t="str">
        <f>IF(G438=0,"Private",IF(G438=15,"Italki","Preply"))</f>
        <v>Preply</v>
      </c>
      <c r="N438">
        <f>IF(M438="Italki",1,0)</f>
        <v>0</v>
      </c>
      <c r="O438">
        <f>IF(M438="Preply",1,0)</f>
        <v>1</v>
      </c>
      <c r="P438">
        <f>IF(M438="Private",1,0)</f>
        <v>0</v>
      </c>
      <c r="Q438">
        <f>IF(G438=100,1,0)</f>
        <v>0</v>
      </c>
      <c r="R438" t="str">
        <f>IF(COUNTIF(pattern!$L$2:$L$100,A438),"ACTIVE","")</f>
        <v/>
      </c>
    </row>
    <row r="439" spans="1:18" x14ac:dyDescent="0.25">
      <c r="A439" t="s">
        <v>294</v>
      </c>
      <c r="B439" t="s">
        <v>832</v>
      </c>
      <c r="C439" s="6">
        <v>44690</v>
      </c>
      <c r="D439" t="s">
        <v>771</v>
      </c>
      <c r="E439">
        <v>60</v>
      </c>
      <c r="F439" s="2">
        <v>17</v>
      </c>
      <c r="G439">
        <v>25</v>
      </c>
      <c r="H439" t="s">
        <v>480</v>
      </c>
      <c r="I439">
        <f>WEEKNUM(C439)</f>
        <v>20</v>
      </c>
      <c r="J439" s="2">
        <f>F439-((G439/100)*F439)</f>
        <v>12.75</v>
      </c>
      <c r="K439" s="2">
        <f>(G439/100)*F439</f>
        <v>4.25</v>
      </c>
      <c r="L439" s="3">
        <f>J439*22.5</f>
        <v>286.875</v>
      </c>
      <c r="M439" t="str">
        <f>IF(G439=0,"Private",IF(G439=15,"Italki","Preply"))</f>
        <v>Preply</v>
      </c>
      <c r="N439">
        <f>IF(M439="Italki",1,0)</f>
        <v>0</v>
      </c>
      <c r="O439">
        <f>IF(M439="Preply",1,0)</f>
        <v>1</v>
      </c>
      <c r="P439">
        <f>IF(M439="Private",1,0)</f>
        <v>0</v>
      </c>
      <c r="Q439">
        <f>IF(G439=100,1,0)</f>
        <v>0</v>
      </c>
      <c r="R439" t="str">
        <f>IF(COUNTIF(pattern!$L$2:$L$100,A439),"ACTIVE","")</f>
        <v/>
      </c>
    </row>
    <row r="440" spans="1:18" x14ac:dyDescent="0.25">
      <c r="A440" t="s">
        <v>294</v>
      </c>
      <c r="B440" t="s">
        <v>832</v>
      </c>
      <c r="C440" s="6">
        <v>44697</v>
      </c>
      <c r="D440" t="s">
        <v>672</v>
      </c>
      <c r="E440">
        <v>60</v>
      </c>
      <c r="F440" s="2">
        <v>17</v>
      </c>
      <c r="G440">
        <v>25</v>
      </c>
      <c r="H440" t="s">
        <v>480</v>
      </c>
      <c r="I440">
        <f>WEEKNUM(C440)</f>
        <v>21</v>
      </c>
      <c r="J440" s="2">
        <f>F440-((G440/100)*F440)</f>
        <v>12.75</v>
      </c>
      <c r="K440" s="2">
        <f>(G440/100)*F440</f>
        <v>4.25</v>
      </c>
      <c r="L440" s="3">
        <f>J440*22.5</f>
        <v>286.875</v>
      </c>
      <c r="M440" t="str">
        <f>IF(G440=0,"Private",IF(G440=15,"Italki","Preply"))</f>
        <v>Preply</v>
      </c>
      <c r="N440">
        <f>IF(M440="Italki",1,0)</f>
        <v>0</v>
      </c>
      <c r="O440">
        <f>IF(M440="Preply",1,0)</f>
        <v>1</v>
      </c>
      <c r="P440">
        <f>IF(M440="Private",1,0)</f>
        <v>0</v>
      </c>
      <c r="Q440">
        <f>IF(G440=100,1,0)</f>
        <v>0</v>
      </c>
      <c r="R440" t="str">
        <f>IF(COUNTIF(pattern!$L$2:$L$100,A440),"ACTIVE","")</f>
        <v/>
      </c>
    </row>
    <row r="441" spans="1:18" x14ac:dyDescent="0.25">
      <c r="A441" t="s">
        <v>294</v>
      </c>
      <c r="B441" t="s">
        <v>832</v>
      </c>
      <c r="C441" s="6">
        <v>44704</v>
      </c>
      <c r="D441" t="s">
        <v>767</v>
      </c>
      <c r="E441">
        <v>60</v>
      </c>
      <c r="F441" s="2">
        <v>17</v>
      </c>
      <c r="G441">
        <v>25</v>
      </c>
      <c r="H441" t="s">
        <v>480</v>
      </c>
      <c r="I441">
        <f>WEEKNUM(C441)</f>
        <v>22</v>
      </c>
      <c r="J441" s="2">
        <f>F441-((G441/100)*F441)</f>
        <v>12.75</v>
      </c>
      <c r="K441" s="2">
        <f>(G441/100)*F441</f>
        <v>4.25</v>
      </c>
      <c r="L441" s="3">
        <f>J441*22.5</f>
        <v>286.875</v>
      </c>
      <c r="M441" t="str">
        <f>IF(G441=0,"Private",IF(G441=15,"Italki","Preply"))</f>
        <v>Preply</v>
      </c>
      <c r="N441">
        <f>IF(M441="Italki",1,0)</f>
        <v>0</v>
      </c>
      <c r="O441">
        <f>IF(M441="Preply",1,0)</f>
        <v>1</v>
      </c>
      <c r="P441">
        <f>IF(M441="Private",1,0)</f>
        <v>0</v>
      </c>
      <c r="Q441">
        <f>IF(G441=100,1,0)</f>
        <v>0</v>
      </c>
      <c r="R441" t="str">
        <f>IF(COUNTIF(pattern!$L$2:$L$100,A441),"ACTIVE","")</f>
        <v/>
      </c>
    </row>
    <row r="442" spans="1:18" x14ac:dyDescent="0.25">
      <c r="A442" t="s">
        <v>294</v>
      </c>
      <c r="B442" t="s">
        <v>832</v>
      </c>
      <c r="C442" s="6">
        <v>44711</v>
      </c>
      <c r="D442" t="s">
        <v>749</v>
      </c>
      <c r="E442">
        <v>60</v>
      </c>
      <c r="F442" s="2">
        <v>17</v>
      </c>
      <c r="G442">
        <v>25</v>
      </c>
      <c r="H442" t="s">
        <v>480</v>
      </c>
      <c r="I442">
        <f>WEEKNUM(C442)</f>
        <v>23</v>
      </c>
      <c r="J442" s="2">
        <f>F442-((G442/100)*F442)</f>
        <v>12.75</v>
      </c>
      <c r="K442" s="2">
        <f>(G442/100)*F442</f>
        <v>4.25</v>
      </c>
      <c r="L442" s="3">
        <f>J442*22.5</f>
        <v>286.875</v>
      </c>
      <c r="M442" t="str">
        <f>IF(G442=0,"Private",IF(G442=15,"Italki","Preply"))</f>
        <v>Preply</v>
      </c>
      <c r="N442">
        <f>IF(M442="Italki",1,0)</f>
        <v>0</v>
      </c>
      <c r="O442">
        <f>IF(M442="Preply",1,0)</f>
        <v>1</v>
      </c>
      <c r="P442">
        <f>IF(M442="Private",1,0)</f>
        <v>0</v>
      </c>
      <c r="Q442">
        <f>IF(G442=100,1,0)</f>
        <v>0</v>
      </c>
      <c r="R442" t="str">
        <f>IF(COUNTIF(pattern!$L$2:$L$100,A442),"ACTIVE","")</f>
        <v/>
      </c>
    </row>
    <row r="443" spans="1:18" x14ac:dyDescent="0.25">
      <c r="A443" t="s">
        <v>294</v>
      </c>
      <c r="B443" t="s">
        <v>832</v>
      </c>
      <c r="C443" s="6">
        <v>44747</v>
      </c>
      <c r="D443" t="s">
        <v>380</v>
      </c>
      <c r="E443">
        <v>60</v>
      </c>
      <c r="F443" s="2">
        <v>17</v>
      </c>
      <c r="G443">
        <v>22</v>
      </c>
      <c r="H443" t="s">
        <v>480</v>
      </c>
      <c r="I443">
        <f>WEEKNUM(C443)</f>
        <v>28</v>
      </c>
      <c r="J443" s="2">
        <f>F443-((G443/100)*F443)</f>
        <v>13.26</v>
      </c>
      <c r="K443" s="2">
        <f>(G443/100)*F443</f>
        <v>3.74</v>
      </c>
      <c r="L443" s="3">
        <f>J443*22.5</f>
        <v>298.35000000000002</v>
      </c>
      <c r="M443" t="str">
        <f>IF(G443=0,"Private",IF(G443=15,"Italki","Preply"))</f>
        <v>Preply</v>
      </c>
      <c r="N443">
        <f>IF(M443="Italki",1,0)</f>
        <v>0</v>
      </c>
      <c r="O443">
        <f>IF(M443="Preply",1,0)</f>
        <v>1</v>
      </c>
      <c r="P443">
        <f>IF(M443="Private",1,0)</f>
        <v>0</v>
      </c>
      <c r="Q443">
        <f>IF(G443=100,1,0)</f>
        <v>0</v>
      </c>
      <c r="R443" t="str">
        <f>IF(COUNTIF(pattern!$L$2:$L$100,A443),"ACTIVE","")</f>
        <v/>
      </c>
    </row>
    <row r="444" spans="1:18" x14ac:dyDescent="0.25">
      <c r="A444" t="s">
        <v>294</v>
      </c>
      <c r="B444" t="s">
        <v>832</v>
      </c>
      <c r="C444" s="6">
        <v>44754</v>
      </c>
      <c r="D444" t="s">
        <v>392</v>
      </c>
      <c r="E444">
        <v>60</v>
      </c>
      <c r="F444" s="2">
        <v>17</v>
      </c>
      <c r="G444">
        <v>22</v>
      </c>
      <c r="H444" t="s">
        <v>480</v>
      </c>
      <c r="I444">
        <f>WEEKNUM(C444)</f>
        <v>29</v>
      </c>
      <c r="J444" s="2">
        <f>F444-((G444/100)*F444)</f>
        <v>13.26</v>
      </c>
      <c r="K444" s="2">
        <f>(G444/100)*F444</f>
        <v>3.74</v>
      </c>
      <c r="L444" s="3">
        <f>J444*22.5</f>
        <v>298.35000000000002</v>
      </c>
      <c r="M444" t="str">
        <f>IF(G444=0,"Private",IF(G444=15,"Italki","Preply"))</f>
        <v>Preply</v>
      </c>
      <c r="N444">
        <f>IF(M444="Italki",1,0)</f>
        <v>0</v>
      </c>
      <c r="O444">
        <f>IF(M444="Preply",1,0)</f>
        <v>1</v>
      </c>
      <c r="P444">
        <f>IF(M444="Private",1,0)</f>
        <v>0</v>
      </c>
      <c r="Q444">
        <f>IF(G444=100,1,0)</f>
        <v>0</v>
      </c>
      <c r="R444" t="str">
        <f>IF(COUNTIF(pattern!$L$2:$L$100,A444),"ACTIVE","")</f>
        <v/>
      </c>
    </row>
    <row r="445" spans="1:18" x14ac:dyDescent="0.25">
      <c r="A445" t="s">
        <v>294</v>
      </c>
      <c r="B445" t="s">
        <v>832</v>
      </c>
      <c r="C445" s="6">
        <v>44761</v>
      </c>
      <c r="D445" t="s">
        <v>395</v>
      </c>
      <c r="E445">
        <v>60</v>
      </c>
      <c r="F445" s="2">
        <v>17</v>
      </c>
      <c r="G445">
        <v>22</v>
      </c>
      <c r="H445" t="s">
        <v>480</v>
      </c>
      <c r="I445">
        <f>WEEKNUM(C445)</f>
        <v>30</v>
      </c>
      <c r="J445" s="2">
        <f>F445-((G445/100)*F445)</f>
        <v>13.26</v>
      </c>
      <c r="K445" s="2">
        <f>(G445/100)*F445</f>
        <v>3.74</v>
      </c>
      <c r="L445" s="3">
        <f>J445*22.5</f>
        <v>298.35000000000002</v>
      </c>
      <c r="M445" t="str">
        <f>IF(G445=0,"Private",IF(G445=15,"Italki","Preply"))</f>
        <v>Preply</v>
      </c>
      <c r="N445">
        <f>IF(M445="Italki",1,0)</f>
        <v>0</v>
      </c>
      <c r="O445">
        <f>IF(M445="Preply",1,0)</f>
        <v>1</v>
      </c>
      <c r="P445">
        <f>IF(M445="Private",1,0)</f>
        <v>0</v>
      </c>
      <c r="Q445">
        <f>IF(G445=100,1,0)</f>
        <v>0</v>
      </c>
      <c r="R445" t="str">
        <f>IF(COUNTIF(pattern!$L$2:$L$100,A445),"ACTIVE","")</f>
        <v/>
      </c>
    </row>
    <row r="446" spans="1:18" x14ac:dyDescent="0.25">
      <c r="A446" t="s">
        <v>294</v>
      </c>
      <c r="B446" t="s">
        <v>832</v>
      </c>
      <c r="C446" s="6">
        <v>44768</v>
      </c>
      <c r="D446" t="s">
        <v>400</v>
      </c>
      <c r="E446">
        <v>60</v>
      </c>
      <c r="F446" s="2">
        <v>17</v>
      </c>
      <c r="G446">
        <v>22</v>
      </c>
      <c r="H446" t="s">
        <v>480</v>
      </c>
      <c r="I446">
        <f>WEEKNUM(C446)</f>
        <v>31</v>
      </c>
      <c r="J446" s="2">
        <f>F446-((G446/100)*F446)</f>
        <v>13.26</v>
      </c>
      <c r="K446" s="2">
        <f>(G446/100)*F446</f>
        <v>3.74</v>
      </c>
      <c r="L446" s="3">
        <f>J446*22.5</f>
        <v>298.35000000000002</v>
      </c>
      <c r="M446" t="str">
        <f>IF(G446=0,"Private",IF(G446=15,"Italki","Preply"))</f>
        <v>Preply</v>
      </c>
      <c r="N446">
        <f>IF(M446="Italki",1,0)</f>
        <v>0</v>
      </c>
      <c r="O446">
        <f>IF(M446="Preply",1,0)</f>
        <v>1</v>
      </c>
      <c r="P446">
        <f>IF(M446="Private",1,0)</f>
        <v>0</v>
      </c>
      <c r="Q446">
        <f>IF(G446=100,1,0)</f>
        <v>0</v>
      </c>
      <c r="R446" t="str">
        <f>IF(COUNTIF(pattern!$L$2:$L$100,A446),"ACTIVE","")</f>
        <v/>
      </c>
    </row>
    <row r="447" spans="1:18" x14ac:dyDescent="0.25">
      <c r="A447" t="s">
        <v>294</v>
      </c>
      <c r="B447" t="s">
        <v>832</v>
      </c>
      <c r="C447" s="6">
        <v>44775</v>
      </c>
      <c r="D447" t="s">
        <v>402</v>
      </c>
      <c r="E447">
        <v>60</v>
      </c>
      <c r="F447" s="2">
        <v>17</v>
      </c>
      <c r="G447">
        <v>22</v>
      </c>
      <c r="H447" t="s">
        <v>480</v>
      </c>
      <c r="I447">
        <f>WEEKNUM(C447)</f>
        <v>32</v>
      </c>
      <c r="J447" s="2">
        <f>F447-((G447/100)*F447)</f>
        <v>13.26</v>
      </c>
      <c r="K447" s="2">
        <f>(G447/100)*F447</f>
        <v>3.74</v>
      </c>
      <c r="L447" s="3">
        <f>J447*22.5</f>
        <v>298.35000000000002</v>
      </c>
      <c r="M447" t="str">
        <f>IF(G447=0,"Private",IF(G447=15,"Italki","Preply"))</f>
        <v>Preply</v>
      </c>
      <c r="N447">
        <f>IF(M447="Italki",1,0)</f>
        <v>0</v>
      </c>
      <c r="O447">
        <f>IF(M447="Preply",1,0)</f>
        <v>1</v>
      </c>
      <c r="P447">
        <f>IF(M447="Private",1,0)</f>
        <v>0</v>
      </c>
      <c r="Q447">
        <f>IF(G447=100,1,0)</f>
        <v>0</v>
      </c>
      <c r="R447" t="str">
        <f>IF(COUNTIF(pattern!$L$2:$L$100,A447),"ACTIVE","")</f>
        <v/>
      </c>
    </row>
    <row r="448" spans="1:18" x14ac:dyDescent="0.25">
      <c r="A448" t="s">
        <v>294</v>
      </c>
      <c r="B448" t="s">
        <v>832</v>
      </c>
      <c r="C448" s="6">
        <v>44803</v>
      </c>
      <c r="D448" t="s">
        <v>412</v>
      </c>
      <c r="E448">
        <v>60</v>
      </c>
      <c r="F448" s="2">
        <v>17</v>
      </c>
      <c r="G448">
        <v>22</v>
      </c>
      <c r="H448" t="s">
        <v>480</v>
      </c>
      <c r="I448">
        <f>WEEKNUM(C448)</f>
        <v>36</v>
      </c>
      <c r="J448" s="2">
        <f>F448-((G448/100)*F448)</f>
        <v>13.26</v>
      </c>
      <c r="K448" s="2">
        <f>(G448/100)*F448</f>
        <v>3.74</v>
      </c>
      <c r="L448" s="3">
        <f>J448*22.5</f>
        <v>298.35000000000002</v>
      </c>
      <c r="M448" t="str">
        <f>IF(G448=0,"Private",IF(G448=15,"Italki","Preply"))</f>
        <v>Preply</v>
      </c>
      <c r="N448">
        <f>IF(M448="Italki",1,0)</f>
        <v>0</v>
      </c>
      <c r="O448">
        <f>IF(M448="Preply",1,0)</f>
        <v>1</v>
      </c>
      <c r="P448">
        <f>IF(M448="Private",1,0)</f>
        <v>0</v>
      </c>
      <c r="Q448">
        <f>IF(G448=100,1,0)</f>
        <v>0</v>
      </c>
      <c r="R448" t="str">
        <f>IF(COUNTIF(pattern!$L$2:$L$100,A448),"ACTIVE","")</f>
        <v/>
      </c>
    </row>
    <row r="449" spans="1:18" x14ac:dyDescent="0.25">
      <c r="A449" t="s">
        <v>17</v>
      </c>
      <c r="B449" t="s">
        <v>833</v>
      </c>
      <c r="C449" s="6">
        <v>44575</v>
      </c>
      <c r="D449" t="s">
        <v>40</v>
      </c>
      <c r="E449">
        <v>60</v>
      </c>
      <c r="F449" s="2">
        <v>15</v>
      </c>
      <c r="G449">
        <v>100</v>
      </c>
      <c r="H449" t="s">
        <v>479</v>
      </c>
      <c r="I449">
        <f>WEEKNUM(C449)</f>
        <v>3</v>
      </c>
      <c r="J449" s="2">
        <f>F449-((G449/100)*F449)</f>
        <v>0</v>
      </c>
      <c r="K449" s="2">
        <f>(G449/100)*F449</f>
        <v>15</v>
      </c>
      <c r="L449" s="3">
        <f>J449*22.5</f>
        <v>0</v>
      </c>
      <c r="M449" t="str">
        <f>IF(G449=0,"Private",IF(G449=15,"Italki","Preply"))</f>
        <v>Preply</v>
      </c>
      <c r="N449">
        <f>IF(M449="Italki",1,0)</f>
        <v>0</v>
      </c>
      <c r="O449">
        <f>IF(M449="Preply",1,0)</f>
        <v>1</v>
      </c>
      <c r="P449">
        <f>IF(M449="Private",1,0)</f>
        <v>0</v>
      </c>
      <c r="Q449">
        <f>IF(G449=100,1,0)</f>
        <v>1</v>
      </c>
      <c r="R449" t="str">
        <f>IF(COUNTIF(pattern!$L$2:$L$100,A449),"ACTIVE","")</f>
        <v/>
      </c>
    </row>
    <row r="450" spans="1:18" x14ac:dyDescent="0.25">
      <c r="A450" t="s">
        <v>17</v>
      </c>
      <c r="B450" t="s">
        <v>833</v>
      </c>
      <c r="C450" s="6">
        <v>44581</v>
      </c>
      <c r="D450" t="s">
        <v>58</v>
      </c>
      <c r="E450">
        <v>60</v>
      </c>
      <c r="F450" s="2">
        <v>15</v>
      </c>
      <c r="G450">
        <v>28</v>
      </c>
      <c r="H450" t="s">
        <v>479</v>
      </c>
      <c r="I450">
        <f>WEEKNUM(C450)</f>
        <v>4</v>
      </c>
      <c r="J450" s="2">
        <f>F450-((G450/100)*F450)</f>
        <v>10.8</v>
      </c>
      <c r="K450" s="2">
        <f>(G450/100)*F450</f>
        <v>4.2</v>
      </c>
      <c r="L450" s="3">
        <f>J450*22.5</f>
        <v>243.00000000000003</v>
      </c>
      <c r="M450" t="str">
        <f>IF(G450=0,"Private",IF(G450=15,"Italki","Preply"))</f>
        <v>Preply</v>
      </c>
      <c r="N450">
        <f>IF(M450="Italki",1,0)</f>
        <v>0</v>
      </c>
      <c r="O450">
        <f>IF(M450="Preply",1,0)</f>
        <v>1</v>
      </c>
      <c r="P450">
        <f>IF(M450="Private",1,0)</f>
        <v>0</v>
      </c>
      <c r="Q450">
        <f>IF(G450=100,1,0)</f>
        <v>0</v>
      </c>
      <c r="R450" t="str">
        <f>IF(COUNTIF(pattern!$L$2:$L$100,A450),"ACTIVE","")</f>
        <v/>
      </c>
    </row>
    <row r="451" spans="1:18" x14ac:dyDescent="0.25">
      <c r="A451" t="s">
        <v>17</v>
      </c>
      <c r="B451" t="s">
        <v>833</v>
      </c>
      <c r="C451" s="6">
        <v>44585</v>
      </c>
      <c r="D451" t="s">
        <v>68</v>
      </c>
      <c r="E451">
        <v>60</v>
      </c>
      <c r="F451" s="2">
        <v>15</v>
      </c>
      <c r="G451">
        <v>28</v>
      </c>
      <c r="H451" t="s">
        <v>479</v>
      </c>
      <c r="I451">
        <f>WEEKNUM(C451)</f>
        <v>5</v>
      </c>
      <c r="J451" s="2">
        <f>F451-((G451/100)*F451)</f>
        <v>10.8</v>
      </c>
      <c r="K451" s="2">
        <f>(G451/100)*F451</f>
        <v>4.2</v>
      </c>
      <c r="L451" s="3">
        <f>J451*22.5</f>
        <v>243.00000000000003</v>
      </c>
      <c r="M451" t="str">
        <f>IF(G451=0,"Private",IF(G451=15,"Italki","Preply"))</f>
        <v>Preply</v>
      </c>
      <c r="N451">
        <f>IF(M451="Italki",1,0)</f>
        <v>0</v>
      </c>
      <c r="O451">
        <f>IF(M451="Preply",1,0)</f>
        <v>1</v>
      </c>
      <c r="P451">
        <f>IF(M451="Private",1,0)</f>
        <v>0</v>
      </c>
      <c r="Q451">
        <f>IF(G451=100,1,0)</f>
        <v>0</v>
      </c>
      <c r="R451" t="str">
        <f>IF(COUNTIF(pattern!$L$2:$L$100,A451),"ACTIVE","")</f>
        <v/>
      </c>
    </row>
    <row r="452" spans="1:18" x14ac:dyDescent="0.25">
      <c r="A452" t="s">
        <v>17</v>
      </c>
      <c r="B452" t="s">
        <v>833</v>
      </c>
      <c r="C452" s="6">
        <v>44588</v>
      </c>
      <c r="D452" t="s">
        <v>631</v>
      </c>
      <c r="E452">
        <v>60</v>
      </c>
      <c r="F452" s="2">
        <v>15</v>
      </c>
      <c r="G452">
        <v>28</v>
      </c>
      <c r="H452" t="s">
        <v>479</v>
      </c>
      <c r="I452">
        <f>WEEKNUM(C452)</f>
        <v>5</v>
      </c>
      <c r="J452" s="2">
        <f>F452-((G452/100)*F452)</f>
        <v>10.8</v>
      </c>
      <c r="K452" s="2">
        <f>(G452/100)*F452</f>
        <v>4.2</v>
      </c>
      <c r="L452" s="3">
        <f>J452*22.5</f>
        <v>243.00000000000003</v>
      </c>
      <c r="M452" t="str">
        <f>IF(G452=0,"Private",IF(G452=15,"Italki","Preply"))</f>
        <v>Preply</v>
      </c>
      <c r="N452">
        <f>IF(M452="Italki",1,0)</f>
        <v>0</v>
      </c>
      <c r="O452">
        <f>IF(M452="Preply",1,0)</f>
        <v>1</v>
      </c>
      <c r="P452">
        <f>IF(M452="Private",1,0)</f>
        <v>0</v>
      </c>
      <c r="Q452">
        <f>IF(G452=100,1,0)</f>
        <v>0</v>
      </c>
      <c r="R452" t="str">
        <f>IF(COUNTIF(pattern!$L$2:$L$100,A452),"ACTIVE","")</f>
        <v/>
      </c>
    </row>
    <row r="453" spans="1:18" x14ac:dyDescent="0.25">
      <c r="A453" t="s">
        <v>17</v>
      </c>
      <c r="B453" t="s">
        <v>833</v>
      </c>
      <c r="C453" s="6">
        <v>44593</v>
      </c>
      <c r="D453" t="s">
        <v>86</v>
      </c>
      <c r="E453">
        <v>60</v>
      </c>
      <c r="F453" s="2">
        <v>15</v>
      </c>
      <c r="G453">
        <v>28</v>
      </c>
      <c r="H453" t="s">
        <v>479</v>
      </c>
      <c r="I453">
        <f>WEEKNUM(C453)</f>
        <v>6</v>
      </c>
      <c r="J453" s="2">
        <f>F453-((G453/100)*F453)</f>
        <v>10.8</v>
      </c>
      <c r="K453" s="2">
        <f>(G453/100)*F453</f>
        <v>4.2</v>
      </c>
      <c r="L453" s="3">
        <f>J453*22.5</f>
        <v>243.00000000000003</v>
      </c>
      <c r="M453" t="str">
        <f>IF(G453=0,"Private",IF(G453=15,"Italki","Preply"))</f>
        <v>Preply</v>
      </c>
      <c r="N453">
        <f>IF(M453="Italki",1,0)</f>
        <v>0</v>
      </c>
      <c r="O453">
        <f>IF(M453="Preply",1,0)</f>
        <v>1</v>
      </c>
      <c r="P453">
        <f>IF(M453="Private",1,0)</f>
        <v>0</v>
      </c>
      <c r="Q453">
        <f>IF(G453=100,1,0)</f>
        <v>0</v>
      </c>
      <c r="R453" t="str">
        <f>IF(COUNTIF(pattern!$L$2:$L$100,A453),"ACTIVE","")</f>
        <v/>
      </c>
    </row>
    <row r="454" spans="1:18" x14ac:dyDescent="0.25">
      <c r="A454" t="s">
        <v>17</v>
      </c>
      <c r="B454" t="s">
        <v>833</v>
      </c>
      <c r="C454" s="6">
        <v>44595</v>
      </c>
      <c r="D454" t="s">
        <v>632</v>
      </c>
      <c r="E454">
        <v>60</v>
      </c>
      <c r="F454" s="2">
        <v>15</v>
      </c>
      <c r="G454">
        <v>28</v>
      </c>
      <c r="H454" t="s">
        <v>479</v>
      </c>
      <c r="I454">
        <f>WEEKNUM(C454)</f>
        <v>6</v>
      </c>
      <c r="J454" s="2">
        <f>F454-((G454/100)*F454)</f>
        <v>10.8</v>
      </c>
      <c r="K454" s="2">
        <f>(G454/100)*F454</f>
        <v>4.2</v>
      </c>
      <c r="L454" s="3">
        <f>J454*22.5</f>
        <v>243.00000000000003</v>
      </c>
      <c r="M454" t="str">
        <f>IF(G454=0,"Private",IF(G454=15,"Italki","Preply"))</f>
        <v>Preply</v>
      </c>
      <c r="N454">
        <f>IF(M454="Italki",1,0)</f>
        <v>0</v>
      </c>
      <c r="O454">
        <f>IF(M454="Preply",1,0)</f>
        <v>1</v>
      </c>
      <c r="P454">
        <f>IF(M454="Private",1,0)</f>
        <v>0</v>
      </c>
      <c r="Q454">
        <f>IF(G454=100,1,0)</f>
        <v>0</v>
      </c>
      <c r="R454" t="str">
        <f>IF(COUNTIF(pattern!$L$2:$L$100,A454),"ACTIVE","")</f>
        <v/>
      </c>
    </row>
    <row r="455" spans="1:18" x14ac:dyDescent="0.25">
      <c r="A455" t="s">
        <v>17</v>
      </c>
      <c r="B455" t="s">
        <v>833</v>
      </c>
      <c r="C455" s="6">
        <v>44599</v>
      </c>
      <c r="D455" t="s">
        <v>102</v>
      </c>
      <c r="E455">
        <v>60</v>
      </c>
      <c r="F455" s="2">
        <v>15</v>
      </c>
      <c r="G455">
        <v>28</v>
      </c>
      <c r="H455" t="s">
        <v>479</v>
      </c>
      <c r="I455">
        <f>WEEKNUM(C455)</f>
        <v>7</v>
      </c>
      <c r="J455" s="2">
        <f>F455-((G455/100)*F455)</f>
        <v>10.8</v>
      </c>
      <c r="K455" s="2">
        <f>(G455/100)*F455</f>
        <v>4.2</v>
      </c>
      <c r="L455" s="3">
        <f>J455*22.5</f>
        <v>243.00000000000003</v>
      </c>
      <c r="M455" t="str">
        <f>IF(G455=0,"Private",IF(G455=15,"Italki","Preply"))</f>
        <v>Preply</v>
      </c>
      <c r="N455">
        <f>IF(M455="Italki",1,0)</f>
        <v>0</v>
      </c>
      <c r="O455">
        <f>IF(M455="Preply",1,0)</f>
        <v>1</v>
      </c>
      <c r="P455">
        <f>IF(M455="Private",1,0)</f>
        <v>0</v>
      </c>
      <c r="Q455">
        <f>IF(G455=100,1,0)</f>
        <v>0</v>
      </c>
      <c r="R455" t="str">
        <f>IF(COUNTIF(pattern!$L$2:$L$100,A455),"ACTIVE","")</f>
        <v/>
      </c>
    </row>
    <row r="456" spans="1:18" x14ac:dyDescent="0.25">
      <c r="A456" t="s">
        <v>17</v>
      </c>
      <c r="B456" t="s">
        <v>833</v>
      </c>
      <c r="C456" s="6">
        <v>44602</v>
      </c>
      <c r="D456" t="s">
        <v>110</v>
      </c>
      <c r="E456">
        <v>60</v>
      </c>
      <c r="F456" s="2">
        <v>15</v>
      </c>
      <c r="G456">
        <v>28</v>
      </c>
      <c r="H456" t="s">
        <v>479</v>
      </c>
      <c r="I456">
        <f>WEEKNUM(C456)</f>
        <v>7</v>
      </c>
      <c r="J456" s="2">
        <f>F456-((G456/100)*F456)</f>
        <v>10.8</v>
      </c>
      <c r="K456" s="2">
        <f>(G456/100)*F456</f>
        <v>4.2</v>
      </c>
      <c r="L456" s="3">
        <f>J456*22.5</f>
        <v>243.00000000000003</v>
      </c>
      <c r="M456" t="str">
        <f>IF(G456=0,"Private",IF(G456=15,"Italki","Preply"))</f>
        <v>Preply</v>
      </c>
      <c r="N456">
        <f>IF(M456="Italki",1,0)</f>
        <v>0</v>
      </c>
      <c r="O456">
        <f>IF(M456="Preply",1,0)</f>
        <v>1</v>
      </c>
      <c r="P456">
        <f>IF(M456="Private",1,0)</f>
        <v>0</v>
      </c>
      <c r="Q456">
        <f>IF(G456=100,1,0)</f>
        <v>0</v>
      </c>
      <c r="R456" t="str">
        <f>IF(COUNTIF(pattern!$L$2:$L$100,A456),"ACTIVE","")</f>
        <v/>
      </c>
    </row>
    <row r="457" spans="1:18" x14ac:dyDescent="0.25">
      <c r="A457" t="s">
        <v>17</v>
      </c>
      <c r="B457" t="s">
        <v>833</v>
      </c>
      <c r="C457" s="6">
        <v>44606</v>
      </c>
      <c r="D457" t="s">
        <v>117</v>
      </c>
      <c r="E457">
        <v>60</v>
      </c>
      <c r="F457" s="2">
        <v>15</v>
      </c>
      <c r="G457">
        <v>25</v>
      </c>
      <c r="H457" t="s">
        <v>479</v>
      </c>
      <c r="I457">
        <f>WEEKNUM(C457)</f>
        <v>8</v>
      </c>
      <c r="J457" s="2">
        <f>F457-((G457/100)*F457)</f>
        <v>11.25</v>
      </c>
      <c r="K457" s="2">
        <f>(G457/100)*F457</f>
        <v>3.75</v>
      </c>
      <c r="L457" s="3">
        <f>J457*22.5</f>
        <v>253.125</v>
      </c>
      <c r="M457" t="str">
        <f>IF(G457=0,"Private",IF(G457=15,"Italki","Preply"))</f>
        <v>Preply</v>
      </c>
      <c r="N457">
        <f>IF(M457="Italki",1,0)</f>
        <v>0</v>
      </c>
      <c r="O457">
        <f>IF(M457="Preply",1,0)</f>
        <v>1</v>
      </c>
      <c r="P457">
        <f>IF(M457="Private",1,0)</f>
        <v>0</v>
      </c>
      <c r="Q457">
        <f>IF(G457=100,1,0)</f>
        <v>0</v>
      </c>
      <c r="R457" t="str">
        <f>IF(COUNTIF(pattern!$L$2:$L$100,A457),"ACTIVE","")</f>
        <v/>
      </c>
    </row>
    <row r="458" spans="1:18" x14ac:dyDescent="0.25">
      <c r="A458" t="s">
        <v>17</v>
      </c>
      <c r="B458" t="s">
        <v>833</v>
      </c>
      <c r="C458" s="6">
        <v>44613</v>
      </c>
      <c r="D458" t="s">
        <v>293</v>
      </c>
      <c r="E458">
        <v>60</v>
      </c>
      <c r="F458" s="2">
        <v>15</v>
      </c>
      <c r="G458">
        <v>25</v>
      </c>
      <c r="H458" t="s">
        <v>479</v>
      </c>
      <c r="I458">
        <f>WEEKNUM(C458)</f>
        <v>9</v>
      </c>
      <c r="J458" s="2">
        <f>F458-((G458/100)*F458)</f>
        <v>11.25</v>
      </c>
      <c r="K458" s="2">
        <f>(G458/100)*F458</f>
        <v>3.75</v>
      </c>
      <c r="L458" s="3">
        <f>J458*22.5</f>
        <v>253.125</v>
      </c>
      <c r="M458" t="str">
        <f>IF(G458=0,"Private",IF(G458=15,"Italki","Preply"))</f>
        <v>Preply</v>
      </c>
      <c r="N458">
        <f>IF(M458="Italki",1,0)</f>
        <v>0</v>
      </c>
      <c r="O458">
        <f>IF(M458="Preply",1,0)</f>
        <v>1</v>
      </c>
      <c r="P458">
        <f>IF(M458="Private",1,0)</f>
        <v>0</v>
      </c>
      <c r="Q458">
        <f>IF(G458=100,1,0)</f>
        <v>0</v>
      </c>
      <c r="R458" t="str">
        <f>IF(COUNTIF(pattern!$L$2:$L$100,A458),"ACTIVE","")</f>
        <v/>
      </c>
    </row>
    <row r="459" spans="1:18" x14ac:dyDescent="0.25">
      <c r="A459" t="s">
        <v>17</v>
      </c>
      <c r="B459" t="s">
        <v>833</v>
      </c>
      <c r="C459" s="6">
        <v>44620</v>
      </c>
      <c r="D459" t="s">
        <v>302</v>
      </c>
      <c r="E459">
        <v>60</v>
      </c>
      <c r="F459" s="2">
        <v>15</v>
      </c>
      <c r="G459">
        <v>25</v>
      </c>
      <c r="H459" t="s">
        <v>479</v>
      </c>
      <c r="I459">
        <f>WEEKNUM(C459)</f>
        <v>10</v>
      </c>
      <c r="J459" s="2">
        <f>F459-((G459/100)*F459)</f>
        <v>11.25</v>
      </c>
      <c r="K459" s="2">
        <f>(G459/100)*F459</f>
        <v>3.75</v>
      </c>
      <c r="L459" s="3">
        <f>J459*22.5</f>
        <v>253.125</v>
      </c>
      <c r="M459" t="str">
        <f>IF(G459=0,"Private",IF(G459=15,"Italki","Preply"))</f>
        <v>Preply</v>
      </c>
      <c r="N459">
        <f>IF(M459="Italki",1,0)</f>
        <v>0</v>
      </c>
      <c r="O459">
        <f>IF(M459="Preply",1,0)</f>
        <v>1</v>
      </c>
      <c r="P459">
        <f>IF(M459="Private",1,0)</f>
        <v>0</v>
      </c>
      <c r="Q459">
        <f>IF(G459=100,1,0)</f>
        <v>0</v>
      </c>
      <c r="R459" t="str">
        <f>IF(COUNTIF(pattern!$L$2:$L$100,A459),"ACTIVE","")</f>
        <v/>
      </c>
    </row>
    <row r="460" spans="1:18" x14ac:dyDescent="0.25">
      <c r="A460" t="s">
        <v>17</v>
      </c>
      <c r="B460" t="s">
        <v>833</v>
      </c>
      <c r="C460" s="6">
        <v>44627</v>
      </c>
      <c r="D460" t="s">
        <v>303</v>
      </c>
      <c r="E460">
        <v>60</v>
      </c>
      <c r="F460" s="2">
        <v>15</v>
      </c>
      <c r="G460">
        <v>25</v>
      </c>
      <c r="H460" t="s">
        <v>479</v>
      </c>
      <c r="I460">
        <f>WEEKNUM(C460)</f>
        <v>11</v>
      </c>
      <c r="J460" s="2">
        <f>F460-((G460/100)*F460)</f>
        <v>11.25</v>
      </c>
      <c r="K460" s="2">
        <f>(G460/100)*F460</f>
        <v>3.75</v>
      </c>
      <c r="L460" s="3">
        <f>J460*22.5</f>
        <v>253.125</v>
      </c>
      <c r="M460" t="str">
        <f>IF(G460=0,"Private",IF(G460=15,"Italki","Preply"))</f>
        <v>Preply</v>
      </c>
      <c r="N460">
        <f>IF(M460="Italki",1,0)</f>
        <v>0</v>
      </c>
      <c r="O460">
        <f>IF(M460="Preply",1,0)</f>
        <v>1</v>
      </c>
      <c r="P460">
        <f>IF(M460="Private",1,0)</f>
        <v>0</v>
      </c>
      <c r="Q460">
        <f>IF(G460=100,1,0)</f>
        <v>0</v>
      </c>
      <c r="R460" t="str">
        <f>IF(COUNTIF(pattern!$L$2:$L$100,A460),"ACTIVE","")</f>
        <v/>
      </c>
    </row>
    <row r="461" spans="1:18" x14ac:dyDescent="0.25">
      <c r="A461" t="s">
        <v>17</v>
      </c>
      <c r="B461" t="s">
        <v>833</v>
      </c>
      <c r="C461" s="6">
        <v>44634</v>
      </c>
      <c r="D461" t="s">
        <v>636</v>
      </c>
      <c r="E461">
        <v>60</v>
      </c>
      <c r="F461" s="2">
        <v>15</v>
      </c>
      <c r="G461">
        <v>25</v>
      </c>
      <c r="H461" t="s">
        <v>479</v>
      </c>
      <c r="I461">
        <f>WEEKNUM(C461)</f>
        <v>12</v>
      </c>
      <c r="J461" s="2">
        <f>F461-((G461/100)*F461)</f>
        <v>11.25</v>
      </c>
      <c r="K461" s="2">
        <f>(G461/100)*F461</f>
        <v>3.75</v>
      </c>
      <c r="L461" s="3">
        <f>J461*22.5</f>
        <v>253.125</v>
      </c>
      <c r="M461" t="str">
        <f>IF(G461=0,"Private",IF(G461=15,"Italki","Preply"))</f>
        <v>Preply</v>
      </c>
      <c r="N461">
        <f>IF(M461="Italki",1,0)</f>
        <v>0</v>
      </c>
      <c r="O461">
        <f>IF(M461="Preply",1,0)</f>
        <v>1</v>
      </c>
      <c r="P461">
        <f>IF(M461="Private",1,0)</f>
        <v>0</v>
      </c>
      <c r="Q461">
        <f>IF(G461=100,1,0)</f>
        <v>0</v>
      </c>
      <c r="R461" t="str">
        <f>IF(COUNTIF(pattern!$L$2:$L$100,A461),"ACTIVE","")</f>
        <v/>
      </c>
    </row>
    <row r="462" spans="1:18" x14ac:dyDescent="0.25">
      <c r="A462" t="s">
        <v>17</v>
      </c>
      <c r="B462" t="s">
        <v>833</v>
      </c>
      <c r="C462" s="6">
        <v>44641</v>
      </c>
      <c r="D462" t="s">
        <v>637</v>
      </c>
      <c r="E462">
        <v>60</v>
      </c>
      <c r="F462" s="2">
        <v>15</v>
      </c>
      <c r="G462">
        <v>25</v>
      </c>
      <c r="H462" t="s">
        <v>479</v>
      </c>
      <c r="I462">
        <f>WEEKNUM(C462)</f>
        <v>13</v>
      </c>
      <c r="J462" s="2">
        <f>F462-((G462/100)*F462)</f>
        <v>11.25</v>
      </c>
      <c r="K462" s="2">
        <f>(G462/100)*F462</f>
        <v>3.75</v>
      </c>
      <c r="L462" s="3">
        <f>J462*22.5</f>
        <v>253.125</v>
      </c>
      <c r="M462" t="str">
        <f>IF(G462=0,"Private",IF(G462=15,"Italki","Preply"))</f>
        <v>Preply</v>
      </c>
      <c r="N462">
        <f>IF(M462="Italki",1,0)</f>
        <v>0</v>
      </c>
      <c r="O462">
        <f>IF(M462="Preply",1,0)</f>
        <v>1</v>
      </c>
      <c r="P462">
        <f>IF(M462="Private",1,0)</f>
        <v>0</v>
      </c>
      <c r="Q462">
        <f>IF(G462=100,1,0)</f>
        <v>0</v>
      </c>
      <c r="R462" t="str">
        <f>IF(COUNTIF(pattern!$L$2:$L$100,A462),"ACTIVE","")</f>
        <v/>
      </c>
    </row>
    <row r="463" spans="1:18" x14ac:dyDescent="0.25">
      <c r="A463" t="s">
        <v>17</v>
      </c>
      <c r="B463" t="s">
        <v>833</v>
      </c>
      <c r="C463" s="6">
        <v>44648</v>
      </c>
      <c r="D463" t="s">
        <v>638</v>
      </c>
      <c r="E463">
        <v>60</v>
      </c>
      <c r="F463" s="2">
        <v>15</v>
      </c>
      <c r="G463">
        <v>25</v>
      </c>
      <c r="H463" t="s">
        <v>479</v>
      </c>
      <c r="I463">
        <f>WEEKNUM(C463)</f>
        <v>14</v>
      </c>
      <c r="J463" s="2">
        <f>F463-((G463/100)*F463)</f>
        <v>11.25</v>
      </c>
      <c r="K463" s="2">
        <f>(G463/100)*F463</f>
        <v>3.75</v>
      </c>
      <c r="L463" s="3">
        <f>J463*22.5</f>
        <v>253.125</v>
      </c>
      <c r="M463" t="str">
        <f>IF(G463=0,"Private",IF(G463=15,"Italki","Preply"))</f>
        <v>Preply</v>
      </c>
      <c r="N463">
        <f>IF(M463="Italki",1,0)</f>
        <v>0</v>
      </c>
      <c r="O463">
        <f>IF(M463="Preply",1,0)</f>
        <v>1</v>
      </c>
      <c r="P463">
        <f>IF(M463="Private",1,0)</f>
        <v>0</v>
      </c>
      <c r="Q463">
        <f>IF(G463=100,1,0)</f>
        <v>0</v>
      </c>
      <c r="R463" t="str">
        <f>IF(COUNTIF(pattern!$L$2:$L$100,A463),"ACTIVE","")</f>
        <v/>
      </c>
    </row>
    <row r="464" spans="1:18" x14ac:dyDescent="0.25">
      <c r="A464" t="s">
        <v>17</v>
      </c>
      <c r="B464" t="s">
        <v>833</v>
      </c>
      <c r="C464" s="6">
        <v>44655</v>
      </c>
      <c r="D464" t="s">
        <v>703</v>
      </c>
      <c r="E464">
        <v>60</v>
      </c>
      <c r="F464" s="2">
        <v>15</v>
      </c>
      <c r="G464">
        <v>25</v>
      </c>
      <c r="H464" t="s">
        <v>480</v>
      </c>
      <c r="I464">
        <f>WEEKNUM(C464)</f>
        <v>15</v>
      </c>
      <c r="J464" s="2">
        <f>F464-((G464/100)*F464)</f>
        <v>11.25</v>
      </c>
      <c r="K464" s="2">
        <f>(G464/100)*F464</f>
        <v>3.75</v>
      </c>
      <c r="L464" s="3">
        <f>J464*22.5</f>
        <v>253.125</v>
      </c>
      <c r="M464" t="str">
        <f>IF(G464=0,"Private",IF(G464=15,"Italki","Preply"))</f>
        <v>Preply</v>
      </c>
      <c r="N464">
        <f>IF(M464="Italki",1,0)</f>
        <v>0</v>
      </c>
      <c r="O464">
        <f>IF(M464="Preply",1,0)</f>
        <v>1</v>
      </c>
      <c r="P464">
        <f>IF(M464="Private",1,0)</f>
        <v>0</v>
      </c>
      <c r="Q464">
        <f>IF(G464=100,1,0)</f>
        <v>0</v>
      </c>
      <c r="R464" t="str">
        <f>IF(COUNTIF(pattern!$L$2:$L$100,A464),"ACTIVE","")</f>
        <v/>
      </c>
    </row>
    <row r="465" spans="1:18" x14ac:dyDescent="0.25">
      <c r="A465" t="s">
        <v>17</v>
      </c>
      <c r="B465" t="s">
        <v>833</v>
      </c>
      <c r="C465" s="6">
        <v>44664</v>
      </c>
      <c r="D465" t="s">
        <v>710</v>
      </c>
      <c r="E465">
        <v>60</v>
      </c>
      <c r="F465" s="2">
        <v>15</v>
      </c>
      <c r="G465">
        <v>25</v>
      </c>
      <c r="H465" t="s">
        <v>480</v>
      </c>
      <c r="I465">
        <f>WEEKNUM(C465)</f>
        <v>16</v>
      </c>
      <c r="J465" s="2">
        <f>F465-((G465/100)*F465)</f>
        <v>11.25</v>
      </c>
      <c r="K465" s="2">
        <f>(G465/100)*F465</f>
        <v>3.75</v>
      </c>
      <c r="L465" s="3">
        <f>J465*22.5</f>
        <v>253.125</v>
      </c>
      <c r="M465" t="str">
        <f>IF(G465=0,"Private",IF(G465=15,"Italki","Preply"))</f>
        <v>Preply</v>
      </c>
      <c r="N465">
        <f>IF(M465="Italki",1,0)</f>
        <v>0</v>
      </c>
      <c r="O465">
        <f>IF(M465="Preply",1,0)</f>
        <v>1</v>
      </c>
      <c r="P465">
        <f>IF(M465="Private",1,0)</f>
        <v>0</v>
      </c>
      <c r="Q465">
        <f>IF(G465=100,1,0)</f>
        <v>0</v>
      </c>
      <c r="R465" t="str">
        <f>IF(COUNTIF(pattern!$L$2:$L$100,A465),"ACTIVE","")</f>
        <v/>
      </c>
    </row>
    <row r="466" spans="1:18" x14ac:dyDescent="0.25">
      <c r="A466" t="s">
        <v>17</v>
      </c>
      <c r="B466" t="s">
        <v>833</v>
      </c>
      <c r="C466" s="6">
        <v>44672</v>
      </c>
      <c r="D466" t="s">
        <v>671</v>
      </c>
      <c r="E466">
        <v>60</v>
      </c>
      <c r="F466" s="2">
        <v>15</v>
      </c>
      <c r="G466">
        <v>25</v>
      </c>
      <c r="H466" t="s">
        <v>480</v>
      </c>
      <c r="I466">
        <f>WEEKNUM(C466)</f>
        <v>17</v>
      </c>
      <c r="J466" s="2">
        <f>F466-((G466/100)*F466)</f>
        <v>11.25</v>
      </c>
      <c r="K466" s="2">
        <f>(G466/100)*F466</f>
        <v>3.75</v>
      </c>
      <c r="L466" s="3">
        <f>J466*22.5</f>
        <v>253.125</v>
      </c>
      <c r="M466" t="str">
        <f>IF(G466=0,"Private",IF(G466=15,"Italki","Preply"))</f>
        <v>Preply</v>
      </c>
      <c r="N466">
        <f>IF(M466="Italki",1,0)</f>
        <v>0</v>
      </c>
      <c r="O466">
        <f>IF(M466="Preply",1,0)</f>
        <v>1</v>
      </c>
      <c r="P466">
        <f>IF(M466="Private",1,0)</f>
        <v>0</v>
      </c>
      <c r="Q466">
        <f>IF(G466=100,1,0)</f>
        <v>0</v>
      </c>
      <c r="R466" t="str">
        <f>IF(COUNTIF(pattern!$L$2:$L$100,A466),"ACTIVE","")</f>
        <v/>
      </c>
    </row>
    <row r="467" spans="1:18" x14ac:dyDescent="0.25">
      <c r="A467" t="s">
        <v>17</v>
      </c>
      <c r="B467" t="s">
        <v>833</v>
      </c>
      <c r="C467" s="6">
        <v>44676</v>
      </c>
      <c r="D467" t="s">
        <v>707</v>
      </c>
      <c r="E467">
        <v>60</v>
      </c>
      <c r="F467" s="2">
        <v>15</v>
      </c>
      <c r="G467">
        <v>25</v>
      </c>
      <c r="H467" t="s">
        <v>480</v>
      </c>
      <c r="I467">
        <f>WEEKNUM(C467)</f>
        <v>18</v>
      </c>
      <c r="J467" s="2">
        <f>F467-((G467/100)*F467)</f>
        <v>11.25</v>
      </c>
      <c r="K467" s="2">
        <f>(G467/100)*F467</f>
        <v>3.75</v>
      </c>
      <c r="L467" s="3">
        <f>J467*22.5</f>
        <v>253.125</v>
      </c>
      <c r="M467" t="str">
        <f>IF(G467=0,"Private",IF(G467=15,"Italki","Preply"))</f>
        <v>Preply</v>
      </c>
      <c r="N467">
        <f>IF(M467="Italki",1,0)</f>
        <v>0</v>
      </c>
      <c r="O467">
        <f>IF(M467="Preply",1,0)</f>
        <v>1</v>
      </c>
      <c r="P467">
        <f>IF(M467="Private",1,0)</f>
        <v>0</v>
      </c>
      <c r="Q467">
        <f>IF(G467=100,1,0)</f>
        <v>0</v>
      </c>
      <c r="R467" t="str">
        <f>IF(COUNTIF(pattern!$L$2:$L$100,A467),"ACTIVE","")</f>
        <v/>
      </c>
    </row>
    <row r="468" spans="1:18" x14ac:dyDescent="0.25">
      <c r="A468" t="s">
        <v>17</v>
      </c>
      <c r="B468" t="s">
        <v>833</v>
      </c>
      <c r="C468" s="6">
        <v>44686</v>
      </c>
      <c r="D468" t="s">
        <v>773</v>
      </c>
      <c r="E468">
        <v>60</v>
      </c>
      <c r="F468" s="2">
        <v>15</v>
      </c>
      <c r="G468">
        <v>25</v>
      </c>
      <c r="H468" t="s">
        <v>480</v>
      </c>
      <c r="I468">
        <f>WEEKNUM(C468)</f>
        <v>19</v>
      </c>
      <c r="J468" s="2">
        <f>F468-((G468/100)*F468)</f>
        <v>11.25</v>
      </c>
      <c r="K468" s="2">
        <f>(G468/100)*F468</f>
        <v>3.75</v>
      </c>
      <c r="L468" s="3">
        <f>J468*22.5</f>
        <v>253.125</v>
      </c>
      <c r="M468" t="str">
        <f>IF(G468=0,"Private",IF(G468=15,"Italki","Preply"))</f>
        <v>Preply</v>
      </c>
      <c r="N468">
        <f>IF(M468="Italki",1,0)</f>
        <v>0</v>
      </c>
      <c r="O468">
        <f>IF(M468="Preply",1,0)</f>
        <v>1</v>
      </c>
      <c r="P468">
        <f>IF(M468="Private",1,0)</f>
        <v>0</v>
      </c>
      <c r="Q468">
        <f>IF(G468=100,1,0)</f>
        <v>0</v>
      </c>
      <c r="R468" t="str">
        <f>IF(COUNTIF(pattern!$L$2:$L$100,A468),"ACTIVE","")</f>
        <v/>
      </c>
    </row>
    <row r="469" spans="1:18" x14ac:dyDescent="0.25">
      <c r="A469" t="s">
        <v>17</v>
      </c>
      <c r="B469" t="s">
        <v>833</v>
      </c>
      <c r="C469" s="6">
        <v>44692</v>
      </c>
      <c r="D469" t="s">
        <v>771</v>
      </c>
      <c r="E469">
        <v>60</v>
      </c>
      <c r="F469" s="2">
        <v>15</v>
      </c>
      <c r="G469">
        <v>25</v>
      </c>
      <c r="H469" t="s">
        <v>480</v>
      </c>
      <c r="I469">
        <f>WEEKNUM(C469)</f>
        <v>20</v>
      </c>
      <c r="J469" s="2">
        <f>F469-((G469/100)*F469)</f>
        <v>11.25</v>
      </c>
      <c r="K469" s="2">
        <f>(G469/100)*F469</f>
        <v>3.75</v>
      </c>
      <c r="L469" s="3">
        <f>J469*22.5</f>
        <v>253.125</v>
      </c>
      <c r="M469" t="str">
        <f>IF(G469=0,"Private",IF(G469=15,"Italki","Preply"))</f>
        <v>Preply</v>
      </c>
      <c r="N469">
        <f>IF(M469="Italki",1,0)</f>
        <v>0</v>
      </c>
      <c r="O469">
        <f>IF(M469="Preply",1,0)</f>
        <v>1</v>
      </c>
      <c r="P469">
        <f>IF(M469="Private",1,0)</f>
        <v>0</v>
      </c>
      <c r="Q469">
        <f>IF(G469=100,1,0)</f>
        <v>0</v>
      </c>
      <c r="R469" t="str">
        <f>IF(COUNTIF(pattern!$L$2:$L$100,A469),"ACTIVE","")</f>
        <v/>
      </c>
    </row>
    <row r="470" spans="1:18" x14ac:dyDescent="0.25">
      <c r="A470" t="s">
        <v>17</v>
      </c>
      <c r="B470" t="s">
        <v>833</v>
      </c>
      <c r="C470" s="6">
        <v>44697</v>
      </c>
      <c r="D470" t="s">
        <v>672</v>
      </c>
      <c r="E470">
        <v>60</v>
      </c>
      <c r="F470" s="2">
        <v>15</v>
      </c>
      <c r="G470">
        <v>25</v>
      </c>
      <c r="H470" t="s">
        <v>480</v>
      </c>
      <c r="I470">
        <f>WEEKNUM(C470)</f>
        <v>21</v>
      </c>
      <c r="J470" s="2">
        <f>F470-((G470/100)*F470)</f>
        <v>11.25</v>
      </c>
      <c r="K470" s="2">
        <f>(G470/100)*F470</f>
        <v>3.75</v>
      </c>
      <c r="L470" s="3">
        <f>J470*22.5</f>
        <v>253.125</v>
      </c>
      <c r="M470" t="str">
        <f>IF(G470=0,"Private",IF(G470=15,"Italki","Preply"))</f>
        <v>Preply</v>
      </c>
      <c r="N470">
        <f>IF(M470="Italki",1,0)</f>
        <v>0</v>
      </c>
      <c r="O470">
        <f>IF(M470="Preply",1,0)</f>
        <v>1</v>
      </c>
      <c r="P470">
        <f>IF(M470="Private",1,0)</f>
        <v>0</v>
      </c>
      <c r="Q470">
        <f>IF(G470=100,1,0)</f>
        <v>0</v>
      </c>
      <c r="R470" t="str">
        <f>IF(COUNTIF(pattern!$L$2:$L$100,A470),"ACTIVE","")</f>
        <v/>
      </c>
    </row>
    <row r="471" spans="1:18" x14ac:dyDescent="0.25">
      <c r="A471" t="s">
        <v>17</v>
      </c>
      <c r="B471" t="s">
        <v>833</v>
      </c>
      <c r="C471" s="6">
        <v>44708</v>
      </c>
      <c r="D471" t="s">
        <v>751</v>
      </c>
      <c r="E471">
        <v>60</v>
      </c>
      <c r="F471" s="2">
        <v>15</v>
      </c>
      <c r="G471">
        <v>25</v>
      </c>
      <c r="H471" t="s">
        <v>480</v>
      </c>
      <c r="I471">
        <f>WEEKNUM(C471)</f>
        <v>22</v>
      </c>
      <c r="J471" s="2">
        <f>F471-((G471/100)*F471)</f>
        <v>11.25</v>
      </c>
      <c r="K471" s="2">
        <f>(G471/100)*F471</f>
        <v>3.75</v>
      </c>
      <c r="L471" s="3">
        <f>J471*22.5</f>
        <v>253.125</v>
      </c>
      <c r="M471" t="str">
        <f>IF(G471=0,"Private",IF(G471=15,"Italki","Preply"))</f>
        <v>Preply</v>
      </c>
      <c r="N471">
        <f>IF(M471="Italki",1,0)</f>
        <v>0</v>
      </c>
      <c r="O471">
        <f>IF(M471="Preply",1,0)</f>
        <v>1</v>
      </c>
      <c r="P471">
        <f>IF(M471="Private",1,0)</f>
        <v>0</v>
      </c>
      <c r="Q471">
        <f>IF(G471=100,1,0)</f>
        <v>0</v>
      </c>
      <c r="R471" t="str">
        <f>IF(COUNTIF(pattern!$L$2:$L$100,A471),"ACTIVE","")</f>
        <v/>
      </c>
    </row>
    <row r="472" spans="1:18" x14ac:dyDescent="0.25">
      <c r="A472" t="s">
        <v>17</v>
      </c>
      <c r="B472" t="s">
        <v>833</v>
      </c>
      <c r="C472" s="6">
        <v>44712</v>
      </c>
      <c r="D472" t="s">
        <v>361</v>
      </c>
      <c r="E472">
        <v>60</v>
      </c>
      <c r="F472" s="2">
        <v>15</v>
      </c>
      <c r="G472">
        <v>25</v>
      </c>
      <c r="H472" t="s">
        <v>480</v>
      </c>
      <c r="I472">
        <f>WEEKNUM(C472)</f>
        <v>23</v>
      </c>
      <c r="J472" s="2">
        <f>F472-((G472/100)*F472)</f>
        <v>11.25</v>
      </c>
      <c r="K472" s="2">
        <f>(G472/100)*F472</f>
        <v>3.75</v>
      </c>
      <c r="L472" s="3">
        <f>J472*22.5</f>
        <v>253.125</v>
      </c>
      <c r="M472" t="str">
        <f>IF(G472=0,"Private",IF(G472=15,"Italki","Preply"))</f>
        <v>Preply</v>
      </c>
      <c r="N472">
        <f>IF(M472="Italki",1,0)</f>
        <v>0</v>
      </c>
      <c r="O472">
        <f>IF(M472="Preply",1,0)</f>
        <v>1</v>
      </c>
      <c r="P472">
        <f>IF(M472="Private",1,0)</f>
        <v>0</v>
      </c>
      <c r="Q472">
        <f>IF(G472=100,1,0)</f>
        <v>0</v>
      </c>
      <c r="R472" t="str">
        <f>IF(COUNTIF(pattern!$L$2:$L$100,A472),"ACTIVE","")</f>
        <v/>
      </c>
    </row>
    <row r="473" spans="1:18" x14ac:dyDescent="0.25">
      <c r="A473" t="s">
        <v>17</v>
      </c>
      <c r="B473" t="s">
        <v>833</v>
      </c>
      <c r="C473" s="6">
        <v>44714</v>
      </c>
      <c r="D473" t="s">
        <v>363</v>
      </c>
      <c r="E473">
        <v>60</v>
      </c>
      <c r="F473" s="2">
        <v>15</v>
      </c>
      <c r="G473">
        <v>25</v>
      </c>
      <c r="H473" t="s">
        <v>480</v>
      </c>
      <c r="I473">
        <f>WEEKNUM(C473)</f>
        <v>23</v>
      </c>
      <c r="J473" s="2">
        <f>F473-((G473/100)*F473)</f>
        <v>11.25</v>
      </c>
      <c r="K473" s="2">
        <f>(G473/100)*F473</f>
        <v>3.75</v>
      </c>
      <c r="L473" s="3">
        <f>J473*22.5</f>
        <v>253.125</v>
      </c>
      <c r="M473" t="str">
        <f>IF(G473=0,"Private",IF(G473=15,"Italki","Preply"))</f>
        <v>Preply</v>
      </c>
      <c r="N473">
        <f>IF(M473="Italki",1,0)</f>
        <v>0</v>
      </c>
      <c r="O473">
        <f>IF(M473="Preply",1,0)</f>
        <v>1</v>
      </c>
      <c r="P473">
        <f>IF(M473="Private",1,0)</f>
        <v>0</v>
      </c>
      <c r="Q473">
        <f>IF(G473=100,1,0)</f>
        <v>0</v>
      </c>
      <c r="R473" t="str">
        <f>IF(COUNTIF(pattern!$L$2:$L$100,A473),"ACTIVE","")</f>
        <v/>
      </c>
    </row>
    <row r="474" spans="1:18" x14ac:dyDescent="0.25">
      <c r="A474" t="s">
        <v>364</v>
      </c>
      <c r="B474" t="s">
        <v>834</v>
      </c>
      <c r="C474" s="6">
        <v>44714</v>
      </c>
      <c r="D474" t="s">
        <v>365</v>
      </c>
      <c r="E474">
        <v>30</v>
      </c>
      <c r="F474" s="2">
        <v>8</v>
      </c>
      <c r="G474">
        <v>15</v>
      </c>
      <c r="H474" t="s">
        <v>480</v>
      </c>
      <c r="I474">
        <f>WEEKNUM(C474)</f>
        <v>23</v>
      </c>
      <c r="J474" s="2">
        <f>F474-((G474/100)*F474)</f>
        <v>6.8</v>
      </c>
      <c r="K474" s="2">
        <f>(G474/100)*F474</f>
        <v>1.2</v>
      </c>
      <c r="L474" s="3">
        <f>J474*22.5</f>
        <v>153</v>
      </c>
      <c r="M474" t="str">
        <f>IF(G474=0,"Private",IF(G474=15,"Italki","Preply"))</f>
        <v>Italki</v>
      </c>
      <c r="N474">
        <f>IF(M474="Italki",1,0)</f>
        <v>1</v>
      </c>
      <c r="O474">
        <f>IF(M474="Preply",1,0)</f>
        <v>0</v>
      </c>
      <c r="P474">
        <f>IF(M474="Private",1,0)</f>
        <v>0</v>
      </c>
      <c r="Q474">
        <f>IF(G474=100,1,0)</f>
        <v>0</v>
      </c>
      <c r="R474" t="str">
        <f>IF(COUNTIF(pattern!$L$2:$L$100,A474),"ACTIVE","")</f>
        <v/>
      </c>
    </row>
    <row r="475" spans="1:18" x14ac:dyDescent="0.25">
      <c r="A475" t="s">
        <v>10</v>
      </c>
      <c r="B475" t="s">
        <v>835</v>
      </c>
      <c r="C475" s="6">
        <v>44099</v>
      </c>
      <c r="D475" t="s">
        <v>35</v>
      </c>
      <c r="E475">
        <v>60</v>
      </c>
      <c r="F475" s="2">
        <v>16</v>
      </c>
      <c r="G475">
        <v>0</v>
      </c>
      <c r="H475" s="3" t="s">
        <v>479</v>
      </c>
      <c r="I475">
        <f>WEEKNUM(C475)</f>
        <v>39</v>
      </c>
      <c r="J475" s="2">
        <f>F475-((G475/100)*F475)</f>
        <v>16</v>
      </c>
      <c r="K475" s="2">
        <f>(G475/100)*F475</f>
        <v>0</v>
      </c>
      <c r="L475" s="3">
        <f>J475*22.5</f>
        <v>360</v>
      </c>
      <c r="M475" t="str">
        <f>IF(G475=0,"Private",IF(G475=15,"Italki","Preply"))</f>
        <v>Private</v>
      </c>
      <c r="N475">
        <f>IF(M475="Italki",1,0)</f>
        <v>0</v>
      </c>
      <c r="O475">
        <f>IF(M475="Preply",1,0)</f>
        <v>0</v>
      </c>
      <c r="P475">
        <f>IF(M475="Private",1,0)</f>
        <v>1</v>
      </c>
      <c r="Q475">
        <f>IF(G475=100,1,0)</f>
        <v>0</v>
      </c>
      <c r="R475" t="str">
        <f>IF(COUNTIF(pattern!$L$2:$L$100,A475),"ACTIVE","")</f>
        <v/>
      </c>
    </row>
    <row r="476" spans="1:18" x14ac:dyDescent="0.25">
      <c r="A476" t="s">
        <v>10</v>
      </c>
      <c r="B476" t="s">
        <v>835</v>
      </c>
      <c r="C476" s="6">
        <v>44130</v>
      </c>
      <c r="D476" t="s">
        <v>51</v>
      </c>
      <c r="E476">
        <v>60</v>
      </c>
      <c r="F476" s="2">
        <v>16</v>
      </c>
      <c r="G476">
        <v>0</v>
      </c>
      <c r="H476" s="3" t="s">
        <v>479</v>
      </c>
      <c r="I476">
        <f>WEEKNUM(C476)</f>
        <v>44</v>
      </c>
      <c r="J476" s="2">
        <f>F476-((G476/100)*F476)</f>
        <v>16</v>
      </c>
      <c r="K476" s="2">
        <f>(G476/100)*F476</f>
        <v>0</v>
      </c>
      <c r="L476" s="3">
        <f>J476*22.5</f>
        <v>360</v>
      </c>
      <c r="M476" t="str">
        <f>IF(G476=0,"Private",IF(G476=15,"Italki","Preply"))</f>
        <v>Private</v>
      </c>
      <c r="N476">
        <f>IF(M476="Italki",1,0)</f>
        <v>0</v>
      </c>
      <c r="O476">
        <f>IF(M476="Preply",1,0)</f>
        <v>0</v>
      </c>
      <c r="P476">
        <f>IF(M476="Private",1,0)</f>
        <v>1</v>
      </c>
      <c r="Q476">
        <f>IF(G476=100,1,0)</f>
        <v>0</v>
      </c>
      <c r="R476" t="str">
        <f>IF(COUNTIF(pattern!$L$2:$L$100,A476),"ACTIVE","")</f>
        <v/>
      </c>
    </row>
    <row r="477" spans="1:18" x14ac:dyDescent="0.25">
      <c r="A477" t="s">
        <v>10</v>
      </c>
      <c r="B477" t="s">
        <v>835</v>
      </c>
      <c r="C477" s="6">
        <v>44155</v>
      </c>
      <c r="D477" t="s">
        <v>64</v>
      </c>
      <c r="E477">
        <v>60</v>
      </c>
      <c r="F477" s="2">
        <v>16</v>
      </c>
      <c r="G477">
        <v>0</v>
      </c>
      <c r="H477" s="3" t="s">
        <v>479</v>
      </c>
      <c r="I477">
        <f>WEEKNUM(C477)</f>
        <v>47</v>
      </c>
      <c r="J477" s="2">
        <f>F477-((G477/100)*F477)</f>
        <v>16</v>
      </c>
      <c r="K477" s="2">
        <f>(G477/100)*F477</f>
        <v>0</v>
      </c>
      <c r="L477" s="3">
        <f>J477*22.5</f>
        <v>360</v>
      </c>
      <c r="M477" t="str">
        <f>IF(G477=0,"Private",IF(G477=15,"Italki","Preply"))</f>
        <v>Private</v>
      </c>
      <c r="N477">
        <f>IF(M477="Italki",1,0)</f>
        <v>0</v>
      </c>
      <c r="O477">
        <f>IF(M477="Preply",1,0)</f>
        <v>0</v>
      </c>
      <c r="P477">
        <f>IF(M477="Private",1,0)</f>
        <v>1</v>
      </c>
      <c r="Q477">
        <f>IF(G477=100,1,0)</f>
        <v>0</v>
      </c>
      <c r="R477" t="str">
        <f>IF(COUNTIF(pattern!$L$2:$L$100,A477),"ACTIVE","")</f>
        <v/>
      </c>
    </row>
    <row r="478" spans="1:18" x14ac:dyDescent="0.25">
      <c r="A478" t="s">
        <v>10</v>
      </c>
      <c r="B478" t="s">
        <v>835</v>
      </c>
      <c r="C478" s="6">
        <v>44181</v>
      </c>
      <c r="D478" t="s">
        <v>75</v>
      </c>
      <c r="E478">
        <v>60</v>
      </c>
      <c r="F478" s="2">
        <v>16</v>
      </c>
      <c r="G478">
        <v>0</v>
      </c>
      <c r="H478" s="3" t="s">
        <v>479</v>
      </c>
      <c r="I478">
        <f>WEEKNUM(C478)</f>
        <v>51</v>
      </c>
      <c r="J478" s="2">
        <f>F478-((G478/100)*F478)</f>
        <v>16</v>
      </c>
      <c r="K478" s="2">
        <f>(G478/100)*F478</f>
        <v>0</v>
      </c>
      <c r="L478" s="3">
        <f>J478*22.5</f>
        <v>360</v>
      </c>
      <c r="M478" t="str">
        <f>IF(G478=0,"Private",IF(G478=15,"Italki","Preply"))</f>
        <v>Private</v>
      </c>
      <c r="N478">
        <f>IF(M478="Italki",1,0)</f>
        <v>0</v>
      </c>
      <c r="O478">
        <f>IF(M478="Preply",1,0)</f>
        <v>0</v>
      </c>
      <c r="P478">
        <f>IF(M478="Private",1,0)</f>
        <v>1</v>
      </c>
      <c r="Q478">
        <f>IF(G478=100,1,0)</f>
        <v>0</v>
      </c>
      <c r="R478" t="str">
        <f>IF(COUNTIF(pattern!$L$2:$L$100,A478),"ACTIVE","")</f>
        <v/>
      </c>
    </row>
    <row r="479" spans="1:18" x14ac:dyDescent="0.25">
      <c r="A479" t="s">
        <v>622</v>
      </c>
      <c r="B479" t="s">
        <v>836</v>
      </c>
      <c r="C479" s="6">
        <v>44096</v>
      </c>
      <c r="D479" t="s">
        <v>35</v>
      </c>
      <c r="E479">
        <v>60</v>
      </c>
      <c r="F479" s="2">
        <v>16</v>
      </c>
      <c r="G479">
        <v>0</v>
      </c>
      <c r="H479" s="3" t="s">
        <v>479</v>
      </c>
      <c r="I479">
        <f>WEEKNUM(C479)</f>
        <v>39</v>
      </c>
      <c r="J479" s="2">
        <f>F479-((G479/100)*F479)</f>
        <v>16</v>
      </c>
      <c r="K479" s="2">
        <f>(G479/100)*F479</f>
        <v>0</v>
      </c>
      <c r="L479" s="3">
        <f>J479*22.5</f>
        <v>360</v>
      </c>
      <c r="M479" t="str">
        <f>IF(G479=0,"Private",IF(G479=15,"Italki","Preply"))</f>
        <v>Private</v>
      </c>
      <c r="N479">
        <f>IF(M479="Italki",1,0)</f>
        <v>0</v>
      </c>
      <c r="O479">
        <f>IF(M479="Preply",1,0)</f>
        <v>0</v>
      </c>
      <c r="P479">
        <f>IF(M479="Private",1,0)</f>
        <v>1</v>
      </c>
      <c r="Q479">
        <f>IF(G479=100,1,0)</f>
        <v>0</v>
      </c>
      <c r="R479" t="str">
        <f>IF(COUNTIF(pattern!$L$2:$L$100,A479),"ACTIVE","")</f>
        <v/>
      </c>
    </row>
    <row r="480" spans="1:18" x14ac:dyDescent="0.25">
      <c r="A480" t="s">
        <v>622</v>
      </c>
      <c r="B480" t="s">
        <v>836</v>
      </c>
      <c r="C480" s="6">
        <v>44119</v>
      </c>
      <c r="D480" t="s">
        <v>51</v>
      </c>
      <c r="E480">
        <v>60</v>
      </c>
      <c r="F480" s="2">
        <v>16</v>
      </c>
      <c r="G480">
        <v>0</v>
      </c>
      <c r="H480" s="3" t="s">
        <v>479</v>
      </c>
      <c r="I480">
        <f>WEEKNUM(C480)</f>
        <v>42</v>
      </c>
      <c r="J480" s="2">
        <f>F480-((G480/100)*F480)</f>
        <v>16</v>
      </c>
      <c r="K480" s="2">
        <f>(G480/100)*F480</f>
        <v>0</v>
      </c>
      <c r="L480" s="3">
        <f>J480*22.5</f>
        <v>360</v>
      </c>
      <c r="M480" t="str">
        <f>IF(G480=0,"Private",IF(G480=15,"Italki","Preply"))</f>
        <v>Private</v>
      </c>
      <c r="N480">
        <f>IF(M480="Italki",1,0)</f>
        <v>0</v>
      </c>
      <c r="O480">
        <f>IF(M480="Preply",1,0)</f>
        <v>0</v>
      </c>
      <c r="P480">
        <f>IF(M480="Private",1,0)</f>
        <v>1</v>
      </c>
      <c r="Q480">
        <f>IF(G480=100,1,0)</f>
        <v>0</v>
      </c>
      <c r="R480" t="str">
        <f>IF(COUNTIF(pattern!$L$2:$L$100,A480),"ACTIVE","")</f>
        <v/>
      </c>
    </row>
    <row r="481" spans="1:18" x14ac:dyDescent="0.25">
      <c r="A481" t="s">
        <v>622</v>
      </c>
      <c r="B481" t="s">
        <v>836</v>
      </c>
      <c r="C481" s="6">
        <v>44330</v>
      </c>
      <c r="D481" t="s">
        <v>51</v>
      </c>
      <c r="E481">
        <v>60</v>
      </c>
      <c r="F481" s="2">
        <v>16</v>
      </c>
      <c r="G481">
        <v>0</v>
      </c>
      <c r="H481" s="3" t="s">
        <v>479</v>
      </c>
      <c r="I481">
        <f>WEEKNUM(C481)</f>
        <v>20</v>
      </c>
      <c r="J481" s="2">
        <f>F481-((G481/100)*F481)</f>
        <v>16</v>
      </c>
      <c r="K481" s="2">
        <f>(G481/100)*F481</f>
        <v>0</v>
      </c>
      <c r="L481" s="3">
        <f>J481*22.5</f>
        <v>360</v>
      </c>
      <c r="M481" t="str">
        <f>IF(G481=0,"Private",IF(G481=15,"Italki","Preply"))</f>
        <v>Private</v>
      </c>
      <c r="N481">
        <f>IF(M481="Italki",1,0)</f>
        <v>0</v>
      </c>
      <c r="O481">
        <f>IF(M481="Preply",1,0)</f>
        <v>0</v>
      </c>
      <c r="P481">
        <f>IF(M481="Private",1,0)</f>
        <v>1</v>
      </c>
      <c r="Q481">
        <f>IF(G481=100,1,0)</f>
        <v>0</v>
      </c>
      <c r="R481" t="str">
        <f>IF(COUNTIF(pattern!$L$2:$L$100,A481),"ACTIVE","")</f>
        <v/>
      </c>
    </row>
    <row r="482" spans="1:18" x14ac:dyDescent="0.25">
      <c r="A482" t="s">
        <v>622</v>
      </c>
      <c r="B482" t="s">
        <v>836</v>
      </c>
      <c r="C482" s="6">
        <v>44335</v>
      </c>
      <c r="D482" t="s">
        <v>74</v>
      </c>
      <c r="E482">
        <v>60</v>
      </c>
      <c r="F482" s="2">
        <v>16</v>
      </c>
      <c r="G482">
        <v>0</v>
      </c>
      <c r="H482" s="3" t="s">
        <v>479</v>
      </c>
      <c r="I482">
        <f>WEEKNUM(C482)</f>
        <v>21</v>
      </c>
      <c r="J482" s="2">
        <f>F482-((G482/100)*F482)</f>
        <v>16</v>
      </c>
      <c r="K482" s="2">
        <f>(G482/100)*F482</f>
        <v>0</v>
      </c>
      <c r="L482" s="3">
        <f>J482*22.5</f>
        <v>360</v>
      </c>
      <c r="M482" t="str">
        <f>IF(G482=0,"Private",IF(G482=15,"Italki","Preply"))</f>
        <v>Private</v>
      </c>
      <c r="N482">
        <f>IF(M482="Italki",1,0)</f>
        <v>0</v>
      </c>
      <c r="O482">
        <f>IF(M482="Preply",1,0)</f>
        <v>0</v>
      </c>
      <c r="P482">
        <f>IF(M482="Private",1,0)</f>
        <v>1</v>
      </c>
      <c r="Q482">
        <f>IF(G482=100,1,0)</f>
        <v>0</v>
      </c>
      <c r="R482" t="str">
        <f>IF(COUNTIF(pattern!$L$2:$L$100,A482),"ACTIVE","")</f>
        <v/>
      </c>
    </row>
    <row r="483" spans="1:18" x14ac:dyDescent="0.25">
      <c r="A483" t="s">
        <v>622</v>
      </c>
      <c r="B483" t="s">
        <v>836</v>
      </c>
      <c r="C483" s="6">
        <v>44337</v>
      </c>
      <c r="D483" t="s">
        <v>83</v>
      </c>
      <c r="E483">
        <v>60</v>
      </c>
      <c r="F483" s="2">
        <v>16</v>
      </c>
      <c r="G483">
        <v>0</v>
      </c>
      <c r="H483" s="3" t="s">
        <v>479</v>
      </c>
      <c r="I483">
        <f>WEEKNUM(C483)</f>
        <v>21</v>
      </c>
      <c r="J483" s="2">
        <f>F483-((G483/100)*F483)</f>
        <v>16</v>
      </c>
      <c r="K483" s="2">
        <f>(G483/100)*F483</f>
        <v>0</v>
      </c>
      <c r="L483" s="3">
        <f>J483*22.5</f>
        <v>360</v>
      </c>
      <c r="M483" t="str">
        <f>IF(G483=0,"Private",IF(G483=15,"Italki","Preply"))</f>
        <v>Private</v>
      </c>
      <c r="N483">
        <f>IF(M483="Italki",1,0)</f>
        <v>0</v>
      </c>
      <c r="O483">
        <f>IF(M483="Preply",1,0)</f>
        <v>0</v>
      </c>
      <c r="P483">
        <f>IF(M483="Private",1,0)</f>
        <v>1</v>
      </c>
      <c r="Q483">
        <f>IF(G483=100,1,0)</f>
        <v>0</v>
      </c>
      <c r="R483" t="str">
        <f>IF(COUNTIF(pattern!$L$2:$L$100,A483),"ACTIVE","")</f>
        <v/>
      </c>
    </row>
    <row r="484" spans="1:18" x14ac:dyDescent="0.25">
      <c r="A484" t="s">
        <v>622</v>
      </c>
      <c r="B484" t="s">
        <v>836</v>
      </c>
      <c r="C484" s="6">
        <v>44355</v>
      </c>
      <c r="D484" t="s">
        <v>92</v>
      </c>
      <c r="E484">
        <v>60</v>
      </c>
      <c r="F484" s="2">
        <v>16</v>
      </c>
      <c r="G484">
        <v>0</v>
      </c>
      <c r="H484" s="3" t="s">
        <v>479</v>
      </c>
      <c r="I484">
        <f>WEEKNUM(C484)</f>
        <v>24</v>
      </c>
      <c r="J484" s="2">
        <f>F484-((G484/100)*F484)</f>
        <v>16</v>
      </c>
      <c r="K484" s="2">
        <f>(G484/100)*F484</f>
        <v>0</v>
      </c>
      <c r="L484" s="3">
        <f>J484*22.5</f>
        <v>360</v>
      </c>
      <c r="M484" t="str">
        <f>IF(G484=0,"Private",IF(G484=15,"Italki","Preply"))</f>
        <v>Private</v>
      </c>
      <c r="N484">
        <f>IF(M484="Italki",1,0)</f>
        <v>0</v>
      </c>
      <c r="O484">
        <f>IF(M484="Preply",1,0)</f>
        <v>0</v>
      </c>
      <c r="P484">
        <f>IF(M484="Private",1,0)</f>
        <v>1</v>
      </c>
      <c r="Q484">
        <f>IF(G484=100,1,0)</f>
        <v>0</v>
      </c>
      <c r="R484" t="str">
        <f>IF(COUNTIF(pattern!$L$2:$L$100,A484),"ACTIVE","")</f>
        <v/>
      </c>
    </row>
    <row r="485" spans="1:18" x14ac:dyDescent="0.25">
      <c r="A485" t="s">
        <v>622</v>
      </c>
      <c r="B485" t="s">
        <v>836</v>
      </c>
      <c r="C485" s="6">
        <v>44362</v>
      </c>
      <c r="D485" t="s">
        <v>99</v>
      </c>
      <c r="E485">
        <v>60</v>
      </c>
      <c r="F485" s="2">
        <v>16</v>
      </c>
      <c r="G485">
        <v>0</v>
      </c>
      <c r="H485" s="3" t="s">
        <v>479</v>
      </c>
      <c r="I485">
        <f>WEEKNUM(C485)</f>
        <v>25</v>
      </c>
      <c r="J485" s="2">
        <f>F485-((G485/100)*F485)</f>
        <v>16</v>
      </c>
      <c r="K485" s="2">
        <f>(G485/100)*F485</f>
        <v>0</v>
      </c>
      <c r="L485" s="3">
        <f>J485*22.5</f>
        <v>360</v>
      </c>
      <c r="M485" t="str">
        <f>IF(G485=0,"Private",IF(G485=15,"Italki","Preply"))</f>
        <v>Private</v>
      </c>
      <c r="N485">
        <f>IF(M485="Italki",1,0)</f>
        <v>0</v>
      </c>
      <c r="O485">
        <f>IF(M485="Preply",1,0)</f>
        <v>0</v>
      </c>
      <c r="P485">
        <f>IF(M485="Private",1,0)</f>
        <v>1</v>
      </c>
      <c r="Q485">
        <f>IF(G485=100,1,0)</f>
        <v>0</v>
      </c>
      <c r="R485" t="str">
        <f>IF(COUNTIF(pattern!$L$2:$L$100,A485),"ACTIVE","")</f>
        <v/>
      </c>
    </row>
    <row r="486" spans="1:18" x14ac:dyDescent="0.25">
      <c r="A486" t="s">
        <v>622</v>
      </c>
      <c r="B486" t="s">
        <v>836</v>
      </c>
      <c r="C486" s="6">
        <v>44425</v>
      </c>
      <c r="D486" t="s">
        <v>107</v>
      </c>
      <c r="E486">
        <v>60</v>
      </c>
      <c r="F486" s="2">
        <v>16</v>
      </c>
      <c r="G486">
        <v>0</v>
      </c>
      <c r="H486" s="3" t="s">
        <v>479</v>
      </c>
      <c r="I486">
        <f>WEEKNUM(C486)</f>
        <v>34</v>
      </c>
      <c r="J486" s="2">
        <f>F486-((G486/100)*F486)</f>
        <v>16</v>
      </c>
      <c r="K486" s="2">
        <f>(G486/100)*F486</f>
        <v>0</v>
      </c>
      <c r="L486" s="3">
        <f>J486*22.5</f>
        <v>360</v>
      </c>
      <c r="M486" t="str">
        <f>IF(G486=0,"Private",IF(G486=15,"Italki","Preply"))</f>
        <v>Private</v>
      </c>
      <c r="N486">
        <f>IF(M486="Italki",1,0)</f>
        <v>0</v>
      </c>
      <c r="O486">
        <f>IF(M486="Preply",1,0)</f>
        <v>0</v>
      </c>
      <c r="P486">
        <f>IF(M486="Private",1,0)</f>
        <v>1</v>
      </c>
      <c r="Q486">
        <f>IF(G486=100,1,0)</f>
        <v>0</v>
      </c>
      <c r="R486" t="str">
        <f>IF(COUNTIF(pattern!$L$2:$L$100,A486),"ACTIVE","")</f>
        <v/>
      </c>
    </row>
    <row r="487" spans="1:18" x14ac:dyDescent="0.25">
      <c r="A487" t="s">
        <v>622</v>
      </c>
      <c r="B487" t="s">
        <v>836</v>
      </c>
      <c r="C487" s="6">
        <v>44439</v>
      </c>
      <c r="D487" t="s">
        <v>114</v>
      </c>
      <c r="E487">
        <v>60</v>
      </c>
      <c r="F487" s="2">
        <v>16</v>
      </c>
      <c r="G487">
        <v>0</v>
      </c>
      <c r="H487" s="3" t="s">
        <v>479</v>
      </c>
      <c r="I487">
        <f>WEEKNUM(C487)</f>
        <v>36</v>
      </c>
      <c r="J487" s="2">
        <f>F487-((G487/100)*F487)</f>
        <v>16</v>
      </c>
      <c r="K487" s="2">
        <f>(G487/100)*F487</f>
        <v>0</v>
      </c>
      <c r="L487" s="3">
        <f>J487*22.5</f>
        <v>360</v>
      </c>
      <c r="M487" t="str">
        <f>IF(G487=0,"Private",IF(G487=15,"Italki","Preply"))</f>
        <v>Private</v>
      </c>
      <c r="N487">
        <f>IF(M487="Italki",1,0)</f>
        <v>0</v>
      </c>
      <c r="O487">
        <f>IF(M487="Preply",1,0)</f>
        <v>0</v>
      </c>
      <c r="P487">
        <f>IF(M487="Private",1,0)</f>
        <v>1</v>
      </c>
      <c r="Q487">
        <f>IF(G487=100,1,0)</f>
        <v>0</v>
      </c>
      <c r="R487" t="str">
        <f>IF(COUNTIF(pattern!$L$2:$L$100,A487),"ACTIVE","")</f>
        <v/>
      </c>
    </row>
    <row r="488" spans="1:18" x14ac:dyDescent="0.25">
      <c r="A488" t="s">
        <v>622</v>
      </c>
      <c r="B488" t="s">
        <v>836</v>
      </c>
      <c r="C488" s="6">
        <v>44440</v>
      </c>
      <c r="D488" t="s">
        <v>122</v>
      </c>
      <c r="E488">
        <v>60</v>
      </c>
      <c r="F488" s="2">
        <v>16</v>
      </c>
      <c r="G488">
        <v>0</v>
      </c>
      <c r="H488" s="3" t="s">
        <v>479</v>
      </c>
      <c r="I488">
        <f>WEEKNUM(C488)</f>
        <v>36</v>
      </c>
      <c r="J488" s="2">
        <f>F488-((G488/100)*F488)</f>
        <v>16</v>
      </c>
      <c r="K488" s="2">
        <f>(G488/100)*F488</f>
        <v>0</v>
      </c>
      <c r="L488" s="3">
        <f>J488*22.5</f>
        <v>360</v>
      </c>
      <c r="M488" t="str">
        <f>IF(G488=0,"Private",IF(G488=15,"Italki","Preply"))</f>
        <v>Private</v>
      </c>
      <c r="N488">
        <f>IF(M488="Italki",1,0)</f>
        <v>0</v>
      </c>
      <c r="O488">
        <f>IF(M488="Preply",1,0)</f>
        <v>0</v>
      </c>
      <c r="P488">
        <f>IF(M488="Private",1,0)</f>
        <v>1</v>
      </c>
      <c r="Q488">
        <f>IF(G488=100,1,0)</f>
        <v>0</v>
      </c>
      <c r="R488" t="str">
        <f>IF(COUNTIF(pattern!$L$2:$L$100,A488),"ACTIVE","")</f>
        <v/>
      </c>
    </row>
    <row r="489" spans="1:18" x14ac:dyDescent="0.25">
      <c r="A489" t="s">
        <v>622</v>
      </c>
      <c r="B489" t="s">
        <v>836</v>
      </c>
      <c r="C489" s="6">
        <v>44476</v>
      </c>
      <c r="D489" t="s">
        <v>129</v>
      </c>
      <c r="E489">
        <v>60</v>
      </c>
      <c r="F489" s="2">
        <v>16</v>
      </c>
      <c r="G489">
        <v>0</v>
      </c>
      <c r="H489" s="3" t="s">
        <v>479</v>
      </c>
      <c r="I489">
        <f>WEEKNUM(C489)</f>
        <v>41</v>
      </c>
      <c r="J489" s="2">
        <f>F489-((G489/100)*F489)</f>
        <v>16</v>
      </c>
      <c r="K489" s="2">
        <f>(G489/100)*F489</f>
        <v>0</v>
      </c>
      <c r="L489" s="3">
        <f>J489*22.5</f>
        <v>360</v>
      </c>
      <c r="M489" t="str">
        <f>IF(G489=0,"Private",IF(G489=15,"Italki","Preply"))</f>
        <v>Private</v>
      </c>
      <c r="N489">
        <f>IF(M489="Italki",1,0)</f>
        <v>0</v>
      </c>
      <c r="O489">
        <f>IF(M489="Preply",1,0)</f>
        <v>0</v>
      </c>
      <c r="P489">
        <f>IF(M489="Private",1,0)</f>
        <v>1</v>
      </c>
      <c r="Q489">
        <f>IF(G489=100,1,0)</f>
        <v>0</v>
      </c>
      <c r="R489" t="str">
        <f>IF(COUNTIF(pattern!$L$2:$L$100,A489),"ACTIVE","")</f>
        <v/>
      </c>
    </row>
    <row r="490" spans="1:18" x14ac:dyDescent="0.25">
      <c r="A490" t="s">
        <v>622</v>
      </c>
      <c r="B490" t="s">
        <v>836</v>
      </c>
      <c r="C490" s="6">
        <v>44481</v>
      </c>
      <c r="D490" t="s">
        <v>135</v>
      </c>
      <c r="E490">
        <v>60</v>
      </c>
      <c r="F490" s="2">
        <v>16</v>
      </c>
      <c r="G490">
        <v>0</v>
      </c>
      <c r="H490" s="3" t="s">
        <v>479</v>
      </c>
      <c r="I490">
        <f>WEEKNUM(C490)</f>
        <v>42</v>
      </c>
      <c r="J490" s="2">
        <f>F490-((G490/100)*F490)</f>
        <v>16</v>
      </c>
      <c r="K490" s="2">
        <f>(G490/100)*F490</f>
        <v>0</v>
      </c>
      <c r="L490" s="3">
        <f>J490*22.5</f>
        <v>360</v>
      </c>
      <c r="M490" t="str">
        <f>IF(G490=0,"Private",IF(G490=15,"Italki","Preply"))</f>
        <v>Private</v>
      </c>
      <c r="N490">
        <f>IF(M490="Italki",1,0)</f>
        <v>0</v>
      </c>
      <c r="O490">
        <f>IF(M490="Preply",1,0)</f>
        <v>0</v>
      </c>
      <c r="P490">
        <f>IF(M490="Private",1,0)</f>
        <v>1</v>
      </c>
      <c r="Q490">
        <f>IF(G490=100,1,0)</f>
        <v>0</v>
      </c>
      <c r="R490" t="str">
        <f>IF(COUNTIF(pattern!$L$2:$L$100,A490),"ACTIVE","")</f>
        <v/>
      </c>
    </row>
    <row r="491" spans="1:18" x14ac:dyDescent="0.25">
      <c r="A491" t="s">
        <v>622</v>
      </c>
      <c r="B491" t="s">
        <v>836</v>
      </c>
      <c r="C491" s="6">
        <v>44484</v>
      </c>
      <c r="D491" t="s">
        <v>141</v>
      </c>
      <c r="E491">
        <v>60</v>
      </c>
      <c r="F491" s="2">
        <v>16</v>
      </c>
      <c r="G491">
        <v>0</v>
      </c>
      <c r="H491" s="3" t="s">
        <v>479</v>
      </c>
      <c r="I491">
        <f>WEEKNUM(C491)</f>
        <v>42</v>
      </c>
      <c r="J491" s="2">
        <f>F491-((G491/100)*F491)</f>
        <v>16</v>
      </c>
      <c r="K491" s="2">
        <f>(G491/100)*F491</f>
        <v>0</v>
      </c>
      <c r="L491" s="3">
        <f>J491*22.5</f>
        <v>360</v>
      </c>
      <c r="M491" t="str">
        <f>IF(G491=0,"Private",IF(G491=15,"Italki","Preply"))</f>
        <v>Private</v>
      </c>
      <c r="N491">
        <f>IF(M491="Italki",1,0)</f>
        <v>0</v>
      </c>
      <c r="O491">
        <f>IF(M491="Preply",1,0)</f>
        <v>0</v>
      </c>
      <c r="P491">
        <f>IF(M491="Private",1,0)</f>
        <v>1</v>
      </c>
      <c r="Q491">
        <f>IF(G491=100,1,0)</f>
        <v>0</v>
      </c>
      <c r="R491" t="str">
        <f>IF(COUNTIF(pattern!$L$2:$L$100,A491),"ACTIVE","")</f>
        <v/>
      </c>
    </row>
    <row r="492" spans="1:18" x14ac:dyDescent="0.25">
      <c r="A492" t="s">
        <v>622</v>
      </c>
      <c r="B492" t="s">
        <v>836</v>
      </c>
      <c r="C492" s="6">
        <v>44487</v>
      </c>
      <c r="D492" t="s">
        <v>146</v>
      </c>
      <c r="E492">
        <v>60</v>
      </c>
      <c r="F492" s="2">
        <v>16</v>
      </c>
      <c r="G492">
        <v>0</v>
      </c>
      <c r="H492" s="3" t="s">
        <v>479</v>
      </c>
      <c r="I492">
        <f>WEEKNUM(C492)</f>
        <v>43</v>
      </c>
      <c r="J492" s="2">
        <f>F492-((G492/100)*F492)</f>
        <v>16</v>
      </c>
      <c r="K492" s="2">
        <f>(G492/100)*F492</f>
        <v>0</v>
      </c>
      <c r="L492" s="3">
        <f>J492*22.5</f>
        <v>360</v>
      </c>
      <c r="M492" t="str">
        <f>IF(G492=0,"Private",IF(G492=15,"Italki","Preply"))</f>
        <v>Private</v>
      </c>
      <c r="N492">
        <f>IF(M492="Italki",1,0)</f>
        <v>0</v>
      </c>
      <c r="O492">
        <f>IF(M492="Preply",1,0)</f>
        <v>0</v>
      </c>
      <c r="P492">
        <f>IF(M492="Private",1,0)</f>
        <v>1</v>
      </c>
      <c r="Q492">
        <f>IF(G492=100,1,0)</f>
        <v>0</v>
      </c>
      <c r="R492" t="str">
        <f>IF(COUNTIF(pattern!$L$2:$L$100,A492),"ACTIVE","")</f>
        <v/>
      </c>
    </row>
    <row r="493" spans="1:18" x14ac:dyDescent="0.25">
      <c r="A493" t="s">
        <v>622</v>
      </c>
      <c r="B493" t="s">
        <v>836</v>
      </c>
      <c r="C493" s="6">
        <v>44504</v>
      </c>
      <c r="D493" t="s">
        <v>151</v>
      </c>
      <c r="E493">
        <v>60</v>
      </c>
      <c r="F493" s="2">
        <v>16</v>
      </c>
      <c r="G493">
        <v>0</v>
      </c>
      <c r="H493" s="3" t="s">
        <v>479</v>
      </c>
      <c r="I493">
        <f>WEEKNUM(C493)</f>
        <v>45</v>
      </c>
      <c r="J493" s="2">
        <f>F493-((G493/100)*F493)</f>
        <v>16</v>
      </c>
      <c r="K493" s="2">
        <f>(G493/100)*F493</f>
        <v>0</v>
      </c>
      <c r="L493" s="3">
        <f>J493*22.5</f>
        <v>360</v>
      </c>
      <c r="M493" t="str">
        <f>IF(G493=0,"Private",IF(G493=15,"Italki","Preply"))</f>
        <v>Private</v>
      </c>
      <c r="N493">
        <f>IF(M493="Italki",1,0)</f>
        <v>0</v>
      </c>
      <c r="O493">
        <f>IF(M493="Preply",1,0)</f>
        <v>0</v>
      </c>
      <c r="P493">
        <f>IF(M493="Private",1,0)</f>
        <v>1</v>
      </c>
      <c r="Q493">
        <f>IF(G493=100,1,0)</f>
        <v>0</v>
      </c>
      <c r="R493" t="str">
        <f>IF(COUNTIF(pattern!$L$2:$L$100,A493),"ACTIVE","")</f>
        <v/>
      </c>
    </row>
    <row r="494" spans="1:18" x14ac:dyDescent="0.25">
      <c r="A494" t="s">
        <v>622</v>
      </c>
      <c r="B494" t="s">
        <v>836</v>
      </c>
      <c r="C494" s="6">
        <v>44508</v>
      </c>
      <c r="D494" t="s">
        <v>156</v>
      </c>
      <c r="E494">
        <v>60</v>
      </c>
      <c r="F494" s="2">
        <v>16</v>
      </c>
      <c r="G494">
        <v>0</v>
      </c>
      <c r="H494" s="3" t="s">
        <v>479</v>
      </c>
      <c r="I494">
        <f>WEEKNUM(C494)</f>
        <v>46</v>
      </c>
      <c r="J494" s="2">
        <f>F494-((G494/100)*F494)</f>
        <v>16</v>
      </c>
      <c r="K494" s="2">
        <f>(G494/100)*F494</f>
        <v>0</v>
      </c>
      <c r="L494" s="3">
        <f>J494*22.5</f>
        <v>360</v>
      </c>
      <c r="M494" t="str">
        <f>IF(G494=0,"Private",IF(G494=15,"Italki","Preply"))</f>
        <v>Private</v>
      </c>
      <c r="N494">
        <f>IF(M494="Italki",1,0)</f>
        <v>0</v>
      </c>
      <c r="O494">
        <f>IF(M494="Preply",1,0)</f>
        <v>0</v>
      </c>
      <c r="P494">
        <f>IF(M494="Private",1,0)</f>
        <v>1</v>
      </c>
      <c r="Q494">
        <f>IF(G494=100,1,0)</f>
        <v>0</v>
      </c>
      <c r="R494" t="str">
        <f>IF(COUNTIF(pattern!$L$2:$L$100,A494),"ACTIVE","")</f>
        <v/>
      </c>
    </row>
    <row r="495" spans="1:18" x14ac:dyDescent="0.25">
      <c r="A495" t="s">
        <v>622</v>
      </c>
      <c r="B495" t="s">
        <v>836</v>
      </c>
      <c r="C495" s="6">
        <v>44536</v>
      </c>
      <c r="D495" t="s">
        <v>160</v>
      </c>
      <c r="E495">
        <v>60</v>
      </c>
      <c r="F495" s="2">
        <v>16</v>
      </c>
      <c r="G495">
        <v>0</v>
      </c>
      <c r="H495" s="3" t="s">
        <v>479</v>
      </c>
      <c r="I495">
        <f>WEEKNUM(C495)</f>
        <v>50</v>
      </c>
      <c r="J495" s="2">
        <f>F495-((G495/100)*F495)</f>
        <v>16</v>
      </c>
      <c r="K495" s="2">
        <f>(G495/100)*F495</f>
        <v>0</v>
      </c>
      <c r="L495" s="3">
        <f>J495*22.5</f>
        <v>360</v>
      </c>
      <c r="M495" t="str">
        <f>IF(G495=0,"Private",IF(G495=15,"Italki","Preply"))</f>
        <v>Private</v>
      </c>
      <c r="N495">
        <f>IF(M495="Italki",1,0)</f>
        <v>0</v>
      </c>
      <c r="O495">
        <f>IF(M495="Preply",1,0)</f>
        <v>0</v>
      </c>
      <c r="P495">
        <f>IF(M495="Private",1,0)</f>
        <v>1</v>
      </c>
      <c r="Q495">
        <f>IF(G495=100,1,0)</f>
        <v>0</v>
      </c>
      <c r="R495" t="str">
        <f>IF(COUNTIF(pattern!$L$2:$L$100,A495),"ACTIVE","")</f>
        <v/>
      </c>
    </row>
    <row r="496" spans="1:18" x14ac:dyDescent="0.25">
      <c r="A496" t="s">
        <v>622</v>
      </c>
      <c r="B496" t="s">
        <v>836</v>
      </c>
      <c r="C496" s="6">
        <v>44551</v>
      </c>
      <c r="D496" t="s">
        <v>165</v>
      </c>
      <c r="E496">
        <v>60</v>
      </c>
      <c r="F496" s="2">
        <v>16</v>
      </c>
      <c r="G496">
        <v>0</v>
      </c>
      <c r="H496" s="3" t="s">
        <v>479</v>
      </c>
      <c r="I496">
        <f>WEEKNUM(C496)</f>
        <v>52</v>
      </c>
      <c r="J496" s="2">
        <f>F496-((G496/100)*F496)</f>
        <v>16</v>
      </c>
      <c r="K496" s="2">
        <f>(G496/100)*F496</f>
        <v>0</v>
      </c>
      <c r="L496" s="3">
        <f>J496*22.5</f>
        <v>360</v>
      </c>
      <c r="M496" t="str">
        <f>IF(G496=0,"Private",IF(G496=15,"Italki","Preply"))</f>
        <v>Private</v>
      </c>
      <c r="N496">
        <f>IF(M496="Italki",1,0)</f>
        <v>0</v>
      </c>
      <c r="O496">
        <f>IF(M496="Preply",1,0)</f>
        <v>0</v>
      </c>
      <c r="P496">
        <f>IF(M496="Private",1,0)</f>
        <v>1</v>
      </c>
      <c r="Q496">
        <f>IF(G496=100,1,0)</f>
        <v>0</v>
      </c>
      <c r="R496" t="str">
        <f>IF(COUNTIF(pattern!$L$2:$L$100,A496),"ACTIVE","")</f>
        <v/>
      </c>
    </row>
    <row r="497" spans="1:18" x14ac:dyDescent="0.25">
      <c r="A497" t="s">
        <v>622</v>
      </c>
      <c r="B497" t="s">
        <v>836</v>
      </c>
      <c r="C497" s="6">
        <v>44552</v>
      </c>
      <c r="D497" t="s">
        <v>170</v>
      </c>
      <c r="E497">
        <v>60</v>
      </c>
      <c r="F497" s="2">
        <v>16</v>
      </c>
      <c r="G497">
        <v>0</v>
      </c>
      <c r="H497" s="3" t="s">
        <v>479</v>
      </c>
      <c r="I497">
        <f>WEEKNUM(C497)</f>
        <v>52</v>
      </c>
      <c r="J497" s="2">
        <f>F497-((G497/100)*F497)</f>
        <v>16</v>
      </c>
      <c r="K497" s="2">
        <f>(G497/100)*F497</f>
        <v>0</v>
      </c>
      <c r="L497" s="3">
        <f>J497*22.5</f>
        <v>360</v>
      </c>
      <c r="M497" t="str">
        <f>IF(G497=0,"Private",IF(G497=15,"Italki","Preply"))</f>
        <v>Private</v>
      </c>
      <c r="N497">
        <f>IF(M497="Italki",1,0)</f>
        <v>0</v>
      </c>
      <c r="O497">
        <f>IF(M497="Preply",1,0)</f>
        <v>0</v>
      </c>
      <c r="P497">
        <f>IF(M497="Private",1,0)</f>
        <v>1</v>
      </c>
      <c r="Q497">
        <f>IF(G497=100,1,0)</f>
        <v>0</v>
      </c>
      <c r="R497" t="str">
        <f>IF(COUNTIF(pattern!$L$2:$L$100,A497),"ACTIVE","")</f>
        <v/>
      </c>
    </row>
    <row r="498" spans="1:18" x14ac:dyDescent="0.25">
      <c r="A498" t="s">
        <v>622</v>
      </c>
      <c r="B498" t="s">
        <v>836</v>
      </c>
      <c r="C498" s="6">
        <v>44553</v>
      </c>
      <c r="D498" t="s">
        <v>175</v>
      </c>
      <c r="E498">
        <v>60</v>
      </c>
      <c r="F498" s="2">
        <v>16</v>
      </c>
      <c r="G498">
        <v>0</v>
      </c>
      <c r="H498" s="3" t="s">
        <v>479</v>
      </c>
      <c r="I498">
        <f>WEEKNUM(C498)</f>
        <v>52</v>
      </c>
      <c r="J498" s="2">
        <f>F498-((G498/100)*F498)</f>
        <v>16</v>
      </c>
      <c r="K498" s="2">
        <f>(G498/100)*F498</f>
        <v>0</v>
      </c>
      <c r="L498" s="3">
        <f>J498*22.5</f>
        <v>360</v>
      </c>
      <c r="M498" t="str">
        <f>IF(G498=0,"Private",IF(G498=15,"Italki","Preply"))</f>
        <v>Private</v>
      </c>
      <c r="N498">
        <f>IF(M498="Italki",1,0)</f>
        <v>0</v>
      </c>
      <c r="O498">
        <f>IF(M498="Preply",1,0)</f>
        <v>0</v>
      </c>
      <c r="P498">
        <f>IF(M498="Private",1,0)</f>
        <v>1</v>
      </c>
      <c r="Q498">
        <f>IF(G498=100,1,0)</f>
        <v>0</v>
      </c>
      <c r="R498" t="str">
        <f>IF(COUNTIF(pattern!$L$2:$L$100,A498),"ACTIVE","")</f>
        <v/>
      </c>
    </row>
    <row r="499" spans="1:18" x14ac:dyDescent="0.25">
      <c r="A499" t="s">
        <v>622</v>
      </c>
      <c r="B499" t="s">
        <v>836</v>
      </c>
      <c r="C499" s="6">
        <v>44573</v>
      </c>
      <c r="D499" t="s">
        <v>180</v>
      </c>
      <c r="E499">
        <v>60</v>
      </c>
      <c r="F499" s="2">
        <v>14.628571428571428</v>
      </c>
      <c r="G499">
        <v>0</v>
      </c>
      <c r="H499" s="3" t="s">
        <v>479</v>
      </c>
      <c r="I499">
        <f>WEEKNUM(C499)</f>
        <v>3</v>
      </c>
      <c r="J499" s="2">
        <f>F499-((G499/100)*F499)</f>
        <v>14.628571428571428</v>
      </c>
      <c r="K499" s="2">
        <f>(G499/100)*F499</f>
        <v>0</v>
      </c>
      <c r="L499" s="3">
        <f>J499*22.5</f>
        <v>329.14285714285711</v>
      </c>
      <c r="M499" t="str">
        <f>IF(G499=0,"Private",IF(G499=15,"Italki","Preply"))</f>
        <v>Private</v>
      </c>
      <c r="N499">
        <f>IF(M499="Italki",1,0)</f>
        <v>0</v>
      </c>
      <c r="O499">
        <f>IF(M499="Preply",1,0)</f>
        <v>0</v>
      </c>
      <c r="P499">
        <f>IF(M499="Private",1,0)</f>
        <v>1</v>
      </c>
      <c r="Q499">
        <f>IF(G499=100,1,0)</f>
        <v>0</v>
      </c>
      <c r="R499" t="str">
        <f>IF(COUNTIF(pattern!$L$2:$L$100,A499),"ACTIVE","")</f>
        <v/>
      </c>
    </row>
    <row r="500" spans="1:18" x14ac:dyDescent="0.25">
      <c r="A500" t="s">
        <v>622</v>
      </c>
      <c r="B500" t="s">
        <v>836</v>
      </c>
      <c r="C500" s="6">
        <v>44579</v>
      </c>
      <c r="D500" t="s">
        <v>185</v>
      </c>
      <c r="E500">
        <v>60</v>
      </c>
      <c r="F500" s="2">
        <v>14.628571428571428</v>
      </c>
      <c r="G500">
        <v>0</v>
      </c>
      <c r="H500" s="3" t="s">
        <v>479</v>
      </c>
      <c r="I500">
        <f>WEEKNUM(C500)</f>
        <v>4</v>
      </c>
      <c r="J500" s="2">
        <f>F500-((G500/100)*F500)</f>
        <v>14.628571428571428</v>
      </c>
      <c r="K500" s="2">
        <f>(G500/100)*F500</f>
        <v>0</v>
      </c>
      <c r="L500" s="3">
        <f>J500*22.5</f>
        <v>329.14285714285711</v>
      </c>
      <c r="M500" t="str">
        <f>IF(G500=0,"Private",IF(G500=15,"Italki","Preply"))</f>
        <v>Private</v>
      </c>
      <c r="N500">
        <f>IF(M500="Italki",1,0)</f>
        <v>0</v>
      </c>
      <c r="O500">
        <f>IF(M500="Preply",1,0)</f>
        <v>0</v>
      </c>
      <c r="P500">
        <f>IF(M500="Private",1,0)</f>
        <v>1</v>
      </c>
      <c r="Q500">
        <f>IF(G500=100,1,0)</f>
        <v>0</v>
      </c>
      <c r="R500" t="str">
        <f>IF(COUNTIF(pattern!$L$2:$L$100,A500),"ACTIVE","")</f>
        <v/>
      </c>
    </row>
    <row r="501" spans="1:18" x14ac:dyDescent="0.25">
      <c r="A501" t="s">
        <v>622</v>
      </c>
      <c r="B501" t="s">
        <v>836</v>
      </c>
      <c r="C501" s="6">
        <v>44587</v>
      </c>
      <c r="D501" t="s">
        <v>190</v>
      </c>
      <c r="E501">
        <v>60</v>
      </c>
      <c r="F501" s="2">
        <v>14.628571428571428</v>
      </c>
      <c r="G501">
        <v>0</v>
      </c>
      <c r="H501" s="3" t="s">
        <v>479</v>
      </c>
      <c r="I501">
        <f>WEEKNUM(C501)</f>
        <v>5</v>
      </c>
      <c r="J501" s="2">
        <f>F501-((G501/100)*F501)</f>
        <v>14.628571428571428</v>
      </c>
      <c r="K501" s="2">
        <f>(G501/100)*F501</f>
        <v>0</v>
      </c>
      <c r="L501" s="3">
        <f>J501*22.5</f>
        <v>329.14285714285711</v>
      </c>
      <c r="M501" t="str">
        <f>IF(G501=0,"Private",IF(G501=15,"Italki","Preply"))</f>
        <v>Private</v>
      </c>
      <c r="N501">
        <f>IF(M501="Italki",1,0)</f>
        <v>0</v>
      </c>
      <c r="O501">
        <f>IF(M501="Preply",1,0)</f>
        <v>0</v>
      </c>
      <c r="P501">
        <f>IF(M501="Private",1,0)</f>
        <v>1</v>
      </c>
      <c r="Q501">
        <f>IF(G501=100,1,0)</f>
        <v>0</v>
      </c>
      <c r="R501" t="str">
        <f>IF(COUNTIF(pattern!$L$2:$L$100,A501),"ACTIVE","")</f>
        <v/>
      </c>
    </row>
    <row r="502" spans="1:18" x14ac:dyDescent="0.25">
      <c r="A502" t="s">
        <v>622</v>
      </c>
      <c r="B502" t="s">
        <v>836</v>
      </c>
      <c r="C502" s="6">
        <v>44595</v>
      </c>
      <c r="D502" t="s">
        <v>194</v>
      </c>
      <c r="E502">
        <v>60</v>
      </c>
      <c r="F502" s="2">
        <v>14.628571428571428</v>
      </c>
      <c r="G502">
        <v>0</v>
      </c>
      <c r="H502" s="3" t="s">
        <v>479</v>
      </c>
      <c r="I502">
        <f>WEEKNUM(C502)</f>
        <v>6</v>
      </c>
      <c r="J502" s="2">
        <f>F502-((G502/100)*F502)</f>
        <v>14.628571428571428</v>
      </c>
      <c r="K502" s="2">
        <f>(G502/100)*F502</f>
        <v>0</v>
      </c>
      <c r="L502" s="3">
        <f>J502*22.5</f>
        <v>329.14285714285711</v>
      </c>
      <c r="M502" t="str">
        <f>IF(G502=0,"Private",IF(G502=15,"Italki","Preply"))</f>
        <v>Private</v>
      </c>
      <c r="N502">
        <f>IF(M502="Italki",1,0)</f>
        <v>0</v>
      </c>
      <c r="O502">
        <f>IF(M502="Preply",1,0)</f>
        <v>0</v>
      </c>
      <c r="P502">
        <f>IF(M502="Private",1,0)</f>
        <v>1</v>
      </c>
      <c r="Q502">
        <f>IF(G502=100,1,0)</f>
        <v>0</v>
      </c>
      <c r="R502" t="str">
        <f>IF(COUNTIF(pattern!$L$2:$L$100,A502),"ACTIVE","")</f>
        <v/>
      </c>
    </row>
    <row r="503" spans="1:18" x14ac:dyDescent="0.25">
      <c r="A503" t="s">
        <v>622</v>
      </c>
      <c r="B503" t="s">
        <v>836</v>
      </c>
      <c r="C503" s="6">
        <v>44599</v>
      </c>
      <c r="D503" t="s">
        <v>199</v>
      </c>
      <c r="E503">
        <v>60</v>
      </c>
      <c r="F503" s="2">
        <v>14.628571428571428</v>
      </c>
      <c r="G503">
        <v>0</v>
      </c>
      <c r="H503" s="3" t="s">
        <v>479</v>
      </c>
      <c r="I503">
        <f>WEEKNUM(C503)</f>
        <v>7</v>
      </c>
      <c r="J503" s="2">
        <f>F503-((G503/100)*F503)</f>
        <v>14.628571428571428</v>
      </c>
      <c r="K503" s="2">
        <f>(G503/100)*F503</f>
        <v>0</v>
      </c>
      <c r="L503" s="3">
        <f>J503*22.5</f>
        <v>329.14285714285711</v>
      </c>
      <c r="M503" t="str">
        <f>IF(G503=0,"Private",IF(G503=15,"Italki","Preply"))</f>
        <v>Private</v>
      </c>
      <c r="N503">
        <f>IF(M503="Italki",1,0)</f>
        <v>0</v>
      </c>
      <c r="O503">
        <f>IF(M503="Preply",1,0)</f>
        <v>0</v>
      </c>
      <c r="P503">
        <f>IF(M503="Private",1,0)</f>
        <v>1</v>
      </c>
      <c r="Q503">
        <f>IF(G503=100,1,0)</f>
        <v>0</v>
      </c>
      <c r="R503" t="str">
        <f>IF(COUNTIF(pattern!$L$2:$L$100,A503),"ACTIVE","")</f>
        <v/>
      </c>
    </row>
    <row r="504" spans="1:18" x14ac:dyDescent="0.25">
      <c r="A504" t="s">
        <v>622</v>
      </c>
      <c r="B504" t="s">
        <v>836</v>
      </c>
      <c r="C504" s="6">
        <v>44600</v>
      </c>
      <c r="D504" t="s">
        <v>204</v>
      </c>
      <c r="E504">
        <v>60</v>
      </c>
      <c r="F504" s="2">
        <v>14.628571428571428</v>
      </c>
      <c r="G504">
        <v>0</v>
      </c>
      <c r="H504" s="3" t="s">
        <v>479</v>
      </c>
      <c r="I504">
        <f>WEEKNUM(C504)</f>
        <v>7</v>
      </c>
      <c r="J504" s="2">
        <f>F504-((G504/100)*F504)</f>
        <v>14.628571428571428</v>
      </c>
      <c r="K504" s="2">
        <f>(G504/100)*F504</f>
        <v>0</v>
      </c>
      <c r="L504" s="3">
        <f>J504*22.5</f>
        <v>329.14285714285711</v>
      </c>
      <c r="M504" t="str">
        <f>IF(G504=0,"Private",IF(G504=15,"Italki","Preply"))</f>
        <v>Private</v>
      </c>
      <c r="N504">
        <f>IF(M504="Italki",1,0)</f>
        <v>0</v>
      </c>
      <c r="O504">
        <f>IF(M504="Preply",1,0)</f>
        <v>0</v>
      </c>
      <c r="P504">
        <f>IF(M504="Private",1,0)</f>
        <v>1</v>
      </c>
      <c r="Q504">
        <f>IF(G504=100,1,0)</f>
        <v>0</v>
      </c>
      <c r="R504" t="str">
        <f>IF(COUNTIF(pattern!$L$2:$L$100,A504),"ACTIVE","")</f>
        <v/>
      </c>
    </row>
    <row r="505" spans="1:18" x14ac:dyDescent="0.25">
      <c r="A505" t="s">
        <v>622</v>
      </c>
      <c r="B505" t="s">
        <v>836</v>
      </c>
      <c r="C505" s="6">
        <v>44609</v>
      </c>
      <c r="D505" t="s">
        <v>325</v>
      </c>
      <c r="E505">
        <v>60</v>
      </c>
      <c r="F505" s="2">
        <v>14.628571428571428</v>
      </c>
      <c r="G505">
        <v>0</v>
      </c>
      <c r="H505" s="3" t="s">
        <v>479</v>
      </c>
      <c r="I505">
        <f>WEEKNUM(C505)</f>
        <v>8</v>
      </c>
      <c r="J505" s="2">
        <f>F505-((G505/100)*F505)</f>
        <v>14.628571428571428</v>
      </c>
      <c r="K505" s="2">
        <f>(G505/100)*F505</f>
        <v>0</v>
      </c>
      <c r="L505" s="3">
        <f>J505*22.5</f>
        <v>329.14285714285711</v>
      </c>
      <c r="M505" t="str">
        <f>IF(G505=0,"Private",IF(G505=15,"Italki","Preply"))</f>
        <v>Private</v>
      </c>
      <c r="N505">
        <f>IF(M505="Italki",1,0)</f>
        <v>0</v>
      </c>
      <c r="O505">
        <f>IF(M505="Preply",1,0)</f>
        <v>0</v>
      </c>
      <c r="P505">
        <f>IF(M505="Private",1,0)</f>
        <v>1</v>
      </c>
      <c r="Q505">
        <f>IF(G505=100,1,0)</f>
        <v>0</v>
      </c>
      <c r="R505" t="str">
        <f>IF(COUNTIF(pattern!$L$2:$L$100,A505),"ACTIVE","")</f>
        <v/>
      </c>
    </row>
    <row r="506" spans="1:18" x14ac:dyDescent="0.25">
      <c r="A506" t="s">
        <v>622</v>
      </c>
      <c r="B506" t="s">
        <v>836</v>
      </c>
      <c r="C506" s="6">
        <v>44616</v>
      </c>
      <c r="D506" t="s">
        <v>326</v>
      </c>
      <c r="E506">
        <v>60</v>
      </c>
      <c r="F506" s="2">
        <v>14.628571428571428</v>
      </c>
      <c r="G506">
        <v>0</v>
      </c>
      <c r="H506" s="3" t="s">
        <v>479</v>
      </c>
      <c r="I506">
        <f>WEEKNUM(C506)</f>
        <v>9</v>
      </c>
      <c r="J506" s="2">
        <f>F506-((G506/100)*F506)</f>
        <v>14.628571428571428</v>
      </c>
      <c r="K506" s="2">
        <f>(G506/100)*F506</f>
        <v>0</v>
      </c>
      <c r="L506" s="3">
        <f>J506*22.5</f>
        <v>329.14285714285711</v>
      </c>
      <c r="M506" t="str">
        <f>IF(G506=0,"Private",IF(G506=15,"Italki","Preply"))</f>
        <v>Private</v>
      </c>
      <c r="N506">
        <f>IF(M506="Italki",1,0)</f>
        <v>0</v>
      </c>
      <c r="O506">
        <f>IF(M506="Preply",1,0)</f>
        <v>0</v>
      </c>
      <c r="P506">
        <f>IF(M506="Private",1,0)</f>
        <v>1</v>
      </c>
      <c r="Q506">
        <f>IF(G506=100,1,0)</f>
        <v>0</v>
      </c>
      <c r="R506" t="str">
        <f>IF(COUNTIF(pattern!$L$2:$L$100,A506),"ACTIVE","")</f>
        <v/>
      </c>
    </row>
    <row r="507" spans="1:18" x14ac:dyDescent="0.25">
      <c r="A507" t="s">
        <v>624</v>
      </c>
      <c r="B507" t="s">
        <v>837</v>
      </c>
      <c r="C507" s="6">
        <v>44933</v>
      </c>
      <c r="D507" t="s">
        <v>46</v>
      </c>
      <c r="E507">
        <v>60</v>
      </c>
      <c r="F507" s="2">
        <v>16</v>
      </c>
      <c r="G507">
        <v>15</v>
      </c>
      <c r="H507" t="s">
        <v>480</v>
      </c>
      <c r="I507">
        <f>WEEKNUM(C507)</f>
        <v>1</v>
      </c>
      <c r="J507" s="2">
        <f>F507-((G507/100)*F507)</f>
        <v>13.6</v>
      </c>
      <c r="K507" s="2">
        <f>(G507/100)*F507</f>
        <v>2.4</v>
      </c>
      <c r="L507" s="3">
        <f>J507*22.5</f>
        <v>306</v>
      </c>
      <c r="M507" t="str">
        <f>IF(G507=0,"Private",IF(G507=15,"Italki","Preply"))</f>
        <v>Italki</v>
      </c>
      <c r="N507">
        <f>IF(M507="Italki",1,0)</f>
        <v>1</v>
      </c>
      <c r="O507">
        <f>IF(M507="Preply",1,0)</f>
        <v>0</v>
      </c>
      <c r="P507">
        <f>IF(M507="Private",1,0)</f>
        <v>0</v>
      </c>
      <c r="Q507">
        <f>IF(G507=100,1,0)</f>
        <v>0</v>
      </c>
      <c r="R507" t="str">
        <f>IF(COUNTIF(pattern!$L$2:$L$100,A507),"ACTIVE","")</f>
        <v>ACTIVE</v>
      </c>
    </row>
    <row r="508" spans="1:18" x14ac:dyDescent="0.25">
      <c r="A508" t="s">
        <v>28</v>
      </c>
      <c r="B508" t="s">
        <v>838</v>
      </c>
      <c r="C508" s="6">
        <v>44589</v>
      </c>
      <c r="D508" t="s">
        <v>43</v>
      </c>
      <c r="E508">
        <v>60</v>
      </c>
      <c r="F508" s="2">
        <v>11.25</v>
      </c>
      <c r="G508">
        <v>100</v>
      </c>
      <c r="H508" t="s">
        <v>479</v>
      </c>
      <c r="I508">
        <f>WEEKNUM(C508)</f>
        <v>5</v>
      </c>
      <c r="J508" s="2">
        <f>F508-((G508/100)*F508)</f>
        <v>0</v>
      </c>
      <c r="K508" s="2">
        <f>(G508/100)*F508</f>
        <v>11.25</v>
      </c>
      <c r="L508" s="3">
        <f>J508*22.5</f>
        <v>0</v>
      </c>
      <c r="M508" t="str">
        <f>IF(G508=0,"Private",IF(G508=15,"Italki","Preply"))</f>
        <v>Preply</v>
      </c>
      <c r="N508">
        <f>IF(M508="Italki",1,0)</f>
        <v>0</v>
      </c>
      <c r="O508">
        <f>IF(M508="Preply",1,0)</f>
        <v>1</v>
      </c>
      <c r="P508">
        <f>IF(M508="Private",1,0)</f>
        <v>0</v>
      </c>
      <c r="Q508">
        <f>IF(G508=100,1,0)</f>
        <v>1</v>
      </c>
      <c r="R508" t="str">
        <f>IF(COUNTIF(pattern!$L$2:$L$100,A508),"ACTIVE","")</f>
        <v/>
      </c>
    </row>
    <row r="509" spans="1:18" x14ac:dyDescent="0.25">
      <c r="A509" t="s">
        <v>28</v>
      </c>
      <c r="B509" t="s">
        <v>838</v>
      </c>
      <c r="C509" s="6">
        <v>44599</v>
      </c>
      <c r="D509" t="s">
        <v>676</v>
      </c>
      <c r="E509">
        <v>60</v>
      </c>
      <c r="F509" s="2">
        <v>11.25</v>
      </c>
      <c r="G509">
        <v>28</v>
      </c>
      <c r="H509" t="s">
        <v>479</v>
      </c>
      <c r="I509">
        <f>WEEKNUM(C509)</f>
        <v>7</v>
      </c>
      <c r="J509" s="2">
        <f>F509-((G509/100)*F509)</f>
        <v>8.1</v>
      </c>
      <c r="K509" s="2">
        <f>(G509/100)*F509</f>
        <v>3.1500000000000004</v>
      </c>
      <c r="L509" s="3">
        <f>J509*22.5</f>
        <v>182.25</v>
      </c>
      <c r="M509" t="str">
        <f>IF(G509=0,"Private",IF(G509=15,"Italki","Preply"))</f>
        <v>Preply</v>
      </c>
      <c r="N509">
        <f>IF(M509="Italki",1,0)</f>
        <v>0</v>
      </c>
      <c r="O509">
        <f>IF(M509="Preply",1,0)</f>
        <v>1</v>
      </c>
      <c r="P509">
        <f>IF(M509="Private",1,0)</f>
        <v>0</v>
      </c>
      <c r="Q509">
        <f>IF(G509=100,1,0)</f>
        <v>0</v>
      </c>
      <c r="R509" t="str">
        <f>IF(COUNTIF(pattern!$L$2:$L$100,A509),"ACTIVE","")</f>
        <v/>
      </c>
    </row>
    <row r="510" spans="1:18" x14ac:dyDescent="0.25">
      <c r="A510" t="s">
        <v>28</v>
      </c>
      <c r="B510" t="s">
        <v>838</v>
      </c>
      <c r="C510" s="6">
        <v>44602</v>
      </c>
      <c r="D510" t="s">
        <v>69</v>
      </c>
      <c r="E510">
        <v>60</v>
      </c>
      <c r="F510" s="2">
        <v>11.25</v>
      </c>
      <c r="G510">
        <v>28</v>
      </c>
      <c r="H510" t="s">
        <v>479</v>
      </c>
      <c r="I510">
        <f>WEEKNUM(C510)</f>
        <v>7</v>
      </c>
      <c r="J510" s="2">
        <f>F510-((G510/100)*F510)</f>
        <v>8.1</v>
      </c>
      <c r="K510" s="2">
        <f>(G510/100)*F510</f>
        <v>3.1500000000000004</v>
      </c>
      <c r="L510" s="3">
        <f>J510*22.5</f>
        <v>182.25</v>
      </c>
      <c r="M510" t="str">
        <f>IF(G510=0,"Private",IF(G510=15,"Italki","Preply"))</f>
        <v>Preply</v>
      </c>
      <c r="N510">
        <f>IF(M510="Italki",1,0)</f>
        <v>0</v>
      </c>
      <c r="O510">
        <f>IF(M510="Preply",1,0)</f>
        <v>1</v>
      </c>
      <c r="P510">
        <f>IF(M510="Private",1,0)</f>
        <v>0</v>
      </c>
      <c r="Q510">
        <f>IF(G510=100,1,0)</f>
        <v>0</v>
      </c>
      <c r="R510" t="str">
        <f>IF(COUNTIF(pattern!$L$2:$L$100,A510),"ACTIVE","")</f>
        <v/>
      </c>
    </row>
    <row r="511" spans="1:18" x14ac:dyDescent="0.25">
      <c r="A511" t="s">
        <v>28</v>
      </c>
      <c r="B511" t="s">
        <v>838</v>
      </c>
      <c r="C511" s="6">
        <v>44607</v>
      </c>
      <c r="D511" t="s">
        <v>66</v>
      </c>
      <c r="E511">
        <v>60</v>
      </c>
      <c r="F511" s="2">
        <v>15</v>
      </c>
      <c r="G511">
        <v>28</v>
      </c>
      <c r="H511" t="s">
        <v>479</v>
      </c>
      <c r="I511">
        <f>WEEKNUM(C511)</f>
        <v>8</v>
      </c>
      <c r="J511" s="2">
        <f>F511-((G511/100)*F511)</f>
        <v>10.8</v>
      </c>
      <c r="K511" s="2">
        <f>(G511/100)*F511</f>
        <v>4.2</v>
      </c>
      <c r="L511" s="3">
        <f>J511*22.5</f>
        <v>243.00000000000003</v>
      </c>
      <c r="M511" t="str">
        <f>IF(G511=0,"Private",IF(G511=15,"Italki","Preply"))</f>
        <v>Preply</v>
      </c>
      <c r="N511">
        <f>IF(M511="Italki",1,0)</f>
        <v>0</v>
      </c>
      <c r="O511">
        <f>IF(M511="Preply",1,0)</f>
        <v>1</v>
      </c>
      <c r="P511">
        <f>IF(M511="Private",1,0)</f>
        <v>0</v>
      </c>
      <c r="Q511">
        <f>IF(G511=100,1,0)</f>
        <v>0</v>
      </c>
      <c r="R511" t="str">
        <f>IF(COUNTIF(pattern!$L$2:$L$100,A511),"ACTIVE","")</f>
        <v/>
      </c>
    </row>
    <row r="512" spans="1:18" x14ac:dyDescent="0.25">
      <c r="A512" t="s">
        <v>28</v>
      </c>
      <c r="B512" t="s">
        <v>838</v>
      </c>
      <c r="C512" s="6">
        <v>44609</v>
      </c>
      <c r="D512" t="s">
        <v>87</v>
      </c>
      <c r="E512">
        <v>60</v>
      </c>
      <c r="F512" s="2">
        <v>15</v>
      </c>
      <c r="G512">
        <v>25</v>
      </c>
      <c r="H512" t="s">
        <v>479</v>
      </c>
      <c r="I512">
        <f>WEEKNUM(C512)</f>
        <v>8</v>
      </c>
      <c r="J512" s="2">
        <f>F512-((G512/100)*F512)</f>
        <v>11.25</v>
      </c>
      <c r="K512" s="2">
        <f>(G512/100)*F512</f>
        <v>3.75</v>
      </c>
      <c r="L512" s="3">
        <f>J512*22.5</f>
        <v>253.125</v>
      </c>
      <c r="M512" t="str">
        <f>IF(G512=0,"Private",IF(G512=15,"Italki","Preply"))</f>
        <v>Preply</v>
      </c>
      <c r="N512">
        <f>IF(M512="Italki",1,0)</f>
        <v>0</v>
      </c>
      <c r="O512">
        <f>IF(M512="Preply",1,0)</f>
        <v>1</v>
      </c>
      <c r="P512">
        <f>IF(M512="Private",1,0)</f>
        <v>0</v>
      </c>
      <c r="Q512">
        <f>IF(G512=100,1,0)</f>
        <v>0</v>
      </c>
      <c r="R512" t="str">
        <f>IF(COUNTIF(pattern!$L$2:$L$100,A512),"ACTIVE","")</f>
        <v/>
      </c>
    </row>
    <row r="513" spans="1:18" x14ac:dyDescent="0.25">
      <c r="A513" t="s">
        <v>28</v>
      </c>
      <c r="B513" t="s">
        <v>838</v>
      </c>
      <c r="C513" s="6">
        <v>44613</v>
      </c>
      <c r="D513" t="s">
        <v>292</v>
      </c>
      <c r="E513">
        <v>60</v>
      </c>
      <c r="F513" s="2">
        <v>15</v>
      </c>
      <c r="G513">
        <v>25</v>
      </c>
      <c r="H513" t="s">
        <v>479</v>
      </c>
      <c r="I513">
        <f>WEEKNUM(C513)</f>
        <v>9</v>
      </c>
      <c r="J513" s="2">
        <f>F513-((G513/100)*F513)</f>
        <v>11.25</v>
      </c>
      <c r="K513" s="2">
        <f>(G513/100)*F513</f>
        <v>3.75</v>
      </c>
      <c r="L513" s="3">
        <f>J513*22.5</f>
        <v>253.125</v>
      </c>
      <c r="M513" t="str">
        <f>IF(G513=0,"Private",IF(G513=15,"Italki","Preply"))</f>
        <v>Preply</v>
      </c>
      <c r="N513">
        <f>IF(M513="Italki",1,0)</f>
        <v>0</v>
      </c>
      <c r="O513">
        <f>IF(M513="Preply",1,0)</f>
        <v>1</v>
      </c>
      <c r="P513">
        <f>IF(M513="Private",1,0)</f>
        <v>0</v>
      </c>
      <c r="Q513">
        <f>IF(G513=100,1,0)</f>
        <v>0</v>
      </c>
      <c r="R513" t="str">
        <f>IF(COUNTIF(pattern!$L$2:$L$100,A513),"ACTIVE","")</f>
        <v/>
      </c>
    </row>
    <row r="514" spans="1:18" x14ac:dyDescent="0.25">
      <c r="A514" t="s">
        <v>28</v>
      </c>
      <c r="B514" t="s">
        <v>838</v>
      </c>
      <c r="C514" s="6">
        <v>44617</v>
      </c>
      <c r="D514" t="s">
        <v>686</v>
      </c>
      <c r="E514">
        <v>60</v>
      </c>
      <c r="F514" s="2">
        <v>15</v>
      </c>
      <c r="G514">
        <v>25</v>
      </c>
      <c r="H514" t="s">
        <v>479</v>
      </c>
      <c r="I514">
        <f>WEEKNUM(C514)</f>
        <v>9</v>
      </c>
      <c r="J514" s="2">
        <f>F514-((G514/100)*F514)</f>
        <v>11.25</v>
      </c>
      <c r="K514" s="2">
        <f>(G514/100)*F514</f>
        <v>3.75</v>
      </c>
      <c r="L514" s="3">
        <f>J514*22.5</f>
        <v>253.125</v>
      </c>
      <c r="M514" t="str">
        <f>IF(G514=0,"Private",IF(G514=15,"Italki","Preply"))</f>
        <v>Preply</v>
      </c>
      <c r="N514">
        <f>IF(M514="Italki",1,0)</f>
        <v>0</v>
      </c>
      <c r="O514">
        <f>IF(M514="Preply",1,0)</f>
        <v>1</v>
      </c>
      <c r="P514">
        <f>IF(M514="Private",1,0)</f>
        <v>0</v>
      </c>
      <c r="Q514">
        <f>IF(G514=100,1,0)</f>
        <v>0</v>
      </c>
      <c r="R514" t="str">
        <f>IF(COUNTIF(pattern!$L$2:$L$100,A514),"ACTIVE","")</f>
        <v/>
      </c>
    </row>
    <row r="515" spans="1:18" x14ac:dyDescent="0.25">
      <c r="A515" t="s">
        <v>28</v>
      </c>
      <c r="B515" t="s">
        <v>838</v>
      </c>
      <c r="C515" s="6">
        <v>44621</v>
      </c>
      <c r="D515" t="s">
        <v>306</v>
      </c>
      <c r="E515">
        <v>60</v>
      </c>
      <c r="F515" s="2">
        <v>15</v>
      </c>
      <c r="G515">
        <v>25</v>
      </c>
      <c r="H515" t="s">
        <v>479</v>
      </c>
      <c r="I515">
        <f>WEEKNUM(C515)</f>
        <v>10</v>
      </c>
      <c r="J515" s="2">
        <f>F515-((G515/100)*F515)</f>
        <v>11.25</v>
      </c>
      <c r="K515" s="2">
        <f>(G515/100)*F515</f>
        <v>3.75</v>
      </c>
      <c r="L515" s="3">
        <f>J515*22.5</f>
        <v>253.125</v>
      </c>
      <c r="M515" t="str">
        <f>IF(G515=0,"Private",IF(G515=15,"Italki","Preply"))</f>
        <v>Preply</v>
      </c>
      <c r="N515">
        <f>IF(M515="Italki",1,0)</f>
        <v>0</v>
      </c>
      <c r="O515">
        <f>IF(M515="Preply",1,0)</f>
        <v>1</v>
      </c>
      <c r="P515">
        <f>IF(M515="Private",1,0)</f>
        <v>0</v>
      </c>
      <c r="Q515">
        <f>IF(G515=100,1,0)</f>
        <v>0</v>
      </c>
      <c r="R515" t="str">
        <f>IF(COUNTIF(pattern!$L$2:$L$100,A515),"ACTIVE","")</f>
        <v/>
      </c>
    </row>
    <row r="516" spans="1:18" x14ac:dyDescent="0.25">
      <c r="A516" t="s">
        <v>28</v>
      </c>
      <c r="B516" t="s">
        <v>838</v>
      </c>
      <c r="C516" s="6">
        <v>44631</v>
      </c>
      <c r="D516" t="s">
        <v>701</v>
      </c>
      <c r="E516">
        <v>60</v>
      </c>
      <c r="F516" s="2">
        <v>15</v>
      </c>
      <c r="G516">
        <v>25</v>
      </c>
      <c r="H516" t="s">
        <v>479</v>
      </c>
      <c r="I516">
        <f>WEEKNUM(C516)</f>
        <v>11</v>
      </c>
      <c r="J516" s="2">
        <f>F516-((G516/100)*F516)</f>
        <v>11.25</v>
      </c>
      <c r="K516" s="2">
        <f>(G516/100)*F516</f>
        <v>3.75</v>
      </c>
      <c r="L516" s="3">
        <f>J516*22.5</f>
        <v>253.125</v>
      </c>
      <c r="M516" t="str">
        <f>IF(G516=0,"Private",IF(G516=15,"Italki","Preply"))</f>
        <v>Preply</v>
      </c>
      <c r="N516">
        <f>IF(M516="Italki",1,0)</f>
        <v>0</v>
      </c>
      <c r="O516">
        <f>IF(M516="Preply",1,0)</f>
        <v>1</v>
      </c>
      <c r="P516">
        <f>IF(M516="Private",1,0)</f>
        <v>0</v>
      </c>
      <c r="Q516">
        <f>IF(G516=100,1,0)</f>
        <v>0</v>
      </c>
      <c r="R516" t="str">
        <f>IF(COUNTIF(pattern!$L$2:$L$100,A516),"ACTIVE","")</f>
        <v/>
      </c>
    </row>
    <row r="517" spans="1:18" x14ac:dyDescent="0.25">
      <c r="A517" t="s">
        <v>28</v>
      </c>
      <c r="B517" t="s">
        <v>838</v>
      </c>
      <c r="C517" s="6">
        <v>44637</v>
      </c>
      <c r="D517" t="s">
        <v>697</v>
      </c>
      <c r="E517">
        <v>60</v>
      </c>
      <c r="F517" s="2">
        <v>15</v>
      </c>
      <c r="G517">
        <v>25</v>
      </c>
      <c r="H517" t="s">
        <v>479</v>
      </c>
      <c r="I517">
        <f>WEEKNUM(C517)</f>
        <v>12</v>
      </c>
      <c r="J517" s="2">
        <f>F517-((G517/100)*F517)</f>
        <v>11.25</v>
      </c>
      <c r="K517" s="2">
        <f>(G517/100)*F517</f>
        <v>3.75</v>
      </c>
      <c r="L517" s="3">
        <f>J517*22.5</f>
        <v>253.125</v>
      </c>
      <c r="M517" t="str">
        <f>IF(G517=0,"Private",IF(G517=15,"Italki","Preply"))</f>
        <v>Preply</v>
      </c>
      <c r="N517">
        <f>IF(M517="Italki",1,0)</f>
        <v>0</v>
      </c>
      <c r="O517">
        <f>IF(M517="Preply",1,0)</f>
        <v>1</v>
      </c>
      <c r="P517">
        <f>IF(M517="Private",1,0)</f>
        <v>0</v>
      </c>
      <c r="Q517">
        <f>IF(G517=100,1,0)</f>
        <v>0</v>
      </c>
      <c r="R517" t="str">
        <f>IF(COUNTIF(pattern!$L$2:$L$100,A517),"ACTIVE","")</f>
        <v/>
      </c>
    </row>
    <row r="518" spans="1:18" x14ac:dyDescent="0.25">
      <c r="A518" t="s">
        <v>28</v>
      </c>
      <c r="B518" t="s">
        <v>838</v>
      </c>
      <c r="C518" s="6">
        <v>44645</v>
      </c>
      <c r="D518" t="s">
        <v>706</v>
      </c>
      <c r="E518">
        <v>60</v>
      </c>
      <c r="F518" s="2">
        <v>15</v>
      </c>
      <c r="G518">
        <v>25</v>
      </c>
      <c r="H518" t="s">
        <v>479</v>
      </c>
      <c r="I518">
        <f>WEEKNUM(C518)</f>
        <v>13</v>
      </c>
      <c r="J518" s="2">
        <f>F518-((G518/100)*F518)</f>
        <v>11.25</v>
      </c>
      <c r="K518" s="2">
        <f>(G518/100)*F518</f>
        <v>3.75</v>
      </c>
      <c r="L518" s="3">
        <f>J518*22.5</f>
        <v>253.125</v>
      </c>
      <c r="M518" t="str">
        <f>IF(G518=0,"Private",IF(G518=15,"Italki","Preply"))</f>
        <v>Preply</v>
      </c>
      <c r="N518">
        <f>IF(M518="Italki",1,0)</f>
        <v>0</v>
      </c>
      <c r="O518">
        <f>IF(M518="Preply",1,0)</f>
        <v>1</v>
      </c>
      <c r="P518">
        <f>IF(M518="Private",1,0)</f>
        <v>0</v>
      </c>
      <c r="Q518">
        <f>IF(G518=100,1,0)</f>
        <v>0</v>
      </c>
      <c r="R518" t="str">
        <f>IF(COUNTIF(pattern!$L$2:$L$100,A518),"ACTIVE","")</f>
        <v/>
      </c>
    </row>
    <row r="519" spans="1:18" x14ac:dyDescent="0.25">
      <c r="A519" t="s">
        <v>28</v>
      </c>
      <c r="B519" t="s">
        <v>838</v>
      </c>
      <c r="C519" s="6">
        <v>44652</v>
      </c>
      <c r="D519" t="s">
        <v>383</v>
      </c>
      <c r="E519">
        <v>60</v>
      </c>
      <c r="F519" s="2">
        <v>15</v>
      </c>
      <c r="G519">
        <v>25</v>
      </c>
      <c r="H519" t="s">
        <v>479</v>
      </c>
      <c r="I519">
        <f>WEEKNUM(C519)</f>
        <v>14</v>
      </c>
      <c r="J519" s="2">
        <f>F519-((G519/100)*F519)</f>
        <v>11.25</v>
      </c>
      <c r="K519" s="2">
        <f>(G519/100)*F519</f>
        <v>3.75</v>
      </c>
      <c r="L519" s="3">
        <f>J519*22.5</f>
        <v>253.125</v>
      </c>
      <c r="M519" t="str">
        <f>IF(G519=0,"Private",IF(G519=15,"Italki","Preply"))</f>
        <v>Preply</v>
      </c>
      <c r="N519">
        <f>IF(M519="Italki",1,0)</f>
        <v>0</v>
      </c>
      <c r="O519">
        <f>IF(M519="Preply",1,0)</f>
        <v>1</v>
      </c>
      <c r="P519">
        <f>IF(M519="Private",1,0)</f>
        <v>0</v>
      </c>
      <c r="Q519">
        <f>IF(G519=100,1,0)</f>
        <v>0</v>
      </c>
      <c r="R519" t="str">
        <f>IF(COUNTIF(pattern!$L$2:$L$100,A519),"ACTIVE","")</f>
        <v/>
      </c>
    </row>
    <row r="520" spans="1:18" x14ac:dyDescent="0.25">
      <c r="A520" t="s">
        <v>28</v>
      </c>
      <c r="B520" t="s">
        <v>838</v>
      </c>
      <c r="C520" s="6">
        <v>44659</v>
      </c>
      <c r="D520" t="s">
        <v>714</v>
      </c>
      <c r="E520">
        <v>60</v>
      </c>
      <c r="F520" s="2">
        <v>15</v>
      </c>
      <c r="G520">
        <v>25</v>
      </c>
      <c r="H520" t="s">
        <v>479</v>
      </c>
      <c r="I520">
        <f>WEEKNUM(C520)</f>
        <v>15</v>
      </c>
      <c r="J520" s="2">
        <f>F520-((G520/100)*F520)</f>
        <v>11.25</v>
      </c>
      <c r="K520" s="2">
        <f>(G520/100)*F520</f>
        <v>3.75</v>
      </c>
      <c r="L520" s="3">
        <f>J520*22.5</f>
        <v>253.125</v>
      </c>
      <c r="M520" t="str">
        <f>IF(G520=0,"Private",IF(G520=15,"Italki","Preply"))</f>
        <v>Preply</v>
      </c>
      <c r="N520">
        <f>IF(M520="Italki",1,0)</f>
        <v>0</v>
      </c>
      <c r="O520">
        <f>IF(M520="Preply",1,0)</f>
        <v>1</v>
      </c>
      <c r="P520">
        <f>IF(M520="Private",1,0)</f>
        <v>0</v>
      </c>
      <c r="Q520">
        <f>IF(G520=100,1,0)</f>
        <v>0</v>
      </c>
      <c r="R520" t="str">
        <f>IF(COUNTIF(pattern!$L$2:$L$100,A520),"ACTIVE","")</f>
        <v/>
      </c>
    </row>
    <row r="521" spans="1:18" x14ac:dyDescent="0.25">
      <c r="A521" t="s">
        <v>28</v>
      </c>
      <c r="B521" t="s">
        <v>838</v>
      </c>
      <c r="C521" s="6">
        <v>44666</v>
      </c>
      <c r="D521" t="s">
        <v>708</v>
      </c>
      <c r="E521">
        <v>60</v>
      </c>
      <c r="F521" s="2">
        <v>15</v>
      </c>
      <c r="G521">
        <v>25</v>
      </c>
      <c r="H521" t="s">
        <v>479</v>
      </c>
      <c r="I521">
        <f>WEEKNUM(C521)</f>
        <v>16</v>
      </c>
      <c r="J521" s="2">
        <f>F521-((G521/100)*F521)</f>
        <v>11.25</v>
      </c>
      <c r="K521" s="2">
        <f>(G521/100)*F521</f>
        <v>3.75</v>
      </c>
      <c r="L521" s="3">
        <f>J521*22.5</f>
        <v>253.125</v>
      </c>
      <c r="M521" t="str">
        <f>IF(G521=0,"Private",IF(G521=15,"Italki","Preply"))</f>
        <v>Preply</v>
      </c>
      <c r="N521">
        <f>IF(M521="Italki",1,0)</f>
        <v>0</v>
      </c>
      <c r="O521">
        <f>IF(M521="Preply",1,0)</f>
        <v>1</v>
      </c>
      <c r="P521">
        <f>IF(M521="Private",1,0)</f>
        <v>0</v>
      </c>
      <c r="Q521">
        <f>IF(G521=100,1,0)</f>
        <v>0</v>
      </c>
      <c r="R521" t="str">
        <f>IF(COUNTIF(pattern!$L$2:$L$100,A521),"ACTIVE","")</f>
        <v/>
      </c>
    </row>
    <row r="522" spans="1:18" x14ac:dyDescent="0.25">
      <c r="A522" t="s">
        <v>28</v>
      </c>
      <c r="B522" t="s">
        <v>838</v>
      </c>
      <c r="C522" s="6">
        <v>44670</v>
      </c>
      <c r="D522" t="s">
        <v>338</v>
      </c>
      <c r="E522">
        <v>60</v>
      </c>
      <c r="F522" s="2">
        <v>15</v>
      </c>
      <c r="G522">
        <v>25</v>
      </c>
      <c r="H522" t="s">
        <v>479</v>
      </c>
      <c r="I522">
        <f>WEEKNUM(C522)</f>
        <v>17</v>
      </c>
      <c r="J522" s="2">
        <f>F522-((G522/100)*F522)</f>
        <v>11.25</v>
      </c>
      <c r="K522" s="2">
        <f>(G522/100)*F522</f>
        <v>3.75</v>
      </c>
      <c r="L522" s="3">
        <f>J522*22.5</f>
        <v>253.125</v>
      </c>
      <c r="M522" t="str">
        <f>IF(G522=0,"Private",IF(G522=15,"Italki","Preply"))</f>
        <v>Preply</v>
      </c>
      <c r="N522">
        <f>IF(M522="Italki",1,0)</f>
        <v>0</v>
      </c>
      <c r="O522">
        <f>IF(M522="Preply",1,0)</f>
        <v>1</v>
      </c>
      <c r="P522">
        <f>IF(M522="Private",1,0)</f>
        <v>0</v>
      </c>
      <c r="Q522">
        <f>IF(G522=100,1,0)</f>
        <v>0</v>
      </c>
      <c r="R522" t="str">
        <f>IF(COUNTIF(pattern!$L$2:$L$100,A522),"ACTIVE","")</f>
        <v/>
      </c>
    </row>
    <row r="523" spans="1:18" x14ac:dyDescent="0.25">
      <c r="A523" t="s">
        <v>28</v>
      </c>
      <c r="B523" t="s">
        <v>838</v>
      </c>
      <c r="C523" s="6">
        <v>44673</v>
      </c>
      <c r="D523" t="s">
        <v>712</v>
      </c>
      <c r="E523">
        <v>60</v>
      </c>
      <c r="F523" s="2">
        <v>15</v>
      </c>
      <c r="G523">
        <v>25</v>
      </c>
      <c r="H523" t="s">
        <v>479</v>
      </c>
      <c r="I523">
        <f>WEEKNUM(C523)</f>
        <v>17</v>
      </c>
      <c r="J523" s="2">
        <f>F523-((G523/100)*F523)</f>
        <v>11.25</v>
      </c>
      <c r="K523" s="2">
        <f>(G523/100)*F523</f>
        <v>3.75</v>
      </c>
      <c r="L523" s="3">
        <f>J523*22.5</f>
        <v>253.125</v>
      </c>
      <c r="M523" t="str">
        <f>IF(G523=0,"Private",IF(G523=15,"Italki","Preply"))</f>
        <v>Preply</v>
      </c>
      <c r="N523">
        <f>IF(M523="Italki",1,0)</f>
        <v>0</v>
      </c>
      <c r="O523">
        <f>IF(M523="Preply",1,0)</f>
        <v>1</v>
      </c>
      <c r="P523">
        <f>IF(M523="Private",1,0)</f>
        <v>0</v>
      </c>
      <c r="Q523">
        <f>IF(G523=100,1,0)</f>
        <v>0</v>
      </c>
      <c r="R523" t="str">
        <f>IF(COUNTIF(pattern!$L$2:$L$100,A523),"ACTIVE","")</f>
        <v/>
      </c>
    </row>
    <row r="524" spans="1:18" x14ac:dyDescent="0.25">
      <c r="A524" t="s">
        <v>28</v>
      </c>
      <c r="B524" t="s">
        <v>838</v>
      </c>
      <c r="C524" s="6">
        <v>44678</v>
      </c>
      <c r="D524" t="s">
        <v>774</v>
      </c>
      <c r="E524">
        <v>60</v>
      </c>
      <c r="F524" s="2">
        <v>15</v>
      </c>
      <c r="G524">
        <v>25</v>
      </c>
      <c r="H524" t="s">
        <v>479</v>
      </c>
      <c r="I524">
        <f>WEEKNUM(C524)</f>
        <v>18</v>
      </c>
      <c r="J524" s="2">
        <f>F524-((G524/100)*F524)</f>
        <v>11.25</v>
      </c>
      <c r="K524" s="2">
        <f>(G524/100)*F524</f>
        <v>3.75</v>
      </c>
      <c r="L524" s="3">
        <f>J524*22.5</f>
        <v>253.125</v>
      </c>
      <c r="M524" t="str">
        <f>IF(G524=0,"Private",IF(G524=15,"Italki","Preply"))</f>
        <v>Preply</v>
      </c>
      <c r="N524">
        <f>IF(M524="Italki",1,0)</f>
        <v>0</v>
      </c>
      <c r="O524">
        <f>IF(M524="Preply",1,0)</f>
        <v>1</v>
      </c>
      <c r="P524">
        <f>IF(M524="Private",1,0)</f>
        <v>0</v>
      </c>
      <c r="Q524">
        <f>IF(G524=100,1,0)</f>
        <v>0</v>
      </c>
      <c r="R524" t="str">
        <f>IF(COUNTIF(pattern!$L$2:$L$100,A524),"ACTIVE","")</f>
        <v/>
      </c>
    </row>
    <row r="525" spans="1:18" x14ac:dyDescent="0.25">
      <c r="A525" t="s">
        <v>28</v>
      </c>
      <c r="B525" t="s">
        <v>838</v>
      </c>
      <c r="C525" s="6">
        <v>44692</v>
      </c>
      <c r="D525" t="s">
        <v>653</v>
      </c>
      <c r="E525">
        <v>60</v>
      </c>
      <c r="F525" s="2">
        <v>15</v>
      </c>
      <c r="G525">
        <v>0</v>
      </c>
      <c r="H525" t="s">
        <v>479</v>
      </c>
      <c r="I525">
        <f>WEEKNUM(C525)</f>
        <v>20</v>
      </c>
      <c r="J525" s="2">
        <f>F525-((G525/100)*F525)</f>
        <v>15</v>
      </c>
      <c r="K525" s="2">
        <f>(G525/100)*F525</f>
        <v>0</v>
      </c>
      <c r="L525" s="3">
        <f>J525*22.5</f>
        <v>337.5</v>
      </c>
      <c r="M525" t="str">
        <f>IF(G525=0,"Private",IF(G525=15,"Italki","Preply"))</f>
        <v>Private</v>
      </c>
      <c r="N525">
        <f>IF(M525="Italki",1,0)</f>
        <v>0</v>
      </c>
      <c r="O525">
        <f>IF(M525="Preply",1,0)</f>
        <v>0</v>
      </c>
      <c r="P525">
        <f>IF(M525="Private",1,0)</f>
        <v>1</v>
      </c>
      <c r="Q525">
        <f>IF(G525=100,1,0)</f>
        <v>0</v>
      </c>
      <c r="R525" t="str">
        <f>IF(COUNTIF(pattern!$L$2:$L$100,A525),"ACTIVE","")</f>
        <v/>
      </c>
    </row>
    <row r="526" spans="1:18" x14ac:dyDescent="0.25">
      <c r="A526" t="s">
        <v>28</v>
      </c>
      <c r="B526" t="s">
        <v>838</v>
      </c>
      <c r="C526" s="6">
        <v>44698</v>
      </c>
      <c r="D526" t="s">
        <v>769</v>
      </c>
      <c r="E526">
        <v>60</v>
      </c>
      <c r="F526" s="2">
        <v>15</v>
      </c>
      <c r="G526">
        <v>0</v>
      </c>
      <c r="H526" t="s">
        <v>479</v>
      </c>
      <c r="I526">
        <f>WEEKNUM(C526)</f>
        <v>21</v>
      </c>
      <c r="J526" s="2">
        <f>F526-((G526/100)*F526)</f>
        <v>15</v>
      </c>
      <c r="K526" s="2">
        <f>(G526/100)*F526</f>
        <v>0</v>
      </c>
      <c r="L526" s="3">
        <f>J526*22.5</f>
        <v>337.5</v>
      </c>
      <c r="M526" t="str">
        <f>IF(G526=0,"Private",IF(G526=15,"Italki","Preply"))</f>
        <v>Private</v>
      </c>
      <c r="N526">
        <f>IF(M526="Italki",1,0)</f>
        <v>0</v>
      </c>
      <c r="O526">
        <f>IF(M526="Preply",1,0)</f>
        <v>0</v>
      </c>
      <c r="P526">
        <f>IF(M526="Private",1,0)</f>
        <v>1</v>
      </c>
      <c r="Q526">
        <f>IF(G526=100,1,0)</f>
        <v>0</v>
      </c>
      <c r="R526" t="str">
        <f>IF(COUNTIF(pattern!$L$2:$L$100,A526),"ACTIVE","")</f>
        <v/>
      </c>
    </row>
    <row r="527" spans="1:18" x14ac:dyDescent="0.25">
      <c r="A527" t="s">
        <v>28</v>
      </c>
      <c r="B527" t="s">
        <v>838</v>
      </c>
      <c r="C527" s="6">
        <v>44705</v>
      </c>
      <c r="D527" t="s">
        <v>735</v>
      </c>
      <c r="E527">
        <v>60</v>
      </c>
      <c r="F527" s="2">
        <v>15</v>
      </c>
      <c r="G527">
        <v>0</v>
      </c>
      <c r="H527" t="s">
        <v>479</v>
      </c>
      <c r="I527">
        <f>WEEKNUM(C527)</f>
        <v>22</v>
      </c>
      <c r="J527" s="2">
        <f>F527-((G527/100)*F527)</f>
        <v>15</v>
      </c>
      <c r="K527" s="2">
        <f>(G527/100)*F527</f>
        <v>0</v>
      </c>
      <c r="L527" s="3">
        <f>J527*22.5</f>
        <v>337.5</v>
      </c>
      <c r="M527" t="str">
        <f>IF(G527=0,"Private",IF(G527=15,"Italki","Preply"))</f>
        <v>Private</v>
      </c>
      <c r="N527">
        <f>IF(M527="Italki",1,0)</f>
        <v>0</v>
      </c>
      <c r="O527">
        <f>IF(M527="Preply",1,0)</f>
        <v>0</v>
      </c>
      <c r="P527">
        <f>IF(M527="Private",1,0)</f>
        <v>1</v>
      </c>
      <c r="Q527">
        <f>IF(G527=100,1,0)</f>
        <v>0</v>
      </c>
      <c r="R527" t="str">
        <f>IF(COUNTIF(pattern!$L$2:$L$100,A527),"ACTIVE","")</f>
        <v/>
      </c>
    </row>
    <row r="528" spans="1:18" x14ac:dyDescent="0.25">
      <c r="A528" t="s">
        <v>28</v>
      </c>
      <c r="B528" t="s">
        <v>838</v>
      </c>
      <c r="C528" s="6">
        <v>44712</v>
      </c>
      <c r="D528" t="s">
        <v>646</v>
      </c>
      <c r="E528">
        <v>60</v>
      </c>
      <c r="F528" s="2">
        <v>15</v>
      </c>
      <c r="G528">
        <v>0</v>
      </c>
      <c r="H528" t="s">
        <v>479</v>
      </c>
      <c r="I528">
        <f>WEEKNUM(C528)</f>
        <v>23</v>
      </c>
      <c r="J528" s="2">
        <f>F528-((G528/100)*F528)</f>
        <v>15</v>
      </c>
      <c r="K528" s="2">
        <f>(G528/100)*F528</f>
        <v>0</v>
      </c>
      <c r="L528" s="3">
        <f>J528*22.5</f>
        <v>337.5</v>
      </c>
      <c r="M528" t="str">
        <f>IF(G528=0,"Private",IF(G528=15,"Italki","Preply"))</f>
        <v>Private</v>
      </c>
      <c r="N528">
        <f>IF(M528="Italki",1,0)</f>
        <v>0</v>
      </c>
      <c r="O528">
        <f>IF(M528="Preply",1,0)</f>
        <v>0</v>
      </c>
      <c r="P528">
        <f>IF(M528="Private",1,0)</f>
        <v>1</v>
      </c>
      <c r="Q528">
        <f>IF(G528=100,1,0)</f>
        <v>0</v>
      </c>
      <c r="R528" t="str">
        <f>IF(COUNTIF(pattern!$L$2:$L$100,A528),"ACTIVE","")</f>
        <v/>
      </c>
    </row>
    <row r="529" spans="1:18" x14ac:dyDescent="0.25">
      <c r="A529" t="s">
        <v>28</v>
      </c>
      <c r="B529" t="s">
        <v>838</v>
      </c>
      <c r="C529" s="6">
        <v>44725</v>
      </c>
      <c r="D529" t="s">
        <v>754</v>
      </c>
      <c r="E529">
        <v>60</v>
      </c>
      <c r="F529" s="2">
        <v>15</v>
      </c>
      <c r="G529">
        <v>0</v>
      </c>
      <c r="H529" t="s">
        <v>479</v>
      </c>
      <c r="I529">
        <f>WEEKNUM(C529)</f>
        <v>25</v>
      </c>
      <c r="J529" s="2">
        <f>F529-((G529/100)*F529)</f>
        <v>15</v>
      </c>
      <c r="K529" s="2">
        <f>(G529/100)*F529</f>
        <v>0</v>
      </c>
      <c r="L529" s="3">
        <f>J529*22.5</f>
        <v>337.5</v>
      </c>
      <c r="M529" t="str">
        <f>IF(G529=0,"Private",IF(G529=15,"Italki","Preply"))</f>
        <v>Private</v>
      </c>
      <c r="N529">
        <f>IF(M529="Italki",1,0)</f>
        <v>0</v>
      </c>
      <c r="O529">
        <f>IF(M529="Preply",1,0)</f>
        <v>0</v>
      </c>
      <c r="P529">
        <f>IF(M529="Private",1,0)</f>
        <v>1</v>
      </c>
      <c r="Q529">
        <f>IF(G529=100,1,0)</f>
        <v>0</v>
      </c>
      <c r="R529" t="str">
        <f>IF(COUNTIF(pattern!$L$2:$L$100,A529),"ACTIVE","")</f>
        <v/>
      </c>
    </row>
    <row r="530" spans="1:18" x14ac:dyDescent="0.25">
      <c r="A530" t="s">
        <v>28</v>
      </c>
      <c r="B530" t="s">
        <v>838</v>
      </c>
      <c r="C530" s="6">
        <v>44732</v>
      </c>
      <c r="D530" t="s">
        <v>752</v>
      </c>
      <c r="E530">
        <v>60</v>
      </c>
      <c r="F530" s="2">
        <v>15</v>
      </c>
      <c r="G530">
        <v>0</v>
      </c>
      <c r="H530" t="s">
        <v>479</v>
      </c>
      <c r="I530">
        <f>WEEKNUM(C530)</f>
        <v>26</v>
      </c>
      <c r="J530" s="2">
        <f>F530-((G530/100)*F530)</f>
        <v>15</v>
      </c>
      <c r="K530" s="2">
        <f>(G530/100)*F530</f>
        <v>0</v>
      </c>
      <c r="L530" s="3">
        <f>J530*22.5</f>
        <v>337.5</v>
      </c>
      <c r="M530" t="str">
        <f>IF(G530=0,"Private",IF(G530=15,"Italki","Preply"))</f>
        <v>Private</v>
      </c>
      <c r="N530">
        <f>IF(M530="Italki",1,0)</f>
        <v>0</v>
      </c>
      <c r="O530">
        <f>IF(M530="Preply",1,0)</f>
        <v>0</v>
      </c>
      <c r="P530">
        <f>IF(M530="Private",1,0)</f>
        <v>1</v>
      </c>
      <c r="Q530">
        <f>IF(G530=100,1,0)</f>
        <v>0</v>
      </c>
      <c r="R530" t="str">
        <f>IF(COUNTIF(pattern!$L$2:$L$100,A530),"ACTIVE","")</f>
        <v/>
      </c>
    </row>
    <row r="531" spans="1:18" x14ac:dyDescent="0.25">
      <c r="A531" t="s">
        <v>28</v>
      </c>
      <c r="B531" t="s">
        <v>838</v>
      </c>
      <c r="C531" s="6">
        <v>44739</v>
      </c>
      <c r="D531" t="s">
        <v>750</v>
      </c>
      <c r="E531">
        <v>60</v>
      </c>
      <c r="F531" s="2">
        <v>15</v>
      </c>
      <c r="G531">
        <v>0</v>
      </c>
      <c r="H531" t="s">
        <v>479</v>
      </c>
      <c r="I531">
        <f>WEEKNUM(C531)</f>
        <v>27</v>
      </c>
      <c r="J531" s="2">
        <f>F531-((G531/100)*F531)</f>
        <v>15</v>
      </c>
      <c r="K531" s="2">
        <f>(G531/100)*F531</f>
        <v>0</v>
      </c>
      <c r="L531" s="3">
        <f>J531*22.5</f>
        <v>337.5</v>
      </c>
      <c r="M531" t="str">
        <f>IF(G531=0,"Private",IF(G531=15,"Italki","Preply"))</f>
        <v>Private</v>
      </c>
      <c r="N531">
        <f>IF(M531="Italki",1,0)</f>
        <v>0</v>
      </c>
      <c r="O531">
        <f>IF(M531="Preply",1,0)</f>
        <v>0</v>
      </c>
      <c r="P531">
        <f>IF(M531="Private",1,0)</f>
        <v>1</v>
      </c>
      <c r="Q531">
        <f>IF(G531=100,1,0)</f>
        <v>0</v>
      </c>
      <c r="R531" t="str">
        <f>IF(COUNTIF(pattern!$L$2:$L$100,A531),"ACTIVE","")</f>
        <v/>
      </c>
    </row>
    <row r="532" spans="1:18" x14ac:dyDescent="0.25">
      <c r="A532" t="s">
        <v>28</v>
      </c>
      <c r="B532" t="s">
        <v>838</v>
      </c>
      <c r="C532" s="6">
        <v>44746</v>
      </c>
      <c r="D532" t="s">
        <v>748</v>
      </c>
      <c r="E532">
        <v>60</v>
      </c>
      <c r="F532" s="2">
        <v>15</v>
      </c>
      <c r="G532">
        <v>0</v>
      </c>
      <c r="H532" t="s">
        <v>479</v>
      </c>
      <c r="I532">
        <f>WEEKNUM(C532)</f>
        <v>28</v>
      </c>
      <c r="J532" s="2">
        <f>F532-((G532/100)*F532)</f>
        <v>15</v>
      </c>
      <c r="K532" s="2">
        <f>(G532/100)*F532</f>
        <v>0</v>
      </c>
      <c r="L532" s="3">
        <f>J532*22.5</f>
        <v>337.5</v>
      </c>
      <c r="M532" t="str">
        <f>IF(G532=0,"Private",IF(G532=15,"Italki","Preply"))</f>
        <v>Private</v>
      </c>
      <c r="N532">
        <f>IF(M532="Italki",1,0)</f>
        <v>0</v>
      </c>
      <c r="O532">
        <f>IF(M532="Preply",1,0)</f>
        <v>0</v>
      </c>
      <c r="P532">
        <f>IF(M532="Private",1,0)</f>
        <v>1</v>
      </c>
      <c r="Q532">
        <f>IF(G532=100,1,0)</f>
        <v>0</v>
      </c>
      <c r="R532" t="str">
        <f>IF(COUNTIF(pattern!$L$2:$L$100,A532),"ACTIVE","")</f>
        <v/>
      </c>
    </row>
    <row r="533" spans="1:18" x14ac:dyDescent="0.25">
      <c r="A533" t="s">
        <v>28</v>
      </c>
      <c r="B533" t="s">
        <v>838</v>
      </c>
      <c r="C533" s="6">
        <v>44763</v>
      </c>
      <c r="D533" t="s">
        <v>745</v>
      </c>
      <c r="E533">
        <v>60</v>
      </c>
      <c r="F533" s="2">
        <v>15</v>
      </c>
      <c r="G533">
        <v>0</v>
      </c>
      <c r="H533" t="s">
        <v>479</v>
      </c>
      <c r="I533">
        <f>WEEKNUM(C533)</f>
        <v>30</v>
      </c>
      <c r="J533" s="2">
        <f>F533-((G533/100)*F533)</f>
        <v>15</v>
      </c>
      <c r="K533" s="2">
        <f>(G533/100)*F533</f>
        <v>0</v>
      </c>
      <c r="L533" s="3">
        <f>J533*22.5</f>
        <v>337.5</v>
      </c>
      <c r="M533" t="str">
        <f>IF(G533=0,"Private",IF(G533=15,"Italki","Preply"))</f>
        <v>Private</v>
      </c>
      <c r="N533">
        <f>IF(M533="Italki",1,0)</f>
        <v>0</v>
      </c>
      <c r="O533">
        <f>IF(M533="Preply",1,0)</f>
        <v>0</v>
      </c>
      <c r="P533">
        <f>IF(M533="Private",1,0)</f>
        <v>1</v>
      </c>
      <c r="Q533">
        <f>IF(G533=100,1,0)</f>
        <v>0</v>
      </c>
      <c r="R533" t="str">
        <f>IF(COUNTIF(pattern!$L$2:$L$100,A533),"ACTIVE","")</f>
        <v/>
      </c>
    </row>
    <row r="534" spans="1:18" x14ac:dyDescent="0.25">
      <c r="A534" t="s">
        <v>28</v>
      </c>
      <c r="B534" t="s">
        <v>838</v>
      </c>
      <c r="C534" s="6">
        <v>44770</v>
      </c>
      <c r="D534" t="s">
        <v>744</v>
      </c>
      <c r="E534">
        <v>60</v>
      </c>
      <c r="F534" s="2">
        <v>15</v>
      </c>
      <c r="G534">
        <v>0</v>
      </c>
      <c r="H534" t="s">
        <v>479</v>
      </c>
      <c r="I534">
        <f>WEEKNUM(C534)</f>
        <v>31</v>
      </c>
      <c r="J534" s="2">
        <f>F534-((G534/100)*F534)</f>
        <v>15</v>
      </c>
      <c r="K534" s="2">
        <f>(G534/100)*F534</f>
        <v>0</v>
      </c>
      <c r="L534" s="3">
        <f>J534*22.5</f>
        <v>337.5</v>
      </c>
      <c r="M534" t="str">
        <f>IF(G534=0,"Private",IF(G534=15,"Italki","Preply"))</f>
        <v>Private</v>
      </c>
      <c r="N534">
        <f>IF(M534="Italki",1,0)</f>
        <v>0</v>
      </c>
      <c r="O534">
        <f>IF(M534="Preply",1,0)</f>
        <v>0</v>
      </c>
      <c r="P534">
        <f>IF(M534="Private",1,0)</f>
        <v>1</v>
      </c>
      <c r="Q534">
        <f>IF(G534=100,1,0)</f>
        <v>0</v>
      </c>
      <c r="R534" t="str">
        <f>IF(COUNTIF(pattern!$L$2:$L$100,A534),"ACTIVE","")</f>
        <v/>
      </c>
    </row>
    <row r="535" spans="1:18" x14ac:dyDescent="0.25">
      <c r="A535" t="s">
        <v>28</v>
      </c>
      <c r="B535" t="s">
        <v>838</v>
      </c>
      <c r="C535" s="6">
        <v>44777</v>
      </c>
      <c r="D535" t="s">
        <v>742</v>
      </c>
      <c r="E535">
        <v>60</v>
      </c>
      <c r="F535" s="2">
        <v>15</v>
      </c>
      <c r="G535">
        <v>0</v>
      </c>
      <c r="H535" t="s">
        <v>479</v>
      </c>
      <c r="I535">
        <f>WEEKNUM(C535)</f>
        <v>32</v>
      </c>
      <c r="J535" s="2">
        <f>F535-((G535/100)*F535)</f>
        <v>15</v>
      </c>
      <c r="K535" s="2">
        <f>(G535/100)*F535</f>
        <v>0</v>
      </c>
      <c r="L535" s="3">
        <f>J535*22.5</f>
        <v>337.5</v>
      </c>
      <c r="M535" t="str">
        <f>IF(G535=0,"Private",IF(G535=15,"Italki","Preply"))</f>
        <v>Private</v>
      </c>
      <c r="N535">
        <f>IF(M535="Italki",1,0)</f>
        <v>0</v>
      </c>
      <c r="O535">
        <f>IF(M535="Preply",1,0)</f>
        <v>0</v>
      </c>
      <c r="P535">
        <f>IF(M535="Private",1,0)</f>
        <v>1</v>
      </c>
      <c r="Q535">
        <f>IF(G535=100,1,0)</f>
        <v>0</v>
      </c>
      <c r="R535" t="str">
        <f>IF(COUNTIF(pattern!$L$2:$L$100,A535),"ACTIVE","")</f>
        <v/>
      </c>
    </row>
    <row r="536" spans="1:18" x14ac:dyDescent="0.25">
      <c r="A536" t="s">
        <v>28</v>
      </c>
      <c r="B536" t="s">
        <v>838</v>
      </c>
      <c r="C536" s="6">
        <v>44785</v>
      </c>
      <c r="D536" t="s">
        <v>739</v>
      </c>
      <c r="E536">
        <v>60</v>
      </c>
      <c r="F536" s="2">
        <v>15</v>
      </c>
      <c r="G536">
        <v>0</v>
      </c>
      <c r="H536" t="s">
        <v>479</v>
      </c>
      <c r="I536">
        <f>WEEKNUM(C536)</f>
        <v>33</v>
      </c>
      <c r="J536" s="2">
        <f>F536-((G536/100)*F536)</f>
        <v>15</v>
      </c>
      <c r="K536" s="2">
        <f>(G536/100)*F536</f>
        <v>0</v>
      </c>
      <c r="L536" s="3">
        <f>J536*22.5</f>
        <v>337.5</v>
      </c>
      <c r="M536" t="str">
        <f>IF(G536=0,"Private",IF(G536=15,"Italki","Preply"))</f>
        <v>Private</v>
      </c>
      <c r="N536">
        <f>IF(M536="Italki",1,0)</f>
        <v>0</v>
      </c>
      <c r="O536">
        <f>IF(M536="Preply",1,0)</f>
        <v>0</v>
      </c>
      <c r="P536">
        <f>IF(M536="Private",1,0)</f>
        <v>1</v>
      </c>
      <c r="Q536">
        <f>IF(G536=100,1,0)</f>
        <v>0</v>
      </c>
      <c r="R536" t="str">
        <f>IF(COUNTIF(pattern!$L$2:$L$100,A536),"ACTIVE","")</f>
        <v/>
      </c>
    </row>
    <row r="537" spans="1:18" x14ac:dyDescent="0.25">
      <c r="A537" t="s">
        <v>28</v>
      </c>
      <c r="B537" t="s">
        <v>838</v>
      </c>
      <c r="C537" s="6">
        <v>44791</v>
      </c>
      <c r="D537" t="s">
        <v>781</v>
      </c>
      <c r="E537">
        <v>60</v>
      </c>
      <c r="F537" s="2">
        <v>15</v>
      </c>
      <c r="G537">
        <v>0</v>
      </c>
      <c r="H537" t="s">
        <v>479</v>
      </c>
      <c r="I537">
        <f>WEEKNUM(C537)</f>
        <v>34</v>
      </c>
      <c r="J537" s="2">
        <f>F537-((G537/100)*F537)</f>
        <v>15</v>
      </c>
      <c r="K537" s="2">
        <f>(G537/100)*F537</f>
        <v>0</v>
      </c>
      <c r="L537" s="3">
        <f>J537*22.5</f>
        <v>337.5</v>
      </c>
      <c r="M537" t="str">
        <f>IF(G537=0,"Private",IF(G537=15,"Italki","Preply"))</f>
        <v>Private</v>
      </c>
      <c r="N537">
        <f>IF(M537="Italki",1,0)</f>
        <v>0</v>
      </c>
      <c r="O537">
        <f>IF(M537="Preply",1,0)</f>
        <v>0</v>
      </c>
      <c r="P537">
        <f>IF(M537="Private",1,0)</f>
        <v>1</v>
      </c>
      <c r="Q537">
        <f>IF(G537=100,1,0)</f>
        <v>0</v>
      </c>
      <c r="R537" t="str">
        <f>IF(COUNTIF(pattern!$L$2:$L$100,A537),"ACTIVE","")</f>
        <v/>
      </c>
    </row>
    <row r="538" spans="1:18" x14ac:dyDescent="0.25">
      <c r="A538" t="s">
        <v>28</v>
      </c>
      <c r="B538" t="s">
        <v>838</v>
      </c>
      <c r="C538" s="6">
        <v>44803</v>
      </c>
      <c r="D538" t="s">
        <v>780</v>
      </c>
      <c r="E538">
        <v>60</v>
      </c>
      <c r="F538" s="2">
        <v>15</v>
      </c>
      <c r="G538">
        <v>0</v>
      </c>
      <c r="H538" t="s">
        <v>479</v>
      </c>
      <c r="I538">
        <f>WEEKNUM(C538)</f>
        <v>36</v>
      </c>
      <c r="J538" s="2">
        <f>F538-((G538/100)*F538)</f>
        <v>15</v>
      </c>
      <c r="K538" s="2">
        <f>(G538/100)*F538</f>
        <v>0</v>
      </c>
      <c r="L538" s="3">
        <f>J538*22.5</f>
        <v>337.5</v>
      </c>
      <c r="M538" t="str">
        <f>IF(G538=0,"Private",IF(G538=15,"Italki","Preply"))</f>
        <v>Private</v>
      </c>
      <c r="N538">
        <f>IF(M538="Italki",1,0)</f>
        <v>0</v>
      </c>
      <c r="O538">
        <f>IF(M538="Preply",1,0)</f>
        <v>0</v>
      </c>
      <c r="P538">
        <f>IF(M538="Private",1,0)</f>
        <v>1</v>
      </c>
      <c r="Q538">
        <f>IF(G538=100,1,0)</f>
        <v>0</v>
      </c>
      <c r="R538" t="str">
        <f>IF(COUNTIF(pattern!$L$2:$L$100,A538),"ACTIVE","")</f>
        <v/>
      </c>
    </row>
    <row r="539" spans="1:18" x14ac:dyDescent="0.25">
      <c r="A539" t="s">
        <v>28</v>
      </c>
      <c r="B539" t="s">
        <v>838</v>
      </c>
      <c r="C539" s="6">
        <v>44812</v>
      </c>
      <c r="D539" t="s">
        <v>734</v>
      </c>
      <c r="E539">
        <v>60</v>
      </c>
      <c r="F539" s="2">
        <v>15</v>
      </c>
      <c r="G539">
        <v>0</v>
      </c>
      <c r="H539" t="s">
        <v>479</v>
      </c>
      <c r="I539">
        <f>WEEKNUM(C539)</f>
        <v>37</v>
      </c>
      <c r="J539" s="2">
        <f>F539-((G539/100)*F539)</f>
        <v>15</v>
      </c>
      <c r="K539" s="2">
        <f>(G539/100)*F539</f>
        <v>0</v>
      </c>
      <c r="L539" s="3">
        <f>J539*22.5</f>
        <v>337.5</v>
      </c>
      <c r="M539" t="str">
        <f>IF(G539=0,"Private",IF(G539=15,"Italki","Preply"))</f>
        <v>Private</v>
      </c>
      <c r="N539">
        <f>IF(M539="Italki",1,0)</f>
        <v>0</v>
      </c>
      <c r="O539">
        <f>IF(M539="Preply",1,0)</f>
        <v>0</v>
      </c>
      <c r="P539">
        <f>IF(M539="Private",1,0)</f>
        <v>1</v>
      </c>
      <c r="Q539">
        <f>IF(G539=100,1,0)</f>
        <v>0</v>
      </c>
      <c r="R539" t="str">
        <f>IF(COUNTIF(pattern!$L$2:$L$100,A539),"ACTIVE","")</f>
        <v/>
      </c>
    </row>
    <row r="540" spans="1:18" x14ac:dyDescent="0.25">
      <c r="A540" t="s">
        <v>28</v>
      </c>
      <c r="B540" t="s">
        <v>838</v>
      </c>
      <c r="C540" s="6">
        <v>44817</v>
      </c>
      <c r="D540" t="s">
        <v>779</v>
      </c>
      <c r="E540">
        <v>60</v>
      </c>
      <c r="F540" s="2">
        <v>15</v>
      </c>
      <c r="G540">
        <v>0</v>
      </c>
      <c r="H540" t="s">
        <v>479</v>
      </c>
      <c r="I540">
        <f>WEEKNUM(C540)</f>
        <v>38</v>
      </c>
      <c r="J540" s="2">
        <f>F540-((G540/100)*F540)</f>
        <v>15</v>
      </c>
      <c r="K540" s="2">
        <f>(G540/100)*F540</f>
        <v>0</v>
      </c>
      <c r="L540" s="3">
        <f>J540*22.5</f>
        <v>337.5</v>
      </c>
      <c r="M540" t="str">
        <f>IF(G540=0,"Private",IF(G540=15,"Italki","Preply"))</f>
        <v>Private</v>
      </c>
      <c r="N540">
        <f>IF(M540="Italki",1,0)</f>
        <v>0</v>
      </c>
      <c r="O540">
        <f>IF(M540="Preply",1,0)</f>
        <v>0</v>
      </c>
      <c r="P540">
        <f>IF(M540="Private",1,0)</f>
        <v>1</v>
      </c>
      <c r="Q540">
        <f>IF(G540=100,1,0)</f>
        <v>0</v>
      </c>
      <c r="R540" t="str">
        <f>IF(COUNTIF(pattern!$L$2:$L$100,A540),"ACTIVE","")</f>
        <v/>
      </c>
    </row>
    <row r="541" spans="1:18" x14ac:dyDescent="0.25">
      <c r="A541" t="s">
        <v>28</v>
      </c>
      <c r="B541" t="s">
        <v>838</v>
      </c>
      <c r="C541" s="6">
        <v>44830</v>
      </c>
      <c r="D541" t="s">
        <v>733</v>
      </c>
      <c r="E541">
        <v>60</v>
      </c>
      <c r="F541" s="2">
        <v>15</v>
      </c>
      <c r="G541">
        <v>0</v>
      </c>
      <c r="H541" t="s">
        <v>479</v>
      </c>
      <c r="I541">
        <f>WEEKNUM(C541)</f>
        <v>40</v>
      </c>
      <c r="J541" s="2">
        <f>F541-((G541/100)*F541)</f>
        <v>15</v>
      </c>
      <c r="K541" s="2">
        <f>(G541/100)*F541</f>
        <v>0</v>
      </c>
      <c r="L541" s="3">
        <f>J541*22.5</f>
        <v>337.5</v>
      </c>
      <c r="M541" t="str">
        <f>IF(G541=0,"Private",IF(G541=15,"Italki","Preply"))</f>
        <v>Private</v>
      </c>
      <c r="N541">
        <f>IF(M541="Italki",1,0)</f>
        <v>0</v>
      </c>
      <c r="O541">
        <f>IF(M541="Preply",1,0)</f>
        <v>0</v>
      </c>
      <c r="P541">
        <f>IF(M541="Private",1,0)</f>
        <v>1</v>
      </c>
      <c r="Q541">
        <f>IF(G541=100,1,0)</f>
        <v>0</v>
      </c>
      <c r="R541" t="str">
        <f>IF(COUNTIF(pattern!$L$2:$L$100,A541),"ACTIVE","")</f>
        <v/>
      </c>
    </row>
    <row r="542" spans="1:18" x14ac:dyDescent="0.25">
      <c r="A542" t="s">
        <v>28</v>
      </c>
      <c r="B542" t="s">
        <v>838</v>
      </c>
      <c r="C542" s="6">
        <v>44834</v>
      </c>
      <c r="D542" t="s">
        <v>778</v>
      </c>
      <c r="E542">
        <v>60</v>
      </c>
      <c r="F542" s="2">
        <v>15</v>
      </c>
      <c r="G542">
        <v>0</v>
      </c>
      <c r="H542" t="s">
        <v>479</v>
      </c>
      <c r="I542">
        <f>WEEKNUM(C542)</f>
        <v>40</v>
      </c>
      <c r="J542" s="2">
        <f>F542-((G542/100)*F542)</f>
        <v>15</v>
      </c>
      <c r="K542" s="2">
        <f>(G542/100)*F542</f>
        <v>0</v>
      </c>
      <c r="L542" s="3">
        <f>J542*22.5</f>
        <v>337.5</v>
      </c>
      <c r="M542" t="str">
        <f>IF(G542=0,"Private",IF(G542=15,"Italki","Preply"))</f>
        <v>Private</v>
      </c>
      <c r="N542">
        <f>IF(M542="Italki",1,0)</f>
        <v>0</v>
      </c>
      <c r="O542">
        <f>IF(M542="Preply",1,0)</f>
        <v>0</v>
      </c>
      <c r="P542">
        <f>IF(M542="Private",1,0)</f>
        <v>1</v>
      </c>
      <c r="Q542">
        <f>IF(G542=100,1,0)</f>
        <v>0</v>
      </c>
      <c r="R542" t="str">
        <f>IF(COUNTIF(pattern!$L$2:$L$100,A542),"ACTIVE","")</f>
        <v/>
      </c>
    </row>
    <row r="543" spans="1:18" x14ac:dyDescent="0.25">
      <c r="A543" t="s">
        <v>28</v>
      </c>
      <c r="B543" t="s">
        <v>838</v>
      </c>
      <c r="C543" s="6">
        <v>44840</v>
      </c>
      <c r="D543" t="s">
        <v>777</v>
      </c>
      <c r="E543">
        <v>60</v>
      </c>
      <c r="F543" s="2">
        <v>15</v>
      </c>
      <c r="G543">
        <v>0</v>
      </c>
      <c r="H543" t="s">
        <v>479</v>
      </c>
      <c r="I543">
        <f>WEEKNUM(C543)</f>
        <v>41</v>
      </c>
      <c r="J543" s="2">
        <f>F543-((G543/100)*F543)</f>
        <v>15</v>
      </c>
      <c r="K543" s="2">
        <f>(G543/100)*F543</f>
        <v>0</v>
      </c>
      <c r="L543" s="3">
        <f>J543*22.5</f>
        <v>337.5</v>
      </c>
      <c r="M543" t="str">
        <f>IF(G543=0,"Private",IF(G543=15,"Italki","Preply"))</f>
        <v>Private</v>
      </c>
      <c r="N543">
        <f>IF(M543="Italki",1,0)</f>
        <v>0</v>
      </c>
      <c r="O543">
        <f>IF(M543="Preply",1,0)</f>
        <v>0</v>
      </c>
      <c r="P543">
        <f>IF(M543="Private",1,0)</f>
        <v>1</v>
      </c>
      <c r="Q543">
        <f>IF(G543=100,1,0)</f>
        <v>0</v>
      </c>
      <c r="R543" t="str">
        <f>IF(COUNTIF(pattern!$L$2:$L$100,A543),"ACTIVE","")</f>
        <v/>
      </c>
    </row>
    <row r="544" spans="1:18" x14ac:dyDescent="0.25">
      <c r="A544" t="s">
        <v>28</v>
      </c>
      <c r="B544" t="s">
        <v>838</v>
      </c>
      <c r="C544" s="6">
        <v>44845</v>
      </c>
      <c r="D544" t="s">
        <v>730</v>
      </c>
      <c r="E544">
        <v>60</v>
      </c>
      <c r="F544" s="2">
        <v>15</v>
      </c>
      <c r="G544">
        <v>0</v>
      </c>
      <c r="H544" t="s">
        <v>479</v>
      </c>
      <c r="I544">
        <f>WEEKNUM(C544)</f>
        <v>42</v>
      </c>
      <c r="J544" s="2">
        <f>F544-((G544/100)*F544)</f>
        <v>15</v>
      </c>
      <c r="K544" s="2">
        <f>(G544/100)*F544</f>
        <v>0</v>
      </c>
      <c r="L544" s="3">
        <f>J544*22.5</f>
        <v>337.5</v>
      </c>
      <c r="M544" t="str">
        <f>IF(G544=0,"Private",IF(G544=15,"Italki","Preply"))</f>
        <v>Private</v>
      </c>
      <c r="N544">
        <f>IF(M544="Italki",1,0)</f>
        <v>0</v>
      </c>
      <c r="O544">
        <f>IF(M544="Preply",1,0)</f>
        <v>0</v>
      </c>
      <c r="P544">
        <f>IF(M544="Private",1,0)</f>
        <v>1</v>
      </c>
      <c r="Q544">
        <f>IF(G544=100,1,0)</f>
        <v>0</v>
      </c>
      <c r="R544" t="str">
        <f>IF(COUNTIF(pattern!$L$2:$L$100,A544),"ACTIVE","")</f>
        <v/>
      </c>
    </row>
    <row r="545" spans="1:18" x14ac:dyDescent="0.25">
      <c r="A545" t="s">
        <v>28</v>
      </c>
      <c r="B545" t="s">
        <v>838</v>
      </c>
      <c r="C545" s="6">
        <v>44862</v>
      </c>
      <c r="D545" t="s">
        <v>727</v>
      </c>
      <c r="E545">
        <v>60</v>
      </c>
      <c r="F545" s="2">
        <v>15</v>
      </c>
      <c r="G545">
        <v>0</v>
      </c>
      <c r="H545" t="s">
        <v>479</v>
      </c>
      <c r="I545">
        <f>WEEKNUM(C545)</f>
        <v>44</v>
      </c>
      <c r="J545" s="2">
        <f>F545-((G545/100)*F545)</f>
        <v>15</v>
      </c>
      <c r="K545" s="2">
        <f>(G545/100)*F545</f>
        <v>0</v>
      </c>
      <c r="L545" s="3">
        <f>J545*22.5</f>
        <v>337.5</v>
      </c>
      <c r="M545" t="str">
        <f>IF(G545=0,"Private",IF(G545=15,"Italki","Preply"))</f>
        <v>Private</v>
      </c>
      <c r="N545">
        <f>IF(M545="Italki",1,0)</f>
        <v>0</v>
      </c>
      <c r="O545">
        <f>IF(M545="Preply",1,0)</f>
        <v>0</v>
      </c>
      <c r="P545">
        <f>IF(M545="Private",1,0)</f>
        <v>1</v>
      </c>
      <c r="Q545">
        <f>IF(G545=100,1,0)</f>
        <v>0</v>
      </c>
      <c r="R545" t="str">
        <f>IF(COUNTIF(pattern!$L$2:$L$100,A545),"ACTIVE","")</f>
        <v/>
      </c>
    </row>
    <row r="546" spans="1:18" x14ac:dyDescent="0.25">
      <c r="A546" t="s">
        <v>28</v>
      </c>
      <c r="B546" t="s">
        <v>838</v>
      </c>
      <c r="C546" s="6">
        <v>44867</v>
      </c>
      <c r="D546" t="s">
        <v>726</v>
      </c>
      <c r="E546">
        <v>60</v>
      </c>
      <c r="F546" s="2">
        <v>15</v>
      </c>
      <c r="G546">
        <v>0</v>
      </c>
      <c r="H546" t="s">
        <v>479</v>
      </c>
      <c r="I546">
        <f>WEEKNUM(C546)</f>
        <v>45</v>
      </c>
      <c r="J546" s="2">
        <f>F546-((G546/100)*F546)</f>
        <v>15</v>
      </c>
      <c r="K546" s="2">
        <f>(G546/100)*F546</f>
        <v>0</v>
      </c>
      <c r="L546" s="3">
        <f>J546*22.5</f>
        <v>337.5</v>
      </c>
      <c r="M546" t="str">
        <f>IF(G546=0,"Private",IF(G546=15,"Italki","Preply"))</f>
        <v>Private</v>
      </c>
      <c r="N546">
        <f>IF(M546="Italki",1,0)</f>
        <v>0</v>
      </c>
      <c r="O546">
        <f>IF(M546="Preply",1,0)</f>
        <v>0</v>
      </c>
      <c r="P546">
        <f>IF(M546="Private",1,0)</f>
        <v>1</v>
      </c>
      <c r="Q546">
        <f>IF(G546=100,1,0)</f>
        <v>0</v>
      </c>
      <c r="R546" t="str">
        <f>IF(COUNTIF(pattern!$L$2:$L$100,A546),"ACTIVE","")</f>
        <v/>
      </c>
    </row>
    <row r="547" spans="1:18" x14ac:dyDescent="0.25">
      <c r="A547" t="s">
        <v>28</v>
      </c>
      <c r="B547" t="s">
        <v>838</v>
      </c>
      <c r="C547" s="6">
        <v>44871</v>
      </c>
      <c r="D547" t="s">
        <v>782</v>
      </c>
      <c r="E547">
        <v>60</v>
      </c>
      <c r="F547" s="2">
        <v>15</v>
      </c>
      <c r="G547">
        <v>0</v>
      </c>
      <c r="H547" t="s">
        <v>479</v>
      </c>
      <c r="I547">
        <f>WEEKNUM(C547)</f>
        <v>46</v>
      </c>
      <c r="J547" s="2">
        <f>F547-((G547/100)*F547)</f>
        <v>15</v>
      </c>
      <c r="K547" s="2">
        <f>(G547/100)*F547</f>
        <v>0</v>
      </c>
      <c r="L547" s="3">
        <f>J547*22.5</f>
        <v>337.5</v>
      </c>
      <c r="M547" t="str">
        <f>IF(G547=0,"Private",IF(G547=15,"Italki","Preply"))</f>
        <v>Private</v>
      </c>
      <c r="N547">
        <f>IF(M547="Italki",1,0)</f>
        <v>0</v>
      </c>
      <c r="O547">
        <f>IF(M547="Preply",1,0)</f>
        <v>0</v>
      </c>
      <c r="P547">
        <f>IF(M547="Private",1,0)</f>
        <v>1</v>
      </c>
      <c r="Q547">
        <f>IF(G547=100,1,0)</f>
        <v>0</v>
      </c>
      <c r="R547" t="str">
        <f>IF(COUNTIF(pattern!$L$2:$L$100,A547),"ACTIVE","")</f>
        <v/>
      </c>
    </row>
    <row r="548" spans="1:18" x14ac:dyDescent="0.25">
      <c r="A548" t="s">
        <v>28</v>
      </c>
      <c r="B548" t="s">
        <v>838</v>
      </c>
      <c r="C548" s="6">
        <v>44900</v>
      </c>
      <c r="D548" t="s">
        <v>783</v>
      </c>
      <c r="E548">
        <v>60</v>
      </c>
      <c r="F548" s="2">
        <v>15</v>
      </c>
      <c r="G548">
        <v>0</v>
      </c>
      <c r="H548" t="s">
        <v>479</v>
      </c>
      <c r="I548">
        <f>WEEKNUM(C548)</f>
        <v>50</v>
      </c>
      <c r="J548" s="2">
        <f>F548-((G548/100)*F548)</f>
        <v>15</v>
      </c>
      <c r="K548" s="2">
        <f>(G548/100)*F548</f>
        <v>0</v>
      </c>
      <c r="L548" s="3">
        <f>J548*22.5</f>
        <v>337.5</v>
      </c>
      <c r="M548" t="str">
        <f>IF(G548=0,"Private",IF(G548=15,"Italki","Preply"))</f>
        <v>Private</v>
      </c>
      <c r="N548">
        <f>IF(M548="Italki",1,0)</f>
        <v>0</v>
      </c>
      <c r="O548">
        <f>IF(M548="Preply",1,0)</f>
        <v>0</v>
      </c>
      <c r="P548">
        <f>IF(M548="Private",1,0)</f>
        <v>1</v>
      </c>
      <c r="Q548">
        <f>IF(G548=100,1,0)</f>
        <v>0</v>
      </c>
      <c r="R548" t="str">
        <f>IF(COUNTIF(pattern!$L$2:$L$100,A548),"ACTIVE","")</f>
        <v/>
      </c>
    </row>
    <row r="549" spans="1:18" x14ac:dyDescent="0.25">
      <c r="A549" t="s">
        <v>463</v>
      </c>
      <c r="B549" t="s">
        <v>839</v>
      </c>
      <c r="C549" s="6">
        <v>44897</v>
      </c>
      <c r="D549" t="s">
        <v>46</v>
      </c>
      <c r="E549">
        <v>45</v>
      </c>
      <c r="F549" s="2">
        <v>16</v>
      </c>
      <c r="G549">
        <v>15</v>
      </c>
      <c r="H549" t="s">
        <v>480</v>
      </c>
      <c r="I549">
        <f>WEEKNUM(C549)</f>
        <v>49</v>
      </c>
      <c r="J549" s="2">
        <f>F549-((G549/100)*F549)</f>
        <v>13.6</v>
      </c>
      <c r="K549" s="2">
        <f>(G549/100)*F549</f>
        <v>2.4</v>
      </c>
      <c r="L549" s="3">
        <f>J549*22.5</f>
        <v>306</v>
      </c>
      <c r="M549" t="str">
        <f>IF(G549=0,"Private",IF(G549=15,"Italki","Preply"))</f>
        <v>Italki</v>
      </c>
      <c r="N549">
        <f>IF(M549="Italki",1,0)</f>
        <v>1</v>
      </c>
      <c r="O549">
        <f>IF(M549="Preply",1,0)</f>
        <v>0</v>
      </c>
      <c r="P549">
        <f>IF(M549="Private",1,0)</f>
        <v>0</v>
      </c>
      <c r="Q549">
        <f>IF(G549=100,1,0)</f>
        <v>0</v>
      </c>
      <c r="R549" t="str">
        <f>IF(COUNTIF(pattern!$L$2:$L$100,A549),"ACTIVE","")</f>
        <v>ACTIVE</v>
      </c>
    </row>
    <row r="550" spans="1:18" x14ac:dyDescent="0.25">
      <c r="A550" t="s">
        <v>463</v>
      </c>
      <c r="B550" t="s">
        <v>839</v>
      </c>
      <c r="C550" s="6">
        <v>44904</v>
      </c>
      <c r="D550" t="s">
        <v>671</v>
      </c>
      <c r="E550">
        <v>45</v>
      </c>
      <c r="F550" s="2">
        <v>16</v>
      </c>
      <c r="G550">
        <v>15</v>
      </c>
      <c r="H550" t="s">
        <v>480</v>
      </c>
      <c r="I550">
        <f>WEEKNUM(C550)</f>
        <v>50</v>
      </c>
      <c r="J550" s="2">
        <f>F550-((G550/100)*F550)</f>
        <v>13.6</v>
      </c>
      <c r="K550" s="2">
        <f>(G550/100)*F550</f>
        <v>2.4</v>
      </c>
      <c r="L550" s="3">
        <f>J550*22.5</f>
        <v>306</v>
      </c>
      <c r="M550" t="str">
        <f>IF(G550=0,"Private",IF(G550=15,"Italki","Preply"))</f>
        <v>Italki</v>
      </c>
      <c r="N550">
        <f>IF(M550="Italki",1,0)</f>
        <v>1</v>
      </c>
      <c r="O550">
        <f>IF(M550="Preply",1,0)</f>
        <v>0</v>
      </c>
      <c r="P550">
        <f>IF(M550="Private",1,0)</f>
        <v>0</v>
      </c>
      <c r="Q550">
        <f>IF(G550=100,1,0)</f>
        <v>0</v>
      </c>
      <c r="R550" t="str">
        <f>IF(COUNTIF(pattern!$L$2:$L$100,A550),"ACTIVE","")</f>
        <v>ACTIVE</v>
      </c>
    </row>
    <row r="551" spans="1:18" x14ac:dyDescent="0.25">
      <c r="A551" t="s">
        <v>463</v>
      </c>
      <c r="B551" t="s">
        <v>839</v>
      </c>
      <c r="C551" s="6">
        <v>44911</v>
      </c>
      <c r="D551" t="s">
        <v>3</v>
      </c>
      <c r="E551">
        <v>45</v>
      </c>
      <c r="F551" s="2">
        <v>16</v>
      </c>
      <c r="G551">
        <v>15</v>
      </c>
      <c r="H551" t="s">
        <v>480</v>
      </c>
      <c r="I551">
        <f>WEEKNUM(C551)</f>
        <v>51</v>
      </c>
      <c r="J551" s="2">
        <f>F551-((G551/100)*F551)</f>
        <v>13.6</v>
      </c>
      <c r="K551" s="2">
        <f>(G551/100)*F551</f>
        <v>2.4</v>
      </c>
      <c r="L551" s="3">
        <f>J551*22.5</f>
        <v>306</v>
      </c>
      <c r="M551" t="str">
        <f>IF(G551=0,"Private",IF(G551=15,"Italki","Preply"))</f>
        <v>Italki</v>
      </c>
      <c r="N551">
        <f>IF(M551="Italki",1,0)</f>
        <v>1</v>
      </c>
      <c r="O551">
        <f>IF(M551="Preply",1,0)</f>
        <v>0</v>
      </c>
      <c r="P551">
        <f>IF(M551="Private",1,0)</f>
        <v>0</v>
      </c>
      <c r="Q551">
        <f>IF(G551=100,1,0)</f>
        <v>0</v>
      </c>
      <c r="R551" t="str">
        <f>IF(COUNTIF(pattern!$L$2:$L$100,A551),"ACTIVE","")</f>
        <v>ACTIVE</v>
      </c>
    </row>
    <row r="552" spans="1:18" x14ac:dyDescent="0.25">
      <c r="A552" t="s">
        <v>463</v>
      </c>
      <c r="B552" t="s">
        <v>839</v>
      </c>
      <c r="C552" s="6">
        <v>44911</v>
      </c>
      <c r="D552" t="s">
        <v>710</v>
      </c>
      <c r="E552">
        <v>45</v>
      </c>
      <c r="F552" s="2">
        <v>16</v>
      </c>
      <c r="G552">
        <v>15</v>
      </c>
      <c r="H552" t="s">
        <v>480</v>
      </c>
      <c r="I552">
        <f>WEEKNUM(C552)</f>
        <v>51</v>
      </c>
      <c r="J552" s="2">
        <f>F552-((G552/100)*F552)</f>
        <v>13.6</v>
      </c>
      <c r="K552" s="2">
        <f>(G552/100)*F552</f>
        <v>2.4</v>
      </c>
      <c r="L552" s="3">
        <f>J552*22.5</f>
        <v>306</v>
      </c>
      <c r="M552" t="str">
        <f>IF(G552=0,"Private",IF(G552=15,"Italki","Preply"))</f>
        <v>Italki</v>
      </c>
      <c r="N552">
        <f>IF(M552="Italki",1,0)</f>
        <v>1</v>
      </c>
      <c r="O552">
        <f>IF(M552="Preply",1,0)</f>
        <v>0</v>
      </c>
      <c r="P552">
        <f>IF(M552="Private",1,0)</f>
        <v>0</v>
      </c>
      <c r="Q552">
        <f>IF(G552=100,1,0)</f>
        <v>0</v>
      </c>
      <c r="R552" t="str">
        <f>IF(COUNTIF(pattern!$L$2:$L$100,A552),"ACTIVE","")</f>
        <v>ACTIVE</v>
      </c>
    </row>
    <row r="553" spans="1:18" x14ac:dyDescent="0.25">
      <c r="A553" t="s">
        <v>484</v>
      </c>
      <c r="B553" t="s">
        <v>840</v>
      </c>
      <c r="C553" s="6">
        <v>44520</v>
      </c>
      <c r="D553" t="s">
        <v>46</v>
      </c>
      <c r="E553">
        <v>60</v>
      </c>
      <c r="F553" s="2">
        <v>4</v>
      </c>
      <c r="G553">
        <v>100</v>
      </c>
      <c r="H553" t="s">
        <v>479</v>
      </c>
      <c r="I553">
        <f>WEEKNUM(C553)</f>
        <v>47</v>
      </c>
      <c r="J553" s="2">
        <f>F553-((G553/100)*F553)</f>
        <v>0</v>
      </c>
      <c r="K553" s="2">
        <f>(G553/100)*F553</f>
        <v>4</v>
      </c>
      <c r="L553" s="3">
        <f>J553*22.5</f>
        <v>0</v>
      </c>
      <c r="M553" t="str">
        <f>IF(G553=0,"Private",IF(G553=15,"Italki","Preply"))</f>
        <v>Preply</v>
      </c>
      <c r="N553">
        <f>IF(M553="Italki",1,0)</f>
        <v>0</v>
      </c>
      <c r="O553">
        <f>IF(M553="Preply",1,0)</f>
        <v>1</v>
      </c>
      <c r="P553">
        <f>IF(M553="Private",1,0)</f>
        <v>0</v>
      </c>
      <c r="Q553">
        <f>IF(G553=100,1,0)</f>
        <v>1</v>
      </c>
      <c r="R553" t="str">
        <f>IF(COUNTIF(pattern!$L$2:$L$100,A553),"ACTIVE","")</f>
        <v/>
      </c>
    </row>
    <row r="554" spans="1:18" x14ac:dyDescent="0.25">
      <c r="A554" t="s">
        <v>454</v>
      </c>
      <c r="B554" t="s">
        <v>841</v>
      </c>
      <c r="C554" s="6">
        <v>44866</v>
      </c>
      <c r="D554" t="s">
        <v>46</v>
      </c>
      <c r="E554">
        <v>60</v>
      </c>
      <c r="F554" s="2">
        <v>8</v>
      </c>
      <c r="G554">
        <v>15</v>
      </c>
      <c r="H554" t="s">
        <v>479</v>
      </c>
      <c r="I554">
        <f>WEEKNUM(C554)</f>
        <v>45</v>
      </c>
      <c r="J554" s="2">
        <f>F554-((G554/100)*F554)</f>
        <v>6.8</v>
      </c>
      <c r="K554" s="2">
        <f>(G554/100)*F554</f>
        <v>1.2</v>
      </c>
      <c r="L554" s="3">
        <f>J554*22.5</f>
        <v>153</v>
      </c>
      <c r="M554" t="str">
        <f>IF(G554=0,"Private",IF(G554=15,"Italki","Preply"))</f>
        <v>Italki</v>
      </c>
      <c r="N554">
        <f>IF(M554="Italki",1,0)</f>
        <v>1</v>
      </c>
      <c r="O554">
        <f>IF(M554="Preply",1,0)</f>
        <v>0</v>
      </c>
      <c r="P554">
        <f>IF(M554="Private",1,0)</f>
        <v>0</v>
      </c>
      <c r="Q554">
        <f>IF(G554=100,1,0)</f>
        <v>0</v>
      </c>
      <c r="R554" t="str">
        <f>IF(COUNTIF(pattern!$L$2:$L$100,A554),"ACTIVE","")</f>
        <v>ACTIVE</v>
      </c>
    </row>
    <row r="555" spans="1:18" x14ac:dyDescent="0.25">
      <c r="A555" t="s">
        <v>454</v>
      </c>
      <c r="B555" t="s">
        <v>841</v>
      </c>
      <c r="C555" s="6">
        <v>44873</v>
      </c>
      <c r="D555" t="s">
        <v>44</v>
      </c>
      <c r="E555">
        <v>60</v>
      </c>
      <c r="F555" s="2">
        <v>24</v>
      </c>
      <c r="G555">
        <v>15</v>
      </c>
      <c r="H555" t="s">
        <v>479</v>
      </c>
      <c r="I555">
        <f>WEEKNUM(C555)</f>
        <v>46</v>
      </c>
      <c r="J555" s="2">
        <f>F555-((G555/100)*F555)</f>
        <v>20.399999999999999</v>
      </c>
      <c r="K555" s="2">
        <f>(G555/100)*F555</f>
        <v>3.5999999999999996</v>
      </c>
      <c r="L555" s="3">
        <f>J555*22.5</f>
        <v>458.99999999999994</v>
      </c>
      <c r="M555" t="str">
        <f>IF(G555=0,"Private",IF(G555=15,"Italki","Preply"))</f>
        <v>Italki</v>
      </c>
      <c r="N555">
        <f>IF(M555="Italki",1,0)</f>
        <v>1</v>
      </c>
      <c r="O555">
        <f>IF(M555="Preply",1,0)</f>
        <v>0</v>
      </c>
      <c r="P555">
        <f>IF(M555="Private",1,0)</f>
        <v>0</v>
      </c>
      <c r="Q555">
        <f>IF(G555=100,1,0)</f>
        <v>0</v>
      </c>
      <c r="R555" t="str">
        <f>IF(COUNTIF(pattern!$L$2:$L$100,A555),"ACTIVE","")</f>
        <v>ACTIVE</v>
      </c>
    </row>
    <row r="556" spans="1:18" x14ac:dyDescent="0.25">
      <c r="A556" t="s">
        <v>454</v>
      </c>
      <c r="B556" t="s">
        <v>841</v>
      </c>
      <c r="C556" s="6">
        <v>44880</v>
      </c>
      <c r="D556" t="s">
        <v>455</v>
      </c>
      <c r="E556">
        <v>60</v>
      </c>
      <c r="F556" s="2">
        <v>24</v>
      </c>
      <c r="G556">
        <v>15</v>
      </c>
      <c r="H556" t="s">
        <v>479</v>
      </c>
      <c r="I556">
        <f>WEEKNUM(C556)</f>
        <v>47</v>
      </c>
      <c r="J556" s="2">
        <f>F556-((G556/100)*F556)</f>
        <v>20.399999999999999</v>
      </c>
      <c r="K556" s="2">
        <f>(G556/100)*F556</f>
        <v>3.5999999999999996</v>
      </c>
      <c r="L556" s="3">
        <f>J556*22.5</f>
        <v>458.99999999999994</v>
      </c>
      <c r="M556" t="str">
        <f>IF(G556=0,"Private",IF(G556=15,"Italki","Preply"))</f>
        <v>Italki</v>
      </c>
      <c r="N556">
        <f>IF(M556="Italki",1,0)</f>
        <v>1</v>
      </c>
      <c r="O556">
        <f>IF(M556="Preply",1,0)</f>
        <v>0</v>
      </c>
      <c r="P556">
        <f>IF(M556="Private",1,0)</f>
        <v>0</v>
      </c>
      <c r="Q556">
        <f>IF(G556=100,1,0)</f>
        <v>0</v>
      </c>
      <c r="R556" t="str">
        <f>IF(COUNTIF(pattern!$L$2:$L$100,A556),"ACTIVE","")</f>
        <v>ACTIVE</v>
      </c>
    </row>
    <row r="557" spans="1:18" x14ac:dyDescent="0.25">
      <c r="A557" t="s">
        <v>454</v>
      </c>
      <c r="B557" t="s">
        <v>841</v>
      </c>
      <c r="C557" s="6">
        <v>44887</v>
      </c>
      <c r="D557" t="s">
        <v>640</v>
      </c>
      <c r="E557">
        <v>60</v>
      </c>
      <c r="F557" s="2">
        <v>24</v>
      </c>
      <c r="G557">
        <v>15</v>
      </c>
      <c r="H557" t="s">
        <v>479</v>
      </c>
      <c r="I557">
        <f>WEEKNUM(C557)</f>
        <v>48</v>
      </c>
      <c r="J557" s="2">
        <f>F557-((G557/100)*F557)</f>
        <v>20.399999999999999</v>
      </c>
      <c r="K557" s="2">
        <f>(G557/100)*F557</f>
        <v>3.5999999999999996</v>
      </c>
      <c r="L557" s="3">
        <f>J557*22.5</f>
        <v>458.99999999999994</v>
      </c>
      <c r="M557" t="str">
        <f>IF(G557=0,"Private",IF(G557=15,"Italki","Preply"))</f>
        <v>Italki</v>
      </c>
      <c r="N557">
        <f>IF(M557="Italki",1,0)</f>
        <v>1</v>
      </c>
      <c r="O557">
        <f>IF(M557="Preply",1,0)</f>
        <v>0</v>
      </c>
      <c r="P557">
        <f>IF(M557="Private",1,0)</f>
        <v>0</v>
      </c>
      <c r="Q557">
        <f>IF(G557=100,1,0)</f>
        <v>0</v>
      </c>
      <c r="R557" t="str">
        <f>IF(COUNTIF(pattern!$L$2:$L$100,A557),"ACTIVE","")</f>
        <v>ACTIVE</v>
      </c>
    </row>
    <row r="558" spans="1:18" x14ac:dyDescent="0.25">
      <c r="A558" t="s">
        <v>454</v>
      </c>
      <c r="B558" t="s">
        <v>841</v>
      </c>
      <c r="C558" s="6">
        <v>44894</v>
      </c>
      <c r="D558" t="s">
        <v>66</v>
      </c>
      <c r="E558">
        <v>60</v>
      </c>
      <c r="F558" s="2">
        <v>24</v>
      </c>
      <c r="G558">
        <v>15</v>
      </c>
      <c r="H558" t="s">
        <v>479</v>
      </c>
      <c r="I558">
        <f>WEEKNUM(C558)</f>
        <v>49</v>
      </c>
      <c r="J558" s="2">
        <f>F558-((G558/100)*F558)</f>
        <v>20.399999999999999</v>
      </c>
      <c r="K558" s="2">
        <f>(G558/100)*F558</f>
        <v>3.5999999999999996</v>
      </c>
      <c r="L558" s="3">
        <f>J558*22.5</f>
        <v>458.99999999999994</v>
      </c>
      <c r="M558" t="str">
        <f>IF(G558=0,"Private",IF(G558=15,"Italki","Preply"))</f>
        <v>Italki</v>
      </c>
      <c r="N558">
        <f>IF(M558="Italki",1,0)</f>
        <v>1</v>
      </c>
      <c r="O558">
        <f>IF(M558="Preply",1,0)</f>
        <v>0</v>
      </c>
      <c r="P558">
        <f>IF(M558="Private",1,0)</f>
        <v>0</v>
      </c>
      <c r="Q558">
        <f>IF(G558=100,1,0)</f>
        <v>0</v>
      </c>
      <c r="R558" t="str">
        <f>IF(COUNTIF(pattern!$L$2:$L$100,A558),"ACTIVE","")</f>
        <v>ACTIVE</v>
      </c>
    </row>
    <row r="559" spans="1:18" x14ac:dyDescent="0.25">
      <c r="A559" t="s">
        <v>454</v>
      </c>
      <c r="B559" t="s">
        <v>841</v>
      </c>
      <c r="C559" s="6">
        <v>44902</v>
      </c>
      <c r="D559" t="s">
        <v>464</v>
      </c>
      <c r="E559">
        <v>60</v>
      </c>
      <c r="F559" s="2">
        <v>24</v>
      </c>
      <c r="G559">
        <v>15</v>
      </c>
      <c r="H559" t="s">
        <v>479</v>
      </c>
      <c r="I559">
        <f>WEEKNUM(C559)</f>
        <v>50</v>
      </c>
      <c r="J559" s="2">
        <f>F559-((G559/100)*F559)</f>
        <v>20.399999999999999</v>
      </c>
      <c r="K559" s="2">
        <f>(G559/100)*F559</f>
        <v>3.5999999999999996</v>
      </c>
      <c r="L559" s="3">
        <f>J559*22.5</f>
        <v>458.99999999999994</v>
      </c>
      <c r="M559" t="str">
        <f>IF(G559=0,"Private",IF(G559=15,"Italki","Preply"))</f>
        <v>Italki</v>
      </c>
      <c r="N559">
        <f>IF(M559="Italki",1,0)</f>
        <v>1</v>
      </c>
      <c r="O559">
        <f>IF(M559="Preply",1,0)</f>
        <v>0</v>
      </c>
      <c r="P559">
        <f>IF(M559="Private",1,0)</f>
        <v>0</v>
      </c>
      <c r="Q559">
        <f>IF(G559=100,1,0)</f>
        <v>0</v>
      </c>
      <c r="R559" t="str">
        <f>IF(COUNTIF(pattern!$L$2:$L$100,A559),"ACTIVE","")</f>
        <v>ACTIVE</v>
      </c>
    </row>
    <row r="560" spans="1:18" x14ac:dyDescent="0.25">
      <c r="A560" t="s">
        <v>7</v>
      </c>
      <c r="B560" t="s">
        <v>842</v>
      </c>
      <c r="C560" s="6">
        <v>43903</v>
      </c>
      <c r="D560" t="s">
        <v>33</v>
      </c>
      <c r="E560">
        <v>90</v>
      </c>
      <c r="F560" s="2">
        <v>16</v>
      </c>
      <c r="G560">
        <v>0</v>
      </c>
      <c r="H560" s="3" t="s">
        <v>479</v>
      </c>
      <c r="I560">
        <f>WEEKNUM(C560)</f>
        <v>11</v>
      </c>
      <c r="J560" s="2">
        <f>F560-((G560/100)*F560)</f>
        <v>16</v>
      </c>
      <c r="K560" s="2">
        <f>(G560/100)*F560</f>
        <v>0</v>
      </c>
      <c r="L560" s="3">
        <f>J560*22.5</f>
        <v>360</v>
      </c>
      <c r="M560" t="str">
        <f>IF(G560=0,"Private",IF(G560=15,"Italki","Preply"))</f>
        <v>Private</v>
      </c>
      <c r="N560">
        <f>IF(M560="Italki",1,0)</f>
        <v>0</v>
      </c>
      <c r="O560">
        <f>IF(M560="Preply",1,0)</f>
        <v>0</v>
      </c>
      <c r="P560">
        <f>IF(M560="Private",1,0)</f>
        <v>1</v>
      </c>
      <c r="Q560">
        <f>IF(G560=100,1,0)</f>
        <v>0</v>
      </c>
      <c r="R560" t="str">
        <f>IF(COUNTIF(pattern!$L$2:$L$100,A560),"ACTIVE","")</f>
        <v/>
      </c>
    </row>
    <row r="561" spans="1:18" x14ac:dyDescent="0.25">
      <c r="A561" t="s">
        <v>7</v>
      </c>
      <c r="B561" t="s">
        <v>842</v>
      </c>
      <c r="C561" s="6">
        <v>43906</v>
      </c>
      <c r="D561" t="s">
        <v>48</v>
      </c>
      <c r="E561">
        <v>90</v>
      </c>
      <c r="F561" s="2">
        <v>16</v>
      </c>
      <c r="G561">
        <v>0</v>
      </c>
      <c r="H561" s="3" t="s">
        <v>479</v>
      </c>
      <c r="I561">
        <f>WEEKNUM(C561)</f>
        <v>12</v>
      </c>
      <c r="J561" s="2">
        <f>F561-((G561/100)*F561)</f>
        <v>16</v>
      </c>
      <c r="K561" s="2">
        <f>(G561/100)*F561</f>
        <v>0</v>
      </c>
      <c r="L561" s="3">
        <f>J561*22.5</f>
        <v>360</v>
      </c>
      <c r="M561" t="str">
        <f>IF(G561=0,"Private",IF(G561=15,"Italki","Preply"))</f>
        <v>Private</v>
      </c>
      <c r="N561">
        <f>IF(M561="Italki",1,0)</f>
        <v>0</v>
      </c>
      <c r="O561">
        <f>IF(M561="Preply",1,0)</f>
        <v>0</v>
      </c>
      <c r="P561">
        <f>IF(M561="Private",1,0)</f>
        <v>1</v>
      </c>
      <c r="Q561">
        <f>IF(G561=100,1,0)</f>
        <v>0</v>
      </c>
      <c r="R561" t="str">
        <f>IF(COUNTIF(pattern!$L$2:$L$100,A561),"ACTIVE","")</f>
        <v/>
      </c>
    </row>
    <row r="562" spans="1:18" x14ac:dyDescent="0.25">
      <c r="A562" t="s">
        <v>7</v>
      </c>
      <c r="B562" t="s">
        <v>842</v>
      </c>
      <c r="C562" s="6">
        <v>43910</v>
      </c>
      <c r="D562" t="s">
        <v>4</v>
      </c>
      <c r="E562">
        <v>90</v>
      </c>
      <c r="F562" s="2">
        <v>16</v>
      </c>
      <c r="G562">
        <v>0</v>
      </c>
      <c r="H562" s="3" t="s">
        <v>479</v>
      </c>
      <c r="I562">
        <f>WEEKNUM(C562)</f>
        <v>12</v>
      </c>
      <c r="J562" s="2">
        <f>F562-((G562/100)*F562)</f>
        <v>16</v>
      </c>
      <c r="K562" s="2">
        <f>(G562/100)*F562</f>
        <v>0</v>
      </c>
      <c r="L562" s="3">
        <f>J562*22.5</f>
        <v>360</v>
      </c>
      <c r="M562" t="str">
        <f>IF(G562=0,"Private",IF(G562=15,"Italki","Preply"))</f>
        <v>Private</v>
      </c>
      <c r="N562">
        <f>IF(M562="Italki",1,0)</f>
        <v>0</v>
      </c>
      <c r="O562">
        <f>IF(M562="Preply",1,0)</f>
        <v>0</v>
      </c>
      <c r="P562">
        <f>IF(M562="Private",1,0)</f>
        <v>1</v>
      </c>
      <c r="Q562">
        <f>IF(G562=100,1,0)</f>
        <v>0</v>
      </c>
      <c r="R562" t="str">
        <f>IF(COUNTIF(pattern!$L$2:$L$100,A562),"ACTIVE","")</f>
        <v/>
      </c>
    </row>
    <row r="563" spans="1:18" x14ac:dyDescent="0.25">
      <c r="A563" t="s">
        <v>7</v>
      </c>
      <c r="B563" t="s">
        <v>842</v>
      </c>
      <c r="C563" s="6">
        <v>43913</v>
      </c>
      <c r="D563" t="s">
        <v>71</v>
      </c>
      <c r="E563">
        <v>90</v>
      </c>
      <c r="F563" s="2">
        <v>16</v>
      </c>
      <c r="G563">
        <v>0</v>
      </c>
      <c r="H563" s="3" t="s">
        <v>479</v>
      </c>
      <c r="I563">
        <f>WEEKNUM(C563)</f>
        <v>13</v>
      </c>
      <c r="J563" s="2">
        <f>F563-((G563/100)*F563)</f>
        <v>16</v>
      </c>
      <c r="K563" s="2">
        <f>(G563/100)*F563</f>
        <v>0</v>
      </c>
      <c r="L563" s="3">
        <f>J563*22.5</f>
        <v>360</v>
      </c>
      <c r="M563" t="str">
        <f>IF(G563=0,"Private",IF(G563=15,"Italki","Preply"))</f>
        <v>Private</v>
      </c>
      <c r="N563">
        <f>IF(M563="Italki",1,0)</f>
        <v>0</v>
      </c>
      <c r="O563">
        <f>IF(M563="Preply",1,0)</f>
        <v>0</v>
      </c>
      <c r="P563">
        <f>IF(M563="Private",1,0)</f>
        <v>1</v>
      </c>
      <c r="Q563">
        <f>IF(G563=100,1,0)</f>
        <v>0</v>
      </c>
      <c r="R563" t="str">
        <f>IF(COUNTIF(pattern!$L$2:$L$100,A563),"ACTIVE","")</f>
        <v/>
      </c>
    </row>
    <row r="564" spans="1:18" x14ac:dyDescent="0.25">
      <c r="A564" t="s">
        <v>7</v>
      </c>
      <c r="B564" t="s">
        <v>842</v>
      </c>
      <c r="C564" s="6">
        <v>43917</v>
      </c>
      <c r="D564" t="s">
        <v>5</v>
      </c>
      <c r="E564">
        <v>90</v>
      </c>
      <c r="F564" s="2">
        <v>17.37142857142857</v>
      </c>
      <c r="G564">
        <v>0</v>
      </c>
      <c r="H564" s="3" t="s">
        <v>479</v>
      </c>
      <c r="I564">
        <f>WEEKNUM(C564)</f>
        <v>13</v>
      </c>
      <c r="J564" s="2">
        <f>F564-((G564/100)*F564)</f>
        <v>17.37142857142857</v>
      </c>
      <c r="K564" s="2">
        <f>(G564/100)*F564</f>
        <v>0</v>
      </c>
      <c r="L564" s="3">
        <f>J564*22.5</f>
        <v>390.85714285714283</v>
      </c>
      <c r="M564" t="str">
        <f>IF(G564=0,"Private",IF(G564=15,"Italki","Preply"))</f>
        <v>Private</v>
      </c>
      <c r="N564">
        <f>IF(M564="Italki",1,0)</f>
        <v>0</v>
      </c>
      <c r="O564">
        <f>IF(M564="Preply",1,0)</f>
        <v>0</v>
      </c>
      <c r="P564">
        <f>IF(M564="Private",1,0)</f>
        <v>1</v>
      </c>
      <c r="Q564">
        <f>IF(G564=100,1,0)</f>
        <v>0</v>
      </c>
      <c r="R564" t="str">
        <f>IF(COUNTIF(pattern!$L$2:$L$100,A564),"ACTIVE","")</f>
        <v/>
      </c>
    </row>
    <row r="565" spans="1:18" x14ac:dyDescent="0.25">
      <c r="A565" t="s">
        <v>7</v>
      </c>
      <c r="B565" t="s">
        <v>842</v>
      </c>
      <c r="C565" s="6">
        <v>43920</v>
      </c>
      <c r="D565" t="s">
        <v>89</v>
      </c>
      <c r="E565">
        <v>90</v>
      </c>
      <c r="F565" s="2">
        <v>17.37142857142857</v>
      </c>
      <c r="G565">
        <v>0</v>
      </c>
      <c r="H565" s="3" t="s">
        <v>479</v>
      </c>
      <c r="I565">
        <f>WEEKNUM(C565)</f>
        <v>14</v>
      </c>
      <c r="J565" s="2">
        <f>F565-((G565/100)*F565)</f>
        <v>17.37142857142857</v>
      </c>
      <c r="K565" s="2">
        <f>(G565/100)*F565</f>
        <v>0</v>
      </c>
      <c r="L565" s="3">
        <f>J565*22.5</f>
        <v>390.85714285714283</v>
      </c>
      <c r="M565" t="str">
        <f>IF(G565=0,"Private",IF(G565=15,"Italki","Preply"))</f>
        <v>Private</v>
      </c>
      <c r="N565">
        <f>IF(M565="Italki",1,0)</f>
        <v>0</v>
      </c>
      <c r="O565">
        <f>IF(M565="Preply",1,0)</f>
        <v>0</v>
      </c>
      <c r="P565">
        <f>IF(M565="Private",1,0)</f>
        <v>1</v>
      </c>
      <c r="Q565">
        <f>IF(G565=100,1,0)</f>
        <v>0</v>
      </c>
      <c r="R565" t="str">
        <f>IF(COUNTIF(pattern!$L$2:$L$100,A565),"ACTIVE","")</f>
        <v/>
      </c>
    </row>
    <row r="566" spans="1:18" x14ac:dyDescent="0.25">
      <c r="A566" t="s">
        <v>7</v>
      </c>
      <c r="B566" t="s">
        <v>842</v>
      </c>
      <c r="C566" s="6">
        <v>43924</v>
      </c>
      <c r="D566" t="s">
        <v>96</v>
      </c>
      <c r="E566">
        <v>90</v>
      </c>
      <c r="F566" s="2">
        <v>17.37142857142857</v>
      </c>
      <c r="G566">
        <v>0</v>
      </c>
      <c r="H566" s="3" t="s">
        <v>479</v>
      </c>
      <c r="I566">
        <f>WEEKNUM(C566)</f>
        <v>14</v>
      </c>
      <c r="J566" s="2">
        <f>F566-((G566/100)*F566)</f>
        <v>17.37142857142857</v>
      </c>
      <c r="K566" s="2">
        <f>(G566/100)*F566</f>
        <v>0</v>
      </c>
      <c r="L566" s="3">
        <f>J566*22.5</f>
        <v>390.85714285714283</v>
      </c>
      <c r="M566" t="str">
        <f>IF(G566=0,"Private",IF(G566=15,"Italki","Preply"))</f>
        <v>Private</v>
      </c>
      <c r="N566">
        <f>IF(M566="Italki",1,0)</f>
        <v>0</v>
      </c>
      <c r="O566">
        <f>IF(M566="Preply",1,0)</f>
        <v>0</v>
      </c>
      <c r="P566">
        <f>IF(M566="Private",1,0)</f>
        <v>1</v>
      </c>
      <c r="Q566">
        <f>IF(G566=100,1,0)</f>
        <v>0</v>
      </c>
      <c r="R566" t="str">
        <f>IF(COUNTIF(pattern!$L$2:$L$100,A566),"ACTIVE","")</f>
        <v/>
      </c>
    </row>
    <row r="567" spans="1:18" x14ac:dyDescent="0.25">
      <c r="A567" t="s">
        <v>7</v>
      </c>
      <c r="B567" t="s">
        <v>842</v>
      </c>
      <c r="C567" s="6">
        <v>43927</v>
      </c>
      <c r="D567" t="s">
        <v>104</v>
      </c>
      <c r="E567">
        <v>90</v>
      </c>
      <c r="F567" s="2">
        <v>17.37142857142857</v>
      </c>
      <c r="G567">
        <v>0</v>
      </c>
      <c r="H567" s="3" t="s">
        <v>479</v>
      </c>
      <c r="I567">
        <f>WEEKNUM(C567)</f>
        <v>15</v>
      </c>
      <c r="J567" s="2">
        <f>F567-((G567/100)*F567)</f>
        <v>17.37142857142857</v>
      </c>
      <c r="K567" s="2">
        <f>(G567/100)*F567</f>
        <v>0</v>
      </c>
      <c r="L567" s="3">
        <f>J567*22.5</f>
        <v>390.85714285714283</v>
      </c>
      <c r="M567" t="str">
        <f>IF(G567=0,"Private",IF(G567=15,"Italki","Preply"))</f>
        <v>Private</v>
      </c>
      <c r="N567">
        <f>IF(M567="Italki",1,0)</f>
        <v>0</v>
      </c>
      <c r="O567">
        <f>IF(M567="Preply",1,0)</f>
        <v>0</v>
      </c>
      <c r="P567">
        <f>IF(M567="Private",1,0)</f>
        <v>1</v>
      </c>
      <c r="Q567">
        <f>IF(G567=100,1,0)</f>
        <v>0</v>
      </c>
      <c r="R567" t="str">
        <f>IF(COUNTIF(pattern!$L$2:$L$100,A567),"ACTIVE","")</f>
        <v/>
      </c>
    </row>
    <row r="568" spans="1:18" x14ac:dyDescent="0.25">
      <c r="A568" t="s">
        <v>7</v>
      </c>
      <c r="B568" t="s">
        <v>842</v>
      </c>
      <c r="C568" s="6">
        <v>43931</v>
      </c>
      <c r="D568" t="s">
        <v>6</v>
      </c>
      <c r="E568">
        <v>90</v>
      </c>
      <c r="F568" s="2">
        <v>17.37142857142857</v>
      </c>
      <c r="G568">
        <v>0</v>
      </c>
      <c r="H568" s="3" t="s">
        <v>479</v>
      </c>
      <c r="I568">
        <f>WEEKNUM(C568)</f>
        <v>15</v>
      </c>
      <c r="J568" s="2">
        <f>F568-((G568/100)*F568)</f>
        <v>17.37142857142857</v>
      </c>
      <c r="K568" s="2">
        <f>(G568/100)*F568</f>
        <v>0</v>
      </c>
      <c r="L568" s="3">
        <f>J568*22.5</f>
        <v>390.85714285714283</v>
      </c>
      <c r="M568" t="str">
        <f>IF(G568=0,"Private",IF(G568=15,"Italki","Preply"))</f>
        <v>Private</v>
      </c>
      <c r="N568">
        <f>IF(M568="Italki",1,0)</f>
        <v>0</v>
      </c>
      <c r="O568">
        <f>IF(M568="Preply",1,0)</f>
        <v>0</v>
      </c>
      <c r="P568">
        <f>IF(M568="Private",1,0)</f>
        <v>1</v>
      </c>
      <c r="Q568">
        <f>IF(G568=100,1,0)</f>
        <v>0</v>
      </c>
      <c r="R568" t="str">
        <f>IF(COUNTIF(pattern!$L$2:$L$100,A568),"ACTIVE","")</f>
        <v/>
      </c>
    </row>
    <row r="569" spans="1:18" x14ac:dyDescent="0.25">
      <c r="A569" t="s">
        <v>7</v>
      </c>
      <c r="B569" t="s">
        <v>842</v>
      </c>
      <c r="C569" s="6">
        <v>43934</v>
      </c>
      <c r="D569" t="s">
        <v>119</v>
      </c>
      <c r="E569">
        <v>90</v>
      </c>
      <c r="F569" s="2">
        <v>17.37142857142857</v>
      </c>
      <c r="G569">
        <v>0</v>
      </c>
      <c r="H569" s="3" t="s">
        <v>479</v>
      </c>
      <c r="I569">
        <f>WEEKNUM(C569)</f>
        <v>16</v>
      </c>
      <c r="J569" s="2">
        <f>F569-((G569/100)*F569)</f>
        <v>17.37142857142857</v>
      </c>
      <c r="K569" s="2">
        <f>(G569/100)*F569</f>
        <v>0</v>
      </c>
      <c r="L569" s="3">
        <f>J569*22.5</f>
        <v>390.85714285714283</v>
      </c>
      <c r="M569" t="str">
        <f>IF(G569=0,"Private",IF(G569=15,"Italki","Preply"))</f>
        <v>Private</v>
      </c>
      <c r="N569">
        <f>IF(M569="Italki",1,0)</f>
        <v>0</v>
      </c>
      <c r="O569">
        <f>IF(M569="Preply",1,0)</f>
        <v>0</v>
      </c>
      <c r="P569">
        <f>IF(M569="Private",1,0)</f>
        <v>1</v>
      </c>
      <c r="Q569">
        <f>IF(G569=100,1,0)</f>
        <v>0</v>
      </c>
      <c r="R569" t="str">
        <f>IF(COUNTIF(pattern!$L$2:$L$100,A569),"ACTIVE","")</f>
        <v/>
      </c>
    </row>
    <row r="570" spans="1:18" x14ac:dyDescent="0.25">
      <c r="A570" t="s">
        <v>7</v>
      </c>
      <c r="B570" t="s">
        <v>842</v>
      </c>
      <c r="C570" s="6">
        <v>43938</v>
      </c>
      <c r="D570" t="s">
        <v>126</v>
      </c>
      <c r="E570">
        <v>90</v>
      </c>
      <c r="F570" s="2">
        <v>17.37142857142857</v>
      </c>
      <c r="G570">
        <v>0</v>
      </c>
      <c r="H570" s="3" t="s">
        <v>479</v>
      </c>
      <c r="I570">
        <f>WEEKNUM(C570)</f>
        <v>16</v>
      </c>
      <c r="J570" s="2">
        <f>F570-((G570/100)*F570)</f>
        <v>17.37142857142857</v>
      </c>
      <c r="K570" s="2">
        <f>(G570/100)*F570</f>
        <v>0</v>
      </c>
      <c r="L570" s="3">
        <f>J570*22.5</f>
        <v>390.85714285714283</v>
      </c>
      <c r="M570" t="str">
        <f>IF(G570=0,"Private",IF(G570=15,"Italki","Preply"))</f>
        <v>Private</v>
      </c>
      <c r="N570">
        <f>IF(M570="Italki",1,0)</f>
        <v>0</v>
      </c>
      <c r="O570">
        <f>IF(M570="Preply",1,0)</f>
        <v>0</v>
      </c>
      <c r="P570">
        <f>IF(M570="Private",1,0)</f>
        <v>1</v>
      </c>
      <c r="Q570">
        <f>IF(G570=100,1,0)</f>
        <v>0</v>
      </c>
      <c r="R570" t="str">
        <f>IF(COUNTIF(pattern!$L$2:$L$100,A570),"ACTIVE","")</f>
        <v/>
      </c>
    </row>
    <row r="571" spans="1:18" x14ac:dyDescent="0.25">
      <c r="A571" t="s">
        <v>7</v>
      </c>
      <c r="B571" t="s">
        <v>842</v>
      </c>
      <c r="C571" s="6">
        <v>43941</v>
      </c>
      <c r="D571" t="s">
        <v>133</v>
      </c>
      <c r="E571">
        <v>90</v>
      </c>
      <c r="F571" s="2">
        <v>17.37142857142857</v>
      </c>
      <c r="G571">
        <v>0</v>
      </c>
      <c r="H571" s="3" t="s">
        <v>479</v>
      </c>
      <c r="I571">
        <f>WEEKNUM(C571)</f>
        <v>17</v>
      </c>
      <c r="J571" s="2">
        <f>F571-((G571/100)*F571)</f>
        <v>17.37142857142857</v>
      </c>
      <c r="K571" s="2">
        <f>(G571/100)*F571</f>
        <v>0</v>
      </c>
      <c r="L571" s="3">
        <f>J571*22.5</f>
        <v>390.85714285714283</v>
      </c>
      <c r="M571" t="str">
        <f>IF(G571=0,"Private",IF(G571=15,"Italki","Preply"))</f>
        <v>Private</v>
      </c>
      <c r="N571">
        <f>IF(M571="Italki",1,0)</f>
        <v>0</v>
      </c>
      <c r="O571">
        <f>IF(M571="Preply",1,0)</f>
        <v>0</v>
      </c>
      <c r="P571">
        <f>IF(M571="Private",1,0)</f>
        <v>1</v>
      </c>
      <c r="Q571">
        <f>IF(G571=100,1,0)</f>
        <v>0</v>
      </c>
      <c r="R571" t="str">
        <f>IF(COUNTIF(pattern!$L$2:$L$100,A571),"ACTIVE","")</f>
        <v/>
      </c>
    </row>
    <row r="572" spans="1:18" x14ac:dyDescent="0.25">
      <c r="A572" t="s">
        <v>7</v>
      </c>
      <c r="B572" t="s">
        <v>842</v>
      </c>
      <c r="C572" s="6">
        <v>43945</v>
      </c>
      <c r="D572" t="s">
        <v>139</v>
      </c>
      <c r="E572">
        <v>90</v>
      </c>
      <c r="F572" s="2">
        <v>17.37142857142857</v>
      </c>
      <c r="G572">
        <v>0</v>
      </c>
      <c r="H572" s="3" t="s">
        <v>479</v>
      </c>
      <c r="I572">
        <f>WEEKNUM(C572)</f>
        <v>17</v>
      </c>
      <c r="J572" s="2">
        <f>F572-((G572/100)*F572)</f>
        <v>17.37142857142857</v>
      </c>
      <c r="K572" s="2">
        <f>(G572/100)*F572</f>
        <v>0</v>
      </c>
      <c r="L572" s="3">
        <f>J572*22.5</f>
        <v>390.85714285714283</v>
      </c>
      <c r="M572" t="str">
        <f>IF(G572=0,"Private",IF(G572=15,"Italki","Preply"))</f>
        <v>Private</v>
      </c>
      <c r="N572">
        <f>IF(M572="Italki",1,0)</f>
        <v>0</v>
      </c>
      <c r="O572">
        <f>IF(M572="Preply",1,0)</f>
        <v>0</v>
      </c>
      <c r="P572">
        <f>IF(M572="Private",1,0)</f>
        <v>1</v>
      </c>
      <c r="Q572">
        <f>IF(G572=100,1,0)</f>
        <v>0</v>
      </c>
      <c r="R572" t="str">
        <f>IF(COUNTIF(pattern!$L$2:$L$100,A572),"ACTIVE","")</f>
        <v/>
      </c>
    </row>
    <row r="573" spans="1:18" x14ac:dyDescent="0.25">
      <c r="A573" t="s">
        <v>7</v>
      </c>
      <c r="B573" t="s">
        <v>842</v>
      </c>
      <c r="C573" s="6">
        <v>43948</v>
      </c>
      <c r="D573" t="s">
        <v>144</v>
      </c>
      <c r="E573">
        <v>90</v>
      </c>
      <c r="F573" s="2">
        <v>17.37142857142857</v>
      </c>
      <c r="G573">
        <v>0</v>
      </c>
      <c r="H573" s="3" t="s">
        <v>479</v>
      </c>
      <c r="I573">
        <f>WEEKNUM(C573)</f>
        <v>18</v>
      </c>
      <c r="J573" s="2">
        <f>F573-((G573/100)*F573)</f>
        <v>17.37142857142857</v>
      </c>
      <c r="K573" s="2">
        <f>(G573/100)*F573</f>
        <v>0</v>
      </c>
      <c r="L573" s="3">
        <f>J573*22.5</f>
        <v>390.85714285714283</v>
      </c>
      <c r="M573" t="str">
        <f>IF(G573=0,"Private",IF(G573=15,"Italki","Preply"))</f>
        <v>Private</v>
      </c>
      <c r="N573">
        <f>IF(M573="Italki",1,0)</f>
        <v>0</v>
      </c>
      <c r="O573">
        <f>IF(M573="Preply",1,0)</f>
        <v>0</v>
      </c>
      <c r="P573">
        <f>IF(M573="Private",1,0)</f>
        <v>1</v>
      </c>
      <c r="Q573">
        <f>IF(G573=100,1,0)</f>
        <v>0</v>
      </c>
      <c r="R573" t="str">
        <f>IF(COUNTIF(pattern!$L$2:$L$100,A573),"ACTIVE","")</f>
        <v/>
      </c>
    </row>
    <row r="574" spans="1:18" x14ac:dyDescent="0.25">
      <c r="A574" t="s">
        <v>7</v>
      </c>
      <c r="B574" t="s">
        <v>842</v>
      </c>
      <c r="C574" s="6">
        <v>43952</v>
      </c>
      <c r="D574" t="s">
        <v>149</v>
      </c>
      <c r="E574">
        <v>90</v>
      </c>
      <c r="F574" s="2">
        <v>17.37142857142857</v>
      </c>
      <c r="G574">
        <v>0</v>
      </c>
      <c r="H574" s="3" t="s">
        <v>479</v>
      </c>
      <c r="I574">
        <f>WEEKNUM(C574)</f>
        <v>18</v>
      </c>
      <c r="J574" s="2">
        <f>F574-((G574/100)*F574)</f>
        <v>17.37142857142857</v>
      </c>
      <c r="K574" s="2">
        <f>(G574/100)*F574</f>
        <v>0</v>
      </c>
      <c r="L574" s="3">
        <f>J574*22.5</f>
        <v>390.85714285714283</v>
      </c>
      <c r="M574" t="str">
        <f>IF(G574=0,"Private",IF(G574=15,"Italki","Preply"))</f>
        <v>Private</v>
      </c>
      <c r="N574">
        <f>IF(M574="Italki",1,0)</f>
        <v>0</v>
      </c>
      <c r="O574">
        <f>IF(M574="Preply",1,0)</f>
        <v>0</v>
      </c>
      <c r="P574">
        <f>IF(M574="Private",1,0)</f>
        <v>1</v>
      </c>
      <c r="Q574">
        <f>IF(G574=100,1,0)</f>
        <v>0</v>
      </c>
      <c r="R574" t="str">
        <f>IF(COUNTIF(pattern!$L$2:$L$100,A574),"ACTIVE","")</f>
        <v/>
      </c>
    </row>
    <row r="575" spans="1:18" x14ac:dyDescent="0.25">
      <c r="A575" t="s">
        <v>7</v>
      </c>
      <c r="B575" t="s">
        <v>842</v>
      </c>
      <c r="C575" s="6">
        <v>43955</v>
      </c>
      <c r="D575" t="s">
        <v>154</v>
      </c>
      <c r="E575">
        <v>90</v>
      </c>
      <c r="F575" s="2">
        <v>17.37142857142857</v>
      </c>
      <c r="G575">
        <v>0</v>
      </c>
      <c r="H575" s="3" t="s">
        <v>479</v>
      </c>
      <c r="I575">
        <f>WEEKNUM(C575)</f>
        <v>19</v>
      </c>
      <c r="J575" s="2">
        <f>F575-((G575/100)*F575)</f>
        <v>17.37142857142857</v>
      </c>
      <c r="K575" s="2">
        <f>(G575/100)*F575</f>
        <v>0</v>
      </c>
      <c r="L575" s="3">
        <f>J575*22.5</f>
        <v>390.85714285714283</v>
      </c>
      <c r="M575" t="str">
        <f>IF(G575=0,"Private",IF(G575=15,"Italki","Preply"))</f>
        <v>Private</v>
      </c>
      <c r="N575">
        <f>IF(M575="Italki",1,0)</f>
        <v>0</v>
      </c>
      <c r="O575">
        <f>IF(M575="Preply",1,0)</f>
        <v>0</v>
      </c>
      <c r="P575">
        <f>IF(M575="Private",1,0)</f>
        <v>1</v>
      </c>
      <c r="Q575">
        <f>IF(G575=100,1,0)</f>
        <v>0</v>
      </c>
      <c r="R575" t="str">
        <f>IF(COUNTIF(pattern!$L$2:$L$100,A575),"ACTIVE","")</f>
        <v/>
      </c>
    </row>
    <row r="576" spans="1:18" x14ac:dyDescent="0.25">
      <c r="A576" t="s">
        <v>7</v>
      </c>
      <c r="B576" t="s">
        <v>842</v>
      </c>
      <c r="C576" s="6">
        <v>43959</v>
      </c>
      <c r="D576" t="s">
        <v>159</v>
      </c>
      <c r="E576">
        <v>90</v>
      </c>
      <c r="F576" s="2">
        <v>17.37142857142857</v>
      </c>
      <c r="G576">
        <v>0</v>
      </c>
      <c r="H576" s="3" t="s">
        <v>479</v>
      </c>
      <c r="I576">
        <f>WEEKNUM(C576)</f>
        <v>19</v>
      </c>
      <c r="J576" s="2">
        <f>F576-((G576/100)*F576)</f>
        <v>17.37142857142857</v>
      </c>
      <c r="K576" s="2">
        <f>(G576/100)*F576</f>
        <v>0</v>
      </c>
      <c r="L576" s="3">
        <f>J576*22.5</f>
        <v>390.85714285714283</v>
      </c>
      <c r="M576" t="str">
        <f>IF(G576=0,"Private",IF(G576=15,"Italki","Preply"))</f>
        <v>Private</v>
      </c>
      <c r="N576">
        <f>IF(M576="Italki",1,0)</f>
        <v>0</v>
      </c>
      <c r="O576">
        <f>IF(M576="Preply",1,0)</f>
        <v>0</v>
      </c>
      <c r="P576">
        <f>IF(M576="Private",1,0)</f>
        <v>1</v>
      </c>
      <c r="Q576">
        <f>IF(G576=100,1,0)</f>
        <v>0</v>
      </c>
      <c r="R576" t="str">
        <f>IF(COUNTIF(pattern!$L$2:$L$100,A576),"ACTIVE","")</f>
        <v/>
      </c>
    </row>
    <row r="577" spans="1:18" x14ac:dyDescent="0.25">
      <c r="A577" t="s">
        <v>7</v>
      </c>
      <c r="B577" t="s">
        <v>842</v>
      </c>
      <c r="C577" s="6">
        <v>43962</v>
      </c>
      <c r="D577" t="s">
        <v>163</v>
      </c>
      <c r="E577">
        <v>90</v>
      </c>
      <c r="F577" s="2">
        <v>17.37142857142857</v>
      </c>
      <c r="G577">
        <v>0</v>
      </c>
      <c r="H577" s="3" t="s">
        <v>479</v>
      </c>
      <c r="I577">
        <f>WEEKNUM(C577)</f>
        <v>20</v>
      </c>
      <c r="J577" s="2">
        <f>F577-((G577/100)*F577)</f>
        <v>17.37142857142857</v>
      </c>
      <c r="K577" s="2">
        <f>(G577/100)*F577</f>
        <v>0</v>
      </c>
      <c r="L577" s="3">
        <f>J577*22.5</f>
        <v>390.85714285714283</v>
      </c>
      <c r="M577" t="str">
        <f>IF(G577=0,"Private",IF(G577=15,"Italki","Preply"))</f>
        <v>Private</v>
      </c>
      <c r="N577">
        <f>IF(M577="Italki",1,0)</f>
        <v>0</v>
      </c>
      <c r="O577">
        <f>IF(M577="Preply",1,0)</f>
        <v>0</v>
      </c>
      <c r="P577">
        <f>IF(M577="Private",1,0)</f>
        <v>1</v>
      </c>
      <c r="Q577">
        <f>IF(G577=100,1,0)</f>
        <v>0</v>
      </c>
      <c r="R577" t="str">
        <f>IF(COUNTIF(pattern!$L$2:$L$100,A577),"ACTIVE","")</f>
        <v/>
      </c>
    </row>
    <row r="578" spans="1:18" x14ac:dyDescent="0.25">
      <c r="A578" t="s">
        <v>7</v>
      </c>
      <c r="B578" t="s">
        <v>842</v>
      </c>
      <c r="C578" s="6">
        <v>43966</v>
      </c>
      <c r="D578" t="s">
        <v>168</v>
      </c>
      <c r="E578">
        <v>90</v>
      </c>
      <c r="F578" s="2">
        <v>17.37142857142857</v>
      </c>
      <c r="G578">
        <v>0</v>
      </c>
      <c r="H578" s="3" t="s">
        <v>479</v>
      </c>
      <c r="I578">
        <f>WEEKNUM(C578)</f>
        <v>20</v>
      </c>
      <c r="J578" s="2">
        <f>F578-((G578/100)*F578)</f>
        <v>17.37142857142857</v>
      </c>
      <c r="K578" s="2">
        <f>(G578/100)*F578</f>
        <v>0</v>
      </c>
      <c r="L578" s="3">
        <f>J578*22.5</f>
        <v>390.85714285714283</v>
      </c>
      <c r="M578" t="str">
        <f>IF(G578=0,"Private",IF(G578=15,"Italki","Preply"))</f>
        <v>Private</v>
      </c>
      <c r="N578">
        <f>IF(M578="Italki",1,0)</f>
        <v>0</v>
      </c>
      <c r="O578">
        <f>IF(M578="Preply",1,0)</f>
        <v>0</v>
      </c>
      <c r="P578">
        <f>IF(M578="Private",1,0)</f>
        <v>1</v>
      </c>
      <c r="Q578">
        <f>IF(G578=100,1,0)</f>
        <v>0</v>
      </c>
      <c r="R578" t="str">
        <f>IF(COUNTIF(pattern!$L$2:$L$100,A578),"ACTIVE","")</f>
        <v/>
      </c>
    </row>
    <row r="579" spans="1:18" x14ac:dyDescent="0.25">
      <c r="A579" t="s">
        <v>7</v>
      </c>
      <c r="B579" t="s">
        <v>842</v>
      </c>
      <c r="C579" s="6">
        <v>43969</v>
      </c>
      <c r="D579" t="s">
        <v>173</v>
      </c>
      <c r="E579">
        <v>90</v>
      </c>
      <c r="F579" s="2">
        <v>17.37142857142857</v>
      </c>
      <c r="G579">
        <v>0</v>
      </c>
      <c r="H579" s="3" t="s">
        <v>479</v>
      </c>
      <c r="I579">
        <f>WEEKNUM(C579)</f>
        <v>21</v>
      </c>
      <c r="J579" s="2">
        <f>F579-((G579/100)*F579)</f>
        <v>17.37142857142857</v>
      </c>
      <c r="K579" s="2">
        <f>(G579/100)*F579</f>
        <v>0</v>
      </c>
      <c r="L579" s="3">
        <f>J579*22.5</f>
        <v>390.85714285714283</v>
      </c>
      <c r="M579" t="str">
        <f>IF(G579=0,"Private",IF(G579=15,"Italki","Preply"))</f>
        <v>Private</v>
      </c>
      <c r="N579">
        <f>IF(M579="Italki",1,0)</f>
        <v>0</v>
      </c>
      <c r="O579">
        <f>IF(M579="Preply",1,0)</f>
        <v>0</v>
      </c>
      <c r="P579">
        <f>IF(M579="Private",1,0)</f>
        <v>1</v>
      </c>
      <c r="Q579">
        <f>IF(G579=100,1,0)</f>
        <v>0</v>
      </c>
      <c r="R579" t="str">
        <f>IF(COUNTIF(pattern!$L$2:$L$100,A579),"ACTIVE","")</f>
        <v/>
      </c>
    </row>
    <row r="580" spans="1:18" x14ac:dyDescent="0.25">
      <c r="A580" t="s">
        <v>7</v>
      </c>
      <c r="B580" t="s">
        <v>842</v>
      </c>
      <c r="C580" s="6">
        <v>43972</v>
      </c>
      <c r="D580" t="s">
        <v>178</v>
      </c>
      <c r="E580">
        <v>90</v>
      </c>
      <c r="F580" s="2">
        <v>17.37142857142857</v>
      </c>
      <c r="G580">
        <v>0</v>
      </c>
      <c r="H580" s="3" t="s">
        <v>479</v>
      </c>
      <c r="I580">
        <f>WEEKNUM(C580)</f>
        <v>21</v>
      </c>
      <c r="J580" s="2">
        <f>F580-((G580/100)*F580)</f>
        <v>17.37142857142857</v>
      </c>
      <c r="K580" s="2">
        <f>(G580/100)*F580</f>
        <v>0</v>
      </c>
      <c r="L580" s="3">
        <f>J580*22.5</f>
        <v>390.85714285714283</v>
      </c>
      <c r="M580" t="str">
        <f>IF(G580=0,"Private",IF(G580=15,"Italki","Preply"))</f>
        <v>Private</v>
      </c>
      <c r="N580">
        <f>IF(M580="Italki",1,0)</f>
        <v>0</v>
      </c>
      <c r="O580">
        <f>IF(M580="Preply",1,0)</f>
        <v>0</v>
      </c>
      <c r="P580">
        <f>IF(M580="Private",1,0)</f>
        <v>1</v>
      </c>
      <c r="Q580">
        <f>IF(G580=100,1,0)</f>
        <v>0</v>
      </c>
      <c r="R580" t="str">
        <f>IF(COUNTIF(pattern!$L$2:$L$100,A580),"ACTIVE","")</f>
        <v/>
      </c>
    </row>
    <row r="581" spans="1:18" x14ac:dyDescent="0.25">
      <c r="A581" t="s">
        <v>7</v>
      </c>
      <c r="B581" t="s">
        <v>842</v>
      </c>
      <c r="C581" s="6">
        <v>43976</v>
      </c>
      <c r="D581" t="s">
        <v>183</v>
      </c>
      <c r="E581">
        <v>90</v>
      </c>
      <c r="F581" s="2">
        <v>17.37142857142857</v>
      </c>
      <c r="G581">
        <v>0</v>
      </c>
      <c r="H581" s="3" t="s">
        <v>479</v>
      </c>
      <c r="I581">
        <f>WEEKNUM(C581)</f>
        <v>22</v>
      </c>
      <c r="J581" s="2">
        <f>F581-((G581/100)*F581)</f>
        <v>17.37142857142857</v>
      </c>
      <c r="K581" s="2">
        <f>(G581/100)*F581</f>
        <v>0</v>
      </c>
      <c r="L581" s="3">
        <f>J581*22.5</f>
        <v>390.85714285714283</v>
      </c>
      <c r="M581" t="str">
        <f>IF(G581=0,"Private",IF(G581=15,"Italki","Preply"))</f>
        <v>Private</v>
      </c>
      <c r="N581">
        <f>IF(M581="Italki",1,0)</f>
        <v>0</v>
      </c>
      <c r="O581">
        <f>IF(M581="Preply",1,0)</f>
        <v>0</v>
      </c>
      <c r="P581">
        <f>IF(M581="Private",1,0)</f>
        <v>1</v>
      </c>
      <c r="Q581">
        <f>IF(G581=100,1,0)</f>
        <v>0</v>
      </c>
      <c r="R581" t="str">
        <f>IF(COUNTIF(pattern!$L$2:$L$100,A581),"ACTIVE","")</f>
        <v/>
      </c>
    </row>
    <row r="582" spans="1:18" x14ac:dyDescent="0.25">
      <c r="A582" t="s">
        <v>7</v>
      </c>
      <c r="B582" t="s">
        <v>842</v>
      </c>
      <c r="C582" s="6">
        <v>43982</v>
      </c>
      <c r="D582" t="s">
        <v>188</v>
      </c>
      <c r="E582">
        <v>90</v>
      </c>
      <c r="F582" s="2">
        <v>17.37142857142857</v>
      </c>
      <c r="G582">
        <v>0</v>
      </c>
      <c r="H582" s="3" t="s">
        <v>479</v>
      </c>
      <c r="I582">
        <f>WEEKNUM(C582)</f>
        <v>23</v>
      </c>
      <c r="J582" s="2">
        <f>F582-((G582/100)*F582)</f>
        <v>17.37142857142857</v>
      </c>
      <c r="K582" s="2">
        <f>(G582/100)*F582</f>
        <v>0</v>
      </c>
      <c r="L582" s="3">
        <f>J582*22.5</f>
        <v>390.85714285714283</v>
      </c>
      <c r="M582" t="str">
        <f>IF(G582=0,"Private",IF(G582=15,"Italki","Preply"))</f>
        <v>Private</v>
      </c>
      <c r="N582">
        <f>IF(M582="Italki",1,0)</f>
        <v>0</v>
      </c>
      <c r="O582">
        <f>IF(M582="Preply",1,0)</f>
        <v>0</v>
      </c>
      <c r="P582">
        <f>IF(M582="Private",1,0)</f>
        <v>1</v>
      </c>
      <c r="Q582">
        <f>IF(G582=100,1,0)</f>
        <v>0</v>
      </c>
      <c r="R582" t="str">
        <f>IF(COUNTIF(pattern!$L$2:$L$100,A582),"ACTIVE","")</f>
        <v/>
      </c>
    </row>
    <row r="583" spans="1:18" x14ac:dyDescent="0.25">
      <c r="A583" t="s">
        <v>7</v>
      </c>
      <c r="B583" t="s">
        <v>842</v>
      </c>
      <c r="C583" s="6">
        <v>43985</v>
      </c>
      <c r="D583" t="s">
        <v>193</v>
      </c>
      <c r="E583">
        <v>90</v>
      </c>
      <c r="F583" s="2">
        <v>17.37142857142857</v>
      </c>
      <c r="G583">
        <v>0</v>
      </c>
      <c r="H583" s="3" t="s">
        <v>479</v>
      </c>
      <c r="I583">
        <f>WEEKNUM(C583)</f>
        <v>23</v>
      </c>
      <c r="J583" s="2">
        <f>F583-((G583/100)*F583)</f>
        <v>17.37142857142857</v>
      </c>
      <c r="K583" s="2">
        <f>(G583/100)*F583</f>
        <v>0</v>
      </c>
      <c r="L583" s="3">
        <f>J583*22.5</f>
        <v>390.85714285714283</v>
      </c>
      <c r="M583" t="str">
        <f>IF(G583=0,"Private",IF(G583=15,"Italki","Preply"))</f>
        <v>Private</v>
      </c>
      <c r="N583">
        <f>IF(M583="Italki",1,0)</f>
        <v>0</v>
      </c>
      <c r="O583">
        <f>IF(M583="Preply",1,0)</f>
        <v>0</v>
      </c>
      <c r="P583">
        <f>IF(M583="Private",1,0)</f>
        <v>1</v>
      </c>
      <c r="Q583">
        <f>IF(G583=100,1,0)</f>
        <v>0</v>
      </c>
      <c r="R583" t="str">
        <f>IF(COUNTIF(pattern!$L$2:$L$100,A583),"ACTIVE","")</f>
        <v/>
      </c>
    </row>
    <row r="584" spans="1:18" x14ac:dyDescent="0.25">
      <c r="A584" t="s">
        <v>7</v>
      </c>
      <c r="B584" t="s">
        <v>842</v>
      </c>
      <c r="C584" s="6">
        <v>43987</v>
      </c>
      <c r="D584" t="s">
        <v>197</v>
      </c>
      <c r="E584">
        <v>90</v>
      </c>
      <c r="F584" s="2">
        <v>17.37142857142857</v>
      </c>
      <c r="G584">
        <v>0</v>
      </c>
      <c r="H584" s="3" t="s">
        <v>479</v>
      </c>
      <c r="I584">
        <f>WEEKNUM(C584)</f>
        <v>23</v>
      </c>
      <c r="J584" s="2">
        <f>F584-((G584/100)*F584)</f>
        <v>17.37142857142857</v>
      </c>
      <c r="K584" s="2">
        <f>(G584/100)*F584</f>
        <v>0</v>
      </c>
      <c r="L584" s="3">
        <f>J584*22.5</f>
        <v>390.85714285714283</v>
      </c>
      <c r="M584" t="str">
        <f>IF(G584=0,"Private",IF(G584=15,"Italki","Preply"))</f>
        <v>Private</v>
      </c>
      <c r="N584">
        <f>IF(M584="Italki",1,0)</f>
        <v>0</v>
      </c>
      <c r="O584">
        <f>IF(M584="Preply",1,0)</f>
        <v>0</v>
      </c>
      <c r="P584">
        <f>IF(M584="Private",1,0)</f>
        <v>1</v>
      </c>
      <c r="Q584">
        <f>IF(G584=100,1,0)</f>
        <v>0</v>
      </c>
      <c r="R584" t="str">
        <f>IF(COUNTIF(pattern!$L$2:$L$100,A584),"ACTIVE","")</f>
        <v/>
      </c>
    </row>
    <row r="585" spans="1:18" x14ac:dyDescent="0.25">
      <c r="A585" t="s">
        <v>7</v>
      </c>
      <c r="B585" t="s">
        <v>842</v>
      </c>
      <c r="C585" s="6">
        <v>43990</v>
      </c>
      <c r="D585" t="s">
        <v>202</v>
      </c>
      <c r="E585">
        <v>90</v>
      </c>
      <c r="F585" s="2">
        <v>17.37142857142857</v>
      </c>
      <c r="G585">
        <v>0</v>
      </c>
      <c r="H585" s="3" t="s">
        <v>479</v>
      </c>
      <c r="I585">
        <f>WEEKNUM(C585)</f>
        <v>24</v>
      </c>
      <c r="J585" s="2">
        <f>F585-((G585/100)*F585)</f>
        <v>17.37142857142857</v>
      </c>
      <c r="K585" s="2">
        <f>(G585/100)*F585</f>
        <v>0</v>
      </c>
      <c r="L585" s="3">
        <f>J585*22.5</f>
        <v>390.85714285714283</v>
      </c>
      <c r="M585" t="str">
        <f>IF(G585=0,"Private",IF(G585=15,"Italki","Preply"))</f>
        <v>Private</v>
      </c>
      <c r="N585">
        <f>IF(M585="Italki",1,0)</f>
        <v>0</v>
      </c>
      <c r="O585">
        <f>IF(M585="Preply",1,0)</f>
        <v>0</v>
      </c>
      <c r="P585">
        <f>IF(M585="Private",1,0)</f>
        <v>1</v>
      </c>
      <c r="Q585">
        <f>IF(G585=100,1,0)</f>
        <v>0</v>
      </c>
      <c r="R585" t="str">
        <f>IF(COUNTIF(pattern!$L$2:$L$100,A585),"ACTIVE","")</f>
        <v/>
      </c>
    </row>
    <row r="586" spans="1:18" x14ac:dyDescent="0.25">
      <c r="A586" t="s">
        <v>7</v>
      </c>
      <c r="B586" t="s">
        <v>842</v>
      </c>
      <c r="C586" s="6">
        <v>43994</v>
      </c>
      <c r="D586" t="s">
        <v>206</v>
      </c>
      <c r="E586">
        <v>90</v>
      </c>
      <c r="F586" s="2">
        <v>17.37142857142857</v>
      </c>
      <c r="G586">
        <v>0</v>
      </c>
      <c r="H586" s="3" t="s">
        <v>479</v>
      </c>
      <c r="I586">
        <f>WEEKNUM(C586)</f>
        <v>24</v>
      </c>
      <c r="J586" s="2">
        <f>F586-((G586/100)*F586)</f>
        <v>17.37142857142857</v>
      </c>
      <c r="K586" s="2">
        <f>(G586/100)*F586</f>
        <v>0</v>
      </c>
      <c r="L586" s="3">
        <f>J586*22.5</f>
        <v>390.85714285714283</v>
      </c>
      <c r="M586" t="str">
        <f>IF(G586=0,"Private",IF(G586=15,"Italki","Preply"))</f>
        <v>Private</v>
      </c>
      <c r="N586">
        <f>IF(M586="Italki",1,0)</f>
        <v>0</v>
      </c>
      <c r="O586">
        <f>IF(M586="Preply",1,0)</f>
        <v>0</v>
      </c>
      <c r="P586">
        <f>IF(M586="Private",1,0)</f>
        <v>1</v>
      </c>
      <c r="Q586">
        <f>IF(G586=100,1,0)</f>
        <v>0</v>
      </c>
      <c r="R586" t="str">
        <f>IF(COUNTIF(pattern!$L$2:$L$100,A586),"ACTIVE","")</f>
        <v/>
      </c>
    </row>
    <row r="587" spans="1:18" x14ac:dyDescent="0.25">
      <c r="A587" t="s">
        <v>7</v>
      </c>
      <c r="B587" t="s">
        <v>842</v>
      </c>
      <c r="C587" s="6">
        <v>43997</v>
      </c>
      <c r="D587" t="s">
        <v>210</v>
      </c>
      <c r="E587">
        <v>90</v>
      </c>
      <c r="F587" s="2">
        <v>17.37142857142857</v>
      </c>
      <c r="G587">
        <v>0</v>
      </c>
      <c r="H587" s="3" t="s">
        <v>479</v>
      </c>
      <c r="I587">
        <f>WEEKNUM(C587)</f>
        <v>25</v>
      </c>
      <c r="J587" s="2">
        <f>F587-((G587/100)*F587)</f>
        <v>17.37142857142857</v>
      </c>
      <c r="K587" s="2">
        <f>(G587/100)*F587</f>
        <v>0</v>
      </c>
      <c r="L587" s="3">
        <f>J587*22.5</f>
        <v>390.85714285714283</v>
      </c>
      <c r="M587" t="str">
        <f>IF(G587=0,"Private",IF(G587=15,"Italki","Preply"))</f>
        <v>Private</v>
      </c>
      <c r="N587">
        <f>IF(M587="Italki",1,0)</f>
        <v>0</v>
      </c>
      <c r="O587">
        <f>IF(M587="Preply",1,0)</f>
        <v>0</v>
      </c>
      <c r="P587">
        <f>IF(M587="Private",1,0)</f>
        <v>1</v>
      </c>
      <c r="Q587">
        <f>IF(G587=100,1,0)</f>
        <v>0</v>
      </c>
      <c r="R587" t="str">
        <f>IF(COUNTIF(pattern!$L$2:$L$100,A587),"ACTIVE","")</f>
        <v/>
      </c>
    </row>
    <row r="588" spans="1:18" x14ac:dyDescent="0.25">
      <c r="A588" t="s">
        <v>7</v>
      </c>
      <c r="B588" t="s">
        <v>842</v>
      </c>
      <c r="C588" s="6">
        <v>44001</v>
      </c>
      <c r="D588" t="s">
        <v>214</v>
      </c>
      <c r="E588">
        <v>90</v>
      </c>
      <c r="F588" s="2">
        <v>17.37142857142857</v>
      </c>
      <c r="G588">
        <v>0</v>
      </c>
      <c r="H588" s="3" t="s">
        <v>479</v>
      </c>
      <c r="I588">
        <f>WEEKNUM(C588)</f>
        <v>25</v>
      </c>
      <c r="J588" s="2">
        <f>F588-((G588/100)*F588)</f>
        <v>17.37142857142857</v>
      </c>
      <c r="K588" s="2">
        <f>(G588/100)*F588</f>
        <v>0</v>
      </c>
      <c r="L588" s="3">
        <f>J588*22.5</f>
        <v>390.85714285714283</v>
      </c>
      <c r="M588" t="str">
        <f>IF(G588=0,"Private",IF(G588=15,"Italki","Preply"))</f>
        <v>Private</v>
      </c>
      <c r="N588">
        <f>IF(M588="Italki",1,0)</f>
        <v>0</v>
      </c>
      <c r="O588">
        <f>IF(M588="Preply",1,0)</f>
        <v>0</v>
      </c>
      <c r="P588">
        <f>IF(M588="Private",1,0)</f>
        <v>1</v>
      </c>
      <c r="Q588">
        <f>IF(G588=100,1,0)</f>
        <v>0</v>
      </c>
      <c r="R588" t="str">
        <f>IF(COUNTIF(pattern!$L$2:$L$100,A588),"ACTIVE","")</f>
        <v/>
      </c>
    </row>
    <row r="589" spans="1:18" x14ac:dyDescent="0.25">
      <c r="A589" t="s">
        <v>7</v>
      </c>
      <c r="B589" t="s">
        <v>842</v>
      </c>
      <c r="C589" s="6">
        <v>44004</v>
      </c>
      <c r="D589" t="s">
        <v>218</v>
      </c>
      <c r="E589">
        <v>90</v>
      </c>
      <c r="F589" s="2">
        <v>17.37142857142857</v>
      </c>
      <c r="G589">
        <v>0</v>
      </c>
      <c r="H589" s="3" t="s">
        <v>479</v>
      </c>
      <c r="I589">
        <f>WEEKNUM(C589)</f>
        <v>26</v>
      </c>
      <c r="J589" s="2">
        <f>F589-((G589/100)*F589)</f>
        <v>17.37142857142857</v>
      </c>
      <c r="K589" s="2">
        <f>(G589/100)*F589</f>
        <v>0</v>
      </c>
      <c r="L589" s="3">
        <f>J589*22.5</f>
        <v>390.85714285714283</v>
      </c>
      <c r="M589" t="str">
        <f>IF(G589=0,"Private",IF(G589=15,"Italki","Preply"))</f>
        <v>Private</v>
      </c>
      <c r="N589">
        <f>IF(M589="Italki",1,0)</f>
        <v>0</v>
      </c>
      <c r="O589">
        <f>IF(M589="Preply",1,0)</f>
        <v>0</v>
      </c>
      <c r="P589">
        <f>IF(M589="Private",1,0)</f>
        <v>1</v>
      </c>
      <c r="Q589">
        <f>IF(G589=100,1,0)</f>
        <v>0</v>
      </c>
      <c r="R589" t="str">
        <f>IF(COUNTIF(pattern!$L$2:$L$100,A589),"ACTIVE","")</f>
        <v/>
      </c>
    </row>
    <row r="590" spans="1:18" x14ac:dyDescent="0.25">
      <c r="A590" t="s">
        <v>7</v>
      </c>
      <c r="B590" t="s">
        <v>842</v>
      </c>
      <c r="C590" s="6">
        <v>44008</v>
      </c>
      <c r="D590" t="s">
        <v>222</v>
      </c>
      <c r="E590">
        <v>90</v>
      </c>
      <c r="F590" s="2">
        <v>17.37142857142857</v>
      </c>
      <c r="G590">
        <v>0</v>
      </c>
      <c r="H590" s="3" t="s">
        <v>479</v>
      </c>
      <c r="I590">
        <f>WEEKNUM(C590)</f>
        <v>26</v>
      </c>
      <c r="J590" s="2">
        <f>F590-((G590/100)*F590)</f>
        <v>17.37142857142857</v>
      </c>
      <c r="K590" s="2">
        <f>(G590/100)*F590</f>
        <v>0</v>
      </c>
      <c r="L590" s="3">
        <f>J590*22.5</f>
        <v>390.85714285714283</v>
      </c>
      <c r="M590" t="str">
        <f>IF(G590=0,"Private",IF(G590=15,"Italki","Preply"))</f>
        <v>Private</v>
      </c>
      <c r="N590">
        <f>IF(M590="Italki",1,0)</f>
        <v>0</v>
      </c>
      <c r="O590">
        <f>IF(M590="Preply",1,0)</f>
        <v>0</v>
      </c>
      <c r="P590">
        <f>IF(M590="Private",1,0)</f>
        <v>1</v>
      </c>
      <c r="Q590">
        <f>IF(G590=100,1,0)</f>
        <v>0</v>
      </c>
      <c r="R590" t="str">
        <f>IF(COUNTIF(pattern!$L$2:$L$100,A590),"ACTIVE","")</f>
        <v/>
      </c>
    </row>
    <row r="591" spans="1:18" x14ac:dyDescent="0.25">
      <c r="A591" t="s">
        <v>7</v>
      </c>
      <c r="B591" t="s">
        <v>842</v>
      </c>
      <c r="C591" s="6">
        <v>44011</v>
      </c>
      <c r="D591" t="s">
        <v>225</v>
      </c>
      <c r="E591">
        <v>90</v>
      </c>
      <c r="F591" s="2">
        <v>17.37142857142857</v>
      </c>
      <c r="G591">
        <v>0</v>
      </c>
      <c r="H591" s="3" t="s">
        <v>479</v>
      </c>
      <c r="I591">
        <f>WEEKNUM(C591)</f>
        <v>27</v>
      </c>
      <c r="J591" s="2">
        <f>F591-((G591/100)*F591)</f>
        <v>17.37142857142857</v>
      </c>
      <c r="K591" s="2">
        <f>(G591/100)*F591</f>
        <v>0</v>
      </c>
      <c r="L591" s="3">
        <f>J591*22.5</f>
        <v>390.85714285714283</v>
      </c>
      <c r="M591" t="str">
        <f>IF(G591=0,"Private",IF(G591=15,"Italki","Preply"))</f>
        <v>Private</v>
      </c>
      <c r="N591">
        <f>IF(M591="Italki",1,0)</f>
        <v>0</v>
      </c>
      <c r="O591">
        <f>IF(M591="Preply",1,0)</f>
        <v>0</v>
      </c>
      <c r="P591">
        <f>IF(M591="Private",1,0)</f>
        <v>1</v>
      </c>
      <c r="Q591">
        <f>IF(G591=100,1,0)</f>
        <v>0</v>
      </c>
      <c r="R591" t="str">
        <f>IF(COUNTIF(pattern!$L$2:$L$100,A591),"ACTIVE","")</f>
        <v/>
      </c>
    </row>
    <row r="592" spans="1:18" x14ac:dyDescent="0.25">
      <c r="A592" t="s">
        <v>7</v>
      </c>
      <c r="B592" t="s">
        <v>842</v>
      </c>
      <c r="C592" s="6">
        <v>44034</v>
      </c>
      <c r="D592" t="s">
        <v>227</v>
      </c>
      <c r="E592">
        <v>90</v>
      </c>
      <c r="F592" s="2">
        <v>17.37142857142857</v>
      </c>
      <c r="G592">
        <v>0</v>
      </c>
      <c r="H592" s="3" t="s">
        <v>479</v>
      </c>
      <c r="I592">
        <f>WEEKNUM(C592)</f>
        <v>30</v>
      </c>
      <c r="J592" s="2">
        <f>F592-((G592/100)*F592)</f>
        <v>17.37142857142857</v>
      </c>
      <c r="K592" s="2">
        <f>(G592/100)*F592</f>
        <v>0</v>
      </c>
      <c r="L592" s="3">
        <f>J592*22.5</f>
        <v>390.85714285714283</v>
      </c>
      <c r="M592" t="str">
        <f>IF(G592=0,"Private",IF(G592=15,"Italki","Preply"))</f>
        <v>Private</v>
      </c>
      <c r="N592">
        <f>IF(M592="Italki",1,0)</f>
        <v>0</v>
      </c>
      <c r="O592">
        <f>IF(M592="Preply",1,0)</f>
        <v>0</v>
      </c>
      <c r="P592">
        <f>IF(M592="Private",1,0)</f>
        <v>1</v>
      </c>
      <c r="Q592">
        <f>IF(G592=100,1,0)</f>
        <v>0</v>
      </c>
      <c r="R592" t="str">
        <f>IF(COUNTIF(pattern!$L$2:$L$100,A592),"ACTIVE","")</f>
        <v/>
      </c>
    </row>
    <row r="593" spans="1:18" x14ac:dyDescent="0.25">
      <c r="A593" t="s">
        <v>7</v>
      </c>
      <c r="B593" t="s">
        <v>842</v>
      </c>
      <c r="C593" s="6">
        <v>44041</v>
      </c>
      <c r="D593" t="s">
        <v>230</v>
      </c>
      <c r="E593">
        <v>90</v>
      </c>
      <c r="F593" s="2">
        <v>17.37142857142857</v>
      </c>
      <c r="G593">
        <v>0</v>
      </c>
      <c r="H593" s="3" t="s">
        <v>479</v>
      </c>
      <c r="I593">
        <f>WEEKNUM(C593)</f>
        <v>31</v>
      </c>
      <c r="J593" s="2">
        <f>F593-((G593/100)*F593)</f>
        <v>17.37142857142857</v>
      </c>
      <c r="K593" s="2">
        <f>(G593/100)*F593</f>
        <v>0</v>
      </c>
      <c r="L593" s="3">
        <f>J593*22.5</f>
        <v>390.85714285714283</v>
      </c>
      <c r="M593" t="str">
        <f>IF(G593=0,"Private",IF(G593=15,"Italki","Preply"))</f>
        <v>Private</v>
      </c>
      <c r="N593">
        <f>IF(M593="Italki",1,0)</f>
        <v>0</v>
      </c>
      <c r="O593">
        <f>IF(M593="Preply",1,0)</f>
        <v>0</v>
      </c>
      <c r="P593">
        <f>IF(M593="Private",1,0)</f>
        <v>1</v>
      </c>
      <c r="Q593">
        <f>IF(G593=100,1,0)</f>
        <v>0</v>
      </c>
      <c r="R593" t="str">
        <f>IF(COUNTIF(pattern!$L$2:$L$100,A593),"ACTIVE","")</f>
        <v/>
      </c>
    </row>
    <row r="594" spans="1:18" x14ac:dyDescent="0.25">
      <c r="A594" t="s">
        <v>7</v>
      </c>
      <c r="B594" t="s">
        <v>842</v>
      </c>
      <c r="C594" s="6">
        <v>44048</v>
      </c>
      <c r="D594" t="s">
        <v>233</v>
      </c>
      <c r="E594">
        <v>90</v>
      </c>
      <c r="F594" s="2">
        <v>17.37142857142857</v>
      </c>
      <c r="G594">
        <v>0</v>
      </c>
      <c r="H594" s="3" t="s">
        <v>479</v>
      </c>
      <c r="I594">
        <f>WEEKNUM(C594)</f>
        <v>32</v>
      </c>
      <c r="J594" s="2">
        <f>F594-((G594/100)*F594)</f>
        <v>17.37142857142857</v>
      </c>
      <c r="K594" s="2">
        <f>(G594/100)*F594</f>
        <v>0</v>
      </c>
      <c r="L594" s="3">
        <f>J594*22.5</f>
        <v>390.85714285714283</v>
      </c>
      <c r="M594" t="str">
        <f>IF(G594=0,"Private",IF(G594=15,"Italki","Preply"))</f>
        <v>Private</v>
      </c>
      <c r="N594">
        <f>IF(M594="Italki",1,0)</f>
        <v>0</v>
      </c>
      <c r="O594">
        <f>IF(M594="Preply",1,0)</f>
        <v>0</v>
      </c>
      <c r="P594">
        <f>IF(M594="Private",1,0)</f>
        <v>1</v>
      </c>
      <c r="Q594">
        <f>IF(G594=100,1,0)</f>
        <v>0</v>
      </c>
      <c r="R594" t="str">
        <f>IF(COUNTIF(pattern!$L$2:$L$100,A594),"ACTIVE","")</f>
        <v/>
      </c>
    </row>
    <row r="595" spans="1:18" x14ac:dyDescent="0.25">
      <c r="A595" t="s">
        <v>7</v>
      </c>
      <c r="B595" t="s">
        <v>842</v>
      </c>
      <c r="C595" s="6">
        <v>44055</v>
      </c>
      <c r="D595" t="s">
        <v>236</v>
      </c>
      <c r="E595">
        <v>90</v>
      </c>
      <c r="F595" s="2">
        <v>17.37142857142857</v>
      </c>
      <c r="G595">
        <v>0</v>
      </c>
      <c r="H595" s="3" t="s">
        <v>479</v>
      </c>
      <c r="I595">
        <f>WEEKNUM(C595)</f>
        <v>33</v>
      </c>
      <c r="J595" s="2">
        <f>F595-((G595/100)*F595)</f>
        <v>17.37142857142857</v>
      </c>
      <c r="K595" s="2">
        <f>(G595/100)*F595</f>
        <v>0</v>
      </c>
      <c r="L595" s="3">
        <f>J595*22.5</f>
        <v>390.85714285714283</v>
      </c>
      <c r="M595" t="str">
        <f>IF(G595=0,"Private",IF(G595=15,"Italki","Preply"))</f>
        <v>Private</v>
      </c>
      <c r="N595">
        <f>IF(M595="Italki",1,0)</f>
        <v>0</v>
      </c>
      <c r="O595">
        <f>IF(M595="Preply",1,0)</f>
        <v>0</v>
      </c>
      <c r="P595">
        <f>IF(M595="Private",1,0)</f>
        <v>1</v>
      </c>
      <c r="Q595">
        <f>IF(G595=100,1,0)</f>
        <v>0</v>
      </c>
      <c r="R595" t="str">
        <f>IF(COUNTIF(pattern!$L$2:$L$100,A595),"ACTIVE","")</f>
        <v/>
      </c>
    </row>
    <row r="596" spans="1:18" x14ac:dyDescent="0.25">
      <c r="A596" t="s">
        <v>7</v>
      </c>
      <c r="B596" t="s">
        <v>842</v>
      </c>
      <c r="C596" s="6">
        <v>44063</v>
      </c>
      <c r="D596" t="s">
        <v>239</v>
      </c>
      <c r="E596">
        <v>90</v>
      </c>
      <c r="F596" s="2">
        <v>17.37142857142857</v>
      </c>
      <c r="G596">
        <v>0</v>
      </c>
      <c r="H596" s="3" t="s">
        <v>479</v>
      </c>
      <c r="I596">
        <f>WEEKNUM(C596)</f>
        <v>34</v>
      </c>
      <c r="J596" s="2">
        <f>F596-((G596/100)*F596)</f>
        <v>17.37142857142857</v>
      </c>
      <c r="K596" s="2">
        <f>(G596/100)*F596</f>
        <v>0</v>
      </c>
      <c r="L596" s="3">
        <f>J596*22.5</f>
        <v>390.85714285714283</v>
      </c>
      <c r="M596" t="str">
        <f>IF(G596=0,"Private",IF(G596=15,"Italki","Preply"))</f>
        <v>Private</v>
      </c>
      <c r="N596">
        <f>IF(M596="Italki",1,0)</f>
        <v>0</v>
      </c>
      <c r="O596">
        <f>IF(M596="Preply",1,0)</f>
        <v>0</v>
      </c>
      <c r="P596">
        <f>IF(M596="Private",1,0)</f>
        <v>1</v>
      </c>
      <c r="Q596">
        <f>IF(G596=100,1,0)</f>
        <v>0</v>
      </c>
      <c r="R596" t="str">
        <f>IF(COUNTIF(pattern!$L$2:$L$100,A596),"ACTIVE","")</f>
        <v/>
      </c>
    </row>
    <row r="597" spans="1:18" x14ac:dyDescent="0.25">
      <c r="A597" t="s">
        <v>7</v>
      </c>
      <c r="B597" t="s">
        <v>842</v>
      </c>
      <c r="C597" s="6">
        <v>44069</v>
      </c>
      <c r="D597" t="s">
        <v>241</v>
      </c>
      <c r="E597">
        <v>90</v>
      </c>
      <c r="F597" s="2">
        <v>17.37142857142857</v>
      </c>
      <c r="G597">
        <v>0</v>
      </c>
      <c r="H597" s="3" t="s">
        <v>479</v>
      </c>
      <c r="I597">
        <f>WEEKNUM(C597)</f>
        <v>35</v>
      </c>
      <c r="J597" s="2">
        <f>F597-((G597/100)*F597)</f>
        <v>17.37142857142857</v>
      </c>
      <c r="K597" s="2">
        <f>(G597/100)*F597</f>
        <v>0</v>
      </c>
      <c r="L597" s="3">
        <f>J597*22.5</f>
        <v>390.85714285714283</v>
      </c>
      <c r="M597" t="str">
        <f>IF(G597=0,"Private",IF(G597=15,"Italki","Preply"))</f>
        <v>Private</v>
      </c>
      <c r="N597">
        <f>IF(M597="Italki",1,0)</f>
        <v>0</v>
      </c>
      <c r="O597">
        <f>IF(M597="Preply",1,0)</f>
        <v>0</v>
      </c>
      <c r="P597">
        <f>IF(M597="Private",1,0)</f>
        <v>1</v>
      </c>
      <c r="Q597">
        <f>IF(G597=100,1,0)</f>
        <v>0</v>
      </c>
      <c r="R597" t="str">
        <f>IF(COUNTIF(pattern!$L$2:$L$100,A597),"ACTIVE","")</f>
        <v/>
      </c>
    </row>
    <row r="598" spans="1:18" x14ac:dyDescent="0.25">
      <c r="A598" t="s">
        <v>7</v>
      </c>
      <c r="B598" t="s">
        <v>842</v>
      </c>
      <c r="C598" s="6">
        <v>44077</v>
      </c>
      <c r="D598" t="s">
        <v>244</v>
      </c>
      <c r="E598">
        <v>90</v>
      </c>
      <c r="F598" s="2">
        <v>17.37142857142857</v>
      </c>
      <c r="G598">
        <v>0</v>
      </c>
      <c r="H598" s="3" t="s">
        <v>479</v>
      </c>
      <c r="I598">
        <f>WEEKNUM(C598)</f>
        <v>36</v>
      </c>
      <c r="J598" s="2">
        <f>F598-((G598/100)*F598)</f>
        <v>17.37142857142857</v>
      </c>
      <c r="K598" s="2">
        <f>(G598/100)*F598</f>
        <v>0</v>
      </c>
      <c r="L598" s="3">
        <f>J598*22.5</f>
        <v>390.85714285714283</v>
      </c>
      <c r="M598" t="str">
        <f>IF(G598=0,"Private",IF(G598=15,"Italki","Preply"))</f>
        <v>Private</v>
      </c>
      <c r="N598">
        <f>IF(M598="Italki",1,0)</f>
        <v>0</v>
      </c>
      <c r="O598">
        <f>IF(M598="Preply",1,0)</f>
        <v>0</v>
      </c>
      <c r="P598">
        <f>IF(M598="Private",1,0)</f>
        <v>1</v>
      </c>
      <c r="Q598">
        <f>IF(G598=100,1,0)</f>
        <v>0</v>
      </c>
      <c r="R598" t="str">
        <f>IF(COUNTIF(pattern!$L$2:$L$100,A598),"ACTIVE","")</f>
        <v/>
      </c>
    </row>
    <row r="599" spans="1:18" x14ac:dyDescent="0.25">
      <c r="A599" t="s">
        <v>7</v>
      </c>
      <c r="B599" t="s">
        <v>842</v>
      </c>
      <c r="C599" s="6">
        <v>44083</v>
      </c>
      <c r="D599" t="s">
        <v>247</v>
      </c>
      <c r="E599">
        <v>90</v>
      </c>
      <c r="F599" s="2">
        <v>17.37142857142857</v>
      </c>
      <c r="G599">
        <v>0</v>
      </c>
      <c r="H599" s="3" t="s">
        <v>479</v>
      </c>
      <c r="I599">
        <f>WEEKNUM(C599)</f>
        <v>37</v>
      </c>
      <c r="J599" s="2">
        <f>F599-((G599/100)*F599)</f>
        <v>17.37142857142857</v>
      </c>
      <c r="K599" s="2">
        <f>(G599/100)*F599</f>
        <v>0</v>
      </c>
      <c r="L599" s="3">
        <f>J599*22.5</f>
        <v>390.85714285714283</v>
      </c>
      <c r="M599" t="str">
        <f>IF(G599=0,"Private",IF(G599=15,"Italki","Preply"))</f>
        <v>Private</v>
      </c>
      <c r="N599">
        <f>IF(M599="Italki",1,0)</f>
        <v>0</v>
      </c>
      <c r="O599">
        <f>IF(M599="Preply",1,0)</f>
        <v>0</v>
      </c>
      <c r="P599">
        <f>IF(M599="Private",1,0)</f>
        <v>1</v>
      </c>
      <c r="Q599">
        <f>IF(G599=100,1,0)</f>
        <v>0</v>
      </c>
      <c r="R599" t="str">
        <f>IF(COUNTIF(pattern!$L$2:$L$100,A599),"ACTIVE","")</f>
        <v/>
      </c>
    </row>
    <row r="600" spans="1:18" x14ac:dyDescent="0.25">
      <c r="A600" t="s">
        <v>7</v>
      </c>
      <c r="B600" t="s">
        <v>842</v>
      </c>
      <c r="C600" s="6">
        <v>44089</v>
      </c>
      <c r="D600" t="s">
        <v>249</v>
      </c>
      <c r="E600">
        <v>90</v>
      </c>
      <c r="F600" s="2">
        <v>17.37142857142857</v>
      </c>
      <c r="G600">
        <v>0</v>
      </c>
      <c r="H600" s="3" t="s">
        <v>479</v>
      </c>
      <c r="I600">
        <f>WEEKNUM(C600)</f>
        <v>38</v>
      </c>
      <c r="J600" s="2">
        <f>F600-((G600/100)*F600)</f>
        <v>17.37142857142857</v>
      </c>
      <c r="K600" s="2">
        <f>(G600/100)*F600</f>
        <v>0</v>
      </c>
      <c r="L600" s="3">
        <f>J600*22.5</f>
        <v>390.85714285714283</v>
      </c>
      <c r="M600" t="str">
        <f>IF(G600=0,"Private",IF(G600=15,"Italki","Preply"))</f>
        <v>Private</v>
      </c>
      <c r="N600">
        <f>IF(M600="Italki",1,0)</f>
        <v>0</v>
      </c>
      <c r="O600">
        <f>IF(M600="Preply",1,0)</f>
        <v>0</v>
      </c>
      <c r="P600">
        <f>IF(M600="Private",1,0)</f>
        <v>1</v>
      </c>
      <c r="Q600">
        <f>IF(G600=100,1,0)</f>
        <v>0</v>
      </c>
      <c r="R600" t="str">
        <f>IF(COUNTIF(pattern!$L$2:$L$100,A600),"ACTIVE","")</f>
        <v/>
      </c>
    </row>
    <row r="601" spans="1:18" x14ac:dyDescent="0.25">
      <c r="A601" t="s">
        <v>7</v>
      </c>
      <c r="B601" t="s">
        <v>842</v>
      </c>
      <c r="C601" s="6">
        <v>44091</v>
      </c>
      <c r="D601" t="s">
        <v>252</v>
      </c>
      <c r="E601">
        <v>60</v>
      </c>
      <c r="F601" s="2">
        <v>14.171428571428571</v>
      </c>
      <c r="G601">
        <v>0</v>
      </c>
      <c r="H601" s="3" t="s">
        <v>479</v>
      </c>
      <c r="I601">
        <f>WEEKNUM(C601)</f>
        <v>38</v>
      </c>
      <c r="J601" s="2">
        <f>F601-((G601/100)*F601)</f>
        <v>14.171428571428571</v>
      </c>
      <c r="K601" s="2">
        <f>(G601/100)*F601</f>
        <v>0</v>
      </c>
      <c r="L601" s="3">
        <f>J601*22.5</f>
        <v>318.85714285714283</v>
      </c>
      <c r="M601" t="str">
        <f>IF(G601=0,"Private",IF(G601=15,"Italki","Preply"))</f>
        <v>Private</v>
      </c>
      <c r="N601">
        <f>IF(M601="Italki",1,0)</f>
        <v>0</v>
      </c>
      <c r="O601">
        <f>IF(M601="Preply",1,0)</f>
        <v>0</v>
      </c>
      <c r="P601">
        <f>IF(M601="Private",1,0)</f>
        <v>1</v>
      </c>
      <c r="Q601">
        <f>IF(G601=100,1,0)</f>
        <v>0</v>
      </c>
      <c r="R601" t="str">
        <f>IF(COUNTIF(pattern!$L$2:$L$100,A601),"ACTIVE","")</f>
        <v/>
      </c>
    </row>
    <row r="602" spans="1:18" x14ac:dyDescent="0.25">
      <c r="A602" t="s">
        <v>7</v>
      </c>
      <c r="B602" t="s">
        <v>842</v>
      </c>
      <c r="C602" s="6">
        <v>44095</v>
      </c>
      <c r="D602" t="s">
        <v>255</v>
      </c>
      <c r="E602">
        <v>60</v>
      </c>
      <c r="F602" s="2">
        <v>14.171428571428571</v>
      </c>
      <c r="G602">
        <v>0</v>
      </c>
      <c r="H602" s="3" t="s">
        <v>479</v>
      </c>
      <c r="I602">
        <f>WEEKNUM(C602)</f>
        <v>39</v>
      </c>
      <c r="J602" s="2">
        <f>F602-((G602/100)*F602)</f>
        <v>14.171428571428571</v>
      </c>
      <c r="K602" s="2">
        <f>(G602/100)*F602</f>
        <v>0</v>
      </c>
      <c r="L602" s="3">
        <f>J602*22.5</f>
        <v>318.85714285714283</v>
      </c>
      <c r="M602" t="str">
        <f>IF(G602=0,"Private",IF(G602=15,"Italki","Preply"))</f>
        <v>Private</v>
      </c>
      <c r="N602">
        <f>IF(M602="Italki",1,0)</f>
        <v>0</v>
      </c>
      <c r="O602">
        <f>IF(M602="Preply",1,0)</f>
        <v>0</v>
      </c>
      <c r="P602">
        <f>IF(M602="Private",1,0)</f>
        <v>1</v>
      </c>
      <c r="Q602">
        <f>IF(G602=100,1,0)</f>
        <v>0</v>
      </c>
      <c r="R602" t="str">
        <f>IF(COUNTIF(pattern!$L$2:$L$100,A602),"ACTIVE","")</f>
        <v/>
      </c>
    </row>
    <row r="603" spans="1:18" x14ac:dyDescent="0.25">
      <c r="A603" t="s">
        <v>7</v>
      </c>
      <c r="B603" t="s">
        <v>842</v>
      </c>
      <c r="C603" s="6">
        <v>44096</v>
      </c>
      <c r="D603" t="s">
        <v>258</v>
      </c>
      <c r="E603">
        <v>60</v>
      </c>
      <c r="F603" s="2">
        <v>14.171428571428571</v>
      </c>
      <c r="G603">
        <v>0</v>
      </c>
      <c r="H603" s="3" t="s">
        <v>479</v>
      </c>
      <c r="I603">
        <f>WEEKNUM(C603)</f>
        <v>39</v>
      </c>
      <c r="J603" s="2">
        <f>F603-((G603/100)*F603)</f>
        <v>14.171428571428571</v>
      </c>
      <c r="K603" s="2">
        <f>(G603/100)*F603</f>
        <v>0</v>
      </c>
      <c r="L603" s="3">
        <f>J603*22.5</f>
        <v>318.85714285714283</v>
      </c>
      <c r="M603" t="str">
        <f>IF(G603=0,"Private",IF(G603=15,"Italki","Preply"))</f>
        <v>Private</v>
      </c>
      <c r="N603">
        <f>IF(M603="Italki",1,0)</f>
        <v>0</v>
      </c>
      <c r="O603">
        <f>IF(M603="Preply",1,0)</f>
        <v>0</v>
      </c>
      <c r="P603">
        <f>IF(M603="Private",1,0)</f>
        <v>1</v>
      </c>
      <c r="Q603">
        <f>IF(G603=100,1,0)</f>
        <v>0</v>
      </c>
      <c r="R603" t="str">
        <f>IF(COUNTIF(pattern!$L$2:$L$100,A603),"ACTIVE","")</f>
        <v/>
      </c>
    </row>
    <row r="604" spans="1:18" x14ac:dyDescent="0.25">
      <c r="A604" t="s">
        <v>7</v>
      </c>
      <c r="B604" t="s">
        <v>842</v>
      </c>
      <c r="C604" s="6">
        <v>44105</v>
      </c>
      <c r="D604" t="s">
        <v>262</v>
      </c>
      <c r="E604">
        <v>60</v>
      </c>
      <c r="F604" s="2">
        <v>14.171428571428571</v>
      </c>
      <c r="G604">
        <v>0</v>
      </c>
      <c r="H604" s="3" t="s">
        <v>479</v>
      </c>
      <c r="I604">
        <f>WEEKNUM(C604)</f>
        <v>40</v>
      </c>
      <c r="J604" s="2">
        <f>F604-((G604/100)*F604)</f>
        <v>14.171428571428571</v>
      </c>
      <c r="K604" s="2">
        <f>(G604/100)*F604</f>
        <v>0</v>
      </c>
      <c r="L604" s="3">
        <f>J604*22.5</f>
        <v>318.85714285714283</v>
      </c>
      <c r="M604" t="str">
        <f>IF(G604=0,"Private",IF(G604=15,"Italki","Preply"))</f>
        <v>Private</v>
      </c>
      <c r="N604">
        <f>IF(M604="Italki",1,0)</f>
        <v>0</v>
      </c>
      <c r="O604">
        <f>IF(M604="Preply",1,0)</f>
        <v>0</v>
      </c>
      <c r="P604">
        <f>IF(M604="Private",1,0)</f>
        <v>1</v>
      </c>
      <c r="Q604">
        <f>IF(G604=100,1,0)</f>
        <v>0</v>
      </c>
      <c r="R604" t="str">
        <f>IF(COUNTIF(pattern!$L$2:$L$100,A604),"ACTIVE","")</f>
        <v/>
      </c>
    </row>
    <row r="605" spans="1:18" x14ac:dyDescent="0.25">
      <c r="A605" t="s">
        <v>7</v>
      </c>
      <c r="B605" t="s">
        <v>842</v>
      </c>
      <c r="C605" s="6">
        <v>44119</v>
      </c>
      <c r="D605" t="s">
        <v>51</v>
      </c>
      <c r="E605">
        <v>60</v>
      </c>
      <c r="F605" s="2">
        <v>14.171428571428571</v>
      </c>
      <c r="G605">
        <v>0</v>
      </c>
      <c r="H605" s="3" t="s">
        <v>479</v>
      </c>
      <c r="I605">
        <f>WEEKNUM(C605)</f>
        <v>42</v>
      </c>
      <c r="J605" s="2">
        <f>F605-((G605/100)*F605)</f>
        <v>14.171428571428571</v>
      </c>
      <c r="K605" s="2">
        <f>(G605/100)*F605</f>
        <v>0</v>
      </c>
      <c r="L605" s="3">
        <f>J605*22.5</f>
        <v>318.85714285714283</v>
      </c>
      <c r="M605" t="str">
        <f>IF(G605=0,"Private",IF(G605=15,"Italki","Preply"))</f>
        <v>Private</v>
      </c>
      <c r="N605">
        <f>IF(M605="Italki",1,0)</f>
        <v>0</v>
      </c>
      <c r="O605">
        <f>IF(M605="Preply",1,0)</f>
        <v>0</v>
      </c>
      <c r="P605">
        <f>IF(M605="Private",1,0)</f>
        <v>1</v>
      </c>
      <c r="Q605">
        <f>IF(G605=100,1,0)</f>
        <v>0</v>
      </c>
      <c r="R605" t="str">
        <f>IF(COUNTIF(pattern!$L$2:$L$100,A605),"ACTIVE","")</f>
        <v/>
      </c>
    </row>
    <row r="606" spans="1:18" x14ac:dyDescent="0.25">
      <c r="A606" t="s">
        <v>7</v>
      </c>
      <c r="B606" t="s">
        <v>842</v>
      </c>
      <c r="C606" s="6">
        <v>44120</v>
      </c>
      <c r="D606" t="s">
        <v>265</v>
      </c>
      <c r="E606">
        <v>60</v>
      </c>
      <c r="F606" s="2">
        <v>14.171428571428571</v>
      </c>
      <c r="G606">
        <v>0</v>
      </c>
      <c r="H606" s="3" t="s">
        <v>479</v>
      </c>
      <c r="I606">
        <f>WEEKNUM(C606)</f>
        <v>42</v>
      </c>
      <c r="J606" s="2">
        <f>F606-((G606/100)*F606)</f>
        <v>14.171428571428571</v>
      </c>
      <c r="K606" s="2">
        <f>(G606/100)*F606</f>
        <v>0</v>
      </c>
      <c r="L606" s="3">
        <f>J606*22.5</f>
        <v>318.85714285714283</v>
      </c>
      <c r="M606" t="str">
        <f>IF(G606=0,"Private",IF(G606=15,"Italki","Preply"))</f>
        <v>Private</v>
      </c>
      <c r="N606">
        <f>IF(M606="Italki",1,0)</f>
        <v>0</v>
      </c>
      <c r="O606">
        <f>IF(M606="Preply",1,0)</f>
        <v>0</v>
      </c>
      <c r="P606">
        <f>IF(M606="Private",1,0)</f>
        <v>1</v>
      </c>
      <c r="Q606">
        <f>IF(G606=100,1,0)</f>
        <v>0</v>
      </c>
      <c r="R606" t="str">
        <f>IF(COUNTIF(pattern!$L$2:$L$100,A606),"ACTIVE","")</f>
        <v/>
      </c>
    </row>
    <row r="607" spans="1:18" x14ac:dyDescent="0.25">
      <c r="A607" t="s">
        <v>7</v>
      </c>
      <c r="B607" t="s">
        <v>842</v>
      </c>
      <c r="C607" s="6">
        <v>44126</v>
      </c>
      <c r="D607" t="s">
        <v>51</v>
      </c>
      <c r="E607">
        <v>60</v>
      </c>
      <c r="F607" s="2">
        <v>14.171428571428571</v>
      </c>
      <c r="G607">
        <v>0</v>
      </c>
      <c r="H607" s="3" t="s">
        <v>479</v>
      </c>
      <c r="I607">
        <f>WEEKNUM(C607)</f>
        <v>43</v>
      </c>
      <c r="J607" s="2">
        <f>F607-((G607/100)*F607)</f>
        <v>14.171428571428571</v>
      </c>
      <c r="K607" s="2">
        <f>(G607/100)*F607</f>
        <v>0</v>
      </c>
      <c r="L607" s="3">
        <f>J607*22.5</f>
        <v>318.85714285714283</v>
      </c>
      <c r="M607" t="str">
        <f>IF(G607=0,"Private",IF(G607=15,"Italki","Preply"))</f>
        <v>Private</v>
      </c>
      <c r="N607">
        <f>IF(M607="Italki",1,0)</f>
        <v>0</v>
      </c>
      <c r="O607">
        <f>IF(M607="Preply",1,0)</f>
        <v>0</v>
      </c>
      <c r="P607">
        <f>IF(M607="Private",1,0)</f>
        <v>1</v>
      </c>
      <c r="Q607">
        <f>IF(G607=100,1,0)</f>
        <v>0</v>
      </c>
      <c r="R607" t="str">
        <f>IF(COUNTIF(pattern!$L$2:$L$100,A607),"ACTIVE","")</f>
        <v/>
      </c>
    </row>
    <row r="608" spans="1:18" x14ac:dyDescent="0.25">
      <c r="A608" t="s">
        <v>7</v>
      </c>
      <c r="B608" t="s">
        <v>842</v>
      </c>
      <c r="C608" s="6">
        <v>44127</v>
      </c>
      <c r="D608" t="s">
        <v>120</v>
      </c>
      <c r="E608">
        <v>60</v>
      </c>
      <c r="F608" s="2">
        <v>14.171428571428571</v>
      </c>
      <c r="G608">
        <v>0</v>
      </c>
      <c r="H608" s="3" t="s">
        <v>479</v>
      </c>
      <c r="I608">
        <f>WEEKNUM(C608)</f>
        <v>43</v>
      </c>
      <c r="J608" s="2">
        <f>F608-((G608/100)*F608)</f>
        <v>14.171428571428571</v>
      </c>
      <c r="K608" s="2">
        <f>(G608/100)*F608</f>
        <v>0</v>
      </c>
      <c r="L608" s="3">
        <f>J608*22.5</f>
        <v>318.85714285714283</v>
      </c>
      <c r="M608" t="str">
        <f>IF(G608=0,"Private",IF(G608=15,"Italki","Preply"))</f>
        <v>Private</v>
      </c>
      <c r="N608">
        <f>IF(M608="Italki",1,0)</f>
        <v>0</v>
      </c>
      <c r="O608">
        <f>IF(M608="Preply",1,0)</f>
        <v>0</v>
      </c>
      <c r="P608">
        <f>IF(M608="Private",1,0)</f>
        <v>1</v>
      </c>
      <c r="Q608">
        <f>IF(G608=100,1,0)</f>
        <v>0</v>
      </c>
      <c r="R608" t="str">
        <f>IF(COUNTIF(pattern!$L$2:$L$100,A608),"ACTIVE","")</f>
        <v/>
      </c>
    </row>
    <row r="609" spans="1:18" x14ac:dyDescent="0.25">
      <c r="A609" t="s">
        <v>7</v>
      </c>
      <c r="B609" t="s">
        <v>842</v>
      </c>
      <c r="C609" s="6">
        <v>44137</v>
      </c>
      <c r="D609" t="s">
        <v>51</v>
      </c>
      <c r="E609">
        <v>60</v>
      </c>
      <c r="F609" s="2">
        <v>14.171428571428571</v>
      </c>
      <c r="G609">
        <v>0</v>
      </c>
      <c r="H609" s="3" t="s">
        <v>479</v>
      </c>
      <c r="I609">
        <f>WEEKNUM(C609)</f>
        <v>45</v>
      </c>
      <c r="J609" s="2">
        <f>F609-((G609/100)*F609)</f>
        <v>14.171428571428571</v>
      </c>
      <c r="K609" s="2">
        <f>(G609/100)*F609</f>
        <v>0</v>
      </c>
      <c r="L609" s="3">
        <f>J609*22.5</f>
        <v>318.85714285714283</v>
      </c>
      <c r="M609" t="str">
        <f>IF(G609=0,"Private",IF(G609=15,"Italki","Preply"))</f>
        <v>Private</v>
      </c>
      <c r="N609">
        <f>IF(M609="Italki",1,0)</f>
        <v>0</v>
      </c>
      <c r="O609">
        <f>IF(M609="Preply",1,0)</f>
        <v>0</v>
      </c>
      <c r="P609">
        <f>IF(M609="Private",1,0)</f>
        <v>1</v>
      </c>
      <c r="Q609">
        <f>IF(G609=100,1,0)</f>
        <v>0</v>
      </c>
      <c r="R609" t="str">
        <f>IF(COUNTIF(pattern!$L$2:$L$100,A609),"ACTIVE","")</f>
        <v/>
      </c>
    </row>
    <row r="610" spans="1:18" x14ac:dyDescent="0.25">
      <c r="A610" t="s">
        <v>7</v>
      </c>
      <c r="B610" t="s">
        <v>842</v>
      </c>
      <c r="C610" s="6">
        <v>44138</v>
      </c>
      <c r="D610" t="s">
        <v>275</v>
      </c>
      <c r="E610">
        <v>60</v>
      </c>
      <c r="F610" s="2">
        <v>14.171428571428571</v>
      </c>
      <c r="G610">
        <v>0</v>
      </c>
      <c r="H610" s="3" t="s">
        <v>479</v>
      </c>
      <c r="I610">
        <f>WEEKNUM(C610)</f>
        <v>45</v>
      </c>
      <c r="J610" s="2">
        <f>F610-((G610/100)*F610)</f>
        <v>14.171428571428571</v>
      </c>
      <c r="K610" s="2">
        <f>(G610/100)*F610</f>
        <v>0</v>
      </c>
      <c r="L610" s="3">
        <f>J610*22.5</f>
        <v>318.85714285714283</v>
      </c>
      <c r="M610" t="str">
        <f>IF(G610=0,"Private",IF(G610=15,"Italki","Preply"))</f>
        <v>Private</v>
      </c>
      <c r="N610">
        <f>IF(M610="Italki",1,0)</f>
        <v>0</v>
      </c>
      <c r="O610">
        <f>IF(M610="Preply",1,0)</f>
        <v>0</v>
      </c>
      <c r="P610">
        <f>IF(M610="Private",1,0)</f>
        <v>1</v>
      </c>
      <c r="Q610">
        <f>IF(G610=100,1,0)</f>
        <v>0</v>
      </c>
      <c r="R610" t="str">
        <f>IF(COUNTIF(pattern!$L$2:$L$100,A610),"ACTIVE","")</f>
        <v/>
      </c>
    </row>
    <row r="611" spans="1:18" x14ac:dyDescent="0.25">
      <c r="A611" t="s">
        <v>7</v>
      </c>
      <c r="B611" t="s">
        <v>842</v>
      </c>
      <c r="C611" s="6">
        <v>44147</v>
      </c>
      <c r="D611" t="s">
        <v>1</v>
      </c>
      <c r="E611">
        <v>60</v>
      </c>
      <c r="F611" s="2">
        <v>14.171428571428571</v>
      </c>
      <c r="G611">
        <v>0</v>
      </c>
      <c r="H611" s="3" t="s">
        <v>479</v>
      </c>
      <c r="I611">
        <f>WEEKNUM(C611)</f>
        <v>46</v>
      </c>
      <c r="J611" s="2">
        <f>F611-((G611/100)*F611)</f>
        <v>14.171428571428571</v>
      </c>
      <c r="K611" s="2">
        <f>(G611/100)*F611</f>
        <v>0</v>
      </c>
      <c r="L611" s="3">
        <f>J611*22.5</f>
        <v>318.85714285714283</v>
      </c>
      <c r="M611" t="str">
        <f>IF(G611=0,"Private",IF(G611=15,"Italki","Preply"))</f>
        <v>Private</v>
      </c>
      <c r="N611">
        <f>IF(M611="Italki",1,0)</f>
        <v>0</v>
      </c>
      <c r="O611">
        <f>IF(M611="Preply",1,0)</f>
        <v>0</v>
      </c>
      <c r="P611">
        <f>IF(M611="Private",1,0)</f>
        <v>1</v>
      </c>
      <c r="Q611">
        <f>IF(G611=100,1,0)</f>
        <v>0</v>
      </c>
      <c r="R611" t="str">
        <f>IF(COUNTIF(pattern!$L$2:$L$100,A611),"ACTIVE","")</f>
        <v/>
      </c>
    </row>
    <row r="612" spans="1:18" x14ac:dyDescent="0.25">
      <c r="A612" t="s">
        <v>7</v>
      </c>
      <c r="B612" t="s">
        <v>842</v>
      </c>
      <c r="C612" s="6">
        <v>44148</v>
      </c>
      <c r="D612" t="s">
        <v>280</v>
      </c>
      <c r="E612">
        <v>60</v>
      </c>
      <c r="F612" s="2">
        <v>14.171428571428571</v>
      </c>
      <c r="G612">
        <v>0</v>
      </c>
      <c r="H612" s="3" t="s">
        <v>479</v>
      </c>
      <c r="I612">
        <f>WEEKNUM(C612)</f>
        <v>46</v>
      </c>
      <c r="J612" s="2">
        <f>F612-((G612/100)*F612)</f>
        <v>14.171428571428571</v>
      </c>
      <c r="K612" s="2">
        <f>(G612/100)*F612</f>
        <v>0</v>
      </c>
      <c r="L612" s="3">
        <f>J612*22.5</f>
        <v>318.85714285714283</v>
      </c>
      <c r="M612" t="str">
        <f>IF(G612=0,"Private",IF(G612=15,"Italki","Preply"))</f>
        <v>Private</v>
      </c>
      <c r="N612">
        <f>IF(M612="Italki",1,0)</f>
        <v>0</v>
      </c>
      <c r="O612">
        <f>IF(M612="Preply",1,0)</f>
        <v>0</v>
      </c>
      <c r="P612">
        <f>IF(M612="Private",1,0)</f>
        <v>1</v>
      </c>
      <c r="Q612">
        <f>IF(G612=100,1,0)</f>
        <v>0</v>
      </c>
      <c r="R612" t="str">
        <f>IF(COUNTIF(pattern!$L$2:$L$100,A612),"ACTIVE","")</f>
        <v/>
      </c>
    </row>
    <row r="613" spans="1:18" x14ac:dyDescent="0.25">
      <c r="A613" t="s">
        <v>627</v>
      </c>
      <c r="B613" t="s">
        <v>843</v>
      </c>
      <c r="C613" s="6">
        <v>44525</v>
      </c>
      <c r="D613" t="s">
        <v>38</v>
      </c>
      <c r="E613">
        <v>60</v>
      </c>
      <c r="F613" s="2">
        <v>10</v>
      </c>
      <c r="G613">
        <v>100</v>
      </c>
      <c r="H613" t="s">
        <v>480</v>
      </c>
      <c r="I613">
        <f>WEEKNUM(C613)</f>
        <v>48</v>
      </c>
      <c r="J613" s="2">
        <f>F613-((G613/100)*F613)</f>
        <v>0</v>
      </c>
      <c r="K613" s="2">
        <f>(G613/100)*F613</f>
        <v>10</v>
      </c>
      <c r="L613" s="3">
        <f>J613*22.5</f>
        <v>0</v>
      </c>
      <c r="M613" t="str">
        <f>IF(G613=0,"Private",IF(G613=15,"Italki","Preply"))</f>
        <v>Preply</v>
      </c>
      <c r="N613">
        <f>IF(M613="Italki",1,0)</f>
        <v>0</v>
      </c>
      <c r="O613">
        <f>IF(M613="Preply",1,0)</f>
        <v>1</v>
      </c>
      <c r="P613">
        <f>IF(M613="Private",1,0)</f>
        <v>0</v>
      </c>
      <c r="Q613">
        <f>IF(G613=100,1,0)</f>
        <v>1</v>
      </c>
      <c r="R613" t="str">
        <f>IF(COUNTIF(pattern!$L$2:$L$100,A613),"ACTIVE","")</f>
        <v>ACTIVE</v>
      </c>
    </row>
    <row r="614" spans="1:18" x14ac:dyDescent="0.25">
      <c r="A614" t="s">
        <v>627</v>
      </c>
      <c r="B614" t="s">
        <v>843</v>
      </c>
      <c r="C614" s="6">
        <v>44529</v>
      </c>
      <c r="D614" t="s">
        <v>54</v>
      </c>
      <c r="E614">
        <v>60</v>
      </c>
      <c r="F614" s="2">
        <v>10</v>
      </c>
      <c r="G614">
        <v>33</v>
      </c>
      <c r="H614" t="s">
        <v>480</v>
      </c>
      <c r="I614">
        <f>WEEKNUM(C614)</f>
        <v>49</v>
      </c>
      <c r="J614" s="2">
        <f>F614-((G614/100)*F614)</f>
        <v>6.6999999999999993</v>
      </c>
      <c r="K614" s="2">
        <f>(G614/100)*F614</f>
        <v>3.3000000000000003</v>
      </c>
      <c r="L614" s="3">
        <f>J614*22.5</f>
        <v>150.74999999999997</v>
      </c>
      <c r="M614" t="str">
        <f>IF(G614=0,"Private",IF(G614=15,"Italki","Preply"))</f>
        <v>Preply</v>
      </c>
      <c r="N614">
        <f>IF(M614="Italki",1,0)</f>
        <v>0</v>
      </c>
      <c r="O614">
        <f>IF(M614="Preply",1,0)</f>
        <v>1</v>
      </c>
      <c r="P614">
        <f>IF(M614="Private",1,0)</f>
        <v>0</v>
      </c>
      <c r="Q614">
        <f>IF(G614=100,1,0)</f>
        <v>0</v>
      </c>
      <c r="R614" t="str">
        <f>IF(COUNTIF(pattern!$L$2:$L$100,A614),"ACTIVE","")</f>
        <v>ACTIVE</v>
      </c>
    </row>
    <row r="615" spans="1:18" x14ac:dyDescent="0.25">
      <c r="A615" t="s">
        <v>627</v>
      </c>
      <c r="B615" t="s">
        <v>843</v>
      </c>
      <c r="C615" s="6">
        <v>44567</v>
      </c>
      <c r="D615" t="s">
        <v>629</v>
      </c>
      <c r="E615">
        <v>60</v>
      </c>
      <c r="F615" s="2">
        <v>10</v>
      </c>
      <c r="G615">
        <v>33</v>
      </c>
      <c r="H615" t="s">
        <v>480</v>
      </c>
      <c r="I615">
        <f>WEEKNUM(C615)</f>
        <v>2</v>
      </c>
      <c r="J615" s="2">
        <f>F615-((G615/100)*F615)</f>
        <v>6.6999999999999993</v>
      </c>
      <c r="K615" s="2">
        <f>(G615/100)*F615</f>
        <v>3.3000000000000003</v>
      </c>
      <c r="L615" s="3">
        <f>J615*22.5</f>
        <v>150.74999999999997</v>
      </c>
      <c r="M615" t="str">
        <f>IF(G615=0,"Private",IF(G615=15,"Italki","Preply"))</f>
        <v>Preply</v>
      </c>
      <c r="N615">
        <f>IF(M615="Italki",1,0)</f>
        <v>0</v>
      </c>
      <c r="O615">
        <f>IF(M615="Preply",1,0)</f>
        <v>1</v>
      </c>
      <c r="P615">
        <f>IF(M615="Private",1,0)</f>
        <v>0</v>
      </c>
      <c r="Q615">
        <f>IF(G615=100,1,0)</f>
        <v>0</v>
      </c>
      <c r="R615" t="str">
        <f>IF(COUNTIF(pattern!$L$2:$L$100,A615),"ACTIVE","")</f>
        <v>ACTIVE</v>
      </c>
    </row>
    <row r="616" spans="1:18" x14ac:dyDescent="0.25">
      <c r="A616" t="s">
        <v>627</v>
      </c>
      <c r="B616" t="s">
        <v>843</v>
      </c>
      <c r="C616" s="6">
        <v>44580</v>
      </c>
      <c r="D616" t="s">
        <v>78</v>
      </c>
      <c r="E616">
        <v>60</v>
      </c>
      <c r="F616" s="2">
        <v>10</v>
      </c>
      <c r="G616">
        <v>28</v>
      </c>
      <c r="H616" t="s">
        <v>480</v>
      </c>
      <c r="I616">
        <f>WEEKNUM(C616)</f>
        <v>4</v>
      </c>
      <c r="J616" s="2">
        <f>F616-((G616/100)*F616)</f>
        <v>7.1999999999999993</v>
      </c>
      <c r="K616" s="2">
        <f>(G616/100)*F616</f>
        <v>2.8000000000000003</v>
      </c>
      <c r="L616" s="3">
        <f>J616*22.5</f>
        <v>161.99999999999997</v>
      </c>
      <c r="M616" t="str">
        <f>IF(G616=0,"Private",IF(G616=15,"Italki","Preply"))</f>
        <v>Preply</v>
      </c>
      <c r="N616">
        <f>IF(M616="Italki",1,0)</f>
        <v>0</v>
      </c>
      <c r="O616">
        <f>IF(M616="Preply",1,0)</f>
        <v>1</v>
      </c>
      <c r="P616">
        <f>IF(M616="Private",1,0)</f>
        <v>0</v>
      </c>
      <c r="Q616">
        <f>IF(G616=100,1,0)</f>
        <v>0</v>
      </c>
      <c r="R616" t="str">
        <f>IF(COUNTIF(pattern!$L$2:$L$100,A616),"ACTIVE","")</f>
        <v>ACTIVE</v>
      </c>
    </row>
    <row r="617" spans="1:18" x14ac:dyDescent="0.25">
      <c r="A617" t="s">
        <v>627</v>
      </c>
      <c r="B617" t="s">
        <v>843</v>
      </c>
      <c r="C617" s="6">
        <v>44740</v>
      </c>
      <c r="D617" t="s">
        <v>373</v>
      </c>
      <c r="E617">
        <v>60</v>
      </c>
      <c r="F617" s="2">
        <v>15</v>
      </c>
      <c r="G617">
        <v>22</v>
      </c>
      <c r="H617" t="s">
        <v>480</v>
      </c>
      <c r="I617">
        <f>WEEKNUM(C617)</f>
        <v>27</v>
      </c>
      <c r="J617" s="2">
        <f>F617-((G617/100)*F617)</f>
        <v>11.7</v>
      </c>
      <c r="K617" s="2">
        <f>(G617/100)*F617</f>
        <v>3.3</v>
      </c>
      <c r="L617" s="3">
        <f>J617*22.5</f>
        <v>263.25</v>
      </c>
      <c r="M617" t="str">
        <f>IF(G617=0,"Private",IF(G617=15,"Italki","Preply"))</f>
        <v>Preply</v>
      </c>
      <c r="N617">
        <f>IF(M617="Italki",1,0)</f>
        <v>0</v>
      </c>
      <c r="O617">
        <f>IF(M617="Preply",1,0)</f>
        <v>1</v>
      </c>
      <c r="P617">
        <f>IF(M617="Private",1,0)</f>
        <v>0</v>
      </c>
      <c r="Q617">
        <f>IF(G617=100,1,0)</f>
        <v>0</v>
      </c>
      <c r="R617" t="str">
        <f>IF(COUNTIF(pattern!$L$2:$L$100,A617),"ACTIVE","")</f>
        <v>ACTIVE</v>
      </c>
    </row>
    <row r="618" spans="1:18" x14ac:dyDescent="0.25">
      <c r="A618" t="s">
        <v>627</v>
      </c>
      <c r="B618" t="s">
        <v>843</v>
      </c>
      <c r="C618" s="6">
        <v>44931</v>
      </c>
      <c r="D618" t="s">
        <v>475</v>
      </c>
      <c r="E618">
        <v>45</v>
      </c>
      <c r="F618" s="2">
        <v>15</v>
      </c>
      <c r="G618">
        <v>22</v>
      </c>
      <c r="H618" t="s">
        <v>480</v>
      </c>
      <c r="I618">
        <f>WEEKNUM(C618)</f>
        <v>1</v>
      </c>
      <c r="J618" s="2">
        <f>F618-((G618/100)*F618)</f>
        <v>11.7</v>
      </c>
      <c r="K618" s="2">
        <f>(G618/100)*F618</f>
        <v>3.3</v>
      </c>
      <c r="L618" s="3">
        <f>J618*22.5</f>
        <v>263.25</v>
      </c>
      <c r="M618" t="str">
        <f>IF(G618=0,"Private",IF(G618=15,"Italki","Preply"))</f>
        <v>Preply</v>
      </c>
      <c r="N618">
        <f>IF(M618="Italki",1,0)</f>
        <v>0</v>
      </c>
      <c r="O618">
        <f>IF(M618="Preply",1,0)</f>
        <v>1</v>
      </c>
      <c r="P618">
        <f>IF(M618="Private",1,0)</f>
        <v>0</v>
      </c>
      <c r="Q618">
        <f>IF(G618=100,1,0)</f>
        <v>0</v>
      </c>
      <c r="R618" t="str">
        <f>IF(COUNTIF(pattern!$L$2:$L$100,A618),"ACTIVE","")</f>
        <v>ACTIVE</v>
      </c>
    </row>
    <row r="619" spans="1:18" x14ac:dyDescent="0.25">
      <c r="A619" t="s">
        <v>485</v>
      </c>
      <c r="B619" t="s">
        <v>844</v>
      </c>
      <c r="C619" s="6">
        <v>44550</v>
      </c>
      <c r="D619" t="s">
        <v>46</v>
      </c>
      <c r="E619">
        <v>60</v>
      </c>
      <c r="F619" s="2">
        <v>12</v>
      </c>
      <c r="G619">
        <v>100</v>
      </c>
      <c r="H619" t="s">
        <v>480</v>
      </c>
      <c r="I619">
        <f>WEEKNUM(C619)</f>
        <v>52</v>
      </c>
      <c r="J619" s="2">
        <f>F619-((G619/100)*F619)</f>
        <v>0</v>
      </c>
      <c r="K619" s="2">
        <f>(G619/100)*F619</f>
        <v>12</v>
      </c>
      <c r="L619" s="3">
        <f>J619*22.5</f>
        <v>0</v>
      </c>
      <c r="M619" t="str">
        <f>IF(G619=0,"Private",IF(G619=15,"Italki","Preply"))</f>
        <v>Preply</v>
      </c>
      <c r="N619">
        <f>IF(M619="Italki",1,0)</f>
        <v>0</v>
      </c>
      <c r="O619">
        <f>IF(M619="Preply",1,0)</f>
        <v>1</v>
      </c>
      <c r="P619">
        <f>IF(M619="Private",1,0)</f>
        <v>0</v>
      </c>
      <c r="Q619">
        <f>IF(G619=100,1,0)</f>
        <v>1</v>
      </c>
      <c r="R619" t="str">
        <f>IF(COUNTIF(pattern!$L$2:$L$100,A619),"ACTIVE","")</f>
        <v/>
      </c>
    </row>
    <row r="620" spans="1:18" x14ac:dyDescent="0.25">
      <c r="A620" t="s">
        <v>628</v>
      </c>
      <c r="B620" t="s">
        <v>845</v>
      </c>
      <c r="C620" s="6">
        <v>44747</v>
      </c>
      <c r="D620" t="s">
        <v>381</v>
      </c>
      <c r="E620">
        <v>60</v>
      </c>
      <c r="F620" s="2">
        <v>24</v>
      </c>
      <c r="G620">
        <v>15</v>
      </c>
      <c r="H620" t="s">
        <v>479</v>
      </c>
      <c r="I620">
        <f>WEEKNUM(C620)</f>
        <v>28</v>
      </c>
      <c r="J620" s="2">
        <f>F620-((G620/100)*F620)</f>
        <v>20.399999999999999</v>
      </c>
      <c r="K620" s="2">
        <f>(G620/100)*F620</f>
        <v>3.5999999999999996</v>
      </c>
      <c r="L620" s="3">
        <f>J620*22.5</f>
        <v>458.99999999999994</v>
      </c>
      <c r="M620" t="str">
        <f>IF(G620=0,"Private",IF(G620=15,"Italki","Preply"))</f>
        <v>Italki</v>
      </c>
      <c r="N620">
        <f>IF(M620="Italki",1,0)</f>
        <v>1</v>
      </c>
      <c r="O620">
        <f>IF(M620="Preply",1,0)</f>
        <v>0</v>
      </c>
      <c r="P620">
        <f>IF(M620="Private",1,0)</f>
        <v>0</v>
      </c>
      <c r="Q620">
        <f>IF(G620=100,1,0)</f>
        <v>0</v>
      </c>
      <c r="R620" t="str">
        <f>IF(COUNTIF(pattern!$L$2:$L$100,A620),"ACTIVE","")</f>
        <v/>
      </c>
    </row>
    <row r="621" spans="1:18" x14ac:dyDescent="0.25">
      <c r="A621" t="s">
        <v>628</v>
      </c>
      <c r="B621" t="s">
        <v>845</v>
      </c>
      <c r="C621" s="6">
        <v>44748</v>
      </c>
      <c r="D621" t="s">
        <v>720</v>
      </c>
      <c r="E621">
        <v>60</v>
      </c>
      <c r="F621" s="2">
        <v>24</v>
      </c>
      <c r="G621">
        <v>15</v>
      </c>
      <c r="H621" t="s">
        <v>479</v>
      </c>
      <c r="I621">
        <f>WEEKNUM(C621)</f>
        <v>28</v>
      </c>
      <c r="J621" s="2">
        <f>F621-((G621/100)*F621)</f>
        <v>20.399999999999999</v>
      </c>
      <c r="K621" s="2">
        <f>(G621/100)*F621</f>
        <v>3.5999999999999996</v>
      </c>
      <c r="L621" s="3">
        <f>J621*22.5</f>
        <v>458.99999999999994</v>
      </c>
      <c r="M621" t="str">
        <f>IF(G621=0,"Private",IF(G621=15,"Italki","Preply"))</f>
        <v>Italki</v>
      </c>
      <c r="N621">
        <f>IF(M621="Italki",1,0)</f>
        <v>1</v>
      </c>
      <c r="O621">
        <f>IF(M621="Preply",1,0)</f>
        <v>0</v>
      </c>
      <c r="P621">
        <f>IF(M621="Private",1,0)</f>
        <v>0</v>
      </c>
      <c r="Q621">
        <f>IF(G621=100,1,0)</f>
        <v>0</v>
      </c>
      <c r="R621" t="str">
        <f>IF(COUNTIF(pattern!$L$2:$L$100,A621),"ACTIVE","")</f>
        <v/>
      </c>
    </row>
    <row r="622" spans="1:18" x14ac:dyDescent="0.25">
      <c r="A622" t="s">
        <v>628</v>
      </c>
      <c r="B622" t="s">
        <v>845</v>
      </c>
      <c r="C622" s="6">
        <v>44750</v>
      </c>
      <c r="D622" t="s">
        <v>297</v>
      </c>
      <c r="E622">
        <v>60</v>
      </c>
      <c r="F622" s="2">
        <v>23</v>
      </c>
      <c r="G622">
        <v>15</v>
      </c>
      <c r="H622" t="s">
        <v>479</v>
      </c>
      <c r="I622">
        <f>WEEKNUM(C622)</f>
        <v>28</v>
      </c>
      <c r="J622" s="2">
        <f>F622-((G622/100)*F622)</f>
        <v>19.55</v>
      </c>
      <c r="K622" s="2">
        <f>(G622/100)*F622</f>
        <v>3.4499999999999997</v>
      </c>
      <c r="L622" s="3">
        <f>J622*22.5</f>
        <v>439.875</v>
      </c>
      <c r="M622" t="str">
        <f>IF(G622=0,"Private",IF(G622=15,"Italki","Preply"))</f>
        <v>Italki</v>
      </c>
      <c r="N622">
        <f>IF(M622="Italki",1,0)</f>
        <v>1</v>
      </c>
      <c r="O622">
        <f>IF(M622="Preply",1,0)</f>
        <v>0</v>
      </c>
      <c r="P622">
        <f>IF(M622="Private",1,0)</f>
        <v>0</v>
      </c>
      <c r="Q622">
        <f>IF(G622=100,1,0)</f>
        <v>0</v>
      </c>
      <c r="R622" t="str">
        <f>IF(COUNTIF(pattern!$L$2:$L$100,A622),"ACTIVE","")</f>
        <v/>
      </c>
    </row>
    <row r="623" spans="1:18" x14ac:dyDescent="0.25">
      <c r="A623" t="s">
        <v>628</v>
      </c>
      <c r="B623" t="s">
        <v>845</v>
      </c>
      <c r="C623" s="6">
        <v>44753</v>
      </c>
      <c r="D623" t="s">
        <v>642</v>
      </c>
      <c r="E623">
        <v>60</v>
      </c>
      <c r="F623" s="2">
        <v>23</v>
      </c>
      <c r="G623">
        <v>15</v>
      </c>
      <c r="H623" t="s">
        <v>479</v>
      </c>
      <c r="I623">
        <f>WEEKNUM(C623)</f>
        <v>29</v>
      </c>
      <c r="J623" s="2">
        <f>F623-((G623/100)*F623)</f>
        <v>19.55</v>
      </c>
      <c r="K623" s="2">
        <f>(G623/100)*F623</f>
        <v>3.4499999999999997</v>
      </c>
      <c r="L623" s="3">
        <f>J623*22.5</f>
        <v>439.875</v>
      </c>
      <c r="M623" t="str">
        <f>IF(G623=0,"Private",IF(G623=15,"Italki","Preply"))</f>
        <v>Italki</v>
      </c>
      <c r="N623">
        <f>IF(M623="Italki",1,0)</f>
        <v>1</v>
      </c>
      <c r="O623">
        <f>IF(M623="Preply",1,0)</f>
        <v>0</v>
      </c>
      <c r="P623">
        <f>IF(M623="Private",1,0)</f>
        <v>0</v>
      </c>
      <c r="Q623">
        <f>IF(G623=100,1,0)</f>
        <v>0</v>
      </c>
      <c r="R623" t="str">
        <f>IF(COUNTIF(pattern!$L$2:$L$100,A623),"ACTIVE","")</f>
        <v/>
      </c>
    </row>
    <row r="624" spans="1:18" x14ac:dyDescent="0.25">
      <c r="A624" t="s">
        <v>628</v>
      </c>
      <c r="B624" t="s">
        <v>845</v>
      </c>
      <c r="C624" s="6">
        <v>44824</v>
      </c>
      <c r="D624" t="s">
        <v>66</v>
      </c>
      <c r="E624">
        <v>60</v>
      </c>
      <c r="F624" s="2">
        <v>23</v>
      </c>
      <c r="G624">
        <v>15</v>
      </c>
      <c r="H624" t="s">
        <v>479</v>
      </c>
      <c r="I624">
        <f>WEEKNUM(C624)</f>
        <v>39</v>
      </c>
      <c r="J624" s="2">
        <f>F624-((G624/100)*F624)</f>
        <v>19.55</v>
      </c>
      <c r="K624" s="2">
        <f>(G624/100)*F624</f>
        <v>3.4499999999999997</v>
      </c>
      <c r="L624" s="3">
        <f>J624*22.5</f>
        <v>439.875</v>
      </c>
      <c r="M624" t="str">
        <f>IF(G624=0,"Private",IF(G624=15,"Italki","Preply"))</f>
        <v>Italki</v>
      </c>
      <c r="N624">
        <f>IF(M624="Italki",1,0)</f>
        <v>1</v>
      </c>
      <c r="O624">
        <f>IF(M624="Preply",1,0)</f>
        <v>0</v>
      </c>
      <c r="P624">
        <f>IF(M624="Private",1,0)</f>
        <v>0</v>
      </c>
      <c r="Q624">
        <f>IF(G624=100,1,0)</f>
        <v>0</v>
      </c>
      <c r="R624" t="str">
        <f>IF(COUNTIF(pattern!$L$2:$L$100,A624),"ACTIVE","")</f>
        <v/>
      </c>
    </row>
    <row r="625" spans="1:18" x14ac:dyDescent="0.25">
      <c r="A625" t="s">
        <v>9</v>
      </c>
      <c r="B625" t="s">
        <v>845</v>
      </c>
      <c r="C625" s="6">
        <v>44091</v>
      </c>
      <c r="D625" t="s">
        <v>35</v>
      </c>
      <c r="E625">
        <v>60</v>
      </c>
      <c r="F625" s="2">
        <v>16</v>
      </c>
      <c r="G625">
        <v>0</v>
      </c>
      <c r="H625" s="3" t="s">
        <v>479</v>
      </c>
      <c r="I625">
        <f>WEEKNUM(C625)</f>
        <v>38</v>
      </c>
      <c r="J625" s="2">
        <f>F625-((G625/100)*F625)</f>
        <v>16</v>
      </c>
      <c r="K625" s="2">
        <f>(G625/100)*F625</f>
        <v>0</v>
      </c>
      <c r="L625" s="3">
        <f>J625*22.5</f>
        <v>360</v>
      </c>
      <c r="M625" t="str">
        <f>IF(G625=0,"Private",IF(G625=15,"Italki","Preply"))</f>
        <v>Private</v>
      </c>
      <c r="N625">
        <f>IF(M625="Italki",1,0)</f>
        <v>0</v>
      </c>
      <c r="O625">
        <f>IF(M625="Preply",1,0)</f>
        <v>0</v>
      </c>
      <c r="P625">
        <f>IF(M625="Private",1,0)</f>
        <v>1</v>
      </c>
      <c r="Q625">
        <f>IF(G625=100,1,0)</f>
        <v>0</v>
      </c>
      <c r="R625" t="str">
        <f>IF(COUNTIF(pattern!$L$2:$L$100,A625),"ACTIVE","")</f>
        <v/>
      </c>
    </row>
    <row r="626" spans="1:18" x14ac:dyDescent="0.25">
      <c r="A626" t="s">
        <v>9</v>
      </c>
      <c r="B626" t="s">
        <v>845</v>
      </c>
      <c r="C626" s="6">
        <v>44098</v>
      </c>
      <c r="D626" t="s">
        <v>50</v>
      </c>
      <c r="E626">
        <v>60</v>
      </c>
      <c r="F626" s="2">
        <v>14.171428571428571</v>
      </c>
      <c r="G626">
        <v>0</v>
      </c>
      <c r="H626" s="3" t="s">
        <v>479</v>
      </c>
      <c r="I626">
        <f>WEEKNUM(C626)</f>
        <v>39</v>
      </c>
      <c r="J626" s="2">
        <f>F626-((G626/100)*F626)</f>
        <v>14.171428571428571</v>
      </c>
      <c r="K626" s="2">
        <f>(G626/100)*F626</f>
        <v>0</v>
      </c>
      <c r="L626" s="3">
        <f>J626*22.5</f>
        <v>318.85714285714283</v>
      </c>
      <c r="M626" t="str">
        <f>IF(G626=0,"Private",IF(G626=15,"Italki","Preply"))</f>
        <v>Private</v>
      </c>
      <c r="N626">
        <f>IF(M626="Italki",1,0)</f>
        <v>0</v>
      </c>
      <c r="O626">
        <f>IF(M626="Preply",1,0)</f>
        <v>0</v>
      </c>
      <c r="P626">
        <f>IF(M626="Private",1,0)</f>
        <v>1</v>
      </c>
      <c r="Q626">
        <f>IF(G626=100,1,0)</f>
        <v>0</v>
      </c>
      <c r="R626" t="str">
        <f>IF(COUNTIF(pattern!$L$2:$L$100,A626),"ACTIVE","")</f>
        <v/>
      </c>
    </row>
    <row r="627" spans="1:18" x14ac:dyDescent="0.25">
      <c r="A627" t="s">
        <v>9</v>
      </c>
      <c r="B627" t="s">
        <v>845</v>
      </c>
      <c r="C627" s="6">
        <v>44105</v>
      </c>
      <c r="D627" t="s">
        <v>63</v>
      </c>
      <c r="E627">
        <v>60</v>
      </c>
      <c r="F627" s="2">
        <v>14.171428571428571</v>
      </c>
      <c r="G627">
        <v>0</v>
      </c>
      <c r="H627" s="3" t="s">
        <v>479</v>
      </c>
      <c r="I627">
        <f>WEEKNUM(C627)</f>
        <v>40</v>
      </c>
      <c r="J627" s="2">
        <f>F627-((G627/100)*F627)</f>
        <v>14.171428571428571</v>
      </c>
      <c r="K627" s="2">
        <f>(G627/100)*F627</f>
        <v>0</v>
      </c>
      <c r="L627" s="3">
        <f>J627*22.5</f>
        <v>318.85714285714283</v>
      </c>
      <c r="M627" t="str">
        <f>IF(G627=0,"Private",IF(G627=15,"Italki","Preply"))</f>
        <v>Private</v>
      </c>
      <c r="N627">
        <f>IF(M627="Italki",1,0)</f>
        <v>0</v>
      </c>
      <c r="O627">
        <f>IF(M627="Preply",1,0)</f>
        <v>0</v>
      </c>
      <c r="P627">
        <f>IF(M627="Private",1,0)</f>
        <v>1</v>
      </c>
      <c r="Q627">
        <f>IF(G627=100,1,0)</f>
        <v>0</v>
      </c>
      <c r="R627" t="str">
        <f>IF(COUNTIF(pattern!$L$2:$L$100,A627),"ACTIVE","")</f>
        <v/>
      </c>
    </row>
    <row r="628" spans="1:18" x14ac:dyDescent="0.25">
      <c r="A628" t="s">
        <v>9</v>
      </c>
      <c r="B628" t="s">
        <v>845</v>
      </c>
      <c r="C628" s="6">
        <v>44113</v>
      </c>
      <c r="D628" t="s">
        <v>73</v>
      </c>
      <c r="E628">
        <v>60</v>
      </c>
      <c r="F628" s="2">
        <v>14.171428571428571</v>
      </c>
      <c r="G628">
        <v>0</v>
      </c>
      <c r="H628" s="3" t="s">
        <v>479</v>
      </c>
      <c r="I628">
        <f>WEEKNUM(C628)</f>
        <v>41</v>
      </c>
      <c r="J628" s="2">
        <f>F628-((G628/100)*F628)</f>
        <v>14.171428571428571</v>
      </c>
      <c r="K628" s="2">
        <f>(G628/100)*F628</f>
        <v>0</v>
      </c>
      <c r="L628" s="3">
        <f>J628*22.5</f>
        <v>318.85714285714283</v>
      </c>
      <c r="M628" t="str">
        <f>IF(G628=0,"Private",IF(G628=15,"Italki","Preply"))</f>
        <v>Private</v>
      </c>
      <c r="N628">
        <f>IF(M628="Italki",1,0)</f>
        <v>0</v>
      </c>
      <c r="O628">
        <f>IF(M628="Preply",1,0)</f>
        <v>0</v>
      </c>
      <c r="P628">
        <f>IF(M628="Private",1,0)</f>
        <v>1</v>
      </c>
      <c r="Q628">
        <f>IF(G628=100,1,0)</f>
        <v>0</v>
      </c>
      <c r="R628" t="str">
        <f>IF(COUNTIF(pattern!$L$2:$L$100,A628),"ACTIVE","")</f>
        <v/>
      </c>
    </row>
    <row r="629" spans="1:18" x14ac:dyDescent="0.25">
      <c r="A629" t="s">
        <v>9</v>
      </c>
      <c r="B629" t="s">
        <v>845</v>
      </c>
      <c r="C629" s="6">
        <v>44120</v>
      </c>
      <c r="D629" t="s">
        <v>82</v>
      </c>
      <c r="E629">
        <v>60</v>
      </c>
      <c r="F629" s="2">
        <v>14.171428571428571</v>
      </c>
      <c r="G629">
        <v>0</v>
      </c>
      <c r="H629" s="3" t="s">
        <v>479</v>
      </c>
      <c r="I629">
        <f>WEEKNUM(C629)</f>
        <v>42</v>
      </c>
      <c r="J629" s="2">
        <f>F629-((G629/100)*F629)</f>
        <v>14.171428571428571</v>
      </c>
      <c r="K629" s="2">
        <f>(G629/100)*F629</f>
        <v>0</v>
      </c>
      <c r="L629" s="3">
        <f>J629*22.5</f>
        <v>318.85714285714283</v>
      </c>
      <c r="M629" t="str">
        <f>IF(G629=0,"Private",IF(G629=15,"Italki","Preply"))</f>
        <v>Private</v>
      </c>
      <c r="N629">
        <f>IF(M629="Italki",1,0)</f>
        <v>0</v>
      </c>
      <c r="O629">
        <f>IF(M629="Preply",1,0)</f>
        <v>0</v>
      </c>
      <c r="P629">
        <f>IF(M629="Private",1,0)</f>
        <v>1</v>
      </c>
      <c r="Q629">
        <f>IF(G629=100,1,0)</f>
        <v>0</v>
      </c>
      <c r="R629" t="str">
        <f>IF(COUNTIF(pattern!$L$2:$L$100,A629),"ACTIVE","")</f>
        <v/>
      </c>
    </row>
    <row r="630" spans="1:18" x14ac:dyDescent="0.25">
      <c r="A630" t="s">
        <v>9</v>
      </c>
      <c r="B630" t="s">
        <v>845</v>
      </c>
      <c r="C630" s="6">
        <v>44135</v>
      </c>
      <c r="D630" t="s">
        <v>91</v>
      </c>
      <c r="E630">
        <v>60</v>
      </c>
      <c r="F630" s="2">
        <v>14.171428571428571</v>
      </c>
      <c r="G630">
        <v>0</v>
      </c>
      <c r="H630" s="3" t="s">
        <v>479</v>
      </c>
      <c r="I630">
        <f>WEEKNUM(C630)</f>
        <v>44</v>
      </c>
      <c r="J630" s="2">
        <f>F630-((G630/100)*F630)</f>
        <v>14.171428571428571</v>
      </c>
      <c r="K630" s="2">
        <f>(G630/100)*F630</f>
        <v>0</v>
      </c>
      <c r="L630" s="3">
        <f>J630*22.5</f>
        <v>318.85714285714283</v>
      </c>
      <c r="M630" t="str">
        <f>IF(G630=0,"Private",IF(G630=15,"Italki","Preply"))</f>
        <v>Private</v>
      </c>
      <c r="N630">
        <f>IF(M630="Italki",1,0)</f>
        <v>0</v>
      </c>
      <c r="O630">
        <f>IF(M630="Preply",1,0)</f>
        <v>0</v>
      </c>
      <c r="P630">
        <f>IF(M630="Private",1,0)</f>
        <v>1</v>
      </c>
      <c r="Q630">
        <f>IF(G630=100,1,0)</f>
        <v>0</v>
      </c>
      <c r="R630" t="str">
        <f>IF(COUNTIF(pattern!$L$2:$L$100,A630),"ACTIVE","")</f>
        <v/>
      </c>
    </row>
    <row r="631" spans="1:18" x14ac:dyDescent="0.25">
      <c r="A631" t="s">
        <v>9</v>
      </c>
      <c r="B631" t="s">
        <v>845</v>
      </c>
      <c r="C631" s="6">
        <v>44137</v>
      </c>
      <c r="D631" t="s">
        <v>98</v>
      </c>
      <c r="E631">
        <v>60</v>
      </c>
      <c r="F631" s="2">
        <v>14.171428571428571</v>
      </c>
      <c r="G631">
        <v>0</v>
      </c>
      <c r="H631" s="3" t="s">
        <v>479</v>
      </c>
      <c r="I631">
        <f>WEEKNUM(C631)</f>
        <v>45</v>
      </c>
      <c r="J631" s="2">
        <f>F631-((G631/100)*F631)</f>
        <v>14.171428571428571</v>
      </c>
      <c r="K631" s="2">
        <f>(G631/100)*F631</f>
        <v>0</v>
      </c>
      <c r="L631" s="3">
        <f>J631*22.5</f>
        <v>318.85714285714283</v>
      </c>
      <c r="M631" t="str">
        <f>IF(G631=0,"Private",IF(G631=15,"Italki","Preply"))</f>
        <v>Private</v>
      </c>
      <c r="N631">
        <f>IF(M631="Italki",1,0)</f>
        <v>0</v>
      </c>
      <c r="O631">
        <f>IF(M631="Preply",1,0)</f>
        <v>0</v>
      </c>
      <c r="P631">
        <f>IF(M631="Private",1,0)</f>
        <v>1</v>
      </c>
      <c r="Q631">
        <f>IF(G631=100,1,0)</f>
        <v>0</v>
      </c>
      <c r="R631" t="str">
        <f>IF(COUNTIF(pattern!$L$2:$L$100,A631),"ACTIVE","")</f>
        <v/>
      </c>
    </row>
    <row r="632" spans="1:18" x14ac:dyDescent="0.25">
      <c r="A632" t="s">
        <v>9</v>
      </c>
      <c r="B632" t="s">
        <v>845</v>
      </c>
      <c r="C632" s="6">
        <v>44144</v>
      </c>
      <c r="D632" t="s">
        <v>106</v>
      </c>
      <c r="E632">
        <v>60</v>
      </c>
      <c r="F632" s="2">
        <v>14.171428571428571</v>
      </c>
      <c r="G632">
        <v>0</v>
      </c>
      <c r="H632" s="3" t="s">
        <v>479</v>
      </c>
      <c r="I632">
        <f>WEEKNUM(C632)</f>
        <v>46</v>
      </c>
      <c r="J632" s="2">
        <f>F632-((G632/100)*F632)</f>
        <v>14.171428571428571</v>
      </c>
      <c r="K632" s="2">
        <f>(G632/100)*F632</f>
        <v>0</v>
      </c>
      <c r="L632" s="3">
        <f>J632*22.5</f>
        <v>318.85714285714283</v>
      </c>
      <c r="M632" t="str">
        <f>IF(G632=0,"Private",IF(G632=15,"Italki","Preply"))</f>
        <v>Private</v>
      </c>
      <c r="N632">
        <f>IF(M632="Italki",1,0)</f>
        <v>0</v>
      </c>
      <c r="O632">
        <f>IF(M632="Preply",1,0)</f>
        <v>0</v>
      </c>
      <c r="P632">
        <f>IF(M632="Private",1,0)</f>
        <v>1</v>
      </c>
      <c r="Q632">
        <f>IF(G632=100,1,0)</f>
        <v>0</v>
      </c>
      <c r="R632" t="str">
        <f>IF(COUNTIF(pattern!$L$2:$L$100,A632),"ACTIVE","")</f>
        <v/>
      </c>
    </row>
    <row r="633" spans="1:18" x14ac:dyDescent="0.25">
      <c r="A633" t="s">
        <v>9</v>
      </c>
      <c r="B633" t="s">
        <v>845</v>
      </c>
      <c r="C633" s="6">
        <v>44172</v>
      </c>
      <c r="D633" t="s">
        <v>113</v>
      </c>
      <c r="E633">
        <v>60</v>
      </c>
      <c r="F633" s="2">
        <v>14.171428571428571</v>
      </c>
      <c r="G633">
        <v>0</v>
      </c>
      <c r="H633" s="3" t="s">
        <v>479</v>
      </c>
      <c r="I633">
        <f>WEEKNUM(C633)</f>
        <v>50</v>
      </c>
      <c r="J633" s="2">
        <f>F633-((G633/100)*F633)</f>
        <v>14.171428571428571</v>
      </c>
      <c r="K633" s="2">
        <f>(G633/100)*F633</f>
        <v>0</v>
      </c>
      <c r="L633" s="3">
        <f>J633*22.5</f>
        <v>318.85714285714283</v>
      </c>
      <c r="M633" t="str">
        <f>IF(G633=0,"Private",IF(G633=15,"Italki","Preply"))</f>
        <v>Private</v>
      </c>
      <c r="N633">
        <f>IF(M633="Italki",1,0)</f>
        <v>0</v>
      </c>
      <c r="O633">
        <f>IF(M633="Preply",1,0)</f>
        <v>0</v>
      </c>
      <c r="P633">
        <f>IF(M633="Private",1,0)</f>
        <v>1</v>
      </c>
      <c r="Q633">
        <f>IF(G633=100,1,0)</f>
        <v>0</v>
      </c>
      <c r="R633" t="str">
        <f>IF(COUNTIF(pattern!$L$2:$L$100,A633),"ACTIVE","")</f>
        <v/>
      </c>
    </row>
    <row r="634" spans="1:18" x14ac:dyDescent="0.25">
      <c r="A634" t="s">
        <v>9</v>
      </c>
      <c r="B634" t="s">
        <v>845</v>
      </c>
      <c r="C634" s="6">
        <v>44256</v>
      </c>
      <c r="D634" t="s">
        <v>121</v>
      </c>
      <c r="E634">
        <v>60</v>
      </c>
      <c r="F634" s="2">
        <v>14.171428571428571</v>
      </c>
      <c r="G634">
        <v>0</v>
      </c>
      <c r="H634" s="3" t="s">
        <v>479</v>
      </c>
      <c r="I634">
        <f>WEEKNUM(C634)</f>
        <v>10</v>
      </c>
      <c r="J634" s="2">
        <f>F634-((G634/100)*F634)</f>
        <v>14.171428571428571</v>
      </c>
      <c r="K634" s="2">
        <f>(G634/100)*F634</f>
        <v>0</v>
      </c>
      <c r="L634" s="3">
        <f>J634*22.5</f>
        <v>318.85714285714283</v>
      </c>
      <c r="M634" t="str">
        <f>IF(G634=0,"Private",IF(G634=15,"Italki","Preply"))</f>
        <v>Private</v>
      </c>
      <c r="N634">
        <f>IF(M634="Italki",1,0)</f>
        <v>0</v>
      </c>
      <c r="O634">
        <f>IF(M634="Preply",1,0)</f>
        <v>0</v>
      </c>
      <c r="P634">
        <f>IF(M634="Private",1,0)</f>
        <v>1</v>
      </c>
      <c r="Q634">
        <f>IF(G634=100,1,0)</f>
        <v>0</v>
      </c>
      <c r="R634" t="str">
        <f>IF(COUNTIF(pattern!$L$2:$L$100,A634),"ACTIVE","")</f>
        <v/>
      </c>
    </row>
    <row r="635" spans="1:18" x14ac:dyDescent="0.25">
      <c r="A635" t="s">
        <v>9</v>
      </c>
      <c r="B635" t="s">
        <v>845</v>
      </c>
      <c r="C635" s="6">
        <v>44358</v>
      </c>
      <c r="D635" t="s">
        <v>128</v>
      </c>
      <c r="E635">
        <v>60</v>
      </c>
      <c r="F635" s="2">
        <v>14.171428571428571</v>
      </c>
      <c r="G635">
        <v>0</v>
      </c>
      <c r="H635" s="3" t="s">
        <v>479</v>
      </c>
      <c r="I635">
        <f>WEEKNUM(C635)</f>
        <v>24</v>
      </c>
      <c r="J635" s="2">
        <f>F635-((G635/100)*F635)</f>
        <v>14.171428571428571</v>
      </c>
      <c r="K635" s="2">
        <f>(G635/100)*F635</f>
        <v>0</v>
      </c>
      <c r="L635" s="3">
        <f>J635*22.5</f>
        <v>318.85714285714283</v>
      </c>
      <c r="M635" t="str">
        <f>IF(G635=0,"Private",IF(G635=15,"Italki","Preply"))</f>
        <v>Private</v>
      </c>
      <c r="N635">
        <f>IF(M635="Italki",1,0)</f>
        <v>0</v>
      </c>
      <c r="O635">
        <f>IF(M635="Preply",1,0)</f>
        <v>0</v>
      </c>
      <c r="P635">
        <f>IF(M635="Private",1,0)</f>
        <v>1</v>
      </c>
      <c r="Q635">
        <f>IF(G635=100,1,0)</f>
        <v>0</v>
      </c>
      <c r="R635" t="str">
        <f>IF(COUNTIF(pattern!$L$2:$L$100,A635),"ACTIVE","")</f>
        <v/>
      </c>
    </row>
    <row r="636" spans="1:18" x14ac:dyDescent="0.25">
      <c r="A636" t="s">
        <v>494</v>
      </c>
      <c r="B636" t="s">
        <v>845</v>
      </c>
      <c r="C636" s="6">
        <v>44803</v>
      </c>
      <c r="D636" t="s">
        <v>46</v>
      </c>
      <c r="E636">
        <v>60</v>
      </c>
      <c r="F636" s="2">
        <v>25</v>
      </c>
      <c r="G636">
        <v>100</v>
      </c>
      <c r="H636" t="s">
        <v>480</v>
      </c>
      <c r="I636">
        <f>WEEKNUM(C636)</f>
        <v>36</v>
      </c>
      <c r="J636" s="2">
        <f>F636-((G636/100)*F636)</f>
        <v>0</v>
      </c>
      <c r="K636" s="2">
        <f>(G636/100)*F636</f>
        <v>25</v>
      </c>
      <c r="L636" s="3">
        <f>J636*22.5</f>
        <v>0</v>
      </c>
      <c r="M636" t="str">
        <f>IF(G636=0,"Private",IF(G636=15,"Italki","Preply"))</f>
        <v>Preply</v>
      </c>
      <c r="N636">
        <f>IF(M636="Italki",1,0)</f>
        <v>0</v>
      </c>
      <c r="O636">
        <f>IF(M636="Preply",1,0)</f>
        <v>1</v>
      </c>
      <c r="P636">
        <f>IF(M636="Private",1,0)</f>
        <v>0</v>
      </c>
      <c r="Q636">
        <f>IF(G636=100,1,0)</f>
        <v>1</v>
      </c>
      <c r="R636" t="str">
        <f>IF(COUNTIF(pattern!$L$2:$L$100,A636),"ACTIVE","")</f>
        <v/>
      </c>
    </row>
    <row r="637" spans="1:18" x14ac:dyDescent="0.25">
      <c r="A637" t="s">
        <v>489</v>
      </c>
      <c r="B637" t="s">
        <v>848</v>
      </c>
      <c r="C637" s="6">
        <v>44614</v>
      </c>
      <c r="D637" t="s">
        <v>46</v>
      </c>
      <c r="E637">
        <v>60</v>
      </c>
      <c r="F637" s="2">
        <v>17</v>
      </c>
      <c r="G637">
        <v>100</v>
      </c>
      <c r="H637" t="s">
        <v>479</v>
      </c>
      <c r="I637">
        <f>WEEKNUM(C637)</f>
        <v>9</v>
      </c>
      <c r="J637" s="2">
        <f>F637-((G637/100)*F637)</f>
        <v>0</v>
      </c>
      <c r="K637" s="2">
        <f>(G637/100)*F637</f>
        <v>17</v>
      </c>
      <c r="L637" s="3">
        <f>J637*22.5</f>
        <v>0</v>
      </c>
      <c r="M637" t="str">
        <f>IF(G637=0,"Private",IF(G637=15,"Italki","Preply"))</f>
        <v>Preply</v>
      </c>
      <c r="N637">
        <f>IF(M637="Italki",1,0)</f>
        <v>0</v>
      </c>
      <c r="O637">
        <f>IF(M637="Preply",1,0)</f>
        <v>1</v>
      </c>
      <c r="P637">
        <f>IF(M637="Private",1,0)</f>
        <v>0</v>
      </c>
      <c r="Q637">
        <f>IF(G637=100,1,0)</f>
        <v>1</v>
      </c>
      <c r="R637" t="str">
        <f>IF(COUNTIF(pattern!$L$2:$L$100,A637),"ACTIVE","")</f>
        <v/>
      </c>
    </row>
    <row r="638" spans="1:18" x14ac:dyDescent="0.25">
      <c r="A638" t="s">
        <v>660</v>
      </c>
      <c r="B638" t="s">
        <v>849</v>
      </c>
      <c r="C638" s="6">
        <v>44939</v>
      </c>
      <c r="D638" t="s">
        <v>704</v>
      </c>
      <c r="E638">
        <v>60</v>
      </c>
      <c r="F638" s="2">
        <v>25</v>
      </c>
      <c r="G638">
        <v>100</v>
      </c>
      <c r="H638" t="s">
        <v>479</v>
      </c>
      <c r="I638">
        <f>WEEKNUM(C638)</f>
        <v>2</v>
      </c>
      <c r="J638" s="2">
        <f>F638-((G638/100)*F638)</f>
        <v>0</v>
      </c>
      <c r="K638" s="2">
        <f>(G638/100)*F638</f>
        <v>25</v>
      </c>
      <c r="L638" s="3">
        <f>J638*22.5</f>
        <v>0</v>
      </c>
      <c r="M638" t="str">
        <f>IF(G638=0,"Private",IF(G638=15,"Italki","Preply"))</f>
        <v>Preply</v>
      </c>
      <c r="N638">
        <f>IF(M638="Italki",1,0)</f>
        <v>0</v>
      </c>
      <c r="O638">
        <f>IF(M638="Preply",1,0)</f>
        <v>1</v>
      </c>
      <c r="P638">
        <f>IF(M638="Private",1,0)</f>
        <v>0</v>
      </c>
      <c r="Q638">
        <f>IF(G638=100,1,0)</f>
        <v>1</v>
      </c>
      <c r="R638" t="str">
        <f>IF(COUNTIF(pattern!$L$2:$L$100,A638),"ACTIVE","")</f>
        <v/>
      </c>
    </row>
    <row r="639" spans="1:18" x14ac:dyDescent="0.25">
      <c r="A639" t="s">
        <v>31</v>
      </c>
      <c r="B639" t="s">
        <v>850</v>
      </c>
      <c r="C639" s="6">
        <v>44609</v>
      </c>
      <c r="D639" t="s">
        <v>46</v>
      </c>
      <c r="E639">
        <v>60</v>
      </c>
      <c r="F639" s="2">
        <v>13</v>
      </c>
      <c r="G639">
        <v>15</v>
      </c>
      <c r="H639" t="s">
        <v>480</v>
      </c>
      <c r="I639">
        <f>WEEKNUM(C639)</f>
        <v>8</v>
      </c>
      <c r="J639" s="2">
        <f>F639-((G639/100)*F639)</f>
        <v>11.05</v>
      </c>
      <c r="K639" s="2">
        <f>(G639/100)*F639</f>
        <v>1.95</v>
      </c>
      <c r="L639" s="3">
        <f>J639*22.5</f>
        <v>248.62500000000003</v>
      </c>
      <c r="M639" t="str">
        <f>IF(G639=0,"Private",IF(G639=15,"Italki","Preply"))</f>
        <v>Italki</v>
      </c>
      <c r="N639">
        <f>IF(M639="Italki",1,0)</f>
        <v>1</v>
      </c>
      <c r="O639">
        <f>IF(M639="Preply",1,0)</f>
        <v>0</v>
      </c>
      <c r="P639">
        <f>IF(M639="Private",1,0)</f>
        <v>0</v>
      </c>
      <c r="Q639">
        <f>IF(G639=100,1,0)</f>
        <v>0</v>
      </c>
      <c r="R639" t="str">
        <f>IF(COUNTIF(pattern!$L$2:$L$100,A639),"ACTIVE","")</f>
        <v/>
      </c>
    </row>
    <row r="640" spans="1:18" x14ac:dyDescent="0.25">
      <c r="A640" t="s">
        <v>31</v>
      </c>
      <c r="B640" t="s">
        <v>850</v>
      </c>
      <c r="C640" s="6">
        <v>44613</v>
      </c>
      <c r="D640" t="s">
        <v>671</v>
      </c>
      <c r="E640">
        <v>60</v>
      </c>
      <c r="F640" s="2">
        <v>15</v>
      </c>
      <c r="G640">
        <v>15</v>
      </c>
      <c r="H640" t="s">
        <v>480</v>
      </c>
      <c r="I640">
        <f>WEEKNUM(C640)</f>
        <v>9</v>
      </c>
      <c r="J640" s="2">
        <f>F640-((G640/100)*F640)</f>
        <v>12.75</v>
      </c>
      <c r="K640" s="2">
        <f>(G640/100)*F640</f>
        <v>2.25</v>
      </c>
      <c r="L640" s="3">
        <f>J640*22.5</f>
        <v>286.875</v>
      </c>
      <c r="M640" t="str">
        <f>IF(G640=0,"Private",IF(G640=15,"Italki","Preply"))</f>
        <v>Italki</v>
      </c>
      <c r="N640">
        <f>IF(M640="Italki",1,0)</f>
        <v>1</v>
      </c>
      <c r="O640">
        <f>IF(M640="Preply",1,0)</f>
        <v>0</v>
      </c>
      <c r="P640">
        <f>IF(M640="Private",1,0)</f>
        <v>0</v>
      </c>
      <c r="Q640">
        <f>IF(G640=100,1,0)</f>
        <v>0</v>
      </c>
      <c r="R640" t="str">
        <f>IF(COUNTIF(pattern!$L$2:$L$100,A640),"ACTIVE","")</f>
        <v/>
      </c>
    </row>
    <row r="641" spans="1:18" x14ac:dyDescent="0.25">
      <c r="A641" t="s">
        <v>31</v>
      </c>
      <c r="B641" t="s">
        <v>850</v>
      </c>
      <c r="C641" s="6">
        <v>44620</v>
      </c>
      <c r="D641" t="s">
        <v>685</v>
      </c>
      <c r="E641">
        <v>60</v>
      </c>
      <c r="F641" s="2">
        <v>15</v>
      </c>
      <c r="G641">
        <v>15</v>
      </c>
      <c r="H641" t="s">
        <v>480</v>
      </c>
      <c r="I641">
        <f>WEEKNUM(C641)</f>
        <v>10</v>
      </c>
      <c r="J641" s="2">
        <f>F641-((G641/100)*F641)</f>
        <v>12.75</v>
      </c>
      <c r="K641" s="2">
        <f>(G641/100)*F641</f>
        <v>2.25</v>
      </c>
      <c r="L641" s="3">
        <f>J641*22.5</f>
        <v>286.875</v>
      </c>
      <c r="M641" t="str">
        <f>IF(G641=0,"Private",IF(G641=15,"Italki","Preply"))</f>
        <v>Italki</v>
      </c>
      <c r="N641">
        <f>IF(M641="Italki",1,0)</f>
        <v>1</v>
      </c>
      <c r="O641">
        <f>IF(M641="Preply",1,0)</f>
        <v>0</v>
      </c>
      <c r="P641">
        <f>IF(M641="Private",1,0)</f>
        <v>0</v>
      </c>
      <c r="Q641">
        <f>IF(G641=100,1,0)</f>
        <v>0</v>
      </c>
      <c r="R641" t="str">
        <f>IF(COUNTIF(pattern!$L$2:$L$100,A641),"ACTIVE","")</f>
        <v/>
      </c>
    </row>
    <row r="642" spans="1:18" x14ac:dyDescent="0.25">
      <c r="A642" t="s">
        <v>31</v>
      </c>
      <c r="B642" t="s">
        <v>850</v>
      </c>
      <c r="C642" s="6">
        <v>44627</v>
      </c>
      <c r="D642" t="s">
        <v>687</v>
      </c>
      <c r="E642">
        <v>60</v>
      </c>
      <c r="F642" s="2">
        <v>15</v>
      </c>
      <c r="G642">
        <v>15</v>
      </c>
      <c r="H642" t="s">
        <v>480</v>
      </c>
      <c r="I642">
        <f>WEEKNUM(C642)</f>
        <v>11</v>
      </c>
      <c r="J642" s="2">
        <f>F642-((G642/100)*F642)</f>
        <v>12.75</v>
      </c>
      <c r="K642" s="2">
        <f>(G642/100)*F642</f>
        <v>2.25</v>
      </c>
      <c r="L642" s="3">
        <f>J642*22.5</f>
        <v>286.875</v>
      </c>
      <c r="M642" t="str">
        <f>IF(G642=0,"Private",IF(G642=15,"Italki","Preply"))</f>
        <v>Italki</v>
      </c>
      <c r="N642">
        <f>IF(M642="Italki",1,0)</f>
        <v>1</v>
      </c>
      <c r="O642">
        <f>IF(M642="Preply",1,0)</f>
        <v>0</v>
      </c>
      <c r="P642">
        <f>IF(M642="Private",1,0)</f>
        <v>0</v>
      </c>
      <c r="Q642">
        <f>IF(G642=100,1,0)</f>
        <v>0</v>
      </c>
      <c r="R642" t="str">
        <f>IF(COUNTIF(pattern!$L$2:$L$100,A642),"ACTIVE","")</f>
        <v/>
      </c>
    </row>
    <row r="643" spans="1:18" x14ac:dyDescent="0.25">
      <c r="A643" t="s">
        <v>31</v>
      </c>
      <c r="B643" t="s">
        <v>850</v>
      </c>
      <c r="C643" s="6">
        <v>44634</v>
      </c>
      <c r="D643" t="s">
        <v>691</v>
      </c>
      <c r="E643">
        <v>60</v>
      </c>
      <c r="F643" s="2">
        <v>15</v>
      </c>
      <c r="G643">
        <v>15</v>
      </c>
      <c r="H643" t="s">
        <v>480</v>
      </c>
      <c r="I643">
        <f>WEEKNUM(C643)</f>
        <v>12</v>
      </c>
      <c r="J643" s="2">
        <f>F643-((G643/100)*F643)</f>
        <v>12.75</v>
      </c>
      <c r="K643" s="2">
        <f>(G643/100)*F643</f>
        <v>2.25</v>
      </c>
      <c r="L643" s="3">
        <f>J643*22.5</f>
        <v>286.875</v>
      </c>
      <c r="M643" t="str">
        <f>IF(G643=0,"Private",IF(G643=15,"Italki","Preply"))</f>
        <v>Italki</v>
      </c>
      <c r="N643">
        <f>IF(M643="Italki",1,0)</f>
        <v>1</v>
      </c>
      <c r="O643">
        <f>IF(M643="Preply",1,0)</f>
        <v>0</v>
      </c>
      <c r="P643">
        <f>IF(M643="Private",1,0)</f>
        <v>0</v>
      </c>
      <c r="Q643">
        <f>IF(G643=100,1,0)</f>
        <v>0</v>
      </c>
      <c r="R643" t="str">
        <f>IF(COUNTIF(pattern!$L$2:$L$100,A643),"ACTIVE","")</f>
        <v/>
      </c>
    </row>
    <row r="644" spans="1:18" x14ac:dyDescent="0.25">
      <c r="A644" t="s">
        <v>31</v>
      </c>
      <c r="B644" t="s">
        <v>850</v>
      </c>
      <c r="C644" s="6">
        <v>44643</v>
      </c>
      <c r="D644" t="s">
        <v>705</v>
      </c>
      <c r="E644">
        <v>60</v>
      </c>
      <c r="F644" s="2">
        <v>15</v>
      </c>
      <c r="G644">
        <v>15</v>
      </c>
      <c r="H644" t="s">
        <v>480</v>
      </c>
      <c r="I644">
        <f>WEEKNUM(C644)</f>
        <v>13</v>
      </c>
      <c r="J644" s="2">
        <f>F644-((G644/100)*F644)</f>
        <v>12.75</v>
      </c>
      <c r="K644" s="2">
        <f>(G644/100)*F644</f>
        <v>2.25</v>
      </c>
      <c r="L644" s="3">
        <f>J644*22.5</f>
        <v>286.875</v>
      </c>
      <c r="M644" t="str">
        <f>IF(G644=0,"Private",IF(G644=15,"Italki","Preply"))</f>
        <v>Italki</v>
      </c>
      <c r="N644">
        <f>IF(M644="Italki",1,0)</f>
        <v>1</v>
      </c>
      <c r="O644">
        <f>IF(M644="Preply",1,0)</f>
        <v>0</v>
      </c>
      <c r="P644">
        <f>IF(M644="Private",1,0)</f>
        <v>0</v>
      </c>
      <c r="Q644">
        <f>IF(G644=100,1,0)</f>
        <v>0</v>
      </c>
      <c r="R644" t="str">
        <f>IF(COUNTIF(pattern!$L$2:$L$100,A644),"ACTIVE","")</f>
        <v/>
      </c>
    </row>
    <row r="645" spans="1:18" x14ac:dyDescent="0.25">
      <c r="A645" t="s">
        <v>31</v>
      </c>
      <c r="B645" t="s">
        <v>850</v>
      </c>
      <c r="C645" s="6">
        <v>44658</v>
      </c>
      <c r="D645" t="s">
        <v>707</v>
      </c>
      <c r="E645">
        <v>60</v>
      </c>
      <c r="F645" s="2">
        <v>15</v>
      </c>
      <c r="G645">
        <v>15</v>
      </c>
      <c r="H645" t="s">
        <v>480</v>
      </c>
      <c r="I645">
        <f>WEEKNUM(C645)</f>
        <v>15</v>
      </c>
      <c r="J645" s="2">
        <f>F645-((G645/100)*F645)</f>
        <v>12.75</v>
      </c>
      <c r="K645" s="2">
        <f>(G645/100)*F645</f>
        <v>2.25</v>
      </c>
      <c r="L645" s="3">
        <f>J645*22.5</f>
        <v>286.875</v>
      </c>
      <c r="M645" t="str">
        <f>IF(G645=0,"Private",IF(G645=15,"Italki","Preply"))</f>
        <v>Italki</v>
      </c>
      <c r="N645">
        <f>IF(M645="Italki",1,0)</f>
        <v>1</v>
      </c>
      <c r="O645">
        <f>IF(M645="Preply",1,0)</f>
        <v>0</v>
      </c>
      <c r="P645">
        <f>IF(M645="Private",1,0)</f>
        <v>0</v>
      </c>
      <c r="Q645">
        <f>IF(G645=100,1,0)</f>
        <v>0</v>
      </c>
      <c r="R645" t="str">
        <f>IF(COUNTIF(pattern!$L$2:$L$100,A645),"ACTIVE","")</f>
        <v/>
      </c>
    </row>
    <row r="646" spans="1:18" x14ac:dyDescent="0.25">
      <c r="A646" t="s">
        <v>31</v>
      </c>
      <c r="B646" t="s">
        <v>850</v>
      </c>
      <c r="C646" s="6">
        <v>44663</v>
      </c>
      <c r="D646" t="s">
        <v>715</v>
      </c>
      <c r="E646">
        <v>60</v>
      </c>
      <c r="F646" s="2">
        <v>15</v>
      </c>
      <c r="G646">
        <v>15</v>
      </c>
      <c r="H646" t="s">
        <v>480</v>
      </c>
      <c r="I646">
        <f>WEEKNUM(C646)</f>
        <v>16</v>
      </c>
      <c r="J646" s="2">
        <f>F646-((G646/100)*F646)</f>
        <v>12.75</v>
      </c>
      <c r="K646" s="2">
        <f>(G646/100)*F646</f>
        <v>2.25</v>
      </c>
      <c r="L646" s="3">
        <f>J646*22.5</f>
        <v>286.875</v>
      </c>
      <c r="M646" t="str">
        <f>IF(G646=0,"Private",IF(G646=15,"Italki","Preply"))</f>
        <v>Italki</v>
      </c>
      <c r="N646">
        <f>IF(M646="Italki",1,0)</f>
        <v>1</v>
      </c>
      <c r="O646">
        <f>IF(M646="Preply",1,0)</f>
        <v>0</v>
      </c>
      <c r="P646">
        <f>IF(M646="Private",1,0)</f>
        <v>0</v>
      </c>
      <c r="Q646">
        <f>IF(G646=100,1,0)</f>
        <v>0</v>
      </c>
      <c r="R646" t="str">
        <f>IF(COUNTIF(pattern!$L$2:$L$100,A646),"ACTIVE","")</f>
        <v/>
      </c>
    </row>
    <row r="647" spans="1:18" x14ac:dyDescent="0.25">
      <c r="A647" t="s">
        <v>31</v>
      </c>
      <c r="B647" t="s">
        <v>850</v>
      </c>
      <c r="C647" s="6">
        <v>44669</v>
      </c>
      <c r="D647" t="s">
        <v>718</v>
      </c>
      <c r="E647">
        <v>60</v>
      </c>
      <c r="F647" s="2">
        <v>15</v>
      </c>
      <c r="G647">
        <v>15</v>
      </c>
      <c r="H647" t="s">
        <v>480</v>
      </c>
      <c r="I647">
        <f>WEEKNUM(C647)</f>
        <v>17</v>
      </c>
      <c r="J647" s="2">
        <f>F647-((G647/100)*F647)</f>
        <v>12.75</v>
      </c>
      <c r="K647" s="2">
        <f>(G647/100)*F647</f>
        <v>2.25</v>
      </c>
      <c r="L647" s="3">
        <f>J647*22.5</f>
        <v>286.875</v>
      </c>
      <c r="M647" t="str">
        <f>IF(G647=0,"Private",IF(G647=15,"Italki","Preply"))</f>
        <v>Italki</v>
      </c>
      <c r="N647">
        <f>IF(M647="Italki",1,0)</f>
        <v>1</v>
      </c>
      <c r="O647">
        <f>IF(M647="Preply",1,0)</f>
        <v>0</v>
      </c>
      <c r="P647">
        <f>IF(M647="Private",1,0)</f>
        <v>0</v>
      </c>
      <c r="Q647">
        <f>IF(G647=100,1,0)</f>
        <v>0</v>
      </c>
      <c r="R647" t="str">
        <f>IF(COUNTIF(pattern!$L$2:$L$100,A647),"ACTIVE","")</f>
        <v/>
      </c>
    </row>
    <row r="648" spans="1:18" x14ac:dyDescent="0.25">
      <c r="A648" t="s">
        <v>31</v>
      </c>
      <c r="B648" t="s">
        <v>850</v>
      </c>
      <c r="C648" s="6">
        <v>44678</v>
      </c>
      <c r="D648" t="s">
        <v>341</v>
      </c>
      <c r="E648">
        <v>60</v>
      </c>
      <c r="F648" s="2">
        <v>15</v>
      </c>
      <c r="G648">
        <v>15</v>
      </c>
      <c r="H648" t="s">
        <v>480</v>
      </c>
      <c r="I648">
        <f>WEEKNUM(C648)</f>
        <v>18</v>
      </c>
      <c r="J648" s="2">
        <f>F648-((G648/100)*F648)</f>
        <v>12.75</v>
      </c>
      <c r="K648" s="2">
        <f>(G648/100)*F648</f>
        <v>2.25</v>
      </c>
      <c r="L648" s="3">
        <f>J648*22.5</f>
        <v>286.875</v>
      </c>
      <c r="M648" t="str">
        <f>IF(G648=0,"Private",IF(G648=15,"Italki","Preply"))</f>
        <v>Italki</v>
      </c>
      <c r="N648">
        <f>IF(M648="Italki",1,0)</f>
        <v>1</v>
      </c>
      <c r="O648">
        <f>IF(M648="Preply",1,0)</f>
        <v>0</v>
      </c>
      <c r="P648">
        <f>IF(M648="Private",1,0)</f>
        <v>0</v>
      </c>
      <c r="Q648">
        <f>IF(G648=100,1,0)</f>
        <v>0</v>
      </c>
      <c r="R648" t="str">
        <f>IF(COUNTIF(pattern!$L$2:$L$100,A648),"ACTIVE","")</f>
        <v/>
      </c>
    </row>
    <row r="649" spans="1:18" x14ac:dyDescent="0.25">
      <c r="A649" t="s">
        <v>31</v>
      </c>
      <c r="B649" t="s">
        <v>850</v>
      </c>
      <c r="C649" s="6">
        <v>44705</v>
      </c>
      <c r="D649" t="s">
        <v>347</v>
      </c>
      <c r="E649">
        <v>60</v>
      </c>
      <c r="F649" s="2">
        <v>15</v>
      </c>
      <c r="G649">
        <v>15</v>
      </c>
      <c r="H649" t="s">
        <v>480</v>
      </c>
      <c r="I649">
        <f>WEEKNUM(C649)</f>
        <v>22</v>
      </c>
      <c r="J649" s="2">
        <f>F649-((G649/100)*F649)</f>
        <v>12.75</v>
      </c>
      <c r="K649" s="2">
        <f>(G649/100)*F649</f>
        <v>2.25</v>
      </c>
      <c r="L649" s="3">
        <f>J649*22.5</f>
        <v>286.875</v>
      </c>
      <c r="M649" t="str">
        <f>IF(G649=0,"Private",IF(G649=15,"Italki","Preply"))</f>
        <v>Italki</v>
      </c>
      <c r="N649">
        <f>IF(M649="Italki",1,0)</f>
        <v>1</v>
      </c>
      <c r="O649">
        <f>IF(M649="Preply",1,0)</f>
        <v>0</v>
      </c>
      <c r="P649">
        <f>IF(M649="Private",1,0)</f>
        <v>0</v>
      </c>
      <c r="Q649">
        <f>IF(G649=100,1,0)</f>
        <v>0</v>
      </c>
      <c r="R649" t="str">
        <f>IF(COUNTIF(pattern!$L$2:$L$100,A649),"ACTIVE","")</f>
        <v/>
      </c>
    </row>
    <row r="650" spans="1:18" x14ac:dyDescent="0.25">
      <c r="A650" t="s">
        <v>31</v>
      </c>
      <c r="B650" t="s">
        <v>850</v>
      </c>
      <c r="C650" s="6">
        <v>44715</v>
      </c>
      <c r="D650" t="s">
        <v>758</v>
      </c>
      <c r="E650">
        <v>60</v>
      </c>
      <c r="F650" s="2">
        <v>15</v>
      </c>
      <c r="G650">
        <v>0</v>
      </c>
      <c r="H650" t="s">
        <v>480</v>
      </c>
      <c r="I650">
        <f>WEEKNUM(C650)</f>
        <v>23</v>
      </c>
      <c r="J650" s="2">
        <f>F650-((G650/100)*F650)</f>
        <v>15</v>
      </c>
      <c r="K650" s="2">
        <f>(G650/100)*F650</f>
        <v>0</v>
      </c>
      <c r="L650" s="3">
        <f>J650*22.5</f>
        <v>337.5</v>
      </c>
      <c r="M650" t="str">
        <f>IF(G650=0,"Private",IF(G650=15,"Italki","Preply"))</f>
        <v>Private</v>
      </c>
      <c r="N650">
        <f>IF(M650="Italki",1,0)</f>
        <v>0</v>
      </c>
      <c r="O650">
        <f>IF(M650="Preply",1,0)</f>
        <v>0</v>
      </c>
      <c r="P650">
        <f>IF(M650="Private",1,0)</f>
        <v>1</v>
      </c>
      <c r="Q650">
        <f>IF(G650=100,1,0)</f>
        <v>0</v>
      </c>
      <c r="R650" t="str">
        <f>IF(COUNTIF(pattern!$L$2:$L$100,A650),"ACTIVE","")</f>
        <v/>
      </c>
    </row>
    <row r="651" spans="1:18" x14ac:dyDescent="0.25">
      <c r="A651" t="s">
        <v>31</v>
      </c>
      <c r="B651" t="s">
        <v>850</v>
      </c>
      <c r="C651" s="6">
        <v>44720</v>
      </c>
      <c r="D651" t="s">
        <v>755</v>
      </c>
      <c r="E651">
        <v>60</v>
      </c>
      <c r="F651" s="2">
        <v>15</v>
      </c>
      <c r="G651">
        <v>0</v>
      </c>
      <c r="H651" t="s">
        <v>480</v>
      </c>
      <c r="I651">
        <f>WEEKNUM(C651)</f>
        <v>24</v>
      </c>
      <c r="J651" s="2">
        <f>F651-((G651/100)*F651)</f>
        <v>15</v>
      </c>
      <c r="K651" s="2">
        <f>(G651/100)*F651</f>
        <v>0</v>
      </c>
      <c r="L651" s="3">
        <f>J651*22.5</f>
        <v>337.5</v>
      </c>
      <c r="M651" t="str">
        <f>IF(G651=0,"Private",IF(G651=15,"Italki","Preply"))</f>
        <v>Private</v>
      </c>
      <c r="N651">
        <f>IF(M651="Italki",1,0)</f>
        <v>0</v>
      </c>
      <c r="O651">
        <f>IF(M651="Preply",1,0)</f>
        <v>0</v>
      </c>
      <c r="P651">
        <f>IF(M651="Private",1,0)</f>
        <v>1</v>
      </c>
      <c r="Q651">
        <f>IF(G651=100,1,0)</f>
        <v>0</v>
      </c>
      <c r="R651" t="str">
        <f>IF(COUNTIF(pattern!$L$2:$L$100,A651),"ACTIVE","")</f>
        <v/>
      </c>
    </row>
    <row r="652" spans="1:18" x14ac:dyDescent="0.25">
      <c r="A652" t="s">
        <v>31</v>
      </c>
      <c r="B652" t="s">
        <v>850</v>
      </c>
      <c r="C652" s="6">
        <v>44729</v>
      </c>
      <c r="D652" t="s">
        <v>753</v>
      </c>
      <c r="E652">
        <v>60</v>
      </c>
      <c r="F652" s="2">
        <v>15</v>
      </c>
      <c r="G652">
        <v>0</v>
      </c>
      <c r="H652" t="s">
        <v>480</v>
      </c>
      <c r="I652">
        <f>WEEKNUM(C652)</f>
        <v>25</v>
      </c>
      <c r="J652" s="2">
        <f>F652-((G652/100)*F652)</f>
        <v>15</v>
      </c>
      <c r="K652" s="2">
        <f>(G652/100)*F652</f>
        <v>0</v>
      </c>
      <c r="L652" s="3">
        <f>J652*22.5</f>
        <v>337.5</v>
      </c>
      <c r="M652" t="str">
        <f>IF(G652=0,"Private",IF(G652=15,"Italki","Preply"))</f>
        <v>Private</v>
      </c>
      <c r="N652">
        <f>IF(M652="Italki",1,0)</f>
        <v>0</v>
      </c>
      <c r="O652">
        <f>IF(M652="Preply",1,0)</f>
        <v>0</v>
      </c>
      <c r="P652">
        <f>IF(M652="Private",1,0)</f>
        <v>1</v>
      </c>
      <c r="Q652">
        <f>IF(G652=100,1,0)</f>
        <v>0</v>
      </c>
      <c r="R652" t="str">
        <f>IF(COUNTIF(pattern!$L$2:$L$100,A652),"ACTIVE","")</f>
        <v/>
      </c>
    </row>
    <row r="653" spans="1:18" x14ac:dyDescent="0.25">
      <c r="A653" t="s">
        <v>31</v>
      </c>
      <c r="B653" t="s">
        <v>850</v>
      </c>
      <c r="C653" s="6">
        <v>44735</v>
      </c>
      <c r="D653" t="s">
        <v>751</v>
      </c>
      <c r="E653">
        <v>60</v>
      </c>
      <c r="F653" s="2">
        <v>15</v>
      </c>
      <c r="G653">
        <v>0</v>
      </c>
      <c r="H653" t="s">
        <v>480</v>
      </c>
      <c r="I653">
        <f>WEEKNUM(C653)</f>
        <v>26</v>
      </c>
      <c r="J653" s="2">
        <f>F653-((G653/100)*F653)</f>
        <v>15</v>
      </c>
      <c r="K653" s="2">
        <f>(G653/100)*F653</f>
        <v>0</v>
      </c>
      <c r="L653" s="3">
        <f>J653*22.5</f>
        <v>337.5</v>
      </c>
      <c r="M653" t="str">
        <f>IF(G653=0,"Private",IF(G653=15,"Italki","Preply"))</f>
        <v>Private</v>
      </c>
      <c r="N653">
        <f>IF(M653="Italki",1,0)</f>
        <v>0</v>
      </c>
      <c r="O653">
        <f>IF(M653="Preply",1,0)</f>
        <v>0</v>
      </c>
      <c r="P653">
        <f>IF(M653="Private",1,0)</f>
        <v>1</v>
      </c>
      <c r="Q653">
        <f>IF(G653=100,1,0)</f>
        <v>0</v>
      </c>
      <c r="R653" t="str">
        <f>IF(COUNTIF(pattern!$L$2:$L$100,A653),"ACTIVE","")</f>
        <v/>
      </c>
    </row>
    <row r="654" spans="1:18" x14ac:dyDescent="0.25">
      <c r="A654" t="s">
        <v>31</v>
      </c>
      <c r="B654" t="s">
        <v>850</v>
      </c>
      <c r="C654" s="6">
        <v>44742</v>
      </c>
      <c r="D654" t="s">
        <v>749</v>
      </c>
      <c r="E654">
        <v>60</v>
      </c>
      <c r="F654" s="2">
        <v>15</v>
      </c>
      <c r="G654">
        <v>0</v>
      </c>
      <c r="H654" t="s">
        <v>480</v>
      </c>
      <c r="I654">
        <f>WEEKNUM(C654)</f>
        <v>27</v>
      </c>
      <c r="J654" s="2">
        <f>F654-((G654/100)*F654)</f>
        <v>15</v>
      </c>
      <c r="K654" s="2">
        <f>(G654/100)*F654</f>
        <v>0</v>
      </c>
      <c r="L654" s="3">
        <f>J654*22.5</f>
        <v>337.5</v>
      </c>
      <c r="M654" t="str">
        <f>IF(G654=0,"Private",IF(G654=15,"Italki","Preply"))</f>
        <v>Private</v>
      </c>
      <c r="N654">
        <f>IF(M654="Italki",1,0)</f>
        <v>0</v>
      </c>
      <c r="O654">
        <f>IF(M654="Preply",1,0)</f>
        <v>0</v>
      </c>
      <c r="P654">
        <f>IF(M654="Private",1,0)</f>
        <v>1</v>
      </c>
      <c r="Q654">
        <f>IF(G654=100,1,0)</f>
        <v>0</v>
      </c>
      <c r="R654" t="str">
        <f>IF(COUNTIF(pattern!$L$2:$L$100,A654),"ACTIVE","")</f>
        <v/>
      </c>
    </row>
    <row r="655" spans="1:18" x14ac:dyDescent="0.25">
      <c r="A655" t="s">
        <v>31</v>
      </c>
      <c r="B655" t="s">
        <v>850</v>
      </c>
      <c r="C655" s="6">
        <v>44749</v>
      </c>
      <c r="D655" t="s">
        <v>392</v>
      </c>
      <c r="E655">
        <v>60</v>
      </c>
      <c r="F655" s="2">
        <v>15</v>
      </c>
      <c r="G655">
        <v>0</v>
      </c>
      <c r="H655" t="s">
        <v>480</v>
      </c>
      <c r="I655">
        <f>WEEKNUM(C655)</f>
        <v>28</v>
      </c>
      <c r="J655" s="2">
        <f>F655-((G655/100)*F655)</f>
        <v>15</v>
      </c>
      <c r="K655" s="2">
        <f>(G655/100)*F655</f>
        <v>0</v>
      </c>
      <c r="L655" s="3">
        <f>J655*22.5</f>
        <v>337.5</v>
      </c>
      <c r="M655" t="str">
        <f>IF(G655=0,"Private",IF(G655=15,"Italki","Preply"))</f>
        <v>Private</v>
      </c>
      <c r="N655">
        <f>IF(M655="Italki",1,0)</f>
        <v>0</v>
      </c>
      <c r="O655">
        <f>IF(M655="Preply",1,0)</f>
        <v>0</v>
      </c>
      <c r="P655">
        <f>IF(M655="Private",1,0)</f>
        <v>1</v>
      </c>
      <c r="Q655">
        <f>IF(G655=100,1,0)</f>
        <v>0</v>
      </c>
      <c r="R655" t="str">
        <f>IF(COUNTIF(pattern!$L$2:$L$100,A655),"ACTIVE","")</f>
        <v/>
      </c>
    </row>
    <row r="656" spans="1:18" x14ac:dyDescent="0.25">
      <c r="A656" t="s">
        <v>31</v>
      </c>
      <c r="B656" t="s">
        <v>850</v>
      </c>
      <c r="C656" s="6">
        <v>44763</v>
      </c>
      <c r="D656" t="s">
        <v>643</v>
      </c>
      <c r="E656">
        <v>60</v>
      </c>
      <c r="F656" s="2">
        <v>15</v>
      </c>
      <c r="G656">
        <v>0</v>
      </c>
      <c r="H656" t="s">
        <v>480</v>
      </c>
      <c r="I656">
        <f>WEEKNUM(C656)</f>
        <v>30</v>
      </c>
      <c r="J656" s="2">
        <f>F656-((G656/100)*F656)</f>
        <v>15</v>
      </c>
      <c r="K656" s="2">
        <f>(G656/100)*F656</f>
        <v>0</v>
      </c>
      <c r="L656" s="3">
        <f>J656*22.5</f>
        <v>337.5</v>
      </c>
      <c r="M656" t="str">
        <f>IF(G656=0,"Private",IF(G656=15,"Italki","Preply"))</f>
        <v>Private</v>
      </c>
      <c r="N656">
        <f>IF(M656="Italki",1,0)</f>
        <v>0</v>
      </c>
      <c r="O656">
        <f>IF(M656="Preply",1,0)</f>
        <v>0</v>
      </c>
      <c r="P656">
        <f>IF(M656="Private",1,0)</f>
        <v>1</v>
      </c>
      <c r="Q656">
        <f>IF(G656=100,1,0)</f>
        <v>0</v>
      </c>
      <c r="R656" t="str">
        <f>IF(COUNTIF(pattern!$L$2:$L$100,A656),"ACTIVE","")</f>
        <v/>
      </c>
    </row>
    <row r="657" spans="1:18" x14ac:dyDescent="0.25">
      <c r="A657" t="s">
        <v>31</v>
      </c>
      <c r="B657" t="s">
        <v>850</v>
      </c>
      <c r="C657" s="6">
        <v>44771</v>
      </c>
      <c r="D657" t="s">
        <v>400</v>
      </c>
      <c r="E657">
        <v>60</v>
      </c>
      <c r="F657" s="2">
        <v>15</v>
      </c>
      <c r="G657">
        <v>0</v>
      </c>
      <c r="H657" t="s">
        <v>480</v>
      </c>
      <c r="I657">
        <f>WEEKNUM(C657)</f>
        <v>31</v>
      </c>
      <c r="J657" s="2">
        <f>F657-((G657/100)*F657)</f>
        <v>15</v>
      </c>
      <c r="K657" s="2">
        <f>(G657/100)*F657</f>
        <v>0</v>
      </c>
      <c r="L657" s="3">
        <f>J657*22.5</f>
        <v>337.5</v>
      </c>
      <c r="M657" t="str">
        <f>IF(G657=0,"Private",IF(G657=15,"Italki","Preply"))</f>
        <v>Private</v>
      </c>
      <c r="N657">
        <f>IF(M657="Italki",1,0)</f>
        <v>0</v>
      </c>
      <c r="O657">
        <f>IF(M657="Preply",1,0)</f>
        <v>0</v>
      </c>
      <c r="P657">
        <f>IF(M657="Private",1,0)</f>
        <v>1</v>
      </c>
      <c r="Q657">
        <f>IF(G657=100,1,0)</f>
        <v>0</v>
      </c>
      <c r="R657" t="str">
        <f>IF(COUNTIF(pattern!$L$2:$L$100,A657),"ACTIVE","")</f>
        <v/>
      </c>
    </row>
    <row r="658" spans="1:18" x14ac:dyDescent="0.25">
      <c r="A658" t="s">
        <v>31</v>
      </c>
      <c r="B658" t="s">
        <v>850</v>
      </c>
      <c r="C658" s="6">
        <v>44823</v>
      </c>
      <c r="D658" t="s">
        <v>424</v>
      </c>
      <c r="E658">
        <v>45</v>
      </c>
      <c r="F658" s="2">
        <v>15</v>
      </c>
      <c r="G658">
        <v>0</v>
      </c>
      <c r="H658" t="s">
        <v>480</v>
      </c>
      <c r="I658">
        <f>WEEKNUM(C658)</f>
        <v>39</v>
      </c>
      <c r="J658" s="2">
        <f>F658-((G658/100)*F658)</f>
        <v>15</v>
      </c>
      <c r="K658" s="2">
        <f>(G658/100)*F658</f>
        <v>0</v>
      </c>
      <c r="L658" s="3">
        <f>J658*22.5</f>
        <v>337.5</v>
      </c>
      <c r="M658" t="str">
        <f>IF(G658=0,"Private",IF(G658=15,"Italki","Preply"))</f>
        <v>Private</v>
      </c>
      <c r="N658">
        <f>IF(M658="Italki",1,0)</f>
        <v>0</v>
      </c>
      <c r="O658">
        <f>IF(M658="Preply",1,0)</f>
        <v>0</v>
      </c>
      <c r="P658">
        <f>IF(M658="Private",1,0)</f>
        <v>1</v>
      </c>
      <c r="Q658">
        <f>IF(G658=100,1,0)</f>
        <v>0</v>
      </c>
      <c r="R658" t="str">
        <f>IF(COUNTIF(pattern!$L$2:$L$100,A658),"ACTIVE","")</f>
        <v/>
      </c>
    </row>
    <row r="659" spans="1:18" x14ac:dyDescent="0.25">
      <c r="A659" t="s">
        <v>31</v>
      </c>
      <c r="B659" t="s">
        <v>850</v>
      </c>
      <c r="C659" s="6">
        <v>44830</v>
      </c>
      <c r="D659" t="s">
        <v>732</v>
      </c>
      <c r="E659">
        <v>45</v>
      </c>
      <c r="F659" s="2">
        <v>15</v>
      </c>
      <c r="G659">
        <v>0</v>
      </c>
      <c r="H659" t="s">
        <v>480</v>
      </c>
      <c r="I659">
        <f>WEEKNUM(C659)</f>
        <v>40</v>
      </c>
      <c r="J659" s="2">
        <f>F659-((G659/100)*F659)</f>
        <v>15</v>
      </c>
      <c r="K659" s="2">
        <f>(G659/100)*F659</f>
        <v>0</v>
      </c>
      <c r="L659" s="3">
        <f>J659*22.5</f>
        <v>337.5</v>
      </c>
      <c r="M659" t="str">
        <f>IF(G659=0,"Private",IF(G659=15,"Italki","Preply"))</f>
        <v>Private</v>
      </c>
      <c r="N659">
        <f>IF(M659="Italki",1,0)</f>
        <v>0</v>
      </c>
      <c r="O659">
        <f>IF(M659="Preply",1,0)</f>
        <v>0</v>
      </c>
      <c r="P659">
        <f>IF(M659="Private",1,0)</f>
        <v>1</v>
      </c>
      <c r="Q659">
        <f>IF(G659=100,1,0)</f>
        <v>0</v>
      </c>
      <c r="R659" t="str">
        <f>IF(COUNTIF(pattern!$L$2:$L$100,A659),"ACTIVE","")</f>
        <v/>
      </c>
    </row>
    <row r="660" spans="1:18" x14ac:dyDescent="0.25">
      <c r="A660" t="s">
        <v>31</v>
      </c>
      <c r="B660" t="s">
        <v>850</v>
      </c>
      <c r="C660" s="6">
        <v>44837</v>
      </c>
      <c r="D660" t="s">
        <v>731</v>
      </c>
      <c r="E660">
        <v>45</v>
      </c>
      <c r="F660" s="2">
        <v>15</v>
      </c>
      <c r="G660">
        <v>0</v>
      </c>
      <c r="H660" t="s">
        <v>480</v>
      </c>
      <c r="I660">
        <f>WEEKNUM(C660)</f>
        <v>41</v>
      </c>
      <c r="J660" s="2">
        <f>F660-((G660/100)*F660)</f>
        <v>15</v>
      </c>
      <c r="K660" s="2">
        <f>(G660/100)*F660</f>
        <v>0</v>
      </c>
      <c r="L660" s="3">
        <f>J660*22.5</f>
        <v>337.5</v>
      </c>
      <c r="M660" t="str">
        <f>IF(G660=0,"Private",IF(G660=15,"Italki","Preply"))</f>
        <v>Private</v>
      </c>
      <c r="N660">
        <f>IF(M660="Italki",1,0)</f>
        <v>0</v>
      </c>
      <c r="O660">
        <f>IF(M660="Preply",1,0)</f>
        <v>0</v>
      </c>
      <c r="P660">
        <f>IF(M660="Private",1,0)</f>
        <v>1</v>
      </c>
      <c r="Q660">
        <f>IF(G660=100,1,0)</f>
        <v>0</v>
      </c>
      <c r="R660" t="str">
        <f>IF(COUNTIF(pattern!$L$2:$L$100,A660),"ACTIVE","")</f>
        <v/>
      </c>
    </row>
    <row r="661" spans="1:18" x14ac:dyDescent="0.25">
      <c r="A661" t="s">
        <v>31</v>
      </c>
      <c r="B661" t="s">
        <v>850</v>
      </c>
      <c r="C661" s="6">
        <v>44845</v>
      </c>
      <c r="D661" t="s">
        <v>440</v>
      </c>
      <c r="E661">
        <v>45</v>
      </c>
      <c r="F661" s="2">
        <v>15</v>
      </c>
      <c r="G661">
        <v>0</v>
      </c>
      <c r="H661" t="s">
        <v>480</v>
      </c>
      <c r="I661">
        <f>WEEKNUM(C661)</f>
        <v>42</v>
      </c>
      <c r="J661" s="2">
        <f>F661-((G661/100)*F661)</f>
        <v>15</v>
      </c>
      <c r="K661" s="2">
        <f>(G661/100)*F661</f>
        <v>0</v>
      </c>
      <c r="L661" s="3">
        <f>J661*22.5</f>
        <v>337.5</v>
      </c>
      <c r="M661" t="str">
        <f>IF(G661=0,"Private",IF(G661=15,"Italki","Preply"))</f>
        <v>Private</v>
      </c>
      <c r="N661">
        <f>IF(M661="Italki",1,0)</f>
        <v>0</v>
      </c>
      <c r="O661">
        <f>IF(M661="Preply",1,0)</f>
        <v>0</v>
      </c>
      <c r="P661">
        <f>IF(M661="Private",1,0)</f>
        <v>1</v>
      </c>
      <c r="Q661">
        <f>IF(G661=100,1,0)</f>
        <v>0</v>
      </c>
      <c r="R661" t="str">
        <f>IF(COUNTIF(pattern!$L$2:$L$100,A661),"ACTIVE","")</f>
        <v/>
      </c>
    </row>
    <row r="662" spans="1:18" x14ac:dyDescent="0.25">
      <c r="A662" t="s">
        <v>31</v>
      </c>
      <c r="B662" t="s">
        <v>850</v>
      </c>
      <c r="C662" s="6">
        <v>44845</v>
      </c>
      <c r="D662" t="s">
        <v>441</v>
      </c>
      <c r="E662">
        <v>45</v>
      </c>
      <c r="F662" s="2">
        <v>15</v>
      </c>
      <c r="G662">
        <v>0</v>
      </c>
      <c r="H662" t="s">
        <v>480</v>
      </c>
      <c r="I662">
        <f>WEEKNUM(C662)</f>
        <v>42</v>
      </c>
      <c r="J662" s="2">
        <f>F662-((G662/100)*F662)</f>
        <v>15</v>
      </c>
      <c r="K662" s="2">
        <f>(G662/100)*F662</f>
        <v>0</v>
      </c>
      <c r="L662" s="3">
        <f>J662*22.5</f>
        <v>337.5</v>
      </c>
      <c r="M662" t="str">
        <f>IF(G662=0,"Private",IF(G662=15,"Italki","Preply"))</f>
        <v>Private</v>
      </c>
      <c r="N662">
        <f>IF(M662="Italki",1,0)</f>
        <v>0</v>
      </c>
      <c r="O662">
        <f>IF(M662="Preply",1,0)</f>
        <v>0</v>
      </c>
      <c r="P662">
        <f>IF(M662="Private",1,0)</f>
        <v>1</v>
      </c>
      <c r="Q662">
        <f>IF(G662=100,1,0)</f>
        <v>0</v>
      </c>
      <c r="R662" t="str">
        <f>IF(COUNTIF(pattern!$L$2:$L$100,A662),"ACTIVE","")</f>
        <v/>
      </c>
    </row>
    <row r="663" spans="1:18" x14ac:dyDescent="0.25">
      <c r="A663" t="s">
        <v>31</v>
      </c>
      <c r="B663" t="s">
        <v>850</v>
      </c>
      <c r="C663" s="6">
        <v>44851</v>
      </c>
      <c r="D663" t="s">
        <v>444</v>
      </c>
      <c r="E663">
        <v>45</v>
      </c>
      <c r="F663" s="2">
        <v>15</v>
      </c>
      <c r="G663">
        <v>0</v>
      </c>
      <c r="H663" t="s">
        <v>480</v>
      </c>
      <c r="I663">
        <f>WEEKNUM(C663)</f>
        <v>43</v>
      </c>
      <c r="J663" s="2">
        <f>F663-((G663/100)*F663)</f>
        <v>15</v>
      </c>
      <c r="K663" s="2">
        <f>(G663/100)*F663</f>
        <v>0</v>
      </c>
      <c r="L663" s="3">
        <f>J663*22.5</f>
        <v>337.5</v>
      </c>
      <c r="M663" t="str">
        <f>IF(G663=0,"Private",IF(G663=15,"Italki","Preply"))</f>
        <v>Private</v>
      </c>
      <c r="N663">
        <f>IF(M663="Italki",1,0)</f>
        <v>0</v>
      </c>
      <c r="O663">
        <f>IF(M663="Preply",1,0)</f>
        <v>0</v>
      </c>
      <c r="P663">
        <f>IF(M663="Private",1,0)</f>
        <v>1</v>
      </c>
      <c r="Q663">
        <f>IF(G663=100,1,0)</f>
        <v>0</v>
      </c>
      <c r="R663" t="str">
        <f>IF(COUNTIF(pattern!$L$2:$L$100,A663),"ACTIVE","")</f>
        <v/>
      </c>
    </row>
    <row r="664" spans="1:18" x14ac:dyDescent="0.25">
      <c r="A664" t="s">
        <v>31</v>
      </c>
      <c r="B664" t="s">
        <v>850</v>
      </c>
      <c r="C664" s="6">
        <v>44862</v>
      </c>
      <c r="D664" t="s">
        <v>725</v>
      </c>
      <c r="E664">
        <v>45</v>
      </c>
      <c r="F664" s="2">
        <v>15</v>
      </c>
      <c r="G664">
        <v>0</v>
      </c>
      <c r="H664" t="s">
        <v>480</v>
      </c>
      <c r="I664">
        <f>WEEKNUM(C664)</f>
        <v>44</v>
      </c>
      <c r="J664" s="2">
        <f>F664-((G664/100)*F664)</f>
        <v>15</v>
      </c>
      <c r="K664" s="2">
        <f>(G664/100)*F664</f>
        <v>0</v>
      </c>
      <c r="L664" s="3">
        <f>J664*22.5</f>
        <v>337.5</v>
      </c>
      <c r="M664" t="str">
        <f>IF(G664=0,"Private",IF(G664=15,"Italki","Preply"))</f>
        <v>Private</v>
      </c>
      <c r="N664">
        <f>IF(M664="Italki",1,0)</f>
        <v>0</v>
      </c>
      <c r="O664">
        <f>IF(M664="Preply",1,0)</f>
        <v>0</v>
      </c>
      <c r="P664">
        <f>IF(M664="Private",1,0)</f>
        <v>1</v>
      </c>
      <c r="Q664">
        <f>IF(G664=100,1,0)</f>
        <v>0</v>
      </c>
      <c r="R664" t="str">
        <f>IF(COUNTIF(pattern!$L$2:$L$100,A664),"ACTIVE","")</f>
        <v/>
      </c>
    </row>
    <row r="665" spans="1:18" x14ac:dyDescent="0.25">
      <c r="A665" t="s">
        <v>31</v>
      </c>
      <c r="B665" t="s">
        <v>850</v>
      </c>
      <c r="C665" s="6">
        <v>44868</v>
      </c>
      <c r="D665" t="s">
        <v>725</v>
      </c>
      <c r="E665">
        <v>45</v>
      </c>
      <c r="F665" s="2">
        <v>15</v>
      </c>
      <c r="G665">
        <v>0</v>
      </c>
      <c r="H665" t="s">
        <v>480</v>
      </c>
      <c r="I665">
        <f>WEEKNUM(C665)</f>
        <v>45</v>
      </c>
      <c r="J665" s="2">
        <f>F665-((G665/100)*F665)</f>
        <v>15</v>
      </c>
      <c r="K665" s="2">
        <f>(G665/100)*F665</f>
        <v>0</v>
      </c>
      <c r="L665" s="3">
        <f>J665*22.5</f>
        <v>337.5</v>
      </c>
      <c r="M665" t="str">
        <f>IF(G665=0,"Private",IF(G665=15,"Italki","Preply"))</f>
        <v>Private</v>
      </c>
      <c r="N665">
        <f>IF(M665="Italki",1,0)</f>
        <v>0</v>
      </c>
      <c r="O665">
        <f>IF(M665="Preply",1,0)</f>
        <v>0</v>
      </c>
      <c r="P665">
        <f>IF(M665="Private",1,0)</f>
        <v>1</v>
      </c>
      <c r="Q665">
        <f>IF(G665=100,1,0)</f>
        <v>0</v>
      </c>
      <c r="R665" t="str">
        <f>IF(COUNTIF(pattern!$L$2:$L$100,A665),"ACTIVE","")</f>
        <v/>
      </c>
    </row>
    <row r="666" spans="1:18" x14ac:dyDescent="0.25">
      <c r="A666" t="s">
        <v>31</v>
      </c>
      <c r="B666" t="s">
        <v>850</v>
      </c>
      <c r="C666" s="6">
        <v>44881</v>
      </c>
      <c r="D666" t="s">
        <v>721</v>
      </c>
      <c r="E666">
        <v>45</v>
      </c>
      <c r="F666" s="2">
        <v>15</v>
      </c>
      <c r="G666">
        <v>0</v>
      </c>
      <c r="H666" t="s">
        <v>480</v>
      </c>
      <c r="I666">
        <f>WEEKNUM(C666)</f>
        <v>47</v>
      </c>
      <c r="J666" s="2">
        <f>F666-((G666/100)*F666)</f>
        <v>15</v>
      </c>
      <c r="K666" s="2">
        <f>(G666/100)*F666</f>
        <v>0</v>
      </c>
      <c r="L666" s="3">
        <f>J666*22.5</f>
        <v>337.5</v>
      </c>
      <c r="M666" t="str">
        <f>IF(G666=0,"Private",IF(G666=15,"Italki","Preply"))</f>
        <v>Private</v>
      </c>
      <c r="N666">
        <f>IF(M666="Italki",1,0)</f>
        <v>0</v>
      </c>
      <c r="O666">
        <f>IF(M666="Preply",1,0)</f>
        <v>0</v>
      </c>
      <c r="P666">
        <f>IF(M666="Private",1,0)</f>
        <v>1</v>
      </c>
      <c r="Q666">
        <f>IF(G666=100,1,0)</f>
        <v>0</v>
      </c>
      <c r="R666" t="str">
        <f>IF(COUNTIF(pattern!$L$2:$L$100,A666),"ACTIVE","")</f>
        <v/>
      </c>
    </row>
    <row r="667" spans="1:18" x14ac:dyDescent="0.25">
      <c r="A667" t="s">
        <v>498</v>
      </c>
      <c r="B667" t="s">
        <v>851</v>
      </c>
      <c r="C667" s="6">
        <v>44924</v>
      </c>
      <c r="D667" t="s">
        <v>46</v>
      </c>
      <c r="E667">
        <v>60</v>
      </c>
      <c r="F667" s="2">
        <v>22</v>
      </c>
      <c r="G667">
        <v>100</v>
      </c>
      <c r="H667" t="s">
        <v>479</v>
      </c>
      <c r="I667">
        <f>WEEKNUM(C667)</f>
        <v>53</v>
      </c>
      <c r="J667" s="2">
        <f>F667-((G667/100)*F667)</f>
        <v>0</v>
      </c>
      <c r="K667" s="2">
        <f>(G667/100)*F667</f>
        <v>22</v>
      </c>
      <c r="L667" s="3">
        <f>J667*22.5</f>
        <v>0</v>
      </c>
      <c r="M667" t="str">
        <f>IF(G667=0,"Private",IF(G667=15,"Italki","Preply"))</f>
        <v>Preply</v>
      </c>
      <c r="N667">
        <f>IF(M667="Italki",1,0)</f>
        <v>0</v>
      </c>
      <c r="O667">
        <f>IF(M667="Preply",1,0)</f>
        <v>1</v>
      </c>
      <c r="P667">
        <f>IF(M667="Private",1,0)</f>
        <v>0</v>
      </c>
      <c r="Q667">
        <f>IF(G667=100,1,0)</f>
        <v>1</v>
      </c>
      <c r="R667" t="str">
        <f>IF(COUNTIF(pattern!$L$2:$L$100,A667),"ACTIVE","")</f>
        <v/>
      </c>
    </row>
    <row r="668" spans="1:18" x14ac:dyDescent="0.25">
      <c r="A668" t="s">
        <v>312</v>
      </c>
      <c r="B668" t="s">
        <v>852</v>
      </c>
      <c r="C668" s="6">
        <v>44634</v>
      </c>
      <c r="D668" t="s">
        <v>313</v>
      </c>
      <c r="E668">
        <v>60</v>
      </c>
      <c r="F668" s="2">
        <v>15</v>
      </c>
      <c r="G668">
        <v>15</v>
      </c>
      <c r="H668" s="7" t="s">
        <v>479</v>
      </c>
      <c r="I668">
        <f>WEEKNUM(C668)</f>
        <v>12</v>
      </c>
      <c r="J668" s="2">
        <f>F668-((G668/100)*F668)</f>
        <v>12.75</v>
      </c>
      <c r="K668" s="2">
        <f>(G668/100)*F668</f>
        <v>2.25</v>
      </c>
      <c r="L668" s="3">
        <f>J668*22.5</f>
        <v>286.875</v>
      </c>
      <c r="M668" t="str">
        <f>IF(G668=0,"Private",IF(G668=15,"Italki","Preply"))</f>
        <v>Italki</v>
      </c>
      <c r="N668">
        <f>IF(M668="Italki",1,0)</f>
        <v>1</v>
      </c>
      <c r="O668">
        <f>IF(M668="Preply",1,0)</f>
        <v>0</v>
      </c>
      <c r="P668">
        <f>IF(M668="Private",1,0)</f>
        <v>0</v>
      </c>
      <c r="Q668">
        <f>IF(G668=100,1,0)</f>
        <v>0</v>
      </c>
      <c r="R668" t="str">
        <f>IF(COUNTIF(pattern!$L$2:$L$100,A668),"ACTIVE","")</f>
        <v/>
      </c>
    </row>
    <row r="669" spans="1:18" x14ac:dyDescent="0.25">
      <c r="A669" t="s">
        <v>482</v>
      </c>
      <c r="B669" t="s">
        <v>853</v>
      </c>
      <c r="C669" s="6">
        <v>44088</v>
      </c>
      <c r="D669" t="s">
        <v>34</v>
      </c>
      <c r="E669">
        <v>60</v>
      </c>
      <c r="F669" s="2">
        <v>14.452214452214452</v>
      </c>
      <c r="G669">
        <v>0</v>
      </c>
      <c r="H669" s="7" t="s">
        <v>479</v>
      </c>
      <c r="I669">
        <f>WEEKNUM(C669)</f>
        <v>38</v>
      </c>
      <c r="J669" s="2">
        <f>F669-((G669/100)*F669)</f>
        <v>14.452214452214452</v>
      </c>
      <c r="K669" s="2">
        <f>(G669/100)*F669</f>
        <v>0</v>
      </c>
      <c r="L669" s="3">
        <f>J669*22.5</f>
        <v>325.17482517482517</v>
      </c>
      <c r="M669" t="str">
        <f>IF(G669=0,"Private",IF(G669=15,"Italki","Preply"))</f>
        <v>Private</v>
      </c>
      <c r="N669">
        <f>IF(M669="Italki",1,0)</f>
        <v>0</v>
      </c>
      <c r="O669">
        <f>IF(M669="Preply",1,0)</f>
        <v>0</v>
      </c>
      <c r="P669">
        <f>IF(M669="Private",1,0)</f>
        <v>1</v>
      </c>
      <c r="Q669">
        <f>IF(G669=100,1,0)</f>
        <v>0</v>
      </c>
      <c r="R669" t="str">
        <f>IF(COUNTIF(pattern!$L$2:$L$100,A669),"ACTIVE","")</f>
        <v/>
      </c>
    </row>
    <row r="670" spans="1:18" x14ac:dyDescent="0.25">
      <c r="A670" t="s">
        <v>482</v>
      </c>
      <c r="B670" t="s">
        <v>853</v>
      </c>
      <c r="C670" s="6">
        <v>44097</v>
      </c>
      <c r="D670" t="s">
        <v>49</v>
      </c>
      <c r="E670">
        <v>60</v>
      </c>
      <c r="F670" s="2">
        <v>14.452214452214452</v>
      </c>
      <c r="G670">
        <v>0</v>
      </c>
      <c r="H670" s="7" t="s">
        <v>479</v>
      </c>
      <c r="I670">
        <f>WEEKNUM(C670)</f>
        <v>39</v>
      </c>
      <c r="J670" s="2">
        <f>F670-((G670/100)*F670)</f>
        <v>14.452214452214452</v>
      </c>
      <c r="K670" s="2">
        <f>(G670/100)*F670</f>
        <v>0</v>
      </c>
      <c r="L670" s="3">
        <f>J670*22.5</f>
        <v>325.17482517482517</v>
      </c>
      <c r="M670" t="str">
        <f>IF(G670=0,"Private",IF(G670=15,"Italki","Preply"))</f>
        <v>Private</v>
      </c>
      <c r="N670">
        <f>IF(M670="Italki",1,0)</f>
        <v>0</v>
      </c>
      <c r="O670">
        <f>IF(M670="Preply",1,0)</f>
        <v>0</v>
      </c>
      <c r="P670">
        <f>IF(M670="Private",1,0)</f>
        <v>1</v>
      </c>
      <c r="Q670">
        <f>IF(G670=100,1,0)</f>
        <v>0</v>
      </c>
      <c r="R670" t="str">
        <f>IF(COUNTIF(pattern!$L$2:$L$100,A670),"ACTIVE","")</f>
        <v/>
      </c>
    </row>
    <row r="671" spans="1:18" x14ac:dyDescent="0.25">
      <c r="A671" t="s">
        <v>482</v>
      </c>
      <c r="B671" t="s">
        <v>853</v>
      </c>
      <c r="C671" s="6">
        <v>44109</v>
      </c>
      <c r="D671" t="s">
        <v>62</v>
      </c>
      <c r="E671">
        <v>60</v>
      </c>
      <c r="F671" s="2">
        <v>14.452214452214452</v>
      </c>
      <c r="G671">
        <v>0</v>
      </c>
      <c r="H671" s="7" t="s">
        <v>479</v>
      </c>
      <c r="I671">
        <f>WEEKNUM(C671)</f>
        <v>41</v>
      </c>
      <c r="J671" s="2">
        <f>F671-((G671/100)*F671)</f>
        <v>14.452214452214452</v>
      </c>
      <c r="K671" s="2">
        <f>(G671/100)*F671</f>
        <v>0</v>
      </c>
      <c r="L671" s="3">
        <f>J671*22.5</f>
        <v>325.17482517482517</v>
      </c>
      <c r="M671" t="str">
        <f>IF(G671=0,"Private",IF(G671=15,"Italki","Preply"))</f>
        <v>Private</v>
      </c>
      <c r="N671">
        <f>IF(M671="Italki",1,0)</f>
        <v>0</v>
      </c>
      <c r="O671">
        <f>IF(M671="Preply",1,0)</f>
        <v>0</v>
      </c>
      <c r="P671">
        <f>IF(M671="Private",1,0)</f>
        <v>1</v>
      </c>
      <c r="Q671">
        <f>IF(G671=100,1,0)</f>
        <v>0</v>
      </c>
      <c r="R671" t="str">
        <f>IF(COUNTIF(pattern!$L$2:$L$100,A671),"ACTIVE","")</f>
        <v/>
      </c>
    </row>
    <row r="672" spans="1:18" x14ac:dyDescent="0.25">
      <c r="A672" t="s">
        <v>482</v>
      </c>
      <c r="B672" t="s">
        <v>853</v>
      </c>
      <c r="C672" s="6">
        <v>44116</v>
      </c>
      <c r="D672" t="s">
        <v>72</v>
      </c>
      <c r="E672">
        <v>60</v>
      </c>
      <c r="F672" s="2">
        <v>14.452214452214452</v>
      </c>
      <c r="G672">
        <v>0</v>
      </c>
      <c r="H672" s="7" t="s">
        <v>479</v>
      </c>
      <c r="I672">
        <f>WEEKNUM(C672)</f>
        <v>42</v>
      </c>
      <c r="J672" s="2">
        <f>F672-((G672/100)*F672)</f>
        <v>14.452214452214452</v>
      </c>
      <c r="K672" s="2">
        <f>(G672/100)*F672</f>
        <v>0</v>
      </c>
      <c r="L672" s="3">
        <f>J672*22.5</f>
        <v>325.17482517482517</v>
      </c>
      <c r="M672" t="str">
        <f>IF(G672=0,"Private",IF(G672=15,"Italki","Preply"))</f>
        <v>Private</v>
      </c>
      <c r="N672">
        <f>IF(M672="Italki",1,0)</f>
        <v>0</v>
      </c>
      <c r="O672">
        <f>IF(M672="Preply",1,0)</f>
        <v>0</v>
      </c>
      <c r="P672">
        <f>IF(M672="Private",1,0)</f>
        <v>1</v>
      </c>
      <c r="Q672">
        <f>IF(G672=100,1,0)</f>
        <v>0</v>
      </c>
      <c r="R672" t="str">
        <f>IF(COUNTIF(pattern!$L$2:$L$100,A672),"ACTIVE","")</f>
        <v/>
      </c>
    </row>
    <row r="673" spans="1:18" x14ac:dyDescent="0.25">
      <c r="A673" t="s">
        <v>482</v>
      </c>
      <c r="B673" t="s">
        <v>853</v>
      </c>
      <c r="C673" s="6">
        <v>44125</v>
      </c>
      <c r="D673" t="s">
        <v>81</v>
      </c>
      <c r="E673">
        <v>60</v>
      </c>
      <c r="F673" s="2">
        <v>14.452214452214452</v>
      </c>
      <c r="G673">
        <v>0</v>
      </c>
      <c r="H673" s="7" t="s">
        <v>479</v>
      </c>
      <c r="I673">
        <f>WEEKNUM(C673)</f>
        <v>43</v>
      </c>
      <c r="J673" s="2">
        <f>F673-((G673/100)*F673)</f>
        <v>14.452214452214452</v>
      </c>
      <c r="K673" s="2">
        <f>(G673/100)*F673</f>
        <v>0</v>
      </c>
      <c r="L673" s="3">
        <f>J673*22.5</f>
        <v>325.17482517482517</v>
      </c>
      <c r="M673" t="str">
        <f>IF(G673=0,"Private",IF(G673=15,"Italki","Preply"))</f>
        <v>Private</v>
      </c>
      <c r="N673">
        <f>IF(M673="Italki",1,0)</f>
        <v>0</v>
      </c>
      <c r="O673">
        <f>IF(M673="Preply",1,0)</f>
        <v>0</v>
      </c>
      <c r="P673">
        <f>IF(M673="Private",1,0)</f>
        <v>1</v>
      </c>
      <c r="Q673">
        <f>IF(G673=100,1,0)</f>
        <v>0</v>
      </c>
      <c r="R673" t="str">
        <f>IF(COUNTIF(pattern!$L$2:$L$100,A673),"ACTIVE","")</f>
        <v/>
      </c>
    </row>
    <row r="674" spans="1:18" x14ac:dyDescent="0.25">
      <c r="A674" t="s">
        <v>482</v>
      </c>
      <c r="B674" t="s">
        <v>853</v>
      </c>
      <c r="C674" s="6">
        <v>44132</v>
      </c>
      <c r="D674" t="s">
        <v>90</v>
      </c>
      <c r="E674">
        <v>60</v>
      </c>
      <c r="F674" s="2">
        <v>14.452214452214452</v>
      </c>
      <c r="G674">
        <v>0</v>
      </c>
      <c r="H674" s="7" t="s">
        <v>479</v>
      </c>
      <c r="I674">
        <f>WEEKNUM(C674)</f>
        <v>44</v>
      </c>
      <c r="J674" s="2">
        <f>F674-((G674/100)*F674)</f>
        <v>14.452214452214452</v>
      </c>
      <c r="K674" s="2">
        <f>(G674/100)*F674</f>
        <v>0</v>
      </c>
      <c r="L674" s="3">
        <f>J674*22.5</f>
        <v>325.17482517482517</v>
      </c>
      <c r="M674" t="str">
        <f>IF(G674=0,"Private",IF(G674=15,"Italki","Preply"))</f>
        <v>Private</v>
      </c>
      <c r="N674">
        <f>IF(M674="Italki",1,0)</f>
        <v>0</v>
      </c>
      <c r="O674">
        <f>IF(M674="Preply",1,0)</f>
        <v>0</v>
      </c>
      <c r="P674">
        <f>IF(M674="Private",1,0)</f>
        <v>1</v>
      </c>
      <c r="Q674">
        <f>IF(G674=100,1,0)</f>
        <v>0</v>
      </c>
      <c r="R674" t="str">
        <f>IF(COUNTIF(pattern!$L$2:$L$100,A674),"ACTIVE","")</f>
        <v/>
      </c>
    </row>
    <row r="675" spans="1:18" x14ac:dyDescent="0.25">
      <c r="A675" t="s">
        <v>482</v>
      </c>
      <c r="B675" t="s">
        <v>853</v>
      </c>
      <c r="C675" s="6">
        <v>44140</v>
      </c>
      <c r="D675" t="s">
        <v>97</v>
      </c>
      <c r="E675">
        <v>60</v>
      </c>
      <c r="F675" s="2">
        <v>14.452214452214452</v>
      </c>
      <c r="G675">
        <v>0</v>
      </c>
      <c r="H675" s="7" t="s">
        <v>479</v>
      </c>
      <c r="I675">
        <f>WEEKNUM(C675)</f>
        <v>45</v>
      </c>
      <c r="J675" s="2">
        <f>F675-((G675/100)*F675)</f>
        <v>14.452214452214452</v>
      </c>
      <c r="K675" s="2">
        <f>(G675/100)*F675</f>
        <v>0</v>
      </c>
      <c r="L675" s="3">
        <f>J675*22.5</f>
        <v>325.17482517482517</v>
      </c>
      <c r="M675" t="str">
        <f>IF(G675=0,"Private",IF(G675=15,"Italki","Preply"))</f>
        <v>Private</v>
      </c>
      <c r="N675">
        <f>IF(M675="Italki",1,0)</f>
        <v>0</v>
      </c>
      <c r="O675">
        <f>IF(M675="Preply",1,0)</f>
        <v>0</v>
      </c>
      <c r="P675">
        <f>IF(M675="Private",1,0)</f>
        <v>1</v>
      </c>
      <c r="Q675">
        <f>IF(G675=100,1,0)</f>
        <v>0</v>
      </c>
      <c r="R675" t="str">
        <f>IF(COUNTIF(pattern!$L$2:$L$100,A675),"ACTIVE","")</f>
        <v/>
      </c>
    </row>
    <row r="676" spans="1:18" x14ac:dyDescent="0.25">
      <c r="A676" t="s">
        <v>482</v>
      </c>
      <c r="B676" t="s">
        <v>853</v>
      </c>
      <c r="C676" s="6">
        <v>44146</v>
      </c>
      <c r="D676" t="s">
        <v>105</v>
      </c>
      <c r="E676">
        <v>60</v>
      </c>
      <c r="F676" s="2">
        <v>14.452214452214452</v>
      </c>
      <c r="G676">
        <v>0</v>
      </c>
      <c r="H676" s="7" t="s">
        <v>479</v>
      </c>
      <c r="I676">
        <f>WEEKNUM(C676)</f>
        <v>46</v>
      </c>
      <c r="J676" s="2">
        <f>F676-((G676/100)*F676)</f>
        <v>14.452214452214452</v>
      </c>
      <c r="K676" s="2">
        <f>(G676/100)*F676</f>
        <v>0</v>
      </c>
      <c r="L676" s="3">
        <f>J676*22.5</f>
        <v>325.17482517482517</v>
      </c>
      <c r="M676" t="str">
        <f>IF(G676=0,"Private",IF(G676=15,"Italki","Preply"))</f>
        <v>Private</v>
      </c>
      <c r="N676">
        <f>IF(M676="Italki",1,0)</f>
        <v>0</v>
      </c>
      <c r="O676">
        <f>IF(M676="Preply",1,0)</f>
        <v>0</v>
      </c>
      <c r="P676">
        <f>IF(M676="Private",1,0)</f>
        <v>1</v>
      </c>
      <c r="Q676">
        <f>IF(G676=100,1,0)</f>
        <v>0</v>
      </c>
      <c r="R676" t="str">
        <f>IF(COUNTIF(pattern!$L$2:$L$100,A676),"ACTIVE","")</f>
        <v/>
      </c>
    </row>
    <row r="677" spans="1:18" x14ac:dyDescent="0.25">
      <c r="A677" t="s">
        <v>482</v>
      </c>
      <c r="B677" t="s">
        <v>853</v>
      </c>
      <c r="C677" s="6">
        <v>44152</v>
      </c>
      <c r="D677" t="s">
        <v>112</v>
      </c>
      <c r="E677">
        <v>60</v>
      </c>
      <c r="F677" s="2">
        <v>14.452214452214452</v>
      </c>
      <c r="G677">
        <v>0</v>
      </c>
      <c r="H677" s="7" t="s">
        <v>479</v>
      </c>
      <c r="I677">
        <f>WEEKNUM(C677)</f>
        <v>47</v>
      </c>
      <c r="J677" s="2">
        <f>F677-((G677/100)*F677)</f>
        <v>14.452214452214452</v>
      </c>
      <c r="K677" s="2">
        <f>(G677/100)*F677</f>
        <v>0</v>
      </c>
      <c r="L677" s="3">
        <f>J677*22.5</f>
        <v>325.17482517482517</v>
      </c>
      <c r="M677" t="str">
        <f>IF(G677=0,"Private",IF(G677=15,"Italki","Preply"))</f>
        <v>Private</v>
      </c>
      <c r="N677">
        <f>IF(M677="Italki",1,0)</f>
        <v>0</v>
      </c>
      <c r="O677">
        <f>IF(M677="Preply",1,0)</f>
        <v>0</v>
      </c>
      <c r="P677">
        <f>IF(M677="Private",1,0)</f>
        <v>1</v>
      </c>
      <c r="Q677">
        <f>IF(G677=100,1,0)</f>
        <v>0</v>
      </c>
      <c r="R677" t="str">
        <f>IF(COUNTIF(pattern!$L$2:$L$100,A677),"ACTIVE","")</f>
        <v/>
      </c>
    </row>
    <row r="678" spans="1:18" x14ac:dyDescent="0.25">
      <c r="A678" t="s">
        <v>482</v>
      </c>
      <c r="B678" t="s">
        <v>853</v>
      </c>
      <c r="C678" s="6">
        <v>44161</v>
      </c>
      <c r="D678" t="s">
        <v>120</v>
      </c>
      <c r="E678">
        <v>60</v>
      </c>
      <c r="F678" s="2">
        <v>14.452214452214452</v>
      </c>
      <c r="G678">
        <v>0</v>
      </c>
      <c r="H678" s="7" t="s">
        <v>479</v>
      </c>
      <c r="I678">
        <f>WEEKNUM(C678)</f>
        <v>48</v>
      </c>
      <c r="J678" s="2">
        <f>F678-((G678/100)*F678)</f>
        <v>14.452214452214452</v>
      </c>
      <c r="K678" s="2">
        <f>(G678/100)*F678</f>
        <v>0</v>
      </c>
      <c r="L678" s="3">
        <f>J678*22.5</f>
        <v>325.17482517482517</v>
      </c>
      <c r="M678" t="str">
        <f>IF(G678=0,"Private",IF(G678=15,"Italki","Preply"))</f>
        <v>Private</v>
      </c>
      <c r="N678">
        <f>IF(M678="Italki",1,0)</f>
        <v>0</v>
      </c>
      <c r="O678">
        <f>IF(M678="Preply",1,0)</f>
        <v>0</v>
      </c>
      <c r="P678">
        <f>IF(M678="Private",1,0)</f>
        <v>1</v>
      </c>
      <c r="Q678">
        <f>IF(G678=100,1,0)</f>
        <v>0</v>
      </c>
      <c r="R678" t="str">
        <f>IF(COUNTIF(pattern!$L$2:$L$100,A678),"ACTIVE","")</f>
        <v/>
      </c>
    </row>
    <row r="679" spans="1:18" x14ac:dyDescent="0.25">
      <c r="A679" t="s">
        <v>482</v>
      </c>
      <c r="B679" t="s">
        <v>853</v>
      </c>
      <c r="C679" s="6">
        <v>44165</v>
      </c>
      <c r="D679" t="s">
        <v>127</v>
      </c>
      <c r="E679">
        <v>30</v>
      </c>
      <c r="F679" s="2">
        <v>7.2261072261072261</v>
      </c>
      <c r="G679">
        <v>0</v>
      </c>
      <c r="H679" s="7" t="s">
        <v>479</v>
      </c>
      <c r="I679">
        <f>WEEKNUM(C679)</f>
        <v>49</v>
      </c>
      <c r="J679" s="2">
        <f>F679-((G679/100)*F679)</f>
        <v>7.2261072261072261</v>
      </c>
      <c r="K679" s="2">
        <f>(G679/100)*F679</f>
        <v>0</v>
      </c>
      <c r="L679" s="3">
        <f>J679*22.5</f>
        <v>162.58741258741259</v>
      </c>
      <c r="M679" t="str">
        <f>IF(G679=0,"Private",IF(G679=15,"Italki","Preply"))</f>
        <v>Private</v>
      </c>
      <c r="N679">
        <f>IF(M679="Italki",1,0)</f>
        <v>0</v>
      </c>
      <c r="O679">
        <f>IF(M679="Preply",1,0)</f>
        <v>0</v>
      </c>
      <c r="P679">
        <f>IF(M679="Private",1,0)</f>
        <v>1</v>
      </c>
      <c r="Q679">
        <f>IF(G679=100,1,0)</f>
        <v>0</v>
      </c>
      <c r="R679" t="str">
        <f>IF(COUNTIF(pattern!$L$2:$L$100,A679),"ACTIVE","")</f>
        <v/>
      </c>
    </row>
    <row r="680" spans="1:18" x14ac:dyDescent="0.25">
      <c r="A680" t="s">
        <v>482</v>
      </c>
      <c r="B680" t="s">
        <v>853</v>
      </c>
      <c r="C680" s="6">
        <v>44167</v>
      </c>
      <c r="D680" t="s">
        <v>134</v>
      </c>
      <c r="E680">
        <v>60</v>
      </c>
      <c r="F680" s="2">
        <v>14.452214452214452</v>
      </c>
      <c r="G680">
        <v>0</v>
      </c>
      <c r="H680" s="7" t="s">
        <v>479</v>
      </c>
      <c r="I680">
        <f>WEEKNUM(C680)</f>
        <v>49</v>
      </c>
      <c r="J680" s="2">
        <f>F680-((G680/100)*F680)</f>
        <v>14.452214452214452</v>
      </c>
      <c r="K680" s="2">
        <f>(G680/100)*F680</f>
        <v>0</v>
      </c>
      <c r="L680" s="3">
        <f>J680*22.5</f>
        <v>325.17482517482517</v>
      </c>
      <c r="M680" t="str">
        <f>IF(G680=0,"Private",IF(G680=15,"Italki","Preply"))</f>
        <v>Private</v>
      </c>
      <c r="N680">
        <f>IF(M680="Italki",1,0)</f>
        <v>0</v>
      </c>
      <c r="O680">
        <f>IF(M680="Preply",1,0)</f>
        <v>0</v>
      </c>
      <c r="P680">
        <f>IF(M680="Private",1,0)</f>
        <v>1</v>
      </c>
      <c r="Q680">
        <f>IF(G680=100,1,0)</f>
        <v>0</v>
      </c>
      <c r="R680" t="str">
        <f>IF(COUNTIF(pattern!$L$2:$L$100,A680),"ACTIVE","")</f>
        <v/>
      </c>
    </row>
    <row r="681" spans="1:18" x14ac:dyDescent="0.25">
      <c r="A681" t="s">
        <v>482</v>
      </c>
      <c r="B681" t="s">
        <v>853</v>
      </c>
      <c r="C681" s="6">
        <v>44180</v>
      </c>
      <c r="D681" t="s">
        <v>140</v>
      </c>
      <c r="E681">
        <v>60</v>
      </c>
      <c r="F681" s="2">
        <v>14.452214452214452</v>
      </c>
      <c r="G681">
        <v>0</v>
      </c>
      <c r="H681" s="7" t="s">
        <v>479</v>
      </c>
      <c r="I681">
        <f>WEEKNUM(C681)</f>
        <v>51</v>
      </c>
      <c r="J681" s="2">
        <f>F681-((G681/100)*F681)</f>
        <v>14.452214452214452</v>
      </c>
      <c r="K681" s="2">
        <f>(G681/100)*F681</f>
        <v>0</v>
      </c>
      <c r="L681" s="3">
        <f>J681*22.5</f>
        <v>325.17482517482517</v>
      </c>
      <c r="M681" t="str">
        <f>IF(G681=0,"Private",IF(G681=15,"Italki","Preply"))</f>
        <v>Private</v>
      </c>
      <c r="N681">
        <f>IF(M681="Italki",1,0)</f>
        <v>0</v>
      </c>
      <c r="O681">
        <f>IF(M681="Preply",1,0)</f>
        <v>0</v>
      </c>
      <c r="P681">
        <f>IF(M681="Private",1,0)</f>
        <v>1</v>
      </c>
      <c r="Q681">
        <f>IF(G681=100,1,0)</f>
        <v>0</v>
      </c>
      <c r="R681" t="str">
        <f>IF(COUNTIF(pattern!$L$2:$L$100,A681),"ACTIVE","")</f>
        <v/>
      </c>
    </row>
    <row r="682" spans="1:18" x14ac:dyDescent="0.25">
      <c r="A682" t="s">
        <v>482</v>
      </c>
      <c r="B682" t="s">
        <v>853</v>
      </c>
      <c r="C682" s="6">
        <v>44203</v>
      </c>
      <c r="D682" t="s">
        <v>145</v>
      </c>
      <c r="E682">
        <v>30</v>
      </c>
      <c r="F682" s="2">
        <v>7.2261072261072261</v>
      </c>
      <c r="G682">
        <v>0</v>
      </c>
      <c r="H682" s="7" t="s">
        <v>479</v>
      </c>
      <c r="I682">
        <f>WEEKNUM(C682)</f>
        <v>2</v>
      </c>
      <c r="J682" s="2">
        <f>F682-((G682/100)*F682)</f>
        <v>7.2261072261072261</v>
      </c>
      <c r="K682" s="2">
        <f>(G682/100)*F682</f>
        <v>0</v>
      </c>
      <c r="L682" s="3">
        <f>J682*22.5</f>
        <v>162.58741258741259</v>
      </c>
      <c r="M682" t="str">
        <f>IF(G682=0,"Private",IF(G682=15,"Italki","Preply"))</f>
        <v>Private</v>
      </c>
      <c r="N682">
        <f>IF(M682="Italki",1,0)</f>
        <v>0</v>
      </c>
      <c r="O682">
        <f>IF(M682="Preply",1,0)</f>
        <v>0</v>
      </c>
      <c r="P682">
        <f>IF(M682="Private",1,0)</f>
        <v>1</v>
      </c>
      <c r="Q682">
        <f>IF(G682=100,1,0)</f>
        <v>0</v>
      </c>
      <c r="R682" t="str">
        <f>IF(COUNTIF(pattern!$L$2:$L$100,A682),"ACTIVE","")</f>
        <v/>
      </c>
    </row>
    <row r="683" spans="1:18" x14ac:dyDescent="0.25">
      <c r="A683" t="s">
        <v>482</v>
      </c>
      <c r="B683" t="s">
        <v>853</v>
      </c>
      <c r="C683" s="6">
        <v>44215</v>
      </c>
      <c r="D683" t="s">
        <v>150</v>
      </c>
      <c r="E683">
        <v>60</v>
      </c>
      <c r="F683" s="2">
        <v>14.452214452214452</v>
      </c>
      <c r="G683">
        <v>0</v>
      </c>
      <c r="H683" s="7" t="s">
        <v>479</v>
      </c>
      <c r="I683">
        <f>WEEKNUM(C683)</f>
        <v>4</v>
      </c>
      <c r="J683" s="2">
        <f>F683-((G683/100)*F683)</f>
        <v>14.452214452214452</v>
      </c>
      <c r="K683" s="2">
        <f>(G683/100)*F683</f>
        <v>0</v>
      </c>
      <c r="L683" s="3">
        <f>J683*22.5</f>
        <v>325.17482517482517</v>
      </c>
      <c r="M683" t="str">
        <f>IF(G683=0,"Private",IF(G683=15,"Italki","Preply"))</f>
        <v>Private</v>
      </c>
      <c r="N683">
        <f>IF(M683="Italki",1,0)</f>
        <v>0</v>
      </c>
      <c r="O683">
        <f>IF(M683="Preply",1,0)</f>
        <v>0</v>
      </c>
      <c r="P683">
        <f>IF(M683="Private",1,0)</f>
        <v>1</v>
      </c>
      <c r="Q683">
        <f>IF(G683=100,1,0)</f>
        <v>0</v>
      </c>
      <c r="R683" t="str">
        <f>IF(COUNTIF(pattern!$L$2:$L$100,A683),"ACTIVE","")</f>
        <v/>
      </c>
    </row>
    <row r="684" spans="1:18" x14ac:dyDescent="0.25">
      <c r="A684" t="s">
        <v>482</v>
      </c>
      <c r="B684" t="s">
        <v>853</v>
      </c>
      <c r="C684" s="6">
        <v>44225</v>
      </c>
      <c r="D684" t="s">
        <v>155</v>
      </c>
      <c r="E684">
        <v>60</v>
      </c>
      <c r="F684" s="2">
        <v>14.452214452214452</v>
      </c>
      <c r="G684">
        <v>0</v>
      </c>
      <c r="H684" s="7" t="s">
        <v>479</v>
      </c>
      <c r="I684">
        <f>WEEKNUM(C684)</f>
        <v>5</v>
      </c>
      <c r="J684" s="2">
        <f>F684-((G684/100)*F684)</f>
        <v>14.452214452214452</v>
      </c>
      <c r="K684" s="2">
        <f>(G684/100)*F684</f>
        <v>0</v>
      </c>
      <c r="L684" s="3">
        <f>J684*22.5</f>
        <v>325.17482517482517</v>
      </c>
      <c r="M684" t="str">
        <f>IF(G684=0,"Private",IF(G684=15,"Italki","Preply"))</f>
        <v>Private</v>
      </c>
      <c r="N684">
        <f>IF(M684="Italki",1,0)</f>
        <v>0</v>
      </c>
      <c r="O684">
        <f>IF(M684="Preply",1,0)</f>
        <v>0</v>
      </c>
      <c r="P684">
        <f>IF(M684="Private",1,0)</f>
        <v>1</v>
      </c>
      <c r="Q684">
        <f>IF(G684=100,1,0)</f>
        <v>0</v>
      </c>
      <c r="R684" t="str">
        <f>IF(COUNTIF(pattern!$L$2:$L$100,A684),"ACTIVE","")</f>
        <v/>
      </c>
    </row>
    <row r="685" spans="1:18" x14ac:dyDescent="0.25">
      <c r="A685" t="s">
        <v>482</v>
      </c>
      <c r="B685" t="s">
        <v>853</v>
      </c>
      <c r="C685" s="6">
        <v>44231</v>
      </c>
      <c r="D685" t="s">
        <v>5</v>
      </c>
      <c r="E685">
        <v>60</v>
      </c>
      <c r="F685" s="2">
        <v>14.452214452214452</v>
      </c>
      <c r="G685">
        <v>0</v>
      </c>
      <c r="H685" s="7" t="s">
        <v>479</v>
      </c>
      <c r="I685">
        <f>WEEKNUM(C685)</f>
        <v>6</v>
      </c>
      <c r="J685" s="2">
        <f>F685-((G685/100)*F685)</f>
        <v>14.452214452214452</v>
      </c>
      <c r="K685" s="2">
        <f>(G685/100)*F685</f>
        <v>0</v>
      </c>
      <c r="L685" s="3">
        <f>J685*22.5</f>
        <v>325.17482517482517</v>
      </c>
      <c r="M685" t="str">
        <f>IF(G685=0,"Private",IF(G685=15,"Italki","Preply"))</f>
        <v>Private</v>
      </c>
      <c r="N685">
        <f>IF(M685="Italki",1,0)</f>
        <v>0</v>
      </c>
      <c r="O685">
        <f>IF(M685="Preply",1,0)</f>
        <v>0</v>
      </c>
      <c r="P685">
        <f>IF(M685="Private",1,0)</f>
        <v>1</v>
      </c>
      <c r="Q685">
        <f>IF(G685=100,1,0)</f>
        <v>0</v>
      </c>
      <c r="R685" t="str">
        <f>IF(COUNTIF(pattern!$L$2:$L$100,A685),"ACTIVE","")</f>
        <v/>
      </c>
    </row>
    <row r="686" spans="1:18" x14ac:dyDescent="0.25">
      <c r="A686" t="s">
        <v>482</v>
      </c>
      <c r="B686" t="s">
        <v>853</v>
      </c>
      <c r="C686" s="6">
        <v>44237</v>
      </c>
      <c r="D686" t="s">
        <v>164</v>
      </c>
      <c r="E686">
        <v>60</v>
      </c>
      <c r="F686" s="2">
        <v>14.452214452214452</v>
      </c>
      <c r="G686">
        <v>0</v>
      </c>
      <c r="H686" s="7" t="s">
        <v>479</v>
      </c>
      <c r="I686">
        <f>WEEKNUM(C686)</f>
        <v>7</v>
      </c>
      <c r="J686" s="2">
        <f>F686-((G686/100)*F686)</f>
        <v>14.452214452214452</v>
      </c>
      <c r="K686" s="2">
        <f>(G686/100)*F686</f>
        <v>0</v>
      </c>
      <c r="L686" s="3">
        <f>J686*22.5</f>
        <v>325.17482517482517</v>
      </c>
      <c r="M686" t="str">
        <f>IF(G686=0,"Private",IF(G686=15,"Italki","Preply"))</f>
        <v>Private</v>
      </c>
      <c r="N686">
        <f>IF(M686="Italki",1,0)</f>
        <v>0</v>
      </c>
      <c r="O686">
        <f>IF(M686="Preply",1,0)</f>
        <v>0</v>
      </c>
      <c r="P686">
        <f>IF(M686="Private",1,0)</f>
        <v>1</v>
      </c>
      <c r="Q686">
        <f>IF(G686=100,1,0)</f>
        <v>0</v>
      </c>
      <c r="R686" t="str">
        <f>IF(COUNTIF(pattern!$L$2:$L$100,A686),"ACTIVE","")</f>
        <v/>
      </c>
    </row>
    <row r="687" spans="1:18" x14ac:dyDescent="0.25">
      <c r="A687" t="s">
        <v>482</v>
      </c>
      <c r="B687" t="s">
        <v>853</v>
      </c>
      <c r="C687" s="6">
        <v>44244</v>
      </c>
      <c r="D687" t="s">
        <v>169</v>
      </c>
      <c r="E687">
        <v>60</v>
      </c>
      <c r="F687" s="2">
        <v>14.452214452214452</v>
      </c>
      <c r="G687">
        <v>0</v>
      </c>
      <c r="H687" s="7" t="s">
        <v>479</v>
      </c>
      <c r="I687">
        <f>WEEKNUM(C687)</f>
        <v>8</v>
      </c>
      <c r="J687" s="2">
        <f>F687-((G687/100)*F687)</f>
        <v>14.452214452214452</v>
      </c>
      <c r="K687" s="2">
        <f>(G687/100)*F687</f>
        <v>0</v>
      </c>
      <c r="L687" s="3">
        <f>J687*22.5</f>
        <v>325.17482517482517</v>
      </c>
      <c r="M687" t="str">
        <f>IF(G687=0,"Private",IF(G687=15,"Italki","Preply"))</f>
        <v>Private</v>
      </c>
      <c r="N687">
        <f>IF(M687="Italki",1,0)</f>
        <v>0</v>
      </c>
      <c r="O687">
        <f>IF(M687="Preply",1,0)</f>
        <v>0</v>
      </c>
      <c r="P687">
        <f>IF(M687="Private",1,0)</f>
        <v>1</v>
      </c>
      <c r="Q687">
        <f>IF(G687=100,1,0)</f>
        <v>0</v>
      </c>
      <c r="R687" t="str">
        <f>IF(COUNTIF(pattern!$L$2:$L$100,A687),"ACTIVE","")</f>
        <v/>
      </c>
    </row>
    <row r="688" spans="1:18" x14ac:dyDescent="0.25">
      <c r="A688" t="s">
        <v>482</v>
      </c>
      <c r="B688" t="s">
        <v>853</v>
      </c>
      <c r="C688" s="6">
        <v>44255</v>
      </c>
      <c r="D688" t="s">
        <v>174</v>
      </c>
      <c r="E688">
        <v>60</v>
      </c>
      <c r="F688" s="2">
        <v>14.452214452214452</v>
      </c>
      <c r="G688">
        <v>0</v>
      </c>
      <c r="H688" s="7" t="s">
        <v>479</v>
      </c>
      <c r="I688">
        <f>WEEKNUM(C688)</f>
        <v>10</v>
      </c>
      <c r="J688" s="2">
        <f>F688-((G688/100)*F688)</f>
        <v>14.452214452214452</v>
      </c>
      <c r="K688" s="2">
        <f>(G688/100)*F688</f>
        <v>0</v>
      </c>
      <c r="L688" s="3">
        <f>J688*22.5</f>
        <v>325.17482517482517</v>
      </c>
      <c r="M688" t="str">
        <f>IF(G688=0,"Private",IF(G688=15,"Italki","Preply"))</f>
        <v>Private</v>
      </c>
      <c r="N688">
        <f>IF(M688="Italki",1,0)</f>
        <v>0</v>
      </c>
      <c r="O688">
        <f>IF(M688="Preply",1,0)</f>
        <v>0</v>
      </c>
      <c r="P688">
        <f>IF(M688="Private",1,0)</f>
        <v>1</v>
      </c>
      <c r="Q688">
        <f>IF(G688=100,1,0)</f>
        <v>0</v>
      </c>
      <c r="R688" t="str">
        <f>IF(COUNTIF(pattern!$L$2:$L$100,A688),"ACTIVE","")</f>
        <v/>
      </c>
    </row>
    <row r="689" spans="1:18" x14ac:dyDescent="0.25">
      <c r="A689" t="s">
        <v>482</v>
      </c>
      <c r="B689" t="s">
        <v>853</v>
      </c>
      <c r="C689" s="6">
        <v>44261</v>
      </c>
      <c r="D689" t="s">
        <v>179</v>
      </c>
      <c r="E689">
        <v>60</v>
      </c>
      <c r="F689" s="2">
        <v>14.452214452214452</v>
      </c>
      <c r="G689">
        <v>0</v>
      </c>
      <c r="H689" s="7" t="s">
        <v>479</v>
      </c>
      <c r="I689">
        <f>WEEKNUM(C689)</f>
        <v>10</v>
      </c>
      <c r="J689" s="2">
        <f>F689-((G689/100)*F689)</f>
        <v>14.452214452214452</v>
      </c>
      <c r="K689" s="2">
        <f>(G689/100)*F689</f>
        <v>0</v>
      </c>
      <c r="L689" s="3">
        <f>J689*22.5</f>
        <v>325.17482517482517</v>
      </c>
      <c r="M689" t="str">
        <f>IF(G689=0,"Private",IF(G689=15,"Italki","Preply"))</f>
        <v>Private</v>
      </c>
      <c r="N689">
        <f>IF(M689="Italki",1,0)</f>
        <v>0</v>
      </c>
      <c r="O689">
        <f>IF(M689="Preply",1,0)</f>
        <v>0</v>
      </c>
      <c r="P689">
        <f>IF(M689="Private",1,0)</f>
        <v>1</v>
      </c>
      <c r="Q689">
        <f>IF(G689=100,1,0)</f>
        <v>0</v>
      </c>
      <c r="R689" t="str">
        <f>IF(COUNTIF(pattern!$L$2:$L$100,A689),"ACTIVE","")</f>
        <v/>
      </c>
    </row>
    <row r="690" spans="1:18" x14ac:dyDescent="0.25">
      <c r="A690" t="s">
        <v>482</v>
      </c>
      <c r="B690" t="s">
        <v>853</v>
      </c>
      <c r="C690" s="6">
        <v>44283</v>
      </c>
      <c r="D690" t="s">
        <v>184</v>
      </c>
      <c r="E690">
        <v>60</v>
      </c>
      <c r="F690" s="2">
        <v>14.452214452214452</v>
      </c>
      <c r="G690">
        <v>0</v>
      </c>
      <c r="H690" s="7" t="s">
        <v>479</v>
      </c>
      <c r="I690">
        <f>WEEKNUM(C690)</f>
        <v>14</v>
      </c>
      <c r="J690" s="2">
        <f>F690-((G690/100)*F690)</f>
        <v>14.452214452214452</v>
      </c>
      <c r="K690" s="2">
        <f>(G690/100)*F690</f>
        <v>0</v>
      </c>
      <c r="L690" s="3">
        <f>J690*22.5</f>
        <v>325.17482517482517</v>
      </c>
      <c r="M690" t="str">
        <f>IF(G690=0,"Private",IF(G690=15,"Italki","Preply"))</f>
        <v>Private</v>
      </c>
      <c r="N690">
        <f>IF(M690="Italki",1,0)</f>
        <v>0</v>
      </c>
      <c r="O690">
        <f>IF(M690="Preply",1,0)</f>
        <v>0</v>
      </c>
      <c r="P690">
        <f>IF(M690="Private",1,0)</f>
        <v>1</v>
      </c>
      <c r="Q690">
        <f>IF(G690=100,1,0)</f>
        <v>0</v>
      </c>
      <c r="R690" t="str">
        <f>IF(COUNTIF(pattern!$L$2:$L$100,A690),"ACTIVE","")</f>
        <v/>
      </c>
    </row>
    <row r="691" spans="1:18" x14ac:dyDescent="0.25">
      <c r="A691" t="s">
        <v>482</v>
      </c>
      <c r="B691" t="s">
        <v>853</v>
      </c>
      <c r="C691" s="6">
        <v>44290</v>
      </c>
      <c r="D691" t="s">
        <v>189</v>
      </c>
      <c r="E691">
        <v>60</v>
      </c>
      <c r="F691" s="2">
        <v>14.452214452214452</v>
      </c>
      <c r="G691">
        <v>0</v>
      </c>
      <c r="H691" s="7" t="s">
        <v>479</v>
      </c>
      <c r="I691">
        <f>WEEKNUM(C691)</f>
        <v>15</v>
      </c>
      <c r="J691" s="2">
        <f>F691-((G691/100)*F691)</f>
        <v>14.452214452214452</v>
      </c>
      <c r="K691" s="2">
        <f>(G691/100)*F691</f>
        <v>0</v>
      </c>
      <c r="L691" s="3">
        <f>J691*22.5</f>
        <v>325.17482517482517</v>
      </c>
      <c r="M691" t="str">
        <f>IF(G691=0,"Private",IF(G691=15,"Italki","Preply"))</f>
        <v>Private</v>
      </c>
      <c r="N691">
        <f>IF(M691="Italki",1,0)</f>
        <v>0</v>
      </c>
      <c r="O691">
        <f>IF(M691="Preply",1,0)</f>
        <v>0</v>
      </c>
      <c r="P691">
        <f>IF(M691="Private",1,0)</f>
        <v>1</v>
      </c>
      <c r="Q691">
        <f>IF(G691=100,1,0)</f>
        <v>0</v>
      </c>
      <c r="R691" t="str">
        <f>IF(COUNTIF(pattern!$L$2:$L$100,A691),"ACTIVE","")</f>
        <v/>
      </c>
    </row>
    <row r="692" spans="1:18" x14ac:dyDescent="0.25">
      <c r="A692" t="s">
        <v>482</v>
      </c>
      <c r="B692" t="s">
        <v>853</v>
      </c>
      <c r="C692" s="6">
        <v>44297</v>
      </c>
      <c r="D692" t="s">
        <v>169</v>
      </c>
      <c r="E692">
        <v>60</v>
      </c>
      <c r="F692" s="2">
        <v>14.452214452214452</v>
      </c>
      <c r="G692">
        <v>0</v>
      </c>
      <c r="H692" s="7" t="s">
        <v>479</v>
      </c>
      <c r="I692">
        <f>WEEKNUM(C692)</f>
        <v>16</v>
      </c>
      <c r="J692" s="2">
        <f>F692-((G692/100)*F692)</f>
        <v>14.452214452214452</v>
      </c>
      <c r="K692" s="2">
        <f>(G692/100)*F692</f>
        <v>0</v>
      </c>
      <c r="L692" s="3">
        <f>J692*22.5</f>
        <v>325.17482517482517</v>
      </c>
      <c r="M692" t="str">
        <f>IF(G692=0,"Private",IF(G692=15,"Italki","Preply"))</f>
        <v>Private</v>
      </c>
      <c r="N692">
        <f>IF(M692="Italki",1,0)</f>
        <v>0</v>
      </c>
      <c r="O692">
        <f>IF(M692="Preply",1,0)</f>
        <v>0</v>
      </c>
      <c r="P692">
        <f>IF(M692="Private",1,0)</f>
        <v>1</v>
      </c>
      <c r="Q692">
        <f>IF(G692=100,1,0)</f>
        <v>0</v>
      </c>
      <c r="R692" t="str">
        <f>IF(COUNTIF(pattern!$L$2:$L$100,A692),"ACTIVE","")</f>
        <v/>
      </c>
    </row>
    <row r="693" spans="1:18" x14ac:dyDescent="0.25">
      <c r="A693" t="s">
        <v>482</v>
      </c>
      <c r="B693" t="s">
        <v>853</v>
      </c>
      <c r="C693" s="6">
        <v>44303</v>
      </c>
      <c r="D693" t="s">
        <v>198</v>
      </c>
      <c r="E693">
        <v>60</v>
      </c>
      <c r="F693" s="2">
        <v>14.452214452214452</v>
      </c>
      <c r="G693">
        <v>0</v>
      </c>
      <c r="H693" s="7" t="s">
        <v>479</v>
      </c>
      <c r="I693">
        <f>WEEKNUM(C693)</f>
        <v>16</v>
      </c>
      <c r="J693" s="2">
        <f>F693-((G693/100)*F693)</f>
        <v>14.452214452214452</v>
      </c>
      <c r="K693" s="2">
        <f>(G693/100)*F693</f>
        <v>0</v>
      </c>
      <c r="L693" s="3">
        <f>J693*22.5</f>
        <v>325.17482517482517</v>
      </c>
      <c r="M693" t="str">
        <f>IF(G693=0,"Private",IF(G693=15,"Italki","Preply"))</f>
        <v>Private</v>
      </c>
      <c r="N693">
        <f>IF(M693="Italki",1,0)</f>
        <v>0</v>
      </c>
      <c r="O693">
        <f>IF(M693="Preply",1,0)</f>
        <v>0</v>
      </c>
      <c r="P693">
        <f>IF(M693="Private",1,0)</f>
        <v>1</v>
      </c>
      <c r="Q693">
        <f>IF(G693=100,1,0)</f>
        <v>0</v>
      </c>
      <c r="R693" t="str">
        <f>IF(COUNTIF(pattern!$L$2:$L$100,A693),"ACTIVE","")</f>
        <v/>
      </c>
    </row>
    <row r="694" spans="1:18" x14ac:dyDescent="0.25">
      <c r="A694" t="s">
        <v>482</v>
      </c>
      <c r="B694" t="s">
        <v>853</v>
      </c>
      <c r="C694" s="6">
        <v>44309</v>
      </c>
      <c r="D694" t="s">
        <v>203</v>
      </c>
      <c r="E694">
        <v>60</v>
      </c>
      <c r="F694" s="2">
        <v>14.452214452214452</v>
      </c>
      <c r="G694">
        <v>0</v>
      </c>
      <c r="H694" s="7" t="s">
        <v>479</v>
      </c>
      <c r="I694">
        <f>WEEKNUM(C694)</f>
        <v>17</v>
      </c>
      <c r="J694" s="2">
        <f>F694-((G694/100)*F694)</f>
        <v>14.452214452214452</v>
      </c>
      <c r="K694" s="2">
        <f>(G694/100)*F694</f>
        <v>0</v>
      </c>
      <c r="L694" s="3">
        <f>J694*22.5</f>
        <v>325.17482517482517</v>
      </c>
      <c r="M694" t="str">
        <f>IF(G694=0,"Private",IF(G694=15,"Italki","Preply"))</f>
        <v>Private</v>
      </c>
      <c r="N694">
        <f>IF(M694="Italki",1,0)</f>
        <v>0</v>
      </c>
      <c r="O694">
        <f>IF(M694="Preply",1,0)</f>
        <v>0</v>
      </c>
      <c r="P694">
        <f>IF(M694="Private",1,0)</f>
        <v>1</v>
      </c>
      <c r="Q694">
        <f>IF(G694=100,1,0)</f>
        <v>0</v>
      </c>
      <c r="R694" t="str">
        <f>IF(COUNTIF(pattern!$L$2:$L$100,A694),"ACTIVE","")</f>
        <v/>
      </c>
    </row>
    <row r="695" spans="1:18" x14ac:dyDescent="0.25">
      <c r="A695" t="s">
        <v>482</v>
      </c>
      <c r="B695" t="s">
        <v>853</v>
      </c>
      <c r="C695" s="6">
        <v>44316</v>
      </c>
      <c r="D695" t="s">
        <v>207</v>
      </c>
      <c r="E695">
        <v>60</v>
      </c>
      <c r="F695" s="2">
        <v>14.452214452214452</v>
      </c>
      <c r="G695">
        <v>0</v>
      </c>
      <c r="H695" s="7" t="s">
        <v>479</v>
      </c>
      <c r="I695">
        <f>WEEKNUM(C695)</f>
        <v>18</v>
      </c>
      <c r="J695" s="2">
        <f>F695-((G695/100)*F695)</f>
        <v>14.452214452214452</v>
      </c>
      <c r="K695" s="2">
        <f>(G695/100)*F695</f>
        <v>0</v>
      </c>
      <c r="L695" s="3">
        <f>J695*22.5</f>
        <v>325.17482517482517</v>
      </c>
      <c r="M695" t="str">
        <f>IF(G695=0,"Private",IF(G695=15,"Italki","Preply"))</f>
        <v>Private</v>
      </c>
      <c r="N695">
        <f>IF(M695="Italki",1,0)</f>
        <v>0</v>
      </c>
      <c r="O695">
        <f>IF(M695="Preply",1,0)</f>
        <v>0</v>
      </c>
      <c r="P695">
        <f>IF(M695="Private",1,0)</f>
        <v>1</v>
      </c>
      <c r="Q695">
        <f>IF(G695=100,1,0)</f>
        <v>0</v>
      </c>
      <c r="R695" t="str">
        <f>IF(COUNTIF(pattern!$L$2:$L$100,A695),"ACTIVE","")</f>
        <v/>
      </c>
    </row>
    <row r="696" spans="1:18" x14ac:dyDescent="0.25">
      <c r="A696" t="s">
        <v>482</v>
      </c>
      <c r="B696" t="s">
        <v>853</v>
      </c>
      <c r="C696" s="6">
        <v>44321</v>
      </c>
      <c r="D696" t="s">
        <v>211</v>
      </c>
      <c r="E696">
        <v>60</v>
      </c>
      <c r="F696" s="2">
        <v>14.452214452214452</v>
      </c>
      <c r="G696">
        <v>0</v>
      </c>
      <c r="H696" s="7" t="s">
        <v>479</v>
      </c>
      <c r="I696">
        <f>WEEKNUM(C696)</f>
        <v>19</v>
      </c>
      <c r="J696" s="2">
        <f>F696-((G696/100)*F696)</f>
        <v>14.452214452214452</v>
      </c>
      <c r="K696" s="2">
        <f>(G696/100)*F696</f>
        <v>0</v>
      </c>
      <c r="L696" s="3">
        <f>J696*22.5</f>
        <v>325.17482517482517</v>
      </c>
      <c r="M696" t="str">
        <f>IF(G696=0,"Private",IF(G696=15,"Italki","Preply"))</f>
        <v>Private</v>
      </c>
      <c r="N696">
        <f>IF(M696="Italki",1,0)</f>
        <v>0</v>
      </c>
      <c r="O696">
        <f>IF(M696="Preply",1,0)</f>
        <v>0</v>
      </c>
      <c r="P696">
        <f>IF(M696="Private",1,0)</f>
        <v>1</v>
      </c>
      <c r="Q696">
        <f>IF(G696=100,1,0)</f>
        <v>0</v>
      </c>
      <c r="R696" t="str">
        <f>IF(COUNTIF(pattern!$L$2:$L$100,A696),"ACTIVE","")</f>
        <v/>
      </c>
    </row>
    <row r="697" spans="1:18" x14ac:dyDescent="0.25">
      <c r="A697" t="s">
        <v>482</v>
      </c>
      <c r="B697" t="s">
        <v>853</v>
      </c>
      <c r="C697" s="6">
        <v>44342</v>
      </c>
      <c r="D697" t="s">
        <v>215</v>
      </c>
      <c r="E697">
        <v>60</v>
      </c>
      <c r="F697" s="2">
        <v>14.452214452214452</v>
      </c>
      <c r="G697">
        <v>0</v>
      </c>
      <c r="H697" s="7" t="s">
        <v>479</v>
      </c>
      <c r="I697">
        <f>WEEKNUM(C697)</f>
        <v>22</v>
      </c>
      <c r="J697" s="2">
        <f>F697-((G697/100)*F697)</f>
        <v>14.452214452214452</v>
      </c>
      <c r="K697" s="2">
        <f>(G697/100)*F697</f>
        <v>0</v>
      </c>
      <c r="L697" s="3">
        <f>J697*22.5</f>
        <v>325.17482517482517</v>
      </c>
      <c r="M697" t="str">
        <f>IF(G697=0,"Private",IF(G697=15,"Italki","Preply"))</f>
        <v>Private</v>
      </c>
      <c r="N697">
        <f>IF(M697="Italki",1,0)</f>
        <v>0</v>
      </c>
      <c r="O697">
        <f>IF(M697="Preply",1,0)</f>
        <v>0</v>
      </c>
      <c r="P697">
        <f>IF(M697="Private",1,0)</f>
        <v>1</v>
      </c>
      <c r="Q697">
        <f>IF(G697=100,1,0)</f>
        <v>0</v>
      </c>
      <c r="R697" t="str">
        <f>IF(COUNTIF(pattern!$L$2:$L$100,A697),"ACTIVE","")</f>
        <v/>
      </c>
    </row>
    <row r="698" spans="1:18" x14ac:dyDescent="0.25">
      <c r="A698" t="s">
        <v>482</v>
      </c>
      <c r="B698" t="s">
        <v>853</v>
      </c>
      <c r="C698" s="6">
        <v>44350</v>
      </c>
      <c r="D698" t="s">
        <v>219</v>
      </c>
      <c r="E698">
        <v>60</v>
      </c>
      <c r="F698" s="2">
        <v>14.452214452214452</v>
      </c>
      <c r="G698">
        <v>0</v>
      </c>
      <c r="H698" s="7" t="s">
        <v>479</v>
      </c>
      <c r="I698">
        <f>WEEKNUM(C698)</f>
        <v>23</v>
      </c>
      <c r="J698" s="2">
        <f>F698-((G698/100)*F698)</f>
        <v>14.452214452214452</v>
      </c>
      <c r="K698" s="2">
        <f>(G698/100)*F698</f>
        <v>0</v>
      </c>
      <c r="L698" s="3">
        <f>J698*22.5</f>
        <v>325.17482517482517</v>
      </c>
      <c r="M698" t="str">
        <f>IF(G698=0,"Private",IF(G698=15,"Italki","Preply"))</f>
        <v>Private</v>
      </c>
      <c r="N698">
        <f>IF(M698="Italki",1,0)</f>
        <v>0</v>
      </c>
      <c r="O698">
        <f>IF(M698="Preply",1,0)</f>
        <v>0</v>
      </c>
      <c r="P698">
        <f>IF(M698="Private",1,0)</f>
        <v>1</v>
      </c>
      <c r="Q698">
        <f>IF(G698=100,1,0)</f>
        <v>0</v>
      </c>
      <c r="R698" t="str">
        <f>IF(COUNTIF(pattern!$L$2:$L$100,A698),"ACTIVE","")</f>
        <v/>
      </c>
    </row>
    <row r="699" spans="1:18" x14ac:dyDescent="0.25">
      <c r="A699" t="s">
        <v>482</v>
      </c>
      <c r="B699" t="s">
        <v>853</v>
      </c>
      <c r="C699" s="6">
        <v>44357</v>
      </c>
      <c r="D699" t="s">
        <v>223</v>
      </c>
      <c r="E699">
        <v>60</v>
      </c>
      <c r="F699" s="2">
        <v>14.452214452214452</v>
      </c>
      <c r="G699">
        <v>0</v>
      </c>
      <c r="H699" s="7" t="s">
        <v>479</v>
      </c>
      <c r="I699">
        <f>WEEKNUM(C699)</f>
        <v>24</v>
      </c>
      <c r="J699" s="2">
        <f>F699-((G699/100)*F699)</f>
        <v>14.452214452214452</v>
      </c>
      <c r="K699" s="2">
        <f>(G699/100)*F699</f>
        <v>0</v>
      </c>
      <c r="L699" s="3">
        <f>J699*22.5</f>
        <v>325.17482517482517</v>
      </c>
      <c r="M699" t="str">
        <f>IF(G699=0,"Private",IF(G699=15,"Italki","Preply"))</f>
        <v>Private</v>
      </c>
      <c r="N699">
        <f>IF(M699="Italki",1,0)</f>
        <v>0</v>
      </c>
      <c r="O699">
        <f>IF(M699="Preply",1,0)</f>
        <v>0</v>
      </c>
      <c r="P699">
        <f>IF(M699="Private",1,0)</f>
        <v>1</v>
      </c>
      <c r="Q699">
        <f>IF(G699=100,1,0)</f>
        <v>0</v>
      </c>
      <c r="R699" t="str">
        <f>IF(COUNTIF(pattern!$L$2:$L$100,A699),"ACTIVE","")</f>
        <v/>
      </c>
    </row>
    <row r="700" spans="1:18" x14ac:dyDescent="0.25">
      <c r="A700" t="s">
        <v>482</v>
      </c>
      <c r="B700" t="s">
        <v>853</v>
      </c>
      <c r="C700" s="6">
        <v>44370</v>
      </c>
      <c r="D700" t="s">
        <v>169</v>
      </c>
      <c r="E700">
        <v>60</v>
      </c>
      <c r="F700" s="2">
        <v>14.452214452214452</v>
      </c>
      <c r="G700">
        <v>0</v>
      </c>
      <c r="H700" s="7" t="s">
        <v>479</v>
      </c>
      <c r="I700">
        <f>WEEKNUM(C700)</f>
        <v>26</v>
      </c>
      <c r="J700" s="2">
        <f>F700-((G700/100)*F700)</f>
        <v>14.452214452214452</v>
      </c>
      <c r="K700" s="2">
        <f>(G700/100)*F700</f>
        <v>0</v>
      </c>
      <c r="L700" s="3">
        <f>J700*22.5</f>
        <v>325.17482517482517</v>
      </c>
      <c r="M700" t="str">
        <f>IF(G700=0,"Private",IF(G700=15,"Italki","Preply"))</f>
        <v>Private</v>
      </c>
      <c r="N700">
        <f>IF(M700="Italki",1,0)</f>
        <v>0</v>
      </c>
      <c r="O700">
        <f>IF(M700="Preply",1,0)</f>
        <v>0</v>
      </c>
      <c r="P700">
        <f>IF(M700="Private",1,0)</f>
        <v>1</v>
      </c>
      <c r="Q700">
        <f>IF(G700=100,1,0)</f>
        <v>0</v>
      </c>
      <c r="R700" t="str">
        <f>IF(COUNTIF(pattern!$L$2:$L$100,A700),"ACTIVE","")</f>
        <v/>
      </c>
    </row>
    <row r="701" spans="1:18" x14ac:dyDescent="0.25">
      <c r="A701" t="s">
        <v>482</v>
      </c>
      <c r="B701" t="s">
        <v>853</v>
      </c>
      <c r="C701" s="6">
        <v>44385</v>
      </c>
      <c r="D701" t="s">
        <v>228</v>
      </c>
      <c r="E701">
        <v>60</v>
      </c>
      <c r="F701" s="2">
        <v>14.452214452214452</v>
      </c>
      <c r="G701">
        <v>0</v>
      </c>
      <c r="H701" s="7" t="s">
        <v>479</v>
      </c>
      <c r="I701">
        <f>WEEKNUM(C701)</f>
        <v>28</v>
      </c>
      <c r="J701" s="2">
        <f>F701-((G701/100)*F701)</f>
        <v>14.452214452214452</v>
      </c>
      <c r="K701" s="2">
        <f>(G701/100)*F701</f>
        <v>0</v>
      </c>
      <c r="L701" s="3">
        <f>J701*22.5</f>
        <v>325.17482517482517</v>
      </c>
      <c r="M701" t="str">
        <f>IF(G701=0,"Private",IF(G701=15,"Italki","Preply"))</f>
        <v>Private</v>
      </c>
      <c r="N701">
        <f>IF(M701="Italki",1,0)</f>
        <v>0</v>
      </c>
      <c r="O701">
        <f>IF(M701="Preply",1,0)</f>
        <v>0</v>
      </c>
      <c r="P701">
        <f>IF(M701="Private",1,0)</f>
        <v>1</v>
      </c>
      <c r="Q701">
        <f>IF(G701=100,1,0)</f>
        <v>0</v>
      </c>
      <c r="R701" t="str">
        <f>IF(COUNTIF(pattern!$L$2:$L$100,A701),"ACTIVE","")</f>
        <v/>
      </c>
    </row>
    <row r="702" spans="1:18" x14ac:dyDescent="0.25">
      <c r="A702" t="s">
        <v>482</v>
      </c>
      <c r="B702" t="s">
        <v>853</v>
      </c>
      <c r="C702" s="6">
        <v>44420</v>
      </c>
      <c r="D702" t="s">
        <v>231</v>
      </c>
      <c r="E702">
        <v>60</v>
      </c>
      <c r="F702" s="2">
        <v>14.452214452214452</v>
      </c>
      <c r="G702">
        <v>0</v>
      </c>
      <c r="H702" s="7" t="s">
        <v>479</v>
      </c>
      <c r="I702">
        <f>WEEKNUM(C702)</f>
        <v>33</v>
      </c>
      <c r="J702" s="2">
        <f>F702-((G702/100)*F702)</f>
        <v>14.452214452214452</v>
      </c>
      <c r="K702" s="2">
        <f>(G702/100)*F702</f>
        <v>0</v>
      </c>
      <c r="L702" s="3">
        <f>J702*22.5</f>
        <v>325.17482517482517</v>
      </c>
      <c r="M702" t="str">
        <f>IF(G702=0,"Private",IF(G702=15,"Italki","Preply"))</f>
        <v>Private</v>
      </c>
      <c r="N702">
        <f>IF(M702="Italki",1,0)</f>
        <v>0</v>
      </c>
      <c r="O702">
        <f>IF(M702="Preply",1,0)</f>
        <v>0</v>
      </c>
      <c r="P702">
        <f>IF(M702="Private",1,0)</f>
        <v>1</v>
      </c>
      <c r="Q702">
        <f>IF(G702=100,1,0)</f>
        <v>0</v>
      </c>
      <c r="R702" t="str">
        <f>IF(COUNTIF(pattern!$L$2:$L$100,A702),"ACTIVE","")</f>
        <v/>
      </c>
    </row>
    <row r="703" spans="1:18" x14ac:dyDescent="0.25">
      <c r="A703" t="s">
        <v>482</v>
      </c>
      <c r="B703" t="s">
        <v>853</v>
      </c>
      <c r="C703" s="6">
        <v>44426</v>
      </c>
      <c r="D703" t="s">
        <v>234</v>
      </c>
      <c r="E703">
        <v>60</v>
      </c>
      <c r="F703" s="2">
        <v>14.452214452214452</v>
      </c>
      <c r="G703">
        <v>0</v>
      </c>
      <c r="H703" s="7" t="s">
        <v>479</v>
      </c>
      <c r="I703">
        <f>WEEKNUM(C703)</f>
        <v>34</v>
      </c>
      <c r="J703" s="2">
        <f>F703-((G703/100)*F703)</f>
        <v>14.452214452214452</v>
      </c>
      <c r="K703" s="2">
        <f>(G703/100)*F703</f>
        <v>0</v>
      </c>
      <c r="L703" s="3">
        <f>J703*22.5</f>
        <v>325.17482517482517</v>
      </c>
      <c r="M703" t="str">
        <f>IF(G703=0,"Private",IF(G703=15,"Italki","Preply"))</f>
        <v>Private</v>
      </c>
      <c r="N703">
        <f>IF(M703="Italki",1,0)</f>
        <v>0</v>
      </c>
      <c r="O703">
        <f>IF(M703="Preply",1,0)</f>
        <v>0</v>
      </c>
      <c r="P703">
        <f>IF(M703="Private",1,0)</f>
        <v>1</v>
      </c>
      <c r="Q703">
        <f>IF(G703=100,1,0)</f>
        <v>0</v>
      </c>
      <c r="R703" t="str">
        <f>IF(COUNTIF(pattern!$L$2:$L$100,A703),"ACTIVE","")</f>
        <v/>
      </c>
    </row>
    <row r="704" spans="1:18" x14ac:dyDescent="0.25">
      <c r="A704" t="s">
        <v>482</v>
      </c>
      <c r="B704" t="s">
        <v>853</v>
      </c>
      <c r="C704" s="6">
        <v>44434</v>
      </c>
      <c r="D704" t="s">
        <v>237</v>
      </c>
      <c r="E704">
        <v>60</v>
      </c>
      <c r="F704" s="2">
        <v>14.452214452214452</v>
      </c>
      <c r="G704">
        <v>0</v>
      </c>
      <c r="H704" s="7" t="s">
        <v>479</v>
      </c>
      <c r="I704">
        <f>WEEKNUM(C704)</f>
        <v>35</v>
      </c>
      <c r="J704" s="2">
        <f>F704-((G704/100)*F704)</f>
        <v>14.452214452214452</v>
      </c>
      <c r="K704" s="2">
        <f>(G704/100)*F704</f>
        <v>0</v>
      </c>
      <c r="L704" s="3">
        <f>J704*22.5</f>
        <v>325.17482517482517</v>
      </c>
      <c r="M704" t="str">
        <f>IF(G704=0,"Private",IF(G704=15,"Italki","Preply"))</f>
        <v>Private</v>
      </c>
      <c r="N704">
        <f>IF(M704="Italki",1,0)</f>
        <v>0</v>
      </c>
      <c r="O704">
        <f>IF(M704="Preply",1,0)</f>
        <v>0</v>
      </c>
      <c r="P704">
        <f>IF(M704="Private",1,0)</f>
        <v>1</v>
      </c>
      <c r="Q704">
        <f>IF(G704=100,1,0)</f>
        <v>0</v>
      </c>
      <c r="R704" t="str">
        <f>IF(COUNTIF(pattern!$L$2:$L$100,A704),"ACTIVE","")</f>
        <v/>
      </c>
    </row>
    <row r="705" spans="1:18" x14ac:dyDescent="0.25">
      <c r="A705" t="s">
        <v>482</v>
      </c>
      <c r="B705" t="s">
        <v>853</v>
      </c>
      <c r="C705" s="6">
        <v>44461</v>
      </c>
      <c r="D705" t="s">
        <v>214</v>
      </c>
      <c r="E705">
        <v>60</v>
      </c>
      <c r="F705" s="2">
        <v>14.452214452214452</v>
      </c>
      <c r="G705">
        <v>0</v>
      </c>
      <c r="H705" s="7" t="s">
        <v>479</v>
      </c>
      <c r="I705">
        <f>WEEKNUM(C705)</f>
        <v>39</v>
      </c>
      <c r="J705" s="2">
        <f>F705-((G705/100)*F705)</f>
        <v>14.452214452214452</v>
      </c>
      <c r="K705" s="2">
        <f>(G705/100)*F705</f>
        <v>0</v>
      </c>
      <c r="L705" s="3">
        <f>J705*22.5</f>
        <v>325.17482517482517</v>
      </c>
      <c r="M705" t="str">
        <f>IF(G705=0,"Private",IF(G705=15,"Italki","Preply"))</f>
        <v>Private</v>
      </c>
      <c r="N705">
        <f>IF(M705="Italki",1,0)</f>
        <v>0</v>
      </c>
      <c r="O705">
        <f>IF(M705="Preply",1,0)</f>
        <v>0</v>
      </c>
      <c r="P705">
        <f>IF(M705="Private",1,0)</f>
        <v>1</v>
      </c>
      <c r="Q705">
        <f>IF(G705=100,1,0)</f>
        <v>0</v>
      </c>
      <c r="R705" t="str">
        <f>IF(COUNTIF(pattern!$L$2:$L$100,A705),"ACTIVE","")</f>
        <v/>
      </c>
    </row>
    <row r="706" spans="1:18" x14ac:dyDescent="0.25">
      <c r="A706" t="s">
        <v>482</v>
      </c>
      <c r="B706" t="s">
        <v>853</v>
      </c>
      <c r="C706" s="6">
        <v>44497</v>
      </c>
      <c r="D706" t="s">
        <v>242</v>
      </c>
      <c r="E706">
        <v>60</v>
      </c>
      <c r="F706" s="2">
        <v>14.452214452214452</v>
      </c>
      <c r="G706">
        <v>0</v>
      </c>
      <c r="H706" s="7" t="s">
        <v>479</v>
      </c>
      <c r="I706">
        <f>WEEKNUM(C706)</f>
        <v>44</v>
      </c>
      <c r="J706" s="2">
        <f>F706-((G706/100)*F706)</f>
        <v>14.452214452214452</v>
      </c>
      <c r="K706" s="2">
        <f>(G706/100)*F706</f>
        <v>0</v>
      </c>
      <c r="L706" s="3">
        <f>J706*22.5</f>
        <v>325.17482517482517</v>
      </c>
      <c r="M706" t="str">
        <f>IF(G706=0,"Private",IF(G706=15,"Italki","Preply"))</f>
        <v>Private</v>
      </c>
      <c r="N706">
        <f>IF(M706="Italki",1,0)</f>
        <v>0</v>
      </c>
      <c r="O706">
        <f>IF(M706="Preply",1,0)</f>
        <v>0</v>
      </c>
      <c r="P706">
        <f>IF(M706="Private",1,0)</f>
        <v>1</v>
      </c>
      <c r="Q706">
        <f>IF(G706=100,1,0)</f>
        <v>0</v>
      </c>
      <c r="R706" t="str">
        <f>IF(COUNTIF(pattern!$L$2:$L$100,A706),"ACTIVE","")</f>
        <v/>
      </c>
    </row>
    <row r="707" spans="1:18" x14ac:dyDescent="0.25">
      <c r="A707" t="s">
        <v>482</v>
      </c>
      <c r="B707" t="s">
        <v>853</v>
      </c>
      <c r="C707" s="6">
        <v>44513</v>
      </c>
      <c r="D707" t="s">
        <v>245</v>
      </c>
      <c r="E707">
        <v>60</v>
      </c>
      <c r="F707" s="2">
        <v>14.452214452214452</v>
      </c>
      <c r="G707">
        <v>0</v>
      </c>
      <c r="H707" s="7" t="s">
        <v>479</v>
      </c>
      <c r="I707">
        <f>WEEKNUM(C707)</f>
        <v>46</v>
      </c>
      <c r="J707" s="2">
        <f>F707-((G707/100)*F707)</f>
        <v>14.452214452214452</v>
      </c>
      <c r="K707" s="2">
        <f>(G707/100)*F707</f>
        <v>0</v>
      </c>
      <c r="L707" s="3">
        <f>J707*22.5</f>
        <v>325.17482517482517</v>
      </c>
      <c r="M707" t="str">
        <f>IF(G707=0,"Private",IF(G707=15,"Italki","Preply"))</f>
        <v>Private</v>
      </c>
      <c r="N707">
        <f>IF(M707="Italki",1,0)</f>
        <v>0</v>
      </c>
      <c r="O707">
        <f>IF(M707="Preply",1,0)</f>
        <v>0</v>
      </c>
      <c r="P707">
        <f>IF(M707="Private",1,0)</f>
        <v>1</v>
      </c>
      <c r="Q707">
        <f>IF(G707=100,1,0)</f>
        <v>0</v>
      </c>
      <c r="R707" t="str">
        <f>IF(COUNTIF(pattern!$L$2:$L$100,A707),"ACTIVE","")</f>
        <v/>
      </c>
    </row>
    <row r="708" spans="1:18" x14ac:dyDescent="0.25">
      <c r="A708" t="s">
        <v>482</v>
      </c>
      <c r="B708" t="s">
        <v>853</v>
      </c>
      <c r="C708" s="6">
        <v>44517</v>
      </c>
      <c r="D708" t="s">
        <v>94</v>
      </c>
      <c r="E708">
        <v>60</v>
      </c>
      <c r="F708" s="2">
        <v>14.452214452214452</v>
      </c>
      <c r="G708">
        <v>0</v>
      </c>
      <c r="H708" s="7" t="s">
        <v>479</v>
      </c>
      <c r="I708">
        <f>WEEKNUM(C708)</f>
        <v>47</v>
      </c>
      <c r="J708" s="2">
        <f>F708-((G708/100)*F708)</f>
        <v>14.452214452214452</v>
      </c>
      <c r="K708" s="2">
        <f>(G708/100)*F708</f>
        <v>0</v>
      </c>
      <c r="L708" s="3">
        <f>J708*22.5</f>
        <v>325.17482517482517</v>
      </c>
      <c r="M708" t="str">
        <f>IF(G708=0,"Private",IF(G708=15,"Italki","Preply"))</f>
        <v>Private</v>
      </c>
      <c r="N708">
        <f>IF(M708="Italki",1,0)</f>
        <v>0</v>
      </c>
      <c r="O708">
        <f>IF(M708="Preply",1,0)</f>
        <v>0</v>
      </c>
      <c r="P708">
        <f>IF(M708="Private",1,0)</f>
        <v>1</v>
      </c>
      <c r="Q708">
        <f>IF(G708=100,1,0)</f>
        <v>0</v>
      </c>
      <c r="R708" t="str">
        <f>IF(COUNTIF(pattern!$L$2:$L$100,A708),"ACTIVE","")</f>
        <v/>
      </c>
    </row>
    <row r="709" spans="1:18" x14ac:dyDescent="0.25">
      <c r="A709" t="s">
        <v>482</v>
      </c>
      <c r="B709" t="s">
        <v>853</v>
      </c>
      <c r="C709" s="6">
        <v>44534</v>
      </c>
      <c r="D709" t="s">
        <v>250</v>
      </c>
      <c r="E709">
        <v>60</v>
      </c>
      <c r="F709" s="2">
        <v>14.452214452214452</v>
      </c>
      <c r="G709">
        <v>0</v>
      </c>
      <c r="H709" s="7" t="s">
        <v>479</v>
      </c>
      <c r="I709">
        <f>WEEKNUM(C709)</f>
        <v>49</v>
      </c>
      <c r="J709" s="2">
        <f>F709-((G709/100)*F709)</f>
        <v>14.452214452214452</v>
      </c>
      <c r="K709" s="2">
        <f>(G709/100)*F709</f>
        <v>0</v>
      </c>
      <c r="L709" s="3">
        <f>J709*22.5</f>
        <v>325.17482517482517</v>
      </c>
      <c r="M709" t="str">
        <f>IF(G709=0,"Private",IF(G709=15,"Italki","Preply"))</f>
        <v>Private</v>
      </c>
      <c r="N709">
        <f>IF(M709="Italki",1,0)</f>
        <v>0</v>
      </c>
      <c r="O709">
        <f>IF(M709="Preply",1,0)</f>
        <v>0</v>
      </c>
      <c r="P709">
        <f>IF(M709="Private",1,0)</f>
        <v>1</v>
      </c>
      <c r="Q709">
        <f>IF(G709=100,1,0)</f>
        <v>0</v>
      </c>
      <c r="R709" t="str">
        <f>IF(COUNTIF(pattern!$L$2:$L$100,A709),"ACTIVE","")</f>
        <v/>
      </c>
    </row>
    <row r="710" spans="1:18" x14ac:dyDescent="0.25">
      <c r="A710" t="s">
        <v>482</v>
      </c>
      <c r="B710" t="s">
        <v>853</v>
      </c>
      <c r="C710" s="6">
        <v>44547</v>
      </c>
      <c r="D710" t="s">
        <v>253</v>
      </c>
      <c r="E710">
        <v>60</v>
      </c>
      <c r="F710" s="2">
        <v>14.452214452214452</v>
      </c>
      <c r="G710">
        <v>0</v>
      </c>
      <c r="H710" s="7" t="s">
        <v>479</v>
      </c>
      <c r="I710">
        <f>WEEKNUM(C710)</f>
        <v>51</v>
      </c>
      <c r="J710" s="2">
        <f>F710-((G710/100)*F710)</f>
        <v>14.452214452214452</v>
      </c>
      <c r="K710" s="2">
        <f>(G710/100)*F710</f>
        <v>0</v>
      </c>
      <c r="L710" s="3">
        <f>J710*22.5</f>
        <v>325.17482517482517</v>
      </c>
      <c r="M710" t="str">
        <f>IF(G710=0,"Private",IF(G710=15,"Italki","Preply"))</f>
        <v>Private</v>
      </c>
      <c r="N710">
        <f>IF(M710="Italki",1,0)</f>
        <v>0</v>
      </c>
      <c r="O710">
        <f>IF(M710="Preply",1,0)</f>
        <v>0</v>
      </c>
      <c r="P710">
        <f>IF(M710="Private",1,0)</f>
        <v>1</v>
      </c>
      <c r="Q710">
        <f>IF(G710=100,1,0)</f>
        <v>0</v>
      </c>
      <c r="R710" t="str">
        <f>IF(COUNTIF(pattern!$L$2:$L$100,A710),"ACTIVE","")</f>
        <v/>
      </c>
    </row>
    <row r="711" spans="1:18" x14ac:dyDescent="0.25">
      <c r="A711" t="s">
        <v>482</v>
      </c>
      <c r="B711" t="s">
        <v>853</v>
      </c>
      <c r="C711" s="6">
        <v>44552</v>
      </c>
      <c r="D711" t="s">
        <v>256</v>
      </c>
      <c r="E711">
        <v>60</v>
      </c>
      <c r="F711" s="2">
        <v>14.452214452214452</v>
      </c>
      <c r="G711">
        <v>0</v>
      </c>
      <c r="H711" s="7" t="s">
        <v>479</v>
      </c>
      <c r="I711">
        <f>WEEKNUM(C711)</f>
        <v>52</v>
      </c>
      <c r="J711" s="2">
        <f>F711-((G711/100)*F711)</f>
        <v>14.452214452214452</v>
      </c>
      <c r="K711" s="2">
        <f>(G711/100)*F711</f>
        <v>0</v>
      </c>
      <c r="L711" s="3">
        <f>J711*22.5</f>
        <v>325.17482517482517</v>
      </c>
      <c r="M711" t="str">
        <f>IF(G711=0,"Private",IF(G711=15,"Italki","Preply"))</f>
        <v>Private</v>
      </c>
      <c r="N711">
        <f>IF(M711="Italki",1,0)</f>
        <v>0</v>
      </c>
      <c r="O711">
        <f>IF(M711="Preply",1,0)</f>
        <v>0</v>
      </c>
      <c r="P711">
        <f>IF(M711="Private",1,0)</f>
        <v>1</v>
      </c>
      <c r="Q711">
        <f>IF(G711=100,1,0)</f>
        <v>0</v>
      </c>
      <c r="R711" t="str">
        <f>IF(COUNTIF(pattern!$L$2:$L$100,A711),"ACTIVE","")</f>
        <v/>
      </c>
    </row>
    <row r="712" spans="1:18" x14ac:dyDescent="0.25">
      <c r="A712" t="s">
        <v>482</v>
      </c>
      <c r="B712" t="s">
        <v>853</v>
      </c>
      <c r="C712" s="6">
        <v>44558</v>
      </c>
      <c r="D712" t="s">
        <v>260</v>
      </c>
      <c r="E712">
        <v>60</v>
      </c>
      <c r="F712" s="2">
        <v>14.452214452214452</v>
      </c>
      <c r="G712">
        <v>0</v>
      </c>
      <c r="H712" s="7" t="s">
        <v>479</v>
      </c>
      <c r="I712">
        <f>WEEKNUM(C712)</f>
        <v>53</v>
      </c>
      <c r="J712" s="2">
        <f>F712-((G712/100)*F712)</f>
        <v>14.452214452214452</v>
      </c>
      <c r="K712" s="2">
        <f>(G712/100)*F712</f>
        <v>0</v>
      </c>
      <c r="L712" s="3">
        <f>J712*22.5</f>
        <v>325.17482517482517</v>
      </c>
      <c r="M712" t="str">
        <f>IF(G712=0,"Private",IF(G712=15,"Italki","Preply"))</f>
        <v>Private</v>
      </c>
      <c r="N712">
        <f>IF(M712="Italki",1,0)</f>
        <v>0</v>
      </c>
      <c r="O712">
        <f>IF(M712="Preply",1,0)</f>
        <v>0</v>
      </c>
      <c r="P712">
        <f>IF(M712="Private",1,0)</f>
        <v>1</v>
      </c>
      <c r="Q712">
        <f>IF(G712=100,1,0)</f>
        <v>0</v>
      </c>
      <c r="R712" t="str">
        <f>IF(COUNTIF(pattern!$L$2:$L$100,A712),"ACTIVE","")</f>
        <v/>
      </c>
    </row>
    <row r="713" spans="1:18" x14ac:dyDescent="0.25">
      <c r="A713" t="s">
        <v>482</v>
      </c>
      <c r="B713" t="s">
        <v>853</v>
      </c>
      <c r="C713" s="6">
        <v>44560</v>
      </c>
      <c r="D713" t="s">
        <v>263</v>
      </c>
      <c r="E713">
        <v>60</v>
      </c>
      <c r="F713" s="2">
        <v>14.452214452214452</v>
      </c>
      <c r="G713">
        <v>0</v>
      </c>
      <c r="H713" s="7" t="s">
        <v>479</v>
      </c>
      <c r="I713">
        <f>WEEKNUM(C713)</f>
        <v>53</v>
      </c>
      <c r="J713" s="2">
        <f>F713-((G713/100)*F713)</f>
        <v>14.452214452214452</v>
      </c>
      <c r="K713" s="2">
        <f>(G713/100)*F713</f>
        <v>0</v>
      </c>
      <c r="L713" s="3">
        <f>J713*22.5</f>
        <v>325.17482517482517</v>
      </c>
      <c r="M713" t="str">
        <f>IF(G713=0,"Private",IF(G713=15,"Italki","Preply"))</f>
        <v>Private</v>
      </c>
      <c r="N713">
        <f>IF(M713="Italki",1,0)</f>
        <v>0</v>
      </c>
      <c r="O713">
        <f>IF(M713="Preply",1,0)</f>
        <v>0</v>
      </c>
      <c r="P713">
        <f>IF(M713="Private",1,0)</f>
        <v>1</v>
      </c>
      <c r="Q713">
        <f>IF(G713=100,1,0)</f>
        <v>0</v>
      </c>
      <c r="R713" t="str">
        <f>IF(COUNTIF(pattern!$L$2:$L$100,A713),"ACTIVE","")</f>
        <v/>
      </c>
    </row>
    <row r="714" spans="1:18" x14ac:dyDescent="0.25">
      <c r="A714" t="s">
        <v>482</v>
      </c>
      <c r="B714" t="s">
        <v>853</v>
      </c>
      <c r="C714" s="6">
        <v>44567</v>
      </c>
      <c r="D714" t="s">
        <v>266</v>
      </c>
      <c r="E714">
        <v>60</v>
      </c>
      <c r="F714" s="2">
        <v>14.452214452214452</v>
      </c>
      <c r="G714">
        <v>0</v>
      </c>
      <c r="H714" s="7" t="s">
        <v>479</v>
      </c>
      <c r="I714">
        <f>WEEKNUM(C714)</f>
        <v>2</v>
      </c>
      <c r="J714" s="2">
        <f>F714-((G714/100)*F714)</f>
        <v>14.452214452214452</v>
      </c>
      <c r="K714" s="2">
        <f>(G714/100)*F714</f>
        <v>0</v>
      </c>
      <c r="L714" s="3">
        <f>J714*22.5</f>
        <v>325.17482517482517</v>
      </c>
      <c r="M714" t="str">
        <f>IF(G714=0,"Private",IF(G714=15,"Italki","Preply"))</f>
        <v>Private</v>
      </c>
      <c r="N714">
        <f>IF(M714="Italki",1,0)</f>
        <v>0</v>
      </c>
      <c r="O714">
        <f>IF(M714="Preply",1,0)</f>
        <v>0</v>
      </c>
      <c r="P714">
        <f>IF(M714="Private",1,0)</f>
        <v>1</v>
      </c>
      <c r="Q714">
        <f>IF(G714=100,1,0)</f>
        <v>0</v>
      </c>
      <c r="R714" t="str">
        <f>IF(COUNTIF(pattern!$L$2:$L$100,A714),"ACTIVE","")</f>
        <v/>
      </c>
    </row>
    <row r="715" spans="1:18" x14ac:dyDescent="0.25">
      <c r="A715" t="s">
        <v>482</v>
      </c>
      <c r="B715" t="s">
        <v>853</v>
      </c>
      <c r="C715" s="6">
        <v>44576</v>
      </c>
      <c r="D715" t="s">
        <v>269</v>
      </c>
      <c r="E715">
        <v>60</v>
      </c>
      <c r="F715" s="2">
        <v>14.452214452214452</v>
      </c>
      <c r="G715">
        <v>0</v>
      </c>
      <c r="H715" s="7" t="s">
        <v>479</v>
      </c>
      <c r="I715">
        <f>WEEKNUM(C715)</f>
        <v>3</v>
      </c>
      <c r="J715" s="2">
        <f>F715-((G715/100)*F715)</f>
        <v>14.452214452214452</v>
      </c>
      <c r="K715" s="2">
        <f>(G715/100)*F715</f>
        <v>0</v>
      </c>
      <c r="L715" s="3">
        <f>J715*22.5</f>
        <v>325.17482517482517</v>
      </c>
      <c r="M715" t="str">
        <f>IF(G715=0,"Private",IF(G715=15,"Italki","Preply"))</f>
        <v>Private</v>
      </c>
      <c r="N715">
        <f>IF(M715="Italki",1,0)</f>
        <v>0</v>
      </c>
      <c r="O715">
        <f>IF(M715="Preply",1,0)</f>
        <v>0</v>
      </c>
      <c r="P715">
        <f>IF(M715="Private",1,0)</f>
        <v>1</v>
      </c>
      <c r="Q715">
        <f>IF(G715=100,1,0)</f>
        <v>0</v>
      </c>
      <c r="R715" t="str">
        <f>IF(COUNTIF(pattern!$L$2:$L$100,A715),"ACTIVE","")</f>
        <v/>
      </c>
    </row>
    <row r="716" spans="1:18" x14ac:dyDescent="0.25">
      <c r="A716" t="s">
        <v>482</v>
      </c>
      <c r="B716" t="s">
        <v>853</v>
      </c>
      <c r="C716" s="6">
        <v>44582</v>
      </c>
      <c r="D716" t="s">
        <v>271</v>
      </c>
      <c r="E716">
        <v>60</v>
      </c>
      <c r="F716" s="2">
        <v>14.452214452214452</v>
      </c>
      <c r="G716">
        <v>0</v>
      </c>
      <c r="H716" s="7" t="s">
        <v>479</v>
      </c>
      <c r="I716">
        <f>WEEKNUM(C716)</f>
        <v>4</v>
      </c>
      <c r="J716" s="2">
        <f>F716-((G716/100)*F716)</f>
        <v>14.452214452214452</v>
      </c>
      <c r="K716" s="2">
        <f>(G716/100)*F716</f>
        <v>0</v>
      </c>
      <c r="L716" s="3">
        <f>J716*22.5</f>
        <v>325.17482517482517</v>
      </c>
      <c r="M716" t="str">
        <f>IF(G716=0,"Private",IF(G716=15,"Italki","Preply"))</f>
        <v>Private</v>
      </c>
      <c r="N716">
        <f>IF(M716="Italki",1,0)</f>
        <v>0</v>
      </c>
      <c r="O716">
        <f>IF(M716="Preply",1,0)</f>
        <v>0</v>
      </c>
      <c r="P716">
        <f>IF(M716="Private",1,0)</f>
        <v>1</v>
      </c>
      <c r="Q716">
        <f>IF(G716=100,1,0)</f>
        <v>0</v>
      </c>
      <c r="R716" t="str">
        <f>IF(COUNTIF(pattern!$L$2:$L$100,A716),"ACTIVE","")</f>
        <v/>
      </c>
    </row>
    <row r="717" spans="1:18" x14ac:dyDescent="0.25">
      <c r="A717" t="s">
        <v>482</v>
      </c>
      <c r="B717" t="s">
        <v>853</v>
      </c>
      <c r="C717" s="6">
        <v>44589</v>
      </c>
      <c r="D717" t="s">
        <v>273</v>
      </c>
      <c r="E717">
        <v>60</v>
      </c>
      <c r="F717" s="2">
        <v>14.452214452214452</v>
      </c>
      <c r="G717">
        <v>0</v>
      </c>
      <c r="H717" s="7" t="s">
        <v>479</v>
      </c>
      <c r="I717">
        <f>WEEKNUM(C717)</f>
        <v>5</v>
      </c>
      <c r="J717" s="2">
        <f>F717-((G717/100)*F717)</f>
        <v>14.452214452214452</v>
      </c>
      <c r="K717" s="2">
        <f>(G717/100)*F717</f>
        <v>0</v>
      </c>
      <c r="L717" s="3">
        <f>J717*22.5</f>
        <v>325.17482517482517</v>
      </c>
      <c r="M717" t="str">
        <f>IF(G717=0,"Private",IF(G717=15,"Italki","Preply"))</f>
        <v>Private</v>
      </c>
      <c r="N717">
        <f>IF(M717="Italki",1,0)</f>
        <v>0</v>
      </c>
      <c r="O717">
        <f>IF(M717="Preply",1,0)</f>
        <v>0</v>
      </c>
      <c r="P717">
        <f>IF(M717="Private",1,0)</f>
        <v>1</v>
      </c>
      <c r="Q717">
        <f>IF(G717=100,1,0)</f>
        <v>0</v>
      </c>
      <c r="R717" t="str">
        <f>IF(COUNTIF(pattern!$L$2:$L$100,A717),"ACTIVE","")</f>
        <v/>
      </c>
    </row>
    <row r="718" spans="1:18" x14ac:dyDescent="0.25">
      <c r="A718" t="s">
        <v>482</v>
      </c>
      <c r="B718" t="s">
        <v>853</v>
      </c>
      <c r="C718" s="6">
        <v>44596</v>
      </c>
      <c r="D718" t="s">
        <v>77</v>
      </c>
      <c r="E718">
        <v>60</v>
      </c>
      <c r="F718" s="2">
        <v>13.478260869565217</v>
      </c>
      <c r="G718">
        <v>0</v>
      </c>
      <c r="H718" s="7" t="s">
        <v>479</v>
      </c>
      <c r="I718">
        <f>WEEKNUM(C718)</f>
        <v>6</v>
      </c>
      <c r="J718" s="2">
        <f>F718-((G718/100)*F718)</f>
        <v>13.478260869565217</v>
      </c>
      <c r="K718" s="2">
        <f>(G718/100)*F718</f>
        <v>0</v>
      </c>
      <c r="L718" s="3">
        <f>J718*22.5</f>
        <v>303.26086956521738</v>
      </c>
      <c r="M718" t="str">
        <f>IF(G718=0,"Private",IF(G718=15,"Italki","Preply"))</f>
        <v>Private</v>
      </c>
      <c r="N718">
        <f>IF(M718="Italki",1,0)</f>
        <v>0</v>
      </c>
      <c r="O718">
        <f>IF(M718="Preply",1,0)</f>
        <v>0</v>
      </c>
      <c r="P718">
        <f>IF(M718="Private",1,0)</f>
        <v>1</v>
      </c>
      <c r="Q718">
        <f>IF(G718=100,1,0)</f>
        <v>0</v>
      </c>
      <c r="R718" t="str">
        <f>IF(COUNTIF(pattern!$L$2:$L$100,A718),"ACTIVE","")</f>
        <v/>
      </c>
    </row>
    <row r="719" spans="1:18" x14ac:dyDescent="0.25">
      <c r="A719" t="s">
        <v>482</v>
      </c>
      <c r="B719" t="s">
        <v>853</v>
      </c>
      <c r="C719" s="6">
        <v>44603</v>
      </c>
      <c r="D719" t="s">
        <v>277</v>
      </c>
      <c r="E719">
        <v>60</v>
      </c>
      <c r="F719" s="2">
        <v>13.478260869565217</v>
      </c>
      <c r="G719">
        <v>0</v>
      </c>
      <c r="H719" s="7" t="s">
        <v>479</v>
      </c>
      <c r="I719">
        <f>WEEKNUM(C719)</f>
        <v>7</v>
      </c>
      <c r="J719" s="2">
        <f>F719-((G719/100)*F719)</f>
        <v>13.478260869565217</v>
      </c>
      <c r="K719" s="2">
        <f>(G719/100)*F719</f>
        <v>0</v>
      </c>
      <c r="L719" s="3">
        <f>J719*22.5</f>
        <v>303.26086956521738</v>
      </c>
      <c r="M719" t="str">
        <f>IF(G719=0,"Private",IF(G719=15,"Italki","Preply"))</f>
        <v>Private</v>
      </c>
      <c r="N719">
        <f>IF(M719="Italki",1,0)</f>
        <v>0</v>
      </c>
      <c r="O719">
        <f>IF(M719="Preply",1,0)</f>
        <v>0</v>
      </c>
      <c r="P719">
        <f>IF(M719="Private",1,0)</f>
        <v>1</v>
      </c>
      <c r="Q719">
        <f>IF(G719=100,1,0)</f>
        <v>0</v>
      </c>
      <c r="R719" t="str">
        <f>IF(COUNTIF(pattern!$L$2:$L$100,A719),"ACTIVE","")</f>
        <v/>
      </c>
    </row>
    <row r="720" spans="1:18" x14ac:dyDescent="0.25">
      <c r="A720" t="s">
        <v>482</v>
      </c>
      <c r="B720" t="s">
        <v>853</v>
      </c>
      <c r="C720" s="6">
        <v>44609</v>
      </c>
      <c r="D720" t="s">
        <v>178</v>
      </c>
      <c r="E720">
        <v>60</v>
      </c>
      <c r="F720" s="2">
        <v>13.478260869565217</v>
      </c>
      <c r="G720">
        <v>0</v>
      </c>
      <c r="H720" s="7" t="s">
        <v>479</v>
      </c>
      <c r="I720">
        <f>WEEKNUM(C720)</f>
        <v>8</v>
      </c>
      <c r="J720" s="2">
        <f>F720-((G720/100)*F720)</f>
        <v>13.478260869565217</v>
      </c>
      <c r="K720" s="2">
        <f>(G720/100)*F720</f>
        <v>0</v>
      </c>
      <c r="L720" s="3">
        <f>J720*22.5</f>
        <v>303.26086956521738</v>
      </c>
      <c r="M720" t="str">
        <f>IF(G720=0,"Private",IF(G720=15,"Italki","Preply"))</f>
        <v>Private</v>
      </c>
      <c r="N720">
        <f>IF(M720="Italki",1,0)</f>
        <v>0</v>
      </c>
      <c r="O720">
        <f>IF(M720="Preply",1,0)</f>
        <v>0</v>
      </c>
      <c r="P720">
        <f>IF(M720="Private",1,0)</f>
        <v>1</v>
      </c>
      <c r="Q720">
        <f>IF(G720=100,1,0)</f>
        <v>0</v>
      </c>
      <c r="R720" t="str">
        <f>IF(COUNTIF(pattern!$L$2:$L$100,A720),"ACTIVE","")</f>
        <v/>
      </c>
    </row>
    <row r="721" spans="1:18" x14ac:dyDescent="0.25">
      <c r="A721" t="s">
        <v>482</v>
      </c>
      <c r="B721" t="s">
        <v>853</v>
      </c>
      <c r="C721" s="6">
        <v>44617</v>
      </c>
      <c r="D721" t="s">
        <v>299</v>
      </c>
      <c r="E721">
        <v>60</v>
      </c>
      <c r="F721" s="2">
        <v>13.478260869565217</v>
      </c>
      <c r="G721">
        <v>0</v>
      </c>
      <c r="H721" s="7" t="s">
        <v>479</v>
      </c>
      <c r="I721">
        <f>WEEKNUM(C721)</f>
        <v>9</v>
      </c>
      <c r="J721" s="2">
        <f>F721-((G721/100)*F721)</f>
        <v>13.478260869565217</v>
      </c>
      <c r="K721" s="2">
        <f>(G721/100)*F721</f>
        <v>0</v>
      </c>
      <c r="L721" s="3">
        <f>J721*22.5</f>
        <v>303.26086956521738</v>
      </c>
      <c r="M721" t="str">
        <f>IF(G721=0,"Private",IF(G721=15,"Italki","Preply"))</f>
        <v>Private</v>
      </c>
      <c r="N721">
        <f>IF(M721="Italki",1,0)</f>
        <v>0</v>
      </c>
      <c r="O721">
        <f>IF(M721="Preply",1,0)</f>
        <v>0</v>
      </c>
      <c r="P721">
        <f>IF(M721="Private",1,0)</f>
        <v>1</v>
      </c>
      <c r="Q721">
        <f>IF(G721=100,1,0)</f>
        <v>0</v>
      </c>
      <c r="R721" t="str">
        <f>IF(COUNTIF(pattern!$L$2:$L$100,A721),"ACTIVE","")</f>
        <v/>
      </c>
    </row>
    <row r="722" spans="1:18" x14ac:dyDescent="0.25">
      <c r="A722" t="s">
        <v>482</v>
      </c>
      <c r="B722" t="s">
        <v>853</v>
      </c>
      <c r="C722" s="6">
        <v>44621</v>
      </c>
      <c r="D722" t="s">
        <v>320</v>
      </c>
      <c r="E722">
        <v>60</v>
      </c>
      <c r="F722" s="2">
        <v>16.741071428571431</v>
      </c>
      <c r="G722">
        <v>0</v>
      </c>
      <c r="H722" s="7" t="s">
        <v>479</v>
      </c>
      <c r="I722">
        <f>WEEKNUM(C722)</f>
        <v>10</v>
      </c>
      <c r="J722" s="2">
        <f>F722-((G722/100)*F722)</f>
        <v>16.741071428571431</v>
      </c>
      <c r="K722" s="2">
        <f>(G722/100)*F722</f>
        <v>0</v>
      </c>
      <c r="L722" s="3">
        <f>J722*22.5</f>
        <v>376.67410714285717</v>
      </c>
      <c r="M722" t="str">
        <f>IF(G722=0,"Private",IF(G722=15,"Italki","Preply"))</f>
        <v>Private</v>
      </c>
      <c r="N722">
        <f>IF(M722="Italki",1,0)</f>
        <v>0</v>
      </c>
      <c r="O722">
        <f>IF(M722="Preply",1,0)</f>
        <v>0</v>
      </c>
      <c r="P722">
        <f>IF(M722="Private",1,0)</f>
        <v>1</v>
      </c>
      <c r="Q722">
        <f>IF(G722=100,1,0)</f>
        <v>0</v>
      </c>
      <c r="R722" t="str">
        <f>IF(COUNTIF(pattern!$L$2:$L$100,A722),"ACTIVE","")</f>
        <v/>
      </c>
    </row>
    <row r="723" spans="1:18" x14ac:dyDescent="0.25">
      <c r="A723" t="s">
        <v>482</v>
      </c>
      <c r="B723" t="s">
        <v>853</v>
      </c>
      <c r="C723" s="6">
        <v>44645</v>
      </c>
      <c r="D723" t="s">
        <v>319</v>
      </c>
      <c r="E723">
        <v>60</v>
      </c>
      <c r="F723" s="2">
        <v>16.741071428571431</v>
      </c>
      <c r="G723">
        <v>0</v>
      </c>
      <c r="H723" s="7" t="s">
        <v>479</v>
      </c>
      <c r="I723">
        <f>WEEKNUM(C723)</f>
        <v>13</v>
      </c>
      <c r="J723" s="2">
        <f>F723-((G723/100)*F723)</f>
        <v>16.741071428571431</v>
      </c>
      <c r="K723" s="2">
        <f>(G723/100)*F723</f>
        <v>0</v>
      </c>
      <c r="L723" s="3">
        <f>J723*22.5</f>
        <v>376.67410714285717</v>
      </c>
      <c r="M723" t="str">
        <f>IF(G723=0,"Private",IF(G723=15,"Italki","Preply"))</f>
        <v>Private</v>
      </c>
      <c r="N723">
        <f>IF(M723="Italki",1,0)</f>
        <v>0</v>
      </c>
      <c r="O723">
        <f>IF(M723="Preply",1,0)</f>
        <v>0</v>
      </c>
      <c r="P723">
        <f>IF(M723="Private",1,0)</f>
        <v>1</v>
      </c>
      <c r="Q723">
        <f>IF(G723=100,1,0)</f>
        <v>0</v>
      </c>
      <c r="R723" t="str">
        <f>IF(COUNTIF(pattern!$L$2:$L$100,A723),"ACTIVE","")</f>
        <v/>
      </c>
    </row>
    <row r="724" spans="1:18" x14ac:dyDescent="0.25">
      <c r="A724" t="s">
        <v>482</v>
      </c>
      <c r="B724" t="s">
        <v>853</v>
      </c>
      <c r="C724" s="6">
        <v>44652</v>
      </c>
      <c r="D724" t="s">
        <v>323</v>
      </c>
      <c r="E724">
        <v>60</v>
      </c>
      <c r="F724" s="2">
        <v>16.741071428571431</v>
      </c>
      <c r="G724">
        <v>0</v>
      </c>
      <c r="H724" s="7" t="s">
        <v>479</v>
      </c>
      <c r="I724">
        <f>WEEKNUM(C724)</f>
        <v>14</v>
      </c>
      <c r="J724" s="2">
        <f>F724-((G724/100)*F724)</f>
        <v>16.741071428571431</v>
      </c>
      <c r="K724" s="2">
        <f>(G724/100)*F724</f>
        <v>0</v>
      </c>
      <c r="L724" s="3">
        <f>J724*22.5</f>
        <v>376.67410714285717</v>
      </c>
      <c r="M724" t="str">
        <f>IF(G724=0,"Private",IF(G724=15,"Italki","Preply"))</f>
        <v>Private</v>
      </c>
      <c r="N724">
        <f>IF(M724="Italki",1,0)</f>
        <v>0</v>
      </c>
      <c r="O724">
        <f>IF(M724="Preply",1,0)</f>
        <v>0</v>
      </c>
      <c r="P724">
        <f>IF(M724="Private",1,0)</f>
        <v>1</v>
      </c>
      <c r="Q724">
        <f>IF(G724=100,1,0)</f>
        <v>0</v>
      </c>
      <c r="R724" t="str">
        <f>IF(COUNTIF(pattern!$L$2:$L$100,A724),"ACTIVE","")</f>
        <v/>
      </c>
    </row>
    <row r="725" spans="1:18" x14ac:dyDescent="0.25">
      <c r="A725" t="s">
        <v>482</v>
      </c>
      <c r="B725" t="s">
        <v>853</v>
      </c>
      <c r="C725" s="6">
        <v>44659</v>
      </c>
      <c r="D725" t="s">
        <v>329</v>
      </c>
      <c r="E725">
        <v>60</v>
      </c>
      <c r="F725" s="2">
        <v>16.741071428571431</v>
      </c>
      <c r="G725">
        <v>0</v>
      </c>
      <c r="H725" s="7" t="s">
        <v>479</v>
      </c>
      <c r="I725">
        <f>WEEKNUM(C725)</f>
        <v>15</v>
      </c>
      <c r="J725" s="2">
        <f>F725-((G725/100)*F725)</f>
        <v>16.741071428571431</v>
      </c>
      <c r="K725" s="2">
        <f>(G725/100)*F725</f>
        <v>0</v>
      </c>
      <c r="L725" s="3">
        <f>J725*22.5</f>
        <v>376.67410714285717</v>
      </c>
      <c r="M725" t="str">
        <f>IF(G725=0,"Private",IF(G725=15,"Italki","Preply"))</f>
        <v>Private</v>
      </c>
      <c r="N725">
        <f>IF(M725="Italki",1,0)</f>
        <v>0</v>
      </c>
      <c r="O725">
        <f>IF(M725="Preply",1,0)</f>
        <v>0</v>
      </c>
      <c r="P725">
        <f>IF(M725="Private",1,0)</f>
        <v>1</v>
      </c>
      <c r="Q725">
        <f>IF(G725=100,1,0)</f>
        <v>0</v>
      </c>
      <c r="R725" t="str">
        <f>IF(COUNTIF(pattern!$L$2:$L$100,A725),"ACTIVE","")</f>
        <v/>
      </c>
    </row>
    <row r="726" spans="1:18" x14ac:dyDescent="0.25">
      <c r="A726" t="s">
        <v>482</v>
      </c>
      <c r="B726" t="s">
        <v>853</v>
      </c>
      <c r="C726" s="6">
        <v>44666</v>
      </c>
      <c r="D726" t="s">
        <v>354</v>
      </c>
      <c r="E726">
        <v>60</v>
      </c>
      <c r="F726" s="2">
        <v>16.304347826086957</v>
      </c>
      <c r="G726">
        <v>0</v>
      </c>
      <c r="H726" s="7" t="s">
        <v>479</v>
      </c>
      <c r="I726">
        <f>WEEKNUM(C726)</f>
        <v>16</v>
      </c>
      <c r="J726" s="2">
        <f>F726-((G726/100)*F726)</f>
        <v>16.304347826086957</v>
      </c>
      <c r="K726" s="2">
        <f>(G726/100)*F726</f>
        <v>0</v>
      </c>
      <c r="L726" s="3">
        <f>J726*22.5</f>
        <v>366.84782608695656</v>
      </c>
      <c r="M726" t="str">
        <f>IF(G726=0,"Private",IF(G726=15,"Italki","Preply"))</f>
        <v>Private</v>
      </c>
      <c r="N726">
        <f>IF(M726="Italki",1,0)</f>
        <v>0</v>
      </c>
      <c r="O726">
        <f>IF(M726="Preply",1,0)</f>
        <v>0</v>
      </c>
      <c r="P726">
        <f>IF(M726="Private",1,0)</f>
        <v>1</v>
      </c>
      <c r="Q726">
        <f>IF(G726=100,1,0)</f>
        <v>0</v>
      </c>
      <c r="R726" t="str">
        <f>IF(COUNTIF(pattern!$L$2:$L$100,A726),"ACTIVE","")</f>
        <v/>
      </c>
    </row>
    <row r="727" spans="1:18" x14ac:dyDescent="0.25">
      <c r="A727" t="s">
        <v>482</v>
      </c>
      <c r="B727" t="s">
        <v>853</v>
      </c>
      <c r="C727" s="6">
        <v>44687</v>
      </c>
      <c r="D727" t="s">
        <v>342</v>
      </c>
      <c r="E727">
        <v>60</v>
      </c>
      <c r="F727" s="2">
        <v>16.304347826086957</v>
      </c>
      <c r="G727">
        <v>0</v>
      </c>
      <c r="H727" s="7" t="s">
        <v>479</v>
      </c>
      <c r="I727">
        <f>WEEKNUM(C727)</f>
        <v>19</v>
      </c>
      <c r="J727" s="2">
        <f>F727-((G727/100)*F727)</f>
        <v>16.304347826086957</v>
      </c>
      <c r="K727" s="2">
        <f>(G727/100)*F727</f>
        <v>0</v>
      </c>
      <c r="L727" s="3">
        <f>J727*22.5</f>
        <v>366.84782608695656</v>
      </c>
      <c r="M727" t="str">
        <f>IF(G727=0,"Private",IF(G727=15,"Italki","Preply"))</f>
        <v>Private</v>
      </c>
      <c r="N727">
        <f>IF(M727="Italki",1,0)</f>
        <v>0</v>
      </c>
      <c r="O727">
        <f>IF(M727="Preply",1,0)</f>
        <v>0</v>
      </c>
      <c r="P727">
        <f>IF(M727="Private",1,0)</f>
        <v>1</v>
      </c>
      <c r="Q727">
        <f>IF(G727=100,1,0)</f>
        <v>0</v>
      </c>
      <c r="R727" t="str">
        <f>IF(COUNTIF(pattern!$L$2:$L$100,A727),"ACTIVE","")</f>
        <v/>
      </c>
    </row>
    <row r="728" spans="1:18" x14ac:dyDescent="0.25">
      <c r="A728" t="s">
        <v>482</v>
      </c>
      <c r="B728" t="s">
        <v>853</v>
      </c>
      <c r="C728" s="6">
        <v>44694</v>
      </c>
      <c r="D728" t="s">
        <v>355</v>
      </c>
      <c r="E728">
        <v>60</v>
      </c>
      <c r="F728" s="2">
        <v>16.304347826086957</v>
      </c>
      <c r="G728">
        <v>0</v>
      </c>
      <c r="H728" s="7" t="s">
        <v>479</v>
      </c>
      <c r="I728">
        <f>WEEKNUM(C728)</f>
        <v>20</v>
      </c>
      <c r="J728" s="2">
        <f>F728-((G728/100)*F728)</f>
        <v>16.304347826086957</v>
      </c>
      <c r="K728" s="2">
        <f>(G728/100)*F728</f>
        <v>0</v>
      </c>
      <c r="L728" s="3">
        <f>J728*22.5</f>
        <v>366.84782608695656</v>
      </c>
      <c r="M728" t="str">
        <f>IF(G728=0,"Private",IF(G728=15,"Italki","Preply"))</f>
        <v>Private</v>
      </c>
      <c r="N728">
        <f>IF(M728="Italki",1,0)</f>
        <v>0</v>
      </c>
      <c r="O728">
        <f>IF(M728="Preply",1,0)</f>
        <v>0</v>
      </c>
      <c r="P728">
        <f>IF(M728="Private",1,0)</f>
        <v>1</v>
      </c>
      <c r="Q728">
        <f>IF(G728=100,1,0)</f>
        <v>0</v>
      </c>
      <c r="R728" t="str">
        <f>IF(COUNTIF(pattern!$L$2:$L$100,A728),"ACTIVE","")</f>
        <v/>
      </c>
    </row>
    <row r="729" spans="1:18" x14ac:dyDescent="0.25">
      <c r="A729" t="s">
        <v>482</v>
      </c>
      <c r="B729" t="s">
        <v>853</v>
      </c>
      <c r="C729" s="6">
        <v>44708</v>
      </c>
      <c r="D729" t="s">
        <v>353</v>
      </c>
      <c r="E729">
        <v>60</v>
      </c>
      <c r="F729" s="2">
        <v>16.304347826086957</v>
      </c>
      <c r="G729">
        <v>0</v>
      </c>
      <c r="H729" s="7" t="s">
        <v>479</v>
      </c>
      <c r="I729">
        <f>WEEKNUM(C729)</f>
        <v>22</v>
      </c>
      <c r="J729" s="2">
        <f>F729-((G729/100)*F729)</f>
        <v>16.304347826086957</v>
      </c>
      <c r="K729" s="2">
        <f>(G729/100)*F729</f>
        <v>0</v>
      </c>
      <c r="L729" s="3">
        <f>J729*22.5</f>
        <v>366.84782608695656</v>
      </c>
      <c r="M729" t="str">
        <f>IF(G729=0,"Private",IF(G729=15,"Italki","Preply"))</f>
        <v>Private</v>
      </c>
      <c r="N729">
        <f>IF(M729="Italki",1,0)</f>
        <v>0</v>
      </c>
      <c r="O729">
        <f>IF(M729="Preply",1,0)</f>
        <v>0</v>
      </c>
      <c r="P729">
        <f>IF(M729="Private",1,0)</f>
        <v>1</v>
      </c>
      <c r="Q729">
        <f>IF(G729=100,1,0)</f>
        <v>0</v>
      </c>
      <c r="R729" t="str">
        <f>IF(COUNTIF(pattern!$L$2:$L$100,A729),"ACTIVE","")</f>
        <v/>
      </c>
    </row>
    <row r="730" spans="1:18" x14ac:dyDescent="0.25">
      <c r="A730" t="s">
        <v>482</v>
      </c>
      <c r="B730" t="s">
        <v>853</v>
      </c>
      <c r="C730" s="6">
        <v>44715</v>
      </c>
      <c r="D730" t="s">
        <v>104</v>
      </c>
      <c r="E730">
        <v>60</v>
      </c>
      <c r="F730" s="2">
        <v>16.304347826086957</v>
      </c>
      <c r="G730">
        <v>0</v>
      </c>
      <c r="H730" s="7" t="s">
        <v>479</v>
      </c>
      <c r="I730">
        <f>WEEKNUM(C730)</f>
        <v>23</v>
      </c>
      <c r="J730" s="2">
        <f>F730-((G730/100)*F730)</f>
        <v>16.304347826086957</v>
      </c>
      <c r="K730" s="2">
        <f>(G730/100)*F730</f>
        <v>0</v>
      </c>
      <c r="L730" s="3">
        <f>J730*22.5</f>
        <v>366.84782608695656</v>
      </c>
      <c r="M730" t="str">
        <f>IF(G730=0,"Private",IF(G730=15,"Italki","Preply"))</f>
        <v>Private</v>
      </c>
      <c r="N730">
        <f>IF(M730="Italki",1,0)</f>
        <v>0</v>
      </c>
      <c r="O730">
        <f>IF(M730="Preply",1,0)</f>
        <v>0</v>
      </c>
      <c r="P730">
        <f>IF(M730="Private",1,0)</f>
        <v>1</v>
      </c>
      <c r="Q730">
        <f>IF(G730=100,1,0)</f>
        <v>0</v>
      </c>
      <c r="R730" t="str">
        <f>IF(COUNTIF(pattern!$L$2:$L$100,A730),"ACTIVE","")</f>
        <v/>
      </c>
    </row>
    <row r="731" spans="1:18" x14ac:dyDescent="0.25">
      <c r="A731" t="s">
        <v>482</v>
      </c>
      <c r="B731" t="s">
        <v>853</v>
      </c>
      <c r="C731" s="6">
        <v>44721</v>
      </c>
      <c r="D731" t="s">
        <v>367</v>
      </c>
      <c r="E731">
        <v>60</v>
      </c>
      <c r="F731" s="2">
        <v>16.304347826086957</v>
      </c>
      <c r="G731">
        <v>0</v>
      </c>
      <c r="H731" s="7" t="s">
        <v>479</v>
      </c>
      <c r="I731">
        <f>WEEKNUM(C731)</f>
        <v>24</v>
      </c>
      <c r="J731" s="2">
        <f>F731-((G731/100)*F731)</f>
        <v>16.304347826086957</v>
      </c>
      <c r="K731" s="2">
        <f>(G731/100)*F731</f>
        <v>0</v>
      </c>
      <c r="L731" s="3">
        <f>J731*22.5</f>
        <v>366.84782608695656</v>
      </c>
      <c r="M731" t="str">
        <f>IF(G731=0,"Private",IF(G731=15,"Italki","Preply"))</f>
        <v>Private</v>
      </c>
      <c r="N731">
        <f>IF(M731="Italki",1,0)</f>
        <v>0</v>
      </c>
      <c r="O731">
        <f>IF(M731="Preply",1,0)</f>
        <v>0</v>
      </c>
      <c r="P731">
        <f>IF(M731="Private",1,0)</f>
        <v>1</v>
      </c>
      <c r="Q731">
        <f>IF(G731=100,1,0)</f>
        <v>0</v>
      </c>
      <c r="R731" t="str">
        <f>IF(COUNTIF(pattern!$L$2:$L$100,A731),"ACTIVE","")</f>
        <v/>
      </c>
    </row>
    <row r="732" spans="1:18" x14ac:dyDescent="0.25">
      <c r="A732" t="s">
        <v>482</v>
      </c>
      <c r="B732" t="s">
        <v>853</v>
      </c>
      <c r="C732" s="6">
        <v>44736</v>
      </c>
      <c r="D732" t="s">
        <v>6</v>
      </c>
      <c r="E732">
        <v>60</v>
      </c>
      <c r="F732" s="2">
        <v>16.304347826086957</v>
      </c>
      <c r="G732">
        <v>0</v>
      </c>
      <c r="H732" s="7" t="s">
        <v>479</v>
      </c>
      <c r="I732">
        <f>WEEKNUM(C732)</f>
        <v>26</v>
      </c>
      <c r="J732" s="2">
        <f>F732-((G732/100)*F732)</f>
        <v>16.304347826086957</v>
      </c>
      <c r="K732" s="2">
        <f>(G732/100)*F732</f>
        <v>0</v>
      </c>
      <c r="L732" s="3">
        <f>J732*22.5</f>
        <v>366.84782608695656</v>
      </c>
      <c r="M732" t="str">
        <f>IF(G732=0,"Private",IF(G732=15,"Italki","Preply"))</f>
        <v>Private</v>
      </c>
      <c r="N732">
        <f>IF(M732="Italki",1,0)</f>
        <v>0</v>
      </c>
      <c r="O732">
        <f>IF(M732="Preply",1,0)</f>
        <v>0</v>
      </c>
      <c r="P732">
        <f>IF(M732="Private",1,0)</f>
        <v>1</v>
      </c>
      <c r="Q732">
        <f>IF(G732=100,1,0)</f>
        <v>0</v>
      </c>
      <c r="R732" t="str">
        <f>IF(COUNTIF(pattern!$L$2:$L$100,A732),"ACTIVE","")</f>
        <v/>
      </c>
    </row>
    <row r="733" spans="1:18" x14ac:dyDescent="0.25">
      <c r="A733" t="s">
        <v>482</v>
      </c>
      <c r="B733" t="s">
        <v>853</v>
      </c>
      <c r="C733" s="6">
        <v>44742</v>
      </c>
      <c r="D733" t="s">
        <v>379</v>
      </c>
      <c r="E733">
        <v>60</v>
      </c>
      <c r="F733" s="2">
        <v>16.304347826086957</v>
      </c>
      <c r="G733">
        <v>0</v>
      </c>
      <c r="H733" s="7" t="s">
        <v>479</v>
      </c>
      <c r="I733">
        <f>WEEKNUM(C733)</f>
        <v>27</v>
      </c>
      <c r="J733" s="2">
        <f>F733-((G733/100)*F733)</f>
        <v>16.304347826086957</v>
      </c>
      <c r="K733" s="2">
        <f>(G733/100)*F733</f>
        <v>0</v>
      </c>
      <c r="L733" s="3">
        <f>J733*22.5</f>
        <v>366.84782608695656</v>
      </c>
      <c r="M733" t="str">
        <f>IF(G733=0,"Private",IF(G733=15,"Italki","Preply"))</f>
        <v>Private</v>
      </c>
      <c r="N733">
        <f>IF(M733="Italki",1,0)</f>
        <v>0</v>
      </c>
      <c r="O733">
        <f>IF(M733="Preply",1,0)</f>
        <v>0</v>
      </c>
      <c r="P733">
        <f>IF(M733="Private",1,0)</f>
        <v>1</v>
      </c>
      <c r="Q733">
        <f>IF(G733=100,1,0)</f>
        <v>0</v>
      </c>
      <c r="R733" t="str">
        <f>IF(COUNTIF(pattern!$L$2:$L$100,A733),"ACTIVE","")</f>
        <v/>
      </c>
    </row>
    <row r="734" spans="1:18" x14ac:dyDescent="0.25">
      <c r="A734" t="s">
        <v>482</v>
      </c>
      <c r="B734" t="s">
        <v>853</v>
      </c>
      <c r="C734" s="6">
        <v>44750</v>
      </c>
      <c r="D734" t="s">
        <v>387</v>
      </c>
      <c r="E734">
        <v>60</v>
      </c>
      <c r="F734" s="2">
        <v>16.304347826086957</v>
      </c>
      <c r="G734">
        <v>0</v>
      </c>
      <c r="H734" s="7" t="s">
        <v>479</v>
      </c>
      <c r="I734">
        <f>WEEKNUM(C734)</f>
        <v>28</v>
      </c>
      <c r="J734" s="2">
        <f>F734-((G734/100)*F734)</f>
        <v>16.304347826086957</v>
      </c>
      <c r="K734" s="2">
        <f>(G734/100)*F734</f>
        <v>0</v>
      </c>
      <c r="L734" s="3">
        <f>J734*22.5</f>
        <v>366.84782608695656</v>
      </c>
      <c r="M734" t="str">
        <f>IF(G734=0,"Private",IF(G734=15,"Italki","Preply"))</f>
        <v>Private</v>
      </c>
      <c r="N734">
        <f>IF(M734="Italki",1,0)</f>
        <v>0</v>
      </c>
      <c r="O734">
        <f>IF(M734="Preply",1,0)</f>
        <v>0</v>
      </c>
      <c r="P734">
        <f>IF(M734="Private",1,0)</f>
        <v>1</v>
      </c>
      <c r="Q734">
        <f>IF(G734=100,1,0)</f>
        <v>0</v>
      </c>
      <c r="R734" t="str">
        <f>IF(COUNTIF(pattern!$L$2:$L$100,A734),"ACTIVE","")</f>
        <v/>
      </c>
    </row>
    <row r="735" spans="1:18" x14ac:dyDescent="0.25">
      <c r="A735" t="s">
        <v>26</v>
      </c>
      <c r="B735" t="s">
        <v>854</v>
      </c>
      <c r="C735" s="6">
        <v>44594</v>
      </c>
      <c r="D735" t="s">
        <v>44</v>
      </c>
      <c r="E735">
        <v>60</v>
      </c>
      <c r="F735" s="2">
        <v>13</v>
      </c>
      <c r="G735">
        <v>15</v>
      </c>
      <c r="H735" s="7" t="s">
        <v>479</v>
      </c>
      <c r="I735">
        <f>WEEKNUM(C735)</f>
        <v>6</v>
      </c>
      <c r="J735" s="2">
        <f>F735-((G735/100)*F735)</f>
        <v>11.05</v>
      </c>
      <c r="K735" s="2">
        <f>(G735/100)*F735</f>
        <v>1.95</v>
      </c>
      <c r="L735" s="3">
        <f>J735*22.5</f>
        <v>248.62500000000003</v>
      </c>
      <c r="M735" t="str">
        <f>IF(G735=0,"Private",IF(G735=15,"Italki","Preply"))</f>
        <v>Italki</v>
      </c>
      <c r="N735">
        <f>IF(M735="Italki",1,0)</f>
        <v>1</v>
      </c>
      <c r="O735">
        <f>IF(M735="Preply",1,0)</f>
        <v>0</v>
      </c>
      <c r="P735">
        <f>IF(M735="Private",1,0)</f>
        <v>0</v>
      </c>
      <c r="Q735">
        <f>IF(G735=100,1,0)</f>
        <v>0</v>
      </c>
      <c r="R735" t="str">
        <f>IF(COUNTIF(pattern!$L$2:$L$100,A735),"ACTIVE","")</f>
        <v/>
      </c>
    </row>
    <row r="736" spans="1:18" x14ac:dyDescent="0.25">
      <c r="A736" t="s">
        <v>26</v>
      </c>
      <c r="B736" t="s">
        <v>854</v>
      </c>
      <c r="C736" s="6">
        <v>44603</v>
      </c>
      <c r="D736" t="s">
        <v>678</v>
      </c>
      <c r="E736">
        <v>60</v>
      </c>
      <c r="F736" s="2">
        <v>15</v>
      </c>
      <c r="G736">
        <v>15</v>
      </c>
      <c r="H736" s="7" t="s">
        <v>479</v>
      </c>
      <c r="I736">
        <f>WEEKNUM(C736)</f>
        <v>7</v>
      </c>
      <c r="J736" s="2">
        <f>F736-((G736/100)*F736)</f>
        <v>12.75</v>
      </c>
      <c r="K736" s="2">
        <f>(G736/100)*F736</f>
        <v>2.25</v>
      </c>
      <c r="L736" s="3">
        <f>J736*22.5</f>
        <v>286.875</v>
      </c>
      <c r="M736" t="str">
        <f>IF(G736=0,"Private",IF(G736=15,"Italki","Preply"))</f>
        <v>Italki</v>
      </c>
      <c r="N736">
        <f>IF(M736="Italki",1,0)</f>
        <v>1</v>
      </c>
      <c r="O736">
        <f>IF(M736="Preply",1,0)</f>
        <v>0</v>
      </c>
      <c r="P736">
        <f>IF(M736="Private",1,0)</f>
        <v>0</v>
      </c>
      <c r="Q736">
        <f>IF(G736=100,1,0)</f>
        <v>0</v>
      </c>
      <c r="R736" t="str">
        <f>IF(COUNTIF(pattern!$L$2:$L$100,A736),"ACTIVE","")</f>
        <v/>
      </c>
    </row>
    <row r="737" spans="1:18" x14ac:dyDescent="0.25">
      <c r="A737" t="s">
        <v>621</v>
      </c>
      <c r="B737" t="s">
        <v>855</v>
      </c>
      <c r="C737" s="6">
        <v>43836</v>
      </c>
      <c r="D737" t="s">
        <v>1</v>
      </c>
      <c r="E737">
        <v>90</v>
      </c>
      <c r="F737" s="2">
        <v>13.5</v>
      </c>
      <c r="G737">
        <v>0</v>
      </c>
      <c r="H737" s="7" t="s">
        <v>480</v>
      </c>
      <c r="I737">
        <f>WEEKNUM(C737)</f>
        <v>2</v>
      </c>
      <c r="J737" s="2">
        <f>F737-((G737/100)*F737)</f>
        <v>13.5</v>
      </c>
      <c r="K737" s="2">
        <f>(G737/100)*F737</f>
        <v>0</v>
      </c>
      <c r="L737" s="3">
        <f>J737*22.5</f>
        <v>303.75</v>
      </c>
      <c r="M737" t="str">
        <f>IF(G737=0,"Private",IF(G737=15,"Italki","Preply"))</f>
        <v>Private</v>
      </c>
      <c r="N737">
        <f>IF(M737="Italki",1,0)</f>
        <v>0</v>
      </c>
      <c r="O737">
        <f>IF(M737="Preply",1,0)</f>
        <v>0</v>
      </c>
      <c r="P737">
        <f>IF(M737="Private",1,0)</f>
        <v>1</v>
      </c>
      <c r="Q737">
        <f>IF(G737=100,1,0)</f>
        <v>0</v>
      </c>
      <c r="R737" t="str">
        <f>IF(COUNTIF(pattern!$L$2:$L$100,A737),"ACTIVE","")</f>
        <v/>
      </c>
    </row>
    <row r="738" spans="1:18" x14ac:dyDescent="0.25">
      <c r="A738" t="s">
        <v>621</v>
      </c>
      <c r="B738" t="s">
        <v>855</v>
      </c>
      <c r="C738" s="6">
        <v>43843</v>
      </c>
      <c r="D738" t="s">
        <v>47</v>
      </c>
      <c r="E738">
        <v>90</v>
      </c>
      <c r="F738" s="2">
        <v>13.5</v>
      </c>
      <c r="G738">
        <v>0</v>
      </c>
      <c r="H738" s="7" t="s">
        <v>480</v>
      </c>
      <c r="I738">
        <f>WEEKNUM(C738)</f>
        <v>3</v>
      </c>
      <c r="J738" s="2">
        <f>F738-((G738/100)*F738)</f>
        <v>13.5</v>
      </c>
      <c r="K738" s="2">
        <f>(G738/100)*F738</f>
        <v>0</v>
      </c>
      <c r="L738" s="3">
        <f>J738*22.5</f>
        <v>303.75</v>
      </c>
      <c r="M738" t="str">
        <f>IF(G738=0,"Private",IF(G738=15,"Italki","Preply"))</f>
        <v>Private</v>
      </c>
      <c r="N738">
        <f>IF(M738="Italki",1,0)</f>
        <v>0</v>
      </c>
      <c r="O738">
        <f>IF(M738="Preply",1,0)</f>
        <v>0</v>
      </c>
      <c r="P738">
        <f>IF(M738="Private",1,0)</f>
        <v>1</v>
      </c>
      <c r="Q738">
        <f>IF(G738=100,1,0)</f>
        <v>0</v>
      </c>
      <c r="R738" t="str">
        <f>IF(COUNTIF(pattern!$L$2:$L$100,A738),"ACTIVE","")</f>
        <v/>
      </c>
    </row>
    <row r="739" spans="1:18" x14ac:dyDescent="0.25">
      <c r="A739" t="s">
        <v>621</v>
      </c>
      <c r="B739" t="s">
        <v>855</v>
      </c>
      <c r="C739" s="6">
        <v>43847</v>
      </c>
      <c r="D739" t="s">
        <v>61</v>
      </c>
      <c r="E739">
        <v>90</v>
      </c>
      <c r="F739" s="2">
        <v>13.5</v>
      </c>
      <c r="G739">
        <v>0</v>
      </c>
      <c r="H739" s="7" t="s">
        <v>480</v>
      </c>
      <c r="I739">
        <f>WEEKNUM(C739)</f>
        <v>3</v>
      </c>
      <c r="J739" s="2">
        <f>F739-((G739/100)*F739)</f>
        <v>13.5</v>
      </c>
      <c r="K739" s="2">
        <f>(G739/100)*F739</f>
        <v>0</v>
      </c>
      <c r="L739" s="3">
        <f>J739*22.5</f>
        <v>303.75</v>
      </c>
      <c r="M739" t="str">
        <f>IF(G739=0,"Private",IF(G739=15,"Italki","Preply"))</f>
        <v>Private</v>
      </c>
      <c r="N739">
        <f>IF(M739="Italki",1,0)</f>
        <v>0</v>
      </c>
      <c r="O739">
        <f>IF(M739="Preply",1,0)</f>
        <v>0</v>
      </c>
      <c r="P739">
        <f>IF(M739="Private",1,0)</f>
        <v>1</v>
      </c>
      <c r="Q739">
        <f>IF(G739=100,1,0)</f>
        <v>0</v>
      </c>
      <c r="R739" t="str">
        <f>IF(COUNTIF(pattern!$L$2:$L$100,A739),"ACTIVE","")</f>
        <v/>
      </c>
    </row>
    <row r="740" spans="1:18" x14ac:dyDescent="0.25">
      <c r="A740" t="s">
        <v>621</v>
      </c>
      <c r="B740" t="s">
        <v>855</v>
      </c>
      <c r="C740" s="6">
        <v>43850</v>
      </c>
      <c r="D740" t="s">
        <v>70</v>
      </c>
      <c r="E740">
        <v>90</v>
      </c>
      <c r="F740" s="2">
        <v>13.5</v>
      </c>
      <c r="G740">
        <v>0</v>
      </c>
      <c r="H740" s="7" t="s">
        <v>480</v>
      </c>
      <c r="I740">
        <f>WEEKNUM(C740)</f>
        <v>4</v>
      </c>
      <c r="J740" s="2">
        <f>F740-((G740/100)*F740)</f>
        <v>13.5</v>
      </c>
      <c r="K740" s="2">
        <f>(G740/100)*F740</f>
        <v>0</v>
      </c>
      <c r="L740" s="3">
        <f>J740*22.5</f>
        <v>303.75</v>
      </c>
      <c r="M740" t="str">
        <f>IF(G740=0,"Private",IF(G740=15,"Italki","Preply"))</f>
        <v>Private</v>
      </c>
      <c r="N740">
        <f>IF(M740="Italki",1,0)</f>
        <v>0</v>
      </c>
      <c r="O740">
        <f>IF(M740="Preply",1,0)</f>
        <v>0</v>
      </c>
      <c r="P740">
        <f>IF(M740="Private",1,0)</f>
        <v>1</v>
      </c>
      <c r="Q740">
        <f>IF(G740=100,1,0)</f>
        <v>0</v>
      </c>
      <c r="R740" t="str">
        <f>IF(COUNTIF(pattern!$L$2:$L$100,A740),"ACTIVE","")</f>
        <v/>
      </c>
    </row>
    <row r="741" spans="1:18" x14ac:dyDescent="0.25">
      <c r="A741" t="s">
        <v>621</v>
      </c>
      <c r="B741" t="s">
        <v>855</v>
      </c>
      <c r="C741" s="6">
        <v>43854</v>
      </c>
      <c r="D741" t="s">
        <v>80</v>
      </c>
      <c r="E741">
        <v>90</v>
      </c>
      <c r="F741" s="2">
        <v>13.5</v>
      </c>
      <c r="G741">
        <v>0</v>
      </c>
      <c r="H741" s="7" t="s">
        <v>480</v>
      </c>
      <c r="I741">
        <f>WEEKNUM(C741)</f>
        <v>4</v>
      </c>
      <c r="J741" s="2">
        <f>F741-((G741/100)*F741)</f>
        <v>13.5</v>
      </c>
      <c r="K741" s="2">
        <f>(G741/100)*F741</f>
        <v>0</v>
      </c>
      <c r="L741" s="3">
        <f>J741*22.5</f>
        <v>303.75</v>
      </c>
      <c r="M741" t="str">
        <f>IF(G741=0,"Private",IF(G741=15,"Italki","Preply"))</f>
        <v>Private</v>
      </c>
      <c r="N741">
        <f>IF(M741="Italki",1,0)</f>
        <v>0</v>
      </c>
      <c r="O741">
        <f>IF(M741="Preply",1,0)</f>
        <v>0</v>
      </c>
      <c r="P741">
        <f>IF(M741="Private",1,0)</f>
        <v>1</v>
      </c>
      <c r="Q741">
        <f>IF(G741=100,1,0)</f>
        <v>0</v>
      </c>
      <c r="R741" t="str">
        <f>IF(COUNTIF(pattern!$L$2:$L$100,A741),"ACTIVE","")</f>
        <v/>
      </c>
    </row>
    <row r="742" spans="1:18" x14ac:dyDescent="0.25">
      <c r="A742" t="s">
        <v>621</v>
      </c>
      <c r="B742" t="s">
        <v>855</v>
      </c>
      <c r="C742" s="6">
        <v>43857</v>
      </c>
      <c r="D742" t="s">
        <v>88</v>
      </c>
      <c r="E742">
        <v>90</v>
      </c>
      <c r="F742" s="2">
        <v>13.5</v>
      </c>
      <c r="G742">
        <v>0</v>
      </c>
      <c r="H742" s="7" t="s">
        <v>480</v>
      </c>
      <c r="I742">
        <f>WEEKNUM(C742)</f>
        <v>5</v>
      </c>
      <c r="J742" s="2">
        <f>F742-((G742/100)*F742)</f>
        <v>13.5</v>
      </c>
      <c r="K742" s="2">
        <f>(G742/100)*F742</f>
        <v>0</v>
      </c>
      <c r="L742" s="3">
        <f>J742*22.5</f>
        <v>303.75</v>
      </c>
      <c r="M742" t="str">
        <f>IF(G742=0,"Private",IF(G742=15,"Italki","Preply"))</f>
        <v>Private</v>
      </c>
      <c r="N742">
        <f>IF(M742="Italki",1,0)</f>
        <v>0</v>
      </c>
      <c r="O742">
        <f>IF(M742="Preply",1,0)</f>
        <v>0</v>
      </c>
      <c r="P742">
        <f>IF(M742="Private",1,0)</f>
        <v>1</v>
      </c>
      <c r="Q742">
        <f>IF(G742=100,1,0)</f>
        <v>0</v>
      </c>
      <c r="R742" t="str">
        <f>IF(COUNTIF(pattern!$L$2:$L$100,A742),"ACTIVE","")</f>
        <v/>
      </c>
    </row>
    <row r="743" spans="1:18" x14ac:dyDescent="0.25">
      <c r="A743" t="s">
        <v>621</v>
      </c>
      <c r="B743" t="s">
        <v>855</v>
      </c>
      <c r="C743" s="6">
        <v>43859</v>
      </c>
      <c r="D743" t="s">
        <v>95</v>
      </c>
      <c r="E743">
        <v>90</v>
      </c>
      <c r="F743" s="2">
        <v>13.5</v>
      </c>
      <c r="G743">
        <v>0</v>
      </c>
      <c r="H743" s="7" t="s">
        <v>480</v>
      </c>
      <c r="I743">
        <f>WEEKNUM(C743)</f>
        <v>5</v>
      </c>
      <c r="J743" s="2">
        <f>F743-((G743/100)*F743)</f>
        <v>13.5</v>
      </c>
      <c r="K743" s="2">
        <f>(G743/100)*F743</f>
        <v>0</v>
      </c>
      <c r="L743" s="3">
        <f>J743*22.5</f>
        <v>303.75</v>
      </c>
      <c r="M743" t="str">
        <f>IF(G743=0,"Private",IF(G743=15,"Italki","Preply"))</f>
        <v>Private</v>
      </c>
      <c r="N743">
        <f>IF(M743="Italki",1,0)</f>
        <v>0</v>
      </c>
      <c r="O743">
        <f>IF(M743="Preply",1,0)</f>
        <v>0</v>
      </c>
      <c r="P743">
        <f>IF(M743="Private",1,0)</f>
        <v>1</v>
      </c>
      <c r="Q743">
        <f>IF(G743=100,1,0)</f>
        <v>0</v>
      </c>
      <c r="R743" t="str">
        <f>IF(COUNTIF(pattern!$L$2:$L$100,A743),"ACTIVE","")</f>
        <v/>
      </c>
    </row>
    <row r="744" spans="1:18" x14ac:dyDescent="0.25">
      <c r="A744" t="s">
        <v>621</v>
      </c>
      <c r="B744" t="s">
        <v>855</v>
      </c>
      <c r="C744" s="6">
        <v>43861</v>
      </c>
      <c r="D744" t="s">
        <v>103</v>
      </c>
      <c r="E744">
        <v>90</v>
      </c>
      <c r="F744" s="2">
        <v>13.5</v>
      </c>
      <c r="G744">
        <v>0</v>
      </c>
      <c r="H744" s="7" t="s">
        <v>480</v>
      </c>
      <c r="I744">
        <f>WEEKNUM(C744)</f>
        <v>5</v>
      </c>
      <c r="J744" s="2">
        <f>F744-((G744/100)*F744)</f>
        <v>13.5</v>
      </c>
      <c r="K744" s="2">
        <f>(G744/100)*F744</f>
        <v>0</v>
      </c>
      <c r="L744" s="3">
        <f>J744*22.5</f>
        <v>303.75</v>
      </c>
      <c r="M744" t="str">
        <f>IF(G744=0,"Private",IF(G744=15,"Italki","Preply"))</f>
        <v>Private</v>
      </c>
      <c r="N744">
        <f>IF(M744="Italki",1,0)</f>
        <v>0</v>
      </c>
      <c r="O744">
        <f>IF(M744="Preply",1,0)</f>
        <v>0</v>
      </c>
      <c r="P744">
        <f>IF(M744="Private",1,0)</f>
        <v>1</v>
      </c>
      <c r="Q744">
        <f>IF(G744=100,1,0)</f>
        <v>0</v>
      </c>
      <c r="R744" t="str">
        <f>IF(COUNTIF(pattern!$L$2:$L$100,A744),"ACTIVE","")</f>
        <v/>
      </c>
    </row>
    <row r="745" spans="1:18" x14ac:dyDescent="0.25">
      <c r="A745" t="s">
        <v>621</v>
      </c>
      <c r="B745" t="s">
        <v>855</v>
      </c>
      <c r="C745" s="6">
        <v>43865</v>
      </c>
      <c r="D745" t="s">
        <v>111</v>
      </c>
      <c r="E745">
        <v>90</v>
      </c>
      <c r="F745" s="2">
        <v>13.5</v>
      </c>
      <c r="G745">
        <v>0</v>
      </c>
      <c r="H745" s="7" t="s">
        <v>480</v>
      </c>
      <c r="I745">
        <f>WEEKNUM(C745)</f>
        <v>6</v>
      </c>
      <c r="J745" s="2">
        <f>F745-((G745/100)*F745)</f>
        <v>13.5</v>
      </c>
      <c r="K745" s="2">
        <f>(G745/100)*F745</f>
        <v>0</v>
      </c>
      <c r="L745" s="3">
        <f>J745*22.5</f>
        <v>303.75</v>
      </c>
      <c r="M745" t="str">
        <f>IF(G745=0,"Private",IF(G745=15,"Italki","Preply"))</f>
        <v>Private</v>
      </c>
      <c r="N745">
        <f>IF(M745="Italki",1,0)</f>
        <v>0</v>
      </c>
      <c r="O745">
        <f>IF(M745="Preply",1,0)</f>
        <v>0</v>
      </c>
      <c r="P745">
        <f>IF(M745="Private",1,0)</f>
        <v>1</v>
      </c>
      <c r="Q745">
        <f>IF(G745=100,1,0)</f>
        <v>0</v>
      </c>
      <c r="R745" t="str">
        <f>IF(COUNTIF(pattern!$L$2:$L$100,A745),"ACTIVE","")</f>
        <v/>
      </c>
    </row>
    <row r="746" spans="1:18" x14ac:dyDescent="0.25">
      <c r="A746" t="s">
        <v>621</v>
      </c>
      <c r="B746" t="s">
        <v>855</v>
      </c>
      <c r="C746" s="6">
        <v>43871</v>
      </c>
      <c r="D746" t="s">
        <v>118</v>
      </c>
      <c r="E746">
        <v>90</v>
      </c>
      <c r="F746" s="2">
        <v>13.5</v>
      </c>
      <c r="G746">
        <v>0</v>
      </c>
      <c r="H746" s="7" t="s">
        <v>480</v>
      </c>
      <c r="I746">
        <f>WEEKNUM(C746)</f>
        <v>7</v>
      </c>
      <c r="J746" s="2">
        <f>F746-((G746/100)*F746)</f>
        <v>13.5</v>
      </c>
      <c r="K746" s="2">
        <f>(G746/100)*F746</f>
        <v>0</v>
      </c>
      <c r="L746" s="3">
        <f>J746*22.5</f>
        <v>303.75</v>
      </c>
      <c r="M746" t="str">
        <f>IF(G746=0,"Private",IF(G746=15,"Italki","Preply"))</f>
        <v>Private</v>
      </c>
      <c r="N746">
        <f>IF(M746="Italki",1,0)</f>
        <v>0</v>
      </c>
      <c r="O746">
        <f>IF(M746="Preply",1,0)</f>
        <v>0</v>
      </c>
      <c r="P746">
        <f>IF(M746="Private",1,0)</f>
        <v>1</v>
      </c>
      <c r="Q746">
        <f>IF(G746=100,1,0)</f>
        <v>0</v>
      </c>
      <c r="R746" t="str">
        <f>IF(COUNTIF(pattern!$L$2:$L$100,A746),"ACTIVE","")</f>
        <v/>
      </c>
    </row>
    <row r="747" spans="1:18" x14ac:dyDescent="0.25">
      <c r="A747" t="s">
        <v>621</v>
      </c>
      <c r="B747" t="s">
        <v>855</v>
      </c>
      <c r="C747" s="6">
        <v>43875</v>
      </c>
      <c r="D747" t="s">
        <v>125</v>
      </c>
      <c r="E747">
        <v>90</v>
      </c>
      <c r="F747" s="2">
        <v>13.5</v>
      </c>
      <c r="G747">
        <v>0</v>
      </c>
      <c r="H747" s="7" t="s">
        <v>480</v>
      </c>
      <c r="I747">
        <f>WEEKNUM(C747)</f>
        <v>7</v>
      </c>
      <c r="J747" s="2">
        <f>F747-((G747/100)*F747)</f>
        <v>13.5</v>
      </c>
      <c r="K747" s="2">
        <f>(G747/100)*F747</f>
        <v>0</v>
      </c>
      <c r="L747" s="3">
        <f>J747*22.5</f>
        <v>303.75</v>
      </c>
      <c r="M747" t="str">
        <f>IF(G747=0,"Private",IF(G747=15,"Italki","Preply"))</f>
        <v>Private</v>
      </c>
      <c r="N747">
        <f>IF(M747="Italki",1,0)</f>
        <v>0</v>
      </c>
      <c r="O747">
        <f>IF(M747="Preply",1,0)</f>
        <v>0</v>
      </c>
      <c r="P747">
        <f>IF(M747="Private",1,0)</f>
        <v>1</v>
      </c>
      <c r="Q747">
        <f>IF(G747=100,1,0)</f>
        <v>0</v>
      </c>
      <c r="R747" t="str">
        <f>IF(COUNTIF(pattern!$L$2:$L$100,A747),"ACTIVE","")</f>
        <v/>
      </c>
    </row>
    <row r="748" spans="1:18" x14ac:dyDescent="0.25">
      <c r="A748" t="s">
        <v>621</v>
      </c>
      <c r="B748" t="s">
        <v>855</v>
      </c>
      <c r="C748" s="6">
        <v>43878</v>
      </c>
      <c r="D748" t="s">
        <v>132</v>
      </c>
      <c r="E748">
        <v>90</v>
      </c>
      <c r="F748" s="2">
        <v>13.5</v>
      </c>
      <c r="G748">
        <v>0</v>
      </c>
      <c r="H748" s="7" t="s">
        <v>480</v>
      </c>
      <c r="I748">
        <f>WEEKNUM(C748)</f>
        <v>8</v>
      </c>
      <c r="J748" s="2">
        <f>F748-((G748/100)*F748)</f>
        <v>13.5</v>
      </c>
      <c r="K748" s="2">
        <f>(G748/100)*F748</f>
        <v>0</v>
      </c>
      <c r="L748" s="3">
        <f>J748*22.5</f>
        <v>303.75</v>
      </c>
      <c r="M748" t="str">
        <f>IF(G748=0,"Private",IF(G748=15,"Italki","Preply"))</f>
        <v>Private</v>
      </c>
      <c r="N748">
        <f>IF(M748="Italki",1,0)</f>
        <v>0</v>
      </c>
      <c r="O748">
        <f>IF(M748="Preply",1,0)</f>
        <v>0</v>
      </c>
      <c r="P748">
        <f>IF(M748="Private",1,0)</f>
        <v>1</v>
      </c>
      <c r="Q748">
        <f>IF(G748=100,1,0)</f>
        <v>0</v>
      </c>
      <c r="R748" t="str">
        <f>IF(COUNTIF(pattern!$L$2:$L$100,A748),"ACTIVE","")</f>
        <v/>
      </c>
    </row>
    <row r="749" spans="1:18" x14ac:dyDescent="0.25">
      <c r="A749" t="s">
        <v>621</v>
      </c>
      <c r="B749" t="s">
        <v>855</v>
      </c>
      <c r="C749" s="6">
        <v>43882</v>
      </c>
      <c r="D749" t="s">
        <v>138</v>
      </c>
      <c r="E749">
        <v>90</v>
      </c>
      <c r="F749" s="2">
        <v>13.5</v>
      </c>
      <c r="G749">
        <v>0</v>
      </c>
      <c r="H749" s="7" t="s">
        <v>480</v>
      </c>
      <c r="I749">
        <f>WEEKNUM(C749)</f>
        <v>8</v>
      </c>
      <c r="J749" s="2">
        <f>F749-((G749/100)*F749)</f>
        <v>13.5</v>
      </c>
      <c r="K749" s="2">
        <f>(G749/100)*F749</f>
        <v>0</v>
      </c>
      <c r="L749" s="3">
        <f>J749*22.5</f>
        <v>303.75</v>
      </c>
      <c r="M749" t="str">
        <f>IF(G749=0,"Private",IF(G749=15,"Italki","Preply"))</f>
        <v>Private</v>
      </c>
      <c r="N749">
        <f>IF(M749="Italki",1,0)</f>
        <v>0</v>
      </c>
      <c r="O749">
        <f>IF(M749="Preply",1,0)</f>
        <v>0</v>
      </c>
      <c r="P749">
        <f>IF(M749="Private",1,0)</f>
        <v>1</v>
      </c>
      <c r="Q749">
        <f>IF(G749=100,1,0)</f>
        <v>0</v>
      </c>
      <c r="R749" t="str">
        <f>IF(COUNTIF(pattern!$L$2:$L$100,A749),"ACTIVE","")</f>
        <v/>
      </c>
    </row>
    <row r="750" spans="1:18" x14ac:dyDescent="0.25">
      <c r="A750" t="s">
        <v>621</v>
      </c>
      <c r="B750" t="s">
        <v>855</v>
      </c>
      <c r="C750" s="6">
        <v>43885</v>
      </c>
      <c r="D750" t="s">
        <v>143</v>
      </c>
      <c r="E750">
        <v>90</v>
      </c>
      <c r="F750" s="2">
        <v>13.5</v>
      </c>
      <c r="G750">
        <v>0</v>
      </c>
      <c r="H750" s="7" t="s">
        <v>480</v>
      </c>
      <c r="I750">
        <f>WEEKNUM(C750)</f>
        <v>9</v>
      </c>
      <c r="J750" s="2">
        <f>F750-((G750/100)*F750)</f>
        <v>13.5</v>
      </c>
      <c r="K750" s="2">
        <f>(G750/100)*F750</f>
        <v>0</v>
      </c>
      <c r="L750" s="3">
        <f>J750*22.5</f>
        <v>303.75</v>
      </c>
      <c r="M750" t="str">
        <f>IF(G750=0,"Private",IF(G750=15,"Italki","Preply"))</f>
        <v>Private</v>
      </c>
      <c r="N750">
        <f>IF(M750="Italki",1,0)</f>
        <v>0</v>
      </c>
      <c r="O750">
        <f>IF(M750="Preply",1,0)</f>
        <v>0</v>
      </c>
      <c r="P750">
        <f>IF(M750="Private",1,0)</f>
        <v>1</v>
      </c>
      <c r="Q750">
        <f>IF(G750=100,1,0)</f>
        <v>0</v>
      </c>
      <c r="R750" t="str">
        <f>IF(COUNTIF(pattern!$L$2:$L$100,A750),"ACTIVE","")</f>
        <v/>
      </c>
    </row>
    <row r="751" spans="1:18" x14ac:dyDescent="0.25">
      <c r="A751" t="s">
        <v>621</v>
      </c>
      <c r="B751" t="s">
        <v>855</v>
      </c>
      <c r="C751" s="6">
        <v>43894</v>
      </c>
      <c r="D751" t="s">
        <v>148</v>
      </c>
      <c r="E751">
        <v>90</v>
      </c>
      <c r="F751" s="2">
        <v>13.5</v>
      </c>
      <c r="G751">
        <v>0</v>
      </c>
      <c r="H751" s="7" t="s">
        <v>480</v>
      </c>
      <c r="I751">
        <f>WEEKNUM(C751)</f>
        <v>10</v>
      </c>
      <c r="J751" s="2">
        <f>F751-((G751/100)*F751)</f>
        <v>13.5</v>
      </c>
      <c r="K751" s="2">
        <f>(G751/100)*F751</f>
        <v>0</v>
      </c>
      <c r="L751" s="3">
        <f>J751*22.5</f>
        <v>303.75</v>
      </c>
      <c r="M751" t="str">
        <f>IF(G751=0,"Private",IF(G751=15,"Italki","Preply"))</f>
        <v>Private</v>
      </c>
      <c r="N751">
        <f>IF(M751="Italki",1,0)</f>
        <v>0</v>
      </c>
      <c r="O751">
        <f>IF(M751="Preply",1,0)</f>
        <v>0</v>
      </c>
      <c r="P751">
        <f>IF(M751="Private",1,0)</f>
        <v>1</v>
      </c>
      <c r="Q751">
        <f>IF(G751=100,1,0)</f>
        <v>0</v>
      </c>
      <c r="R751" t="str">
        <f>IF(COUNTIF(pattern!$L$2:$L$100,A751),"ACTIVE","")</f>
        <v/>
      </c>
    </row>
    <row r="752" spans="1:18" x14ac:dyDescent="0.25">
      <c r="A752" t="s">
        <v>621</v>
      </c>
      <c r="B752" t="s">
        <v>855</v>
      </c>
      <c r="C752" s="6">
        <v>43899</v>
      </c>
      <c r="D752" t="s">
        <v>153</v>
      </c>
      <c r="E752">
        <v>90</v>
      </c>
      <c r="F752" s="2">
        <v>13.5</v>
      </c>
      <c r="G752">
        <v>0</v>
      </c>
      <c r="H752" s="7" t="s">
        <v>480</v>
      </c>
      <c r="I752">
        <f>WEEKNUM(C752)</f>
        <v>11</v>
      </c>
      <c r="J752" s="2">
        <f>F752-((G752/100)*F752)</f>
        <v>13.5</v>
      </c>
      <c r="K752" s="2">
        <f>(G752/100)*F752</f>
        <v>0</v>
      </c>
      <c r="L752" s="3">
        <f>J752*22.5</f>
        <v>303.75</v>
      </c>
      <c r="M752" t="str">
        <f>IF(G752=0,"Private",IF(G752=15,"Italki","Preply"))</f>
        <v>Private</v>
      </c>
      <c r="N752">
        <f>IF(M752="Italki",1,0)</f>
        <v>0</v>
      </c>
      <c r="O752">
        <f>IF(M752="Preply",1,0)</f>
        <v>0</v>
      </c>
      <c r="P752">
        <f>IF(M752="Private",1,0)</f>
        <v>1</v>
      </c>
      <c r="Q752">
        <f>IF(G752=100,1,0)</f>
        <v>0</v>
      </c>
      <c r="R752" t="str">
        <f>IF(COUNTIF(pattern!$L$2:$L$100,A752),"ACTIVE","")</f>
        <v/>
      </c>
    </row>
    <row r="753" spans="1:18" x14ac:dyDescent="0.25">
      <c r="A753" t="s">
        <v>621</v>
      </c>
      <c r="B753" t="s">
        <v>855</v>
      </c>
      <c r="C753" s="6">
        <v>43904</v>
      </c>
      <c r="D753" t="s">
        <v>158</v>
      </c>
      <c r="E753">
        <v>90</v>
      </c>
      <c r="F753" s="2">
        <v>13.5</v>
      </c>
      <c r="G753">
        <v>0</v>
      </c>
      <c r="H753" s="7" t="s">
        <v>480</v>
      </c>
      <c r="I753">
        <f>WEEKNUM(C753)</f>
        <v>11</v>
      </c>
      <c r="J753" s="2">
        <f>F753-((G753/100)*F753)</f>
        <v>13.5</v>
      </c>
      <c r="K753" s="2">
        <f>(G753/100)*F753</f>
        <v>0</v>
      </c>
      <c r="L753" s="3">
        <f>J753*22.5</f>
        <v>303.75</v>
      </c>
      <c r="M753" t="str">
        <f>IF(G753=0,"Private",IF(G753=15,"Italki","Preply"))</f>
        <v>Private</v>
      </c>
      <c r="N753">
        <f>IF(M753="Italki",1,0)</f>
        <v>0</v>
      </c>
      <c r="O753">
        <f>IF(M753="Preply",1,0)</f>
        <v>0</v>
      </c>
      <c r="P753">
        <f>IF(M753="Private",1,0)</f>
        <v>1</v>
      </c>
      <c r="Q753">
        <f>IF(G753=100,1,0)</f>
        <v>0</v>
      </c>
      <c r="R753" t="str">
        <f>IF(COUNTIF(pattern!$L$2:$L$100,A753),"ACTIVE","")</f>
        <v/>
      </c>
    </row>
    <row r="754" spans="1:18" x14ac:dyDescent="0.25">
      <c r="A754" t="s">
        <v>621</v>
      </c>
      <c r="B754" t="s">
        <v>855</v>
      </c>
      <c r="C754" s="6">
        <v>43908</v>
      </c>
      <c r="D754" t="s">
        <v>162</v>
      </c>
      <c r="E754">
        <v>90</v>
      </c>
      <c r="F754" s="2">
        <v>13.5</v>
      </c>
      <c r="G754">
        <v>0</v>
      </c>
      <c r="H754" s="7" t="s">
        <v>480</v>
      </c>
      <c r="I754">
        <f>WEEKNUM(C754)</f>
        <v>12</v>
      </c>
      <c r="J754" s="2">
        <f>F754-((G754/100)*F754)</f>
        <v>13.5</v>
      </c>
      <c r="K754" s="2">
        <f>(G754/100)*F754</f>
        <v>0</v>
      </c>
      <c r="L754" s="3">
        <f>J754*22.5</f>
        <v>303.75</v>
      </c>
      <c r="M754" t="str">
        <f>IF(G754=0,"Private",IF(G754=15,"Italki","Preply"))</f>
        <v>Private</v>
      </c>
      <c r="N754">
        <f>IF(M754="Italki",1,0)</f>
        <v>0</v>
      </c>
      <c r="O754">
        <f>IF(M754="Preply",1,0)</f>
        <v>0</v>
      </c>
      <c r="P754">
        <f>IF(M754="Private",1,0)</f>
        <v>1</v>
      </c>
      <c r="Q754">
        <f>IF(G754=100,1,0)</f>
        <v>0</v>
      </c>
      <c r="R754" t="str">
        <f>IF(COUNTIF(pattern!$L$2:$L$100,A754),"ACTIVE","")</f>
        <v/>
      </c>
    </row>
    <row r="755" spans="1:18" x14ac:dyDescent="0.25">
      <c r="A755" t="s">
        <v>621</v>
      </c>
      <c r="B755" t="s">
        <v>855</v>
      </c>
      <c r="C755" s="6">
        <v>43908</v>
      </c>
      <c r="D755" t="s">
        <v>167</v>
      </c>
      <c r="E755">
        <v>90</v>
      </c>
      <c r="F755" s="2">
        <v>13.5</v>
      </c>
      <c r="G755">
        <v>0</v>
      </c>
      <c r="H755" s="7" t="s">
        <v>480</v>
      </c>
      <c r="I755">
        <f>WEEKNUM(C755)</f>
        <v>12</v>
      </c>
      <c r="J755" s="2">
        <f>F755-((G755/100)*F755)</f>
        <v>13.5</v>
      </c>
      <c r="K755" s="2">
        <f>(G755/100)*F755</f>
        <v>0</v>
      </c>
      <c r="L755" s="3">
        <f>J755*22.5</f>
        <v>303.75</v>
      </c>
      <c r="M755" t="str">
        <f>IF(G755=0,"Private",IF(G755=15,"Italki","Preply"))</f>
        <v>Private</v>
      </c>
      <c r="N755">
        <f>IF(M755="Italki",1,0)</f>
        <v>0</v>
      </c>
      <c r="O755">
        <f>IF(M755="Preply",1,0)</f>
        <v>0</v>
      </c>
      <c r="P755">
        <f>IF(M755="Private",1,0)</f>
        <v>1</v>
      </c>
      <c r="Q755">
        <f>IF(G755=100,1,0)</f>
        <v>0</v>
      </c>
      <c r="R755" t="str">
        <f>IF(COUNTIF(pattern!$L$2:$L$100,A755),"ACTIVE","")</f>
        <v/>
      </c>
    </row>
    <row r="756" spans="1:18" x14ac:dyDescent="0.25">
      <c r="A756" t="s">
        <v>621</v>
      </c>
      <c r="B756" t="s">
        <v>855</v>
      </c>
      <c r="C756" s="6">
        <v>43915</v>
      </c>
      <c r="D756" t="s">
        <v>172</v>
      </c>
      <c r="E756">
        <v>90</v>
      </c>
      <c r="F756" s="2">
        <v>13.5</v>
      </c>
      <c r="G756">
        <v>0</v>
      </c>
      <c r="H756" s="7" t="s">
        <v>480</v>
      </c>
      <c r="I756">
        <f>WEEKNUM(C756)</f>
        <v>13</v>
      </c>
      <c r="J756" s="2">
        <f>F756-((G756/100)*F756)</f>
        <v>13.5</v>
      </c>
      <c r="K756" s="2">
        <f>(G756/100)*F756</f>
        <v>0</v>
      </c>
      <c r="L756" s="3">
        <f>J756*22.5</f>
        <v>303.75</v>
      </c>
      <c r="M756" t="str">
        <f>IF(G756=0,"Private",IF(G756=15,"Italki","Preply"))</f>
        <v>Private</v>
      </c>
      <c r="N756">
        <f>IF(M756="Italki",1,0)</f>
        <v>0</v>
      </c>
      <c r="O756">
        <f>IF(M756="Preply",1,0)</f>
        <v>0</v>
      </c>
      <c r="P756">
        <f>IF(M756="Private",1,0)</f>
        <v>1</v>
      </c>
      <c r="Q756">
        <f>IF(G756=100,1,0)</f>
        <v>0</v>
      </c>
      <c r="R756" t="str">
        <f>IF(COUNTIF(pattern!$L$2:$L$100,A756),"ACTIVE","")</f>
        <v/>
      </c>
    </row>
    <row r="757" spans="1:18" x14ac:dyDescent="0.25">
      <c r="A757" t="s">
        <v>621</v>
      </c>
      <c r="B757" t="s">
        <v>855</v>
      </c>
      <c r="C757" s="6">
        <v>43920</v>
      </c>
      <c r="D757" t="s">
        <v>177</v>
      </c>
      <c r="E757">
        <v>90</v>
      </c>
      <c r="F757" s="2">
        <v>13.5</v>
      </c>
      <c r="G757">
        <v>0</v>
      </c>
      <c r="H757" s="7" t="s">
        <v>480</v>
      </c>
      <c r="I757">
        <f>WEEKNUM(C757)</f>
        <v>14</v>
      </c>
      <c r="J757" s="2">
        <f>F757-((G757/100)*F757)</f>
        <v>13.5</v>
      </c>
      <c r="K757" s="2">
        <f>(G757/100)*F757</f>
        <v>0</v>
      </c>
      <c r="L757" s="3">
        <f>J757*22.5</f>
        <v>303.75</v>
      </c>
      <c r="M757" t="str">
        <f>IF(G757=0,"Private",IF(G757=15,"Italki","Preply"))</f>
        <v>Private</v>
      </c>
      <c r="N757">
        <f>IF(M757="Italki",1,0)</f>
        <v>0</v>
      </c>
      <c r="O757">
        <f>IF(M757="Preply",1,0)</f>
        <v>0</v>
      </c>
      <c r="P757">
        <f>IF(M757="Private",1,0)</f>
        <v>1</v>
      </c>
      <c r="Q757">
        <f>IF(G757=100,1,0)</f>
        <v>0</v>
      </c>
      <c r="R757" t="str">
        <f>IF(COUNTIF(pattern!$L$2:$L$100,A757),"ACTIVE","")</f>
        <v/>
      </c>
    </row>
    <row r="758" spans="1:18" x14ac:dyDescent="0.25">
      <c r="A758" t="s">
        <v>621</v>
      </c>
      <c r="B758" t="s">
        <v>855</v>
      </c>
      <c r="C758" s="6">
        <v>43926</v>
      </c>
      <c r="D758" t="s">
        <v>182</v>
      </c>
      <c r="E758">
        <v>90</v>
      </c>
      <c r="F758" s="2">
        <v>13.5</v>
      </c>
      <c r="G758">
        <v>0</v>
      </c>
      <c r="H758" s="7" t="s">
        <v>480</v>
      </c>
      <c r="I758">
        <f>WEEKNUM(C758)</f>
        <v>15</v>
      </c>
      <c r="J758" s="2">
        <f>F758-((G758/100)*F758)</f>
        <v>13.5</v>
      </c>
      <c r="K758" s="2">
        <f>(G758/100)*F758</f>
        <v>0</v>
      </c>
      <c r="L758" s="3">
        <f>J758*22.5</f>
        <v>303.75</v>
      </c>
      <c r="M758" t="str">
        <f>IF(G758=0,"Private",IF(G758=15,"Italki","Preply"))</f>
        <v>Private</v>
      </c>
      <c r="N758">
        <f>IF(M758="Italki",1,0)</f>
        <v>0</v>
      </c>
      <c r="O758">
        <f>IF(M758="Preply",1,0)</f>
        <v>0</v>
      </c>
      <c r="P758">
        <f>IF(M758="Private",1,0)</f>
        <v>1</v>
      </c>
      <c r="Q758">
        <f>IF(G758=100,1,0)</f>
        <v>0</v>
      </c>
      <c r="R758" t="str">
        <f>IF(COUNTIF(pattern!$L$2:$L$100,A758),"ACTIVE","")</f>
        <v/>
      </c>
    </row>
    <row r="759" spans="1:18" x14ac:dyDescent="0.25">
      <c r="A759" t="s">
        <v>621</v>
      </c>
      <c r="B759" t="s">
        <v>855</v>
      </c>
      <c r="C759" s="6">
        <v>43932</v>
      </c>
      <c r="D759" t="s">
        <v>187</v>
      </c>
      <c r="E759">
        <v>90</v>
      </c>
      <c r="F759" s="2">
        <v>15</v>
      </c>
      <c r="G759">
        <v>0</v>
      </c>
      <c r="H759" s="7" t="s">
        <v>480</v>
      </c>
      <c r="I759">
        <f>WEEKNUM(C759)</f>
        <v>15</v>
      </c>
      <c r="J759" s="2">
        <f>F759-((G759/100)*F759)</f>
        <v>15</v>
      </c>
      <c r="K759" s="2">
        <f>(G759/100)*F759</f>
        <v>0</v>
      </c>
      <c r="L759" s="3">
        <f>J759*22.5</f>
        <v>337.5</v>
      </c>
      <c r="M759" t="str">
        <f>IF(G759=0,"Private",IF(G759=15,"Italki","Preply"))</f>
        <v>Private</v>
      </c>
      <c r="N759">
        <f>IF(M759="Italki",1,0)</f>
        <v>0</v>
      </c>
      <c r="O759">
        <f>IF(M759="Preply",1,0)</f>
        <v>0</v>
      </c>
      <c r="P759">
        <f>IF(M759="Private",1,0)</f>
        <v>1</v>
      </c>
      <c r="Q759">
        <f>IF(G759=100,1,0)</f>
        <v>0</v>
      </c>
      <c r="R759" t="str">
        <f>IF(COUNTIF(pattern!$L$2:$L$100,A759),"ACTIVE","")</f>
        <v/>
      </c>
    </row>
    <row r="760" spans="1:18" x14ac:dyDescent="0.25">
      <c r="A760" t="s">
        <v>621</v>
      </c>
      <c r="B760" t="s">
        <v>855</v>
      </c>
      <c r="C760" s="6">
        <v>43934</v>
      </c>
      <c r="D760" t="s">
        <v>192</v>
      </c>
      <c r="E760">
        <v>90</v>
      </c>
      <c r="F760" s="2">
        <v>15</v>
      </c>
      <c r="G760">
        <v>0</v>
      </c>
      <c r="H760" s="7" t="s">
        <v>480</v>
      </c>
      <c r="I760">
        <f>WEEKNUM(C760)</f>
        <v>16</v>
      </c>
      <c r="J760" s="2">
        <f>F760-((G760/100)*F760)</f>
        <v>15</v>
      </c>
      <c r="K760" s="2">
        <f>(G760/100)*F760</f>
        <v>0</v>
      </c>
      <c r="L760" s="3">
        <f>J760*22.5</f>
        <v>337.5</v>
      </c>
      <c r="M760" t="str">
        <f>IF(G760=0,"Private",IF(G760=15,"Italki","Preply"))</f>
        <v>Private</v>
      </c>
      <c r="N760">
        <f>IF(M760="Italki",1,0)</f>
        <v>0</v>
      </c>
      <c r="O760">
        <f>IF(M760="Preply",1,0)</f>
        <v>0</v>
      </c>
      <c r="P760">
        <f>IF(M760="Private",1,0)</f>
        <v>1</v>
      </c>
      <c r="Q760">
        <f>IF(G760=100,1,0)</f>
        <v>0</v>
      </c>
      <c r="R760" t="str">
        <f>IF(COUNTIF(pattern!$L$2:$L$100,A760),"ACTIVE","")</f>
        <v/>
      </c>
    </row>
    <row r="761" spans="1:18" x14ac:dyDescent="0.25">
      <c r="A761" t="s">
        <v>621</v>
      </c>
      <c r="B761" t="s">
        <v>855</v>
      </c>
      <c r="C761" s="6">
        <v>43936</v>
      </c>
      <c r="D761" t="s">
        <v>196</v>
      </c>
      <c r="E761">
        <v>90</v>
      </c>
      <c r="F761" s="2">
        <v>15</v>
      </c>
      <c r="G761">
        <v>0</v>
      </c>
      <c r="H761" s="7" t="s">
        <v>480</v>
      </c>
      <c r="I761">
        <f>WEEKNUM(C761)</f>
        <v>16</v>
      </c>
      <c r="J761" s="2">
        <f>F761-((G761/100)*F761)</f>
        <v>15</v>
      </c>
      <c r="K761" s="2">
        <f>(G761/100)*F761</f>
        <v>0</v>
      </c>
      <c r="L761" s="3">
        <f>J761*22.5</f>
        <v>337.5</v>
      </c>
      <c r="M761" t="str">
        <f>IF(G761=0,"Private",IF(G761=15,"Italki","Preply"))</f>
        <v>Private</v>
      </c>
      <c r="N761">
        <f>IF(M761="Italki",1,0)</f>
        <v>0</v>
      </c>
      <c r="O761">
        <f>IF(M761="Preply",1,0)</f>
        <v>0</v>
      </c>
      <c r="P761">
        <f>IF(M761="Private",1,0)</f>
        <v>1</v>
      </c>
      <c r="Q761">
        <f>IF(G761=100,1,0)</f>
        <v>0</v>
      </c>
      <c r="R761" t="str">
        <f>IF(COUNTIF(pattern!$L$2:$L$100,A761),"ACTIVE","")</f>
        <v/>
      </c>
    </row>
    <row r="762" spans="1:18" x14ac:dyDescent="0.25">
      <c r="A762" t="s">
        <v>621</v>
      </c>
      <c r="B762" t="s">
        <v>855</v>
      </c>
      <c r="C762" s="6">
        <v>43941</v>
      </c>
      <c r="D762" t="s">
        <v>201</v>
      </c>
      <c r="E762">
        <v>90</v>
      </c>
      <c r="F762" s="2">
        <v>15</v>
      </c>
      <c r="G762">
        <v>0</v>
      </c>
      <c r="H762" s="7" t="s">
        <v>480</v>
      </c>
      <c r="I762">
        <f>WEEKNUM(C762)</f>
        <v>17</v>
      </c>
      <c r="J762" s="2">
        <f>F762-((G762/100)*F762)</f>
        <v>15</v>
      </c>
      <c r="K762" s="2">
        <f>(G762/100)*F762</f>
        <v>0</v>
      </c>
      <c r="L762" s="3">
        <f>J762*22.5</f>
        <v>337.5</v>
      </c>
      <c r="M762" t="str">
        <f>IF(G762=0,"Private",IF(G762=15,"Italki","Preply"))</f>
        <v>Private</v>
      </c>
      <c r="N762">
        <f>IF(M762="Italki",1,0)</f>
        <v>0</v>
      </c>
      <c r="O762">
        <f>IF(M762="Preply",1,0)</f>
        <v>0</v>
      </c>
      <c r="P762">
        <f>IF(M762="Private",1,0)</f>
        <v>1</v>
      </c>
      <c r="Q762">
        <f>IF(G762=100,1,0)</f>
        <v>0</v>
      </c>
      <c r="R762" t="str">
        <f>IF(COUNTIF(pattern!$L$2:$L$100,A762),"ACTIVE","")</f>
        <v/>
      </c>
    </row>
    <row r="763" spans="1:18" x14ac:dyDescent="0.25">
      <c r="A763" t="s">
        <v>621</v>
      </c>
      <c r="B763" t="s">
        <v>855</v>
      </c>
      <c r="C763" s="6">
        <v>43948</v>
      </c>
      <c r="D763" t="s">
        <v>1</v>
      </c>
      <c r="E763">
        <v>90</v>
      </c>
      <c r="F763" s="2">
        <v>15</v>
      </c>
      <c r="G763">
        <v>0</v>
      </c>
      <c r="H763" s="7" t="s">
        <v>480</v>
      </c>
      <c r="I763">
        <f>WEEKNUM(C763)</f>
        <v>18</v>
      </c>
      <c r="J763" s="2">
        <f>F763-((G763/100)*F763)</f>
        <v>15</v>
      </c>
      <c r="K763" s="2">
        <f>(G763/100)*F763</f>
        <v>0</v>
      </c>
      <c r="L763" s="3">
        <f>J763*22.5</f>
        <v>337.5</v>
      </c>
      <c r="M763" t="str">
        <f>IF(G763=0,"Private",IF(G763=15,"Italki","Preply"))</f>
        <v>Private</v>
      </c>
      <c r="N763">
        <f>IF(M763="Italki",1,0)</f>
        <v>0</v>
      </c>
      <c r="O763">
        <f>IF(M763="Preply",1,0)</f>
        <v>0</v>
      </c>
      <c r="P763">
        <f>IF(M763="Private",1,0)</f>
        <v>1</v>
      </c>
      <c r="Q763">
        <f>IF(G763=100,1,0)</f>
        <v>0</v>
      </c>
      <c r="R763" t="str">
        <f>IF(COUNTIF(pattern!$L$2:$L$100,A763),"ACTIVE","")</f>
        <v/>
      </c>
    </row>
    <row r="764" spans="1:18" x14ac:dyDescent="0.25">
      <c r="A764" t="s">
        <v>621</v>
      </c>
      <c r="B764" t="s">
        <v>855</v>
      </c>
      <c r="C764" s="6">
        <v>43950</v>
      </c>
      <c r="D764" t="s">
        <v>209</v>
      </c>
      <c r="E764">
        <v>90</v>
      </c>
      <c r="F764" s="2">
        <v>15</v>
      </c>
      <c r="G764">
        <v>0</v>
      </c>
      <c r="H764" s="7" t="s">
        <v>480</v>
      </c>
      <c r="I764">
        <f>WEEKNUM(C764)</f>
        <v>18</v>
      </c>
      <c r="J764" s="2">
        <f>F764-((G764/100)*F764)</f>
        <v>15</v>
      </c>
      <c r="K764" s="2">
        <f>(G764/100)*F764</f>
        <v>0</v>
      </c>
      <c r="L764" s="3">
        <f>J764*22.5</f>
        <v>337.5</v>
      </c>
      <c r="M764" t="str">
        <f>IF(G764=0,"Private",IF(G764=15,"Italki","Preply"))</f>
        <v>Private</v>
      </c>
      <c r="N764">
        <f>IF(M764="Italki",1,0)</f>
        <v>0</v>
      </c>
      <c r="O764">
        <f>IF(M764="Preply",1,0)</f>
        <v>0</v>
      </c>
      <c r="P764">
        <f>IF(M764="Private",1,0)</f>
        <v>1</v>
      </c>
      <c r="Q764">
        <f>IF(G764=100,1,0)</f>
        <v>0</v>
      </c>
      <c r="R764" t="str">
        <f>IF(COUNTIF(pattern!$L$2:$L$100,A764),"ACTIVE","")</f>
        <v/>
      </c>
    </row>
    <row r="765" spans="1:18" x14ac:dyDescent="0.25">
      <c r="A765" t="s">
        <v>621</v>
      </c>
      <c r="B765" t="s">
        <v>855</v>
      </c>
      <c r="C765" s="6">
        <v>43955</v>
      </c>
      <c r="D765" t="s">
        <v>213</v>
      </c>
      <c r="E765">
        <v>90</v>
      </c>
      <c r="F765" s="2">
        <v>15</v>
      </c>
      <c r="G765">
        <v>0</v>
      </c>
      <c r="H765" s="7" t="s">
        <v>480</v>
      </c>
      <c r="I765">
        <f>WEEKNUM(C765)</f>
        <v>19</v>
      </c>
      <c r="J765" s="2">
        <f>F765-((G765/100)*F765)</f>
        <v>15</v>
      </c>
      <c r="K765" s="2">
        <f>(G765/100)*F765</f>
        <v>0</v>
      </c>
      <c r="L765" s="3">
        <f>J765*22.5</f>
        <v>337.5</v>
      </c>
      <c r="M765" t="str">
        <f>IF(G765=0,"Private",IF(G765=15,"Italki","Preply"))</f>
        <v>Private</v>
      </c>
      <c r="N765">
        <f>IF(M765="Italki",1,0)</f>
        <v>0</v>
      </c>
      <c r="O765">
        <f>IF(M765="Preply",1,0)</f>
        <v>0</v>
      </c>
      <c r="P765">
        <f>IF(M765="Private",1,0)</f>
        <v>1</v>
      </c>
      <c r="Q765">
        <f>IF(G765=100,1,0)</f>
        <v>0</v>
      </c>
      <c r="R765" t="str">
        <f>IF(COUNTIF(pattern!$L$2:$L$100,A765),"ACTIVE","")</f>
        <v/>
      </c>
    </row>
    <row r="766" spans="1:18" x14ac:dyDescent="0.25">
      <c r="A766" t="s">
        <v>621</v>
      </c>
      <c r="B766" t="s">
        <v>855</v>
      </c>
      <c r="C766" s="6">
        <v>43962</v>
      </c>
      <c r="D766" t="s">
        <v>217</v>
      </c>
      <c r="E766">
        <v>90</v>
      </c>
      <c r="F766" s="2">
        <v>15</v>
      </c>
      <c r="G766">
        <v>0</v>
      </c>
      <c r="H766" s="7" t="s">
        <v>480</v>
      </c>
      <c r="I766">
        <f>WEEKNUM(C766)</f>
        <v>20</v>
      </c>
      <c r="J766" s="2">
        <f>F766-((G766/100)*F766)</f>
        <v>15</v>
      </c>
      <c r="K766" s="2">
        <f>(G766/100)*F766</f>
        <v>0</v>
      </c>
      <c r="L766" s="3">
        <f>J766*22.5</f>
        <v>337.5</v>
      </c>
      <c r="M766" t="str">
        <f>IF(G766=0,"Private",IF(G766=15,"Italki","Preply"))</f>
        <v>Private</v>
      </c>
      <c r="N766">
        <f>IF(M766="Italki",1,0)</f>
        <v>0</v>
      </c>
      <c r="O766">
        <f>IF(M766="Preply",1,0)</f>
        <v>0</v>
      </c>
      <c r="P766">
        <f>IF(M766="Private",1,0)</f>
        <v>1</v>
      </c>
      <c r="Q766">
        <f>IF(G766=100,1,0)</f>
        <v>0</v>
      </c>
      <c r="R766" t="str">
        <f>IF(COUNTIF(pattern!$L$2:$L$100,A766),"ACTIVE","")</f>
        <v/>
      </c>
    </row>
    <row r="767" spans="1:18" x14ac:dyDescent="0.25">
      <c r="A767" t="s">
        <v>621</v>
      </c>
      <c r="B767" t="s">
        <v>855</v>
      </c>
      <c r="C767" s="6">
        <v>43969</v>
      </c>
      <c r="D767" t="s">
        <v>221</v>
      </c>
      <c r="E767">
        <v>90</v>
      </c>
      <c r="F767" s="2">
        <v>15</v>
      </c>
      <c r="G767">
        <v>0</v>
      </c>
      <c r="H767" s="7" t="s">
        <v>480</v>
      </c>
      <c r="I767">
        <f>WEEKNUM(C767)</f>
        <v>21</v>
      </c>
      <c r="J767" s="2">
        <f>F767-((G767/100)*F767)</f>
        <v>15</v>
      </c>
      <c r="K767" s="2">
        <f>(G767/100)*F767</f>
        <v>0</v>
      </c>
      <c r="L767" s="3">
        <f>J767*22.5</f>
        <v>337.5</v>
      </c>
      <c r="M767" t="str">
        <f>IF(G767=0,"Private",IF(G767=15,"Italki","Preply"))</f>
        <v>Private</v>
      </c>
      <c r="N767">
        <f>IF(M767="Italki",1,0)</f>
        <v>0</v>
      </c>
      <c r="O767">
        <f>IF(M767="Preply",1,0)</f>
        <v>0</v>
      </c>
      <c r="P767">
        <f>IF(M767="Private",1,0)</f>
        <v>1</v>
      </c>
      <c r="Q767">
        <f>IF(G767=100,1,0)</f>
        <v>0</v>
      </c>
      <c r="R767" t="str">
        <f>IF(COUNTIF(pattern!$L$2:$L$100,A767),"ACTIVE","")</f>
        <v/>
      </c>
    </row>
    <row r="768" spans="1:18" x14ac:dyDescent="0.25">
      <c r="A768" t="s">
        <v>621</v>
      </c>
      <c r="B768" t="s">
        <v>855</v>
      </c>
      <c r="C768" s="6">
        <v>44569</v>
      </c>
      <c r="D768" t="s">
        <v>333</v>
      </c>
      <c r="E768">
        <v>45</v>
      </c>
      <c r="F768" s="2">
        <v>9.375</v>
      </c>
      <c r="G768">
        <v>0</v>
      </c>
      <c r="H768" s="7" t="s">
        <v>480</v>
      </c>
      <c r="I768">
        <f>WEEKNUM(C768)</f>
        <v>2</v>
      </c>
      <c r="J768" s="2">
        <f>F768-((G768/100)*F768)</f>
        <v>9.375</v>
      </c>
      <c r="K768" s="2">
        <f>(G768/100)*F768</f>
        <v>0</v>
      </c>
      <c r="L768" s="3">
        <f>J768*22.5</f>
        <v>210.9375</v>
      </c>
      <c r="M768" t="str">
        <f>IF(G768=0,"Private",IF(G768=15,"Italki","Preply"))</f>
        <v>Private</v>
      </c>
      <c r="N768">
        <f>IF(M768="Italki",1,0)</f>
        <v>0</v>
      </c>
      <c r="O768">
        <f>IF(M768="Preply",1,0)</f>
        <v>0</v>
      </c>
      <c r="P768">
        <f>IF(M768="Private",1,0)</f>
        <v>1</v>
      </c>
      <c r="Q768">
        <f>IF(G768=100,1,0)</f>
        <v>0</v>
      </c>
      <c r="R768" t="str">
        <f>IF(COUNTIF(pattern!$L$2:$L$100,A768),"ACTIVE","")</f>
        <v/>
      </c>
    </row>
    <row r="769" spans="1:18" x14ac:dyDescent="0.25">
      <c r="A769" t="s">
        <v>621</v>
      </c>
      <c r="B769" t="s">
        <v>855</v>
      </c>
      <c r="C769" s="6">
        <v>44583</v>
      </c>
      <c r="D769" t="s">
        <v>334</v>
      </c>
      <c r="E769">
        <v>45</v>
      </c>
      <c r="F769" s="2">
        <v>9.375</v>
      </c>
      <c r="G769">
        <v>0</v>
      </c>
      <c r="H769" s="7" t="s">
        <v>480</v>
      </c>
      <c r="I769">
        <f>WEEKNUM(C769)</f>
        <v>4</v>
      </c>
      <c r="J769" s="2">
        <f>F769-((G769/100)*F769)</f>
        <v>9.375</v>
      </c>
      <c r="K769" s="2">
        <f>(G769/100)*F769</f>
        <v>0</v>
      </c>
      <c r="L769" s="3">
        <f>J769*22.5</f>
        <v>210.9375</v>
      </c>
      <c r="M769" t="str">
        <f>IF(G769=0,"Private",IF(G769=15,"Italki","Preply"))</f>
        <v>Private</v>
      </c>
      <c r="N769">
        <f>IF(M769="Italki",1,0)</f>
        <v>0</v>
      </c>
      <c r="O769">
        <f>IF(M769="Preply",1,0)</f>
        <v>0</v>
      </c>
      <c r="P769">
        <f>IF(M769="Private",1,0)</f>
        <v>1</v>
      </c>
      <c r="Q769">
        <f>IF(G769=100,1,0)</f>
        <v>0</v>
      </c>
      <c r="R769" t="str">
        <f>IF(COUNTIF(pattern!$L$2:$L$100,A769),"ACTIVE","")</f>
        <v/>
      </c>
    </row>
    <row r="770" spans="1:18" x14ac:dyDescent="0.25">
      <c r="A770" t="s">
        <v>621</v>
      </c>
      <c r="B770" t="s">
        <v>855</v>
      </c>
      <c r="C770" s="6">
        <v>44650</v>
      </c>
      <c r="D770" t="s">
        <v>332</v>
      </c>
      <c r="E770">
        <v>45</v>
      </c>
      <c r="F770" s="2">
        <v>9.375</v>
      </c>
      <c r="G770">
        <v>0</v>
      </c>
      <c r="H770" s="7" t="s">
        <v>480</v>
      </c>
      <c r="I770">
        <f>WEEKNUM(C770)</f>
        <v>14</v>
      </c>
      <c r="J770" s="2">
        <f>F770-((G770/100)*F770)</f>
        <v>9.375</v>
      </c>
      <c r="K770" s="2">
        <f>(G770/100)*F770</f>
        <v>0</v>
      </c>
      <c r="L770" s="3">
        <f>J770*22.5</f>
        <v>210.9375</v>
      </c>
      <c r="M770" t="str">
        <f>IF(G770=0,"Private",IF(G770=15,"Italki","Preply"))</f>
        <v>Private</v>
      </c>
      <c r="N770">
        <f>IF(M770="Italki",1,0)</f>
        <v>0</v>
      </c>
      <c r="O770">
        <f>IF(M770="Preply",1,0)</f>
        <v>0</v>
      </c>
      <c r="P770">
        <f>IF(M770="Private",1,0)</f>
        <v>1</v>
      </c>
      <c r="Q770">
        <f>IF(G770=100,1,0)</f>
        <v>0</v>
      </c>
      <c r="R770" t="str">
        <f>IF(COUNTIF(pattern!$L$2:$L$100,A770),"ACTIVE","")</f>
        <v/>
      </c>
    </row>
    <row r="771" spans="1:18" x14ac:dyDescent="0.25">
      <c r="A771" t="s">
        <v>621</v>
      </c>
      <c r="B771" t="s">
        <v>855</v>
      </c>
      <c r="C771" s="6">
        <v>44662</v>
      </c>
      <c r="D771" t="s">
        <v>331</v>
      </c>
      <c r="E771">
        <v>45</v>
      </c>
      <c r="F771" s="2">
        <v>9.375</v>
      </c>
      <c r="G771">
        <v>0</v>
      </c>
      <c r="H771" s="7" t="s">
        <v>480</v>
      </c>
      <c r="I771">
        <f>WEEKNUM(C771)</f>
        <v>16</v>
      </c>
      <c r="J771" s="2">
        <f>F771-((G771/100)*F771)</f>
        <v>9.375</v>
      </c>
      <c r="K771" s="2">
        <f>(G771/100)*F771</f>
        <v>0</v>
      </c>
      <c r="L771" s="3">
        <f>J771*22.5</f>
        <v>210.9375</v>
      </c>
      <c r="M771" t="str">
        <f>IF(G771=0,"Private",IF(G771=15,"Italki","Preply"))</f>
        <v>Private</v>
      </c>
      <c r="N771">
        <f>IF(M771="Italki",1,0)</f>
        <v>0</v>
      </c>
      <c r="O771">
        <f>IF(M771="Preply",1,0)</f>
        <v>0</v>
      </c>
      <c r="P771">
        <f>IF(M771="Private",1,0)</f>
        <v>1</v>
      </c>
      <c r="Q771">
        <f>IF(G771=100,1,0)</f>
        <v>0</v>
      </c>
      <c r="R771" t="str">
        <f>IF(COUNTIF(pattern!$L$2:$L$100,A771),"ACTIVE","")</f>
        <v/>
      </c>
    </row>
    <row r="772" spans="1:18" x14ac:dyDescent="0.25">
      <c r="A772" t="s">
        <v>621</v>
      </c>
      <c r="B772" t="s">
        <v>855</v>
      </c>
      <c r="C772" s="6">
        <v>44665</v>
      </c>
      <c r="D772" t="s">
        <v>330</v>
      </c>
      <c r="E772">
        <v>45</v>
      </c>
      <c r="F772" s="2">
        <v>9.375</v>
      </c>
      <c r="G772">
        <v>0</v>
      </c>
      <c r="H772" s="7" t="s">
        <v>480</v>
      </c>
      <c r="I772">
        <f>WEEKNUM(C772)</f>
        <v>16</v>
      </c>
      <c r="J772" s="2">
        <f>F772-((G772/100)*F772)</f>
        <v>9.375</v>
      </c>
      <c r="K772" s="2">
        <f>(G772/100)*F772</f>
        <v>0</v>
      </c>
      <c r="L772" s="3">
        <f>J772*22.5</f>
        <v>210.9375</v>
      </c>
      <c r="M772" t="str">
        <f>IF(G772=0,"Private",IF(G772=15,"Italki","Preply"))</f>
        <v>Private</v>
      </c>
      <c r="N772">
        <f>IF(M772="Italki",1,0)</f>
        <v>0</v>
      </c>
      <c r="O772">
        <f>IF(M772="Preply",1,0)</f>
        <v>0</v>
      </c>
      <c r="P772">
        <f>IF(M772="Private",1,0)</f>
        <v>1</v>
      </c>
      <c r="Q772">
        <f>IF(G772=100,1,0)</f>
        <v>0</v>
      </c>
      <c r="R772" t="str">
        <f>IF(COUNTIF(pattern!$L$2:$L$100,A772),"ACTIVE","")</f>
        <v/>
      </c>
    </row>
    <row r="773" spans="1:18" x14ac:dyDescent="0.25">
      <c r="A773" t="s">
        <v>621</v>
      </c>
      <c r="B773" t="s">
        <v>855</v>
      </c>
      <c r="C773" s="6">
        <v>44672</v>
      </c>
      <c r="D773" t="s">
        <v>358</v>
      </c>
      <c r="E773">
        <v>45</v>
      </c>
      <c r="F773" s="2">
        <v>9.375</v>
      </c>
      <c r="G773">
        <v>0</v>
      </c>
      <c r="H773" s="7" t="s">
        <v>480</v>
      </c>
      <c r="I773">
        <f>WEEKNUM(C773)</f>
        <v>17</v>
      </c>
      <c r="J773" s="2">
        <f>F773-((G773/100)*F773)</f>
        <v>9.375</v>
      </c>
      <c r="K773" s="2">
        <f>(G773/100)*F773</f>
        <v>0</v>
      </c>
      <c r="L773" s="3">
        <f>J773*22.5</f>
        <v>210.9375</v>
      </c>
      <c r="M773" t="str">
        <f>IF(G773=0,"Private",IF(G773=15,"Italki","Preply"))</f>
        <v>Private</v>
      </c>
      <c r="N773">
        <f>IF(M773="Italki",1,0)</f>
        <v>0</v>
      </c>
      <c r="O773">
        <f>IF(M773="Preply",1,0)</f>
        <v>0</v>
      </c>
      <c r="P773">
        <f>IF(M773="Private",1,0)</f>
        <v>1</v>
      </c>
      <c r="Q773">
        <f>IF(G773=100,1,0)</f>
        <v>0</v>
      </c>
      <c r="R773" t="str">
        <f>IF(COUNTIF(pattern!$L$2:$L$100,A773),"ACTIVE","")</f>
        <v/>
      </c>
    </row>
    <row r="774" spans="1:18" x14ac:dyDescent="0.25">
      <c r="A774" t="s">
        <v>621</v>
      </c>
      <c r="B774" t="s">
        <v>855</v>
      </c>
      <c r="C774" s="6">
        <v>44677</v>
      </c>
      <c r="D774" t="s">
        <v>359</v>
      </c>
      <c r="E774">
        <v>45</v>
      </c>
      <c r="F774" s="2">
        <v>9.375</v>
      </c>
      <c r="G774">
        <v>0</v>
      </c>
      <c r="H774" s="7" t="s">
        <v>480</v>
      </c>
      <c r="I774">
        <f>WEEKNUM(C774)</f>
        <v>18</v>
      </c>
      <c r="J774" s="2">
        <f>F774-((G774/100)*F774)</f>
        <v>9.375</v>
      </c>
      <c r="K774" s="2">
        <f>(G774/100)*F774</f>
        <v>0</v>
      </c>
      <c r="L774" s="3">
        <f>J774*22.5</f>
        <v>210.9375</v>
      </c>
      <c r="M774" t="str">
        <f>IF(G774=0,"Private",IF(G774=15,"Italki","Preply"))</f>
        <v>Private</v>
      </c>
      <c r="N774">
        <f>IF(M774="Italki",1,0)</f>
        <v>0</v>
      </c>
      <c r="O774">
        <f>IF(M774="Preply",1,0)</f>
        <v>0</v>
      </c>
      <c r="P774">
        <f>IF(M774="Private",1,0)</f>
        <v>1</v>
      </c>
      <c r="Q774">
        <f>IF(G774=100,1,0)</f>
        <v>0</v>
      </c>
      <c r="R774" t="str">
        <f>IF(COUNTIF(pattern!$L$2:$L$100,A774),"ACTIVE","")</f>
        <v/>
      </c>
    </row>
    <row r="775" spans="1:18" x14ac:dyDescent="0.25">
      <c r="A775" t="s">
        <v>621</v>
      </c>
      <c r="B775" t="s">
        <v>855</v>
      </c>
      <c r="C775" s="6">
        <v>44690</v>
      </c>
      <c r="D775" t="s">
        <v>343</v>
      </c>
      <c r="E775">
        <v>45</v>
      </c>
      <c r="F775" s="2">
        <v>9.375</v>
      </c>
      <c r="G775">
        <v>0</v>
      </c>
      <c r="H775" s="7" t="s">
        <v>480</v>
      </c>
      <c r="I775">
        <f>WEEKNUM(C775)</f>
        <v>20</v>
      </c>
      <c r="J775" s="2">
        <f>F775-((G775/100)*F775)</f>
        <v>9.375</v>
      </c>
      <c r="K775" s="2">
        <f>(G775/100)*F775</f>
        <v>0</v>
      </c>
      <c r="L775" s="3">
        <f>J775*22.5</f>
        <v>210.9375</v>
      </c>
      <c r="M775" t="str">
        <f>IF(G775=0,"Private",IF(G775=15,"Italki","Preply"))</f>
        <v>Private</v>
      </c>
      <c r="N775">
        <f>IF(M775="Italki",1,0)</f>
        <v>0</v>
      </c>
      <c r="O775">
        <f>IF(M775="Preply",1,0)</f>
        <v>0</v>
      </c>
      <c r="P775">
        <f>IF(M775="Private",1,0)</f>
        <v>1</v>
      </c>
      <c r="Q775">
        <f>IF(G775=100,1,0)</f>
        <v>0</v>
      </c>
      <c r="R775" t="str">
        <f>IF(COUNTIF(pattern!$L$2:$L$100,A775),"ACTIVE","")</f>
        <v/>
      </c>
    </row>
    <row r="776" spans="1:18" x14ac:dyDescent="0.25">
      <c r="A776" t="s">
        <v>621</v>
      </c>
      <c r="B776" t="s">
        <v>855</v>
      </c>
      <c r="C776" s="6">
        <v>44692</v>
      </c>
      <c r="D776" t="s">
        <v>360</v>
      </c>
      <c r="E776">
        <v>45</v>
      </c>
      <c r="F776" s="2">
        <v>9.375</v>
      </c>
      <c r="G776">
        <v>0</v>
      </c>
      <c r="H776" s="7" t="s">
        <v>480</v>
      </c>
      <c r="I776">
        <f>WEEKNUM(C776)</f>
        <v>20</v>
      </c>
      <c r="J776" s="2">
        <f>F776-((G776/100)*F776)</f>
        <v>9.375</v>
      </c>
      <c r="K776" s="2">
        <f>(G776/100)*F776</f>
        <v>0</v>
      </c>
      <c r="L776" s="3">
        <f>J776*22.5</f>
        <v>210.9375</v>
      </c>
      <c r="M776" t="str">
        <f>IF(G776=0,"Private",IF(G776=15,"Italki","Preply"))</f>
        <v>Private</v>
      </c>
      <c r="N776">
        <f>IF(M776="Italki",1,0)</f>
        <v>0</v>
      </c>
      <c r="O776">
        <f>IF(M776="Preply",1,0)</f>
        <v>0</v>
      </c>
      <c r="P776">
        <f>IF(M776="Private",1,0)</f>
        <v>1</v>
      </c>
      <c r="Q776">
        <f>IF(G776=100,1,0)</f>
        <v>0</v>
      </c>
      <c r="R776" t="str">
        <f>IF(COUNTIF(pattern!$L$2:$L$100,A776),"ACTIVE","")</f>
        <v/>
      </c>
    </row>
    <row r="777" spans="1:18" x14ac:dyDescent="0.25">
      <c r="A777" t="s">
        <v>621</v>
      </c>
      <c r="B777" t="s">
        <v>855</v>
      </c>
      <c r="C777" s="6">
        <v>44699</v>
      </c>
      <c r="D777" t="s">
        <v>346</v>
      </c>
      <c r="E777">
        <v>45</v>
      </c>
      <c r="F777" s="2">
        <v>9.375</v>
      </c>
      <c r="G777">
        <v>0</v>
      </c>
      <c r="H777" s="7" t="s">
        <v>480</v>
      </c>
      <c r="I777">
        <f>WEEKNUM(C777)</f>
        <v>21</v>
      </c>
      <c r="J777" s="2">
        <f>F777-((G777/100)*F777)</f>
        <v>9.375</v>
      </c>
      <c r="K777" s="2">
        <f>(G777/100)*F777</f>
        <v>0</v>
      </c>
      <c r="L777" s="3">
        <f>J777*22.5</f>
        <v>210.9375</v>
      </c>
      <c r="M777" t="str">
        <f>IF(G777=0,"Private",IF(G777=15,"Italki","Preply"))</f>
        <v>Private</v>
      </c>
      <c r="N777">
        <f>IF(M777="Italki",1,0)</f>
        <v>0</v>
      </c>
      <c r="O777">
        <f>IF(M777="Preply",1,0)</f>
        <v>0</v>
      </c>
      <c r="P777">
        <f>IF(M777="Private",1,0)</f>
        <v>1</v>
      </c>
      <c r="Q777">
        <f>IF(G777=100,1,0)</f>
        <v>0</v>
      </c>
      <c r="R777" t="str">
        <f>IF(COUNTIF(pattern!$L$2:$L$100,A777),"ACTIVE","")</f>
        <v/>
      </c>
    </row>
    <row r="778" spans="1:18" x14ac:dyDescent="0.25">
      <c r="A778" t="s">
        <v>621</v>
      </c>
      <c r="B778" t="s">
        <v>855</v>
      </c>
      <c r="C778" s="6">
        <v>44705</v>
      </c>
      <c r="D778" t="s">
        <v>348</v>
      </c>
      <c r="E778">
        <v>45</v>
      </c>
      <c r="F778" s="2">
        <v>9.375</v>
      </c>
      <c r="G778">
        <v>0</v>
      </c>
      <c r="H778" s="7" t="s">
        <v>480</v>
      </c>
      <c r="I778">
        <f>WEEKNUM(C778)</f>
        <v>22</v>
      </c>
      <c r="J778" s="2">
        <f>F778-((G778/100)*F778)</f>
        <v>9.375</v>
      </c>
      <c r="K778" s="2">
        <f>(G778/100)*F778</f>
        <v>0</v>
      </c>
      <c r="L778" s="3">
        <f>J778*22.5</f>
        <v>210.9375</v>
      </c>
      <c r="M778" t="str">
        <f>IF(G778=0,"Private",IF(G778=15,"Italki","Preply"))</f>
        <v>Private</v>
      </c>
      <c r="N778">
        <f>IF(M778="Italki",1,0)</f>
        <v>0</v>
      </c>
      <c r="O778">
        <f>IF(M778="Preply",1,0)</f>
        <v>0</v>
      </c>
      <c r="P778">
        <f>IF(M778="Private",1,0)</f>
        <v>1</v>
      </c>
      <c r="Q778">
        <f>IF(G778=100,1,0)</f>
        <v>0</v>
      </c>
      <c r="R778" t="str">
        <f>IF(COUNTIF(pattern!$L$2:$L$100,A778),"ACTIVE","")</f>
        <v/>
      </c>
    </row>
    <row r="779" spans="1:18" x14ac:dyDescent="0.25">
      <c r="A779" t="s">
        <v>621</v>
      </c>
      <c r="B779" t="s">
        <v>855</v>
      </c>
      <c r="C779" s="6">
        <v>44711</v>
      </c>
      <c r="D779" t="s">
        <v>357</v>
      </c>
      <c r="E779">
        <v>45</v>
      </c>
      <c r="F779" s="2">
        <v>9.375</v>
      </c>
      <c r="G779">
        <v>0</v>
      </c>
      <c r="H779" s="7" t="s">
        <v>480</v>
      </c>
      <c r="I779">
        <f>WEEKNUM(C779)</f>
        <v>23</v>
      </c>
      <c r="J779" s="2">
        <f>F779-((G779/100)*F779)</f>
        <v>9.375</v>
      </c>
      <c r="K779" s="2">
        <f>(G779/100)*F779</f>
        <v>0</v>
      </c>
      <c r="L779" s="3">
        <f>J779*22.5</f>
        <v>210.9375</v>
      </c>
      <c r="M779" t="str">
        <f>IF(G779=0,"Private",IF(G779=15,"Italki","Preply"))</f>
        <v>Private</v>
      </c>
      <c r="N779">
        <f>IF(M779="Italki",1,0)</f>
        <v>0</v>
      </c>
      <c r="O779">
        <f>IF(M779="Preply",1,0)</f>
        <v>0</v>
      </c>
      <c r="P779">
        <f>IF(M779="Private",1,0)</f>
        <v>1</v>
      </c>
      <c r="Q779">
        <f>IF(G779=100,1,0)</f>
        <v>0</v>
      </c>
      <c r="R779" t="str">
        <f>IF(COUNTIF(pattern!$L$2:$L$100,A779),"ACTIVE","")</f>
        <v/>
      </c>
    </row>
    <row r="780" spans="1:18" x14ac:dyDescent="0.25">
      <c r="A780" t="s">
        <v>621</v>
      </c>
      <c r="B780" t="s">
        <v>855</v>
      </c>
      <c r="C780" s="6">
        <v>44712</v>
      </c>
      <c r="D780" t="s">
        <v>362</v>
      </c>
      <c r="E780">
        <v>45</v>
      </c>
      <c r="F780" s="2">
        <v>9.375</v>
      </c>
      <c r="G780">
        <v>0</v>
      </c>
      <c r="H780" s="7" t="s">
        <v>480</v>
      </c>
      <c r="I780">
        <f>WEEKNUM(C780)</f>
        <v>23</v>
      </c>
      <c r="J780" s="2">
        <f>F780-((G780/100)*F780)</f>
        <v>9.375</v>
      </c>
      <c r="K780" s="2">
        <f>(G780/100)*F780</f>
        <v>0</v>
      </c>
      <c r="L780" s="3">
        <f>J780*22.5</f>
        <v>210.9375</v>
      </c>
      <c r="M780" t="str">
        <f>IF(G780=0,"Private",IF(G780=15,"Italki","Preply"))</f>
        <v>Private</v>
      </c>
      <c r="N780">
        <f>IF(M780="Italki",1,0)</f>
        <v>0</v>
      </c>
      <c r="O780">
        <f>IF(M780="Preply",1,0)</f>
        <v>0</v>
      </c>
      <c r="P780">
        <f>IF(M780="Private",1,0)</f>
        <v>1</v>
      </c>
      <c r="Q780">
        <f>IF(G780=100,1,0)</f>
        <v>0</v>
      </c>
      <c r="R780" t="str">
        <f>IF(COUNTIF(pattern!$L$2:$L$100,A780),"ACTIVE","")</f>
        <v/>
      </c>
    </row>
    <row r="781" spans="1:18" x14ac:dyDescent="0.25">
      <c r="A781" t="s">
        <v>369</v>
      </c>
      <c r="B781" t="s">
        <v>856</v>
      </c>
      <c r="C781" s="6">
        <v>44720</v>
      </c>
      <c r="D781" t="s">
        <v>365</v>
      </c>
      <c r="E781">
        <v>60</v>
      </c>
      <c r="F781" s="2">
        <v>22</v>
      </c>
      <c r="G781">
        <v>100</v>
      </c>
      <c r="H781" t="s">
        <v>479</v>
      </c>
      <c r="I781">
        <f>WEEKNUM(C781)</f>
        <v>24</v>
      </c>
      <c r="J781" s="2">
        <f>F781-((G781/100)*F781)</f>
        <v>0</v>
      </c>
      <c r="K781" s="2">
        <f>(G781/100)*F781</f>
        <v>22</v>
      </c>
      <c r="L781" s="3">
        <f>J781*22.5</f>
        <v>0</v>
      </c>
      <c r="M781" t="str">
        <f>IF(G781=0,"Private",IF(G781=15,"Italki","Preply"))</f>
        <v>Preply</v>
      </c>
      <c r="N781">
        <f>IF(M781="Italki",1,0)</f>
        <v>0</v>
      </c>
      <c r="O781">
        <f>IF(M781="Preply",1,0)</f>
        <v>1</v>
      </c>
      <c r="P781">
        <f>IF(M781="Private",1,0)</f>
        <v>0</v>
      </c>
      <c r="Q781">
        <f>IF(G781=100,1,0)</f>
        <v>1</v>
      </c>
      <c r="R781" t="str">
        <f>IF(COUNTIF(pattern!$L$2:$L$100,A781),"ACTIVE","")</f>
        <v/>
      </c>
    </row>
    <row r="782" spans="1:18" x14ac:dyDescent="0.25">
      <c r="A782" t="s">
        <v>369</v>
      </c>
      <c r="B782" t="s">
        <v>856</v>
      </c>
      <c r="C782" s="6">
        <v>44727</v>
      </c>
      <c r="D782" t="s">
        <v>44</v>
      </c>
      <c r="E782">
        <v>60</v>
      </c>
      <c r="F782" s="2">
        <v>22</v>
      </c>
      <c r="G782">
        <v>22</v>
      </c>
      <c r="H782" t="s">
        <v>479</v>
      </c>
      <c r="I782">
        <f>WEEKNUM(C782)</f>
        <v>25</v>
      </c>
      <c r="J782" s="2">
        <f>F782-((G782/100)*F782)</f>
        <v>17.16</v>
      </c>
      <c r="K782" s="2">
        <f>(G782/100)*F782</f>
        <v>4.84</v>
      </c>
      <c r="L782" s="3">
        <f>J782*22.5</f>
        <v>386.1</v>
      </c>
      <c r="M782" t="str">
        <f>IF(G782=0,"Private",IF(G782=15,"Italki","Preply"))</f>
        <v>Preply</v>
      </c>
      <c r="N782">
        <f>IF(M782="Italki",1,0)</f>
        <v>0</v>
      </c>
      <c r="O782">
        <f>IF(M782="Preply",1,0)</f>
        <v>1</v>
      </c>
      <c r="P782">
        <f>IF(M782="Private",1,0)</f>
        <v>0</v>
      </c>
      <c r="Q782">
        <f>IF(G782=100,1,0)</f>
        <v>0</v>
      </c>
      <c r="R782" t="str">
        <f>IF(COUNTIF(pattern!$L$2:$L$100,A782),"ACTIVE","")</f>
        <v/>
      </c>
    </row>
    <row r="783" spans="1:18" x14ac:dyDescent="0.25">
      <c r="A783" t="s">
        <v>369</v>
      </c>
      <c r="B783" t="s">
        <v>856</v>
      </c>
      <c r="C783" s="6">
        <v>44729</v>
      </c>
      <c r="D783" t="s">
        <v>296</v>
      </c>
      <c r="E783">
        <v>60</v>
      </c>
      <c r="F783" s="2">
        <v>22</v>
      </c>
      <c r="G783">
        <v>22</v>
      </c>
      <c r="H783" t="s">
        <v>479</v>
      </c>
      <c r="I783">
        <f>WEEKNUM(C783)</f>
        <v>25</v>
      </c>
      <c r="J783" s="2">
        <f>F783-((G783/100)*F783)</f>
        <v>17.16</v>
      </c>
      <c r="K783" s="2">
        <f>(G783/100)*F783</f>
        <v>4.84</v>
      </c>
      <c r="L783" s="3">
        <f>J783*22.5</f>
        <v>386.1</v>
      </c>
      <c r="M783" t="str">
        <f>IF(G783=0,"Private",IF(G783=15,"Italki","Preply"))</f>
        <v>Preply</v>
      </c>
      <c r="N783">
        <f>IF(M783="Italki",1,0)</f>
        <v>0</v>
      </c>
      <c r="O783">
        <f>IF(M783="Preply",1,0)</f>
        <v>1</v>
      </c>
      <c r="P783">
        <f>IF(M783="Private",1,0)</f>
        <v>0</v>
      </c>
      <c r="Q783">
        <f>IF(G783=100,1,0)</f>
        <v>0</v>
      </c>
      <c r="R783" t="str">
        <f>IF(COUNTIF(pattern!$L$2:$L$100,A783),"ACTIVE","")</f>
        <v/>
      </c>
    </row>
    <row r="784" spans="1:18" x14ac:dyDescent="0.25">
      <c r="A784" t="s">
        <v>369</v>
      </c>
      <c r="B784" t="s">
        <v>856</v>
      </c>
      <c r="C784" s="6">
        <v>44734</v>
      </c>
      <c r="D784" t="s">
        <v>641</v>
      </c>
      <c r="E784">
        <v>60</v>
      </c>
      <c r="F784" s="2">
        <v>22</v>
      </c>
      <c r="G784">
        <v>22</v>
      </c>
      <c r="H784" t="s">
        <v>479</v>
      </c>
      <c r="I784">
        <f>WEEKNUM(C784)</f>
        <v>26</v>
      </c>
      <c r="J784" s="2">
        <f>F784-((G784/100)*F784)</f>
        <v>17.16</v>
      </c>
      <c r="K784" s="2">
        <f>(G784/100)*F784</f>
        <v>4.84</v>
      </c>
      <c r="L784" s="3">
        <f>J784*22.5</f>
        <v>386.1</v>
      </c>
      <c r="M784" t="str">
        <f>IF(G784=0,"Private",IF(G784=15,"Italki","Preply"))</f>
        <v>Preply</v>
      </c>
      <c r="N784">
        <f>IF(M784="Italki",1,0)</f>
        <v>0</v>
      </c>
      <c r="O784">
        <f>IF(M784="Preply",1,0)</f>
        <v>1</v>
      </c>
      <c r="P784">
        <f>IF(M784="Private",1,0)</f>
        <v>0</v>
      </c>
      <c r="Q784">
        <f>IF(G784=100,1,0)</f>
        <v>0</v>
      </c>
      <c r="R784" t="str">
        <f>IF(COUNTIF(pattern!$L$2:$L$100,A784),"ACTIVE","")</f>
        <v/>
      </c>
    </row>
    <row r="785" spans="1:18" x14ac:dyDescent="0.25">
      <c r="A785" t="s">
        <v>369</v>
      </c>
      <c r="B785" t="s">
        <v>856</v>
      </c>
      <c r="C785" s="6">
        <v>44736</v>
      </c>
      <c r="D785" t="s">
        <v>66</v>
      </c>
      <c r="E785">
        <v>60</v>
      </c>
      <c r="F785" s="2">
        <v>22</v>
      </c>
      <c r="G785">
        <v>22</v>
      </c>
      <c r="H785" t="s">
        <v>479</v>
      </c>
      <c r="I785">
        <f>WEEKNUM(C785)</f>
        <v>26</v>
      </c>
      <c r="J785" s="2">
        <f>F785-((G785/100)*F785)</f>
        <v>17.16</v>
      </c>
      <c r="K785" s="2">
        <f>(G785/100)*F785</f>
        <v>4.84</v>
      </c>
      <c r="L785" s="3">
        <f>J785*22.5</f>
        <v>386.1</v>
      </c>
      <c r="M785" t="str">
        <f>IF(G785=0,"Private",IF(G785=15,"Italki","Preply"))</f>
        <v>Preply</v>
      </c>
      <c r="N785">
        <f>IF(M785="Italki",1,0)</f>
        <v>0</v>
      </c>
      <c r="O785">
        <f>IF(M785="Preply",1,0)</f>
        <v>1</v>
      </c>
      <c r="P785">
        <f>IF(M785="Private",1,0)</f>
        <v>0</v>
      </c>
      <c r="Q785">
        <f>IF(G785=100,1,0)</f>
        <v>0</v>
      </c>
      <c r="R785" t="str">
        <f>IF(COUNTIF(pattern!$L$2:$L$100,A785),"ACTIVE","")</f>
        <v/>
      </c>
    </row>
    <row r="786" spans="1:18" x14ac:dyDescent="0.25">
      <c r="A786" t="s">
        <v>369</v>
      </c>
      <c r="B786" t="s">
        <v>856</v>
      </c>
      <c r="C786" s="6">
        <v>44740</v>
      </c>
      <c r="D786" t="s">
        <v>87</v>
      </c>
      <c r="E786">
        <v>60</v>
      </c>
      <c r="F786" s="2">
        <v>22</v>
      </c>
      <c r="G786">
        <v>22</v>
      </c>
      <c r="H786" t="s">
        <v>479</v>
      </c>
      <c r="I786">
        <f>WEEKNUM(C786)</f>
        <v>27</v>
      </c>
      <c r="J786" s="2">
        <f>F786-((G786/100)*F786)</f>
        <v>17.16</v>
      </c>
      <c r="K786" s="2">
        <f>(G786/100)*F786</f>
        <v>4.84</v>
      </c>
      <c r="L786" s="3">
        <f>J786*22.5</f>
        <v>386.1</v>
      </c>
      <c r="M786" t="str">
        <f>IF(G786=0,"Private",IF(G786=15,"Italki","Preply"))</f>
        <v>Preply</v>
      </c>
      <c r="N786">
        <f>IF(M786="Italki",1,0)</f>
        <v>0</v>
      </c>
      <c r="O786">
        <f>IF(M786="Preply",1,0)</f>
        <v>1</v>
      </c>
      <c r="P786">
        <f>IF(M786="Private",1,0)</f>
        <v>0</v>
      </c>
      <c r="Q786">
        <f>IF(G786=100,1,0)</f>
        <v>0</v>
      </c>
      <c r="R786" t="str">
        <f>IF(COUNTIF(pattern!$L$2:$L$100,A786),"ACTIVE","")</f>
        <v/>
      </c>
    </row>
    <row r="787" spans="1:18" x14ac:dyDescent="0.25">
      <c r="A787" t="s">
        <v>369</v>
      </c>
      <c r="B787" t="s">
        <v>856</v>
      </c>
      <c r="C787" s="6">
        <v>44742</v>
      </c>
      <c r="D787" t="s">
        <v>377</v>
      </c>
      <c r="E787">
        <v>60</v>
      </c>
      <c r="F787" s="2">
        <v>22</v>
      </c>
      <c r="G787">
        <v>22</v>
      </c>
      <c r="H787" t="s">
        <v>479</v>
      </c>
      <c r="I787">
        <f>WEEKNUM(C787)</f>
        <v>27</v>
      </c>
      <c r="J787" s="2">
        <f>F787-((G787/100)*F787)</f>
        <v>17.16</v>
      </c>
      <c r="K787" s="2">
        <f>(G787/100)*F787</f>
        <v>4.84</v>
      </c>
      <c r="L787" s="3">
        <f>J787*22.5</f>
        <v>386.1</v>
      </c>
      <c r="M787" t="str">
        <f>IF(G787=0,"Private",IF(G787=15,"Italki","Preply"))</f>
        <v>Preply</v>
      </c>
      <c r="N787">
        <f>IF(M787="Italki",1,0)</f>
        <v>0</v>
      </c>
      <c r="O787">
        <f>IF(M787="Preply",1,0)</f>
        <v>1</v>
      </c>
      <c r="P787">
        <f>IF(M787="Private",1,0)</f>
        <v>0</v>
      </c>
      <c r="Q787">
        <f>IF(G787=100,1,0)</f>
        <v>0</v>
      </c>
      <c r="R787" t="str">
        <f>IF(COUNTIF(pattern!$L$2:$L$100,A787),"ACTIVE","")</f>
        <v/>
      </c>
    </row>
    <row r="788" spans="1:18" x14ac:dyDescent="0.25">
      <c r="A788" t="s">
        <v>369</v>
      </c>
      <c r="B788" t="s">
        <v>856</v>
      </c>
      <c r="C788" s="6">
        <v>44747</v>
      </c>
      <c r="D788" t="s">
        <v>747</v>
      </c>
      <c r="E788">
        <v>60</v>
      </c>
      <c r="F788" s="2">
        <v>22</v>
      </c>
      <c r="G788">
        <v>22</v>
      </c>
      <c r="H788" t="s">
        <v>479</v>
      </c>
      <c r="I788">
        <f>WEEKNUM(C788)</f>
        <v>28</v>
      </c>
      <c r="J788" s="2">
        <f>F788-((G788/100)*F788)</f>
        <v>17.16</v>
      </c>
      <c r="K788" s="2">
        <f>(G788/100)*F788</f>
        <v>4.84</v>
      </c>
      <c r="L788" s="3">
        <f>J788*22.5</f>
        <v>386.1</v>
      </c>
      <c r="M788" t="str">
        <f>IF(G788=0,"Private",IF(G788=15,"Italki","Preply"))</f>
        <v>Preply</v>
      </c>
      <c r="N788">
        <f>IF(M788="Italki",1,0)</f>
        <v>0</v>
      </c>
      <c r="O788">
        <f>IF(M788="Preply",1,0)</f>
        <v>1</v>
      </c>
      <c r="P788">
        <f>IF(M788="Private",1,0)</f>
        <v>0</v>
      </c>
      <c r="Q788">
        <f>IF(G788=100,1,0)</f>
        <v>0</v>
      </c>
      <c r="R788" t="str">
        <f>IF(COUNTIF(pattern!$L$2:$L$100,A788),"ACTIVE","")</f>
        <v/>
      </c>
    </row>
    <row r="789" spans="1:18" x14ac:dyDescent="0.25">
      <c r="A789" t="s">
        <v>369</v>
      </c>
      <c r="B789" t="s">
        <v>856</v>
      </c>
      <c r="C789" s="6">
        <v>44749</v>
      </c>
      <c r="D789" t="s">
        <v>306</v>
      </c>
      <c r="E789">
        <v>60</v>
      </c>
      <c r="F789" s="2">
        <v>22</v>
      </c>
      <c r="G789">
        <v>22</v>
      </c>
      <c r="H789" t="s">
        <v>479</v>
      </c>
      <c r="I789">
        <f>WEEKNUM(C789)</f>
        <v>28</v>
      </c>
      <c r="J789" s="2">
        <f>F789-((G789/100)*F789)</f>
        <v>17.16</v>
      </c>
      <c r="K789" s="2">
        <f>(G789/100)*F789</f>
        <v>4.84</v>
      </c>
      <c r="L789" s="3">
        <f>J789*22.5</f>
        <v>386.1</v>
      </c>
      <c r="M789" t="str">
        <f>IF(G789=0,"Private",IF(G789=15,"Italki","Preply"))</f>
        <v>Preply</v>
      </c>
      <c r="N789">
        <f>IF(M789="Italki",1,0)</f>
        <v>0</v>
      </c>
      <c r="O789">
        <f>IF(M789="Preply",1,0)</f>
        <v>1</v>
      </c>
      <c r="P789">
        <f>IF(M789="Private",1,0)</f>
        <v>0</v>
      </c>
      <c r="Q789">
        <f>IF(G789=100,1,0)</f>
        <v>0</v>
      </c>
      <c r="R789" t="str">
        <f>IF(COUNTIF(pattern!$L$2:$L$100,A789),"ACTIVE","")</f>
        <v/>
      </c>
    </row>
    <row r="790" spans="1:18" x14ac:dyDescent="0.25">
      <c r="A790" t="s">
        <v>369</v>
      </c>
      <c r="B790" t="s">
        <v>856</v>
      </c>
      <c r="C790" s="6">
        <v>44754</v>
      </c>
      <c r="D790" t="s">
        <v>328</v>
      </c>
      <c r="E790">
        <v>60</v>
      </c>
      <c r="F790" s="2">
        <v>22</v>
      </c>
      <c r="G790">
        <v>22</v>
      </c>
      <c r="H790" t="s">
        <v>479</v>
      </c>
      <c r="I790">
        <f>WEEKNUM(C790)</f>
        <v>29</v>
      </c>
      <c r="J790" s="2">
        <f>F790-((G790/100)*F790)</f>
        <v>17.16</v>
      </c>
      <c r="K790" s="2">
        <f>(G790/100)*F790</f>
        <v>4.84</v>
      </c>
      <c r="L790" s="3">
        <f>J790*22.5</f>
        <v>386.1</v>
      </c>
      <c r="M790" t="str">
        <f>IF(G790=0,"Private",IF(G790=15,"Italki","Preply"))</f>
        <v>Preply</v>
      </c>
      <c r="N790">
        <f>IF(M790="Italki",1,0)</f>
        <v>0</v>
      </c>
      <c r="O790">
        <f>IF(M790="Preply",1,0)</f>
        <v>1</v>
      </c>
      <c r="P790">
        <f>IF(M790="Private",1,0)</f>
        <v>0</v>
      </c>
      <c r="Q790">
        <f>IF(G790=100,1,0)</f>
        <v>0</v>
      </c>
      <c r="R790" t="str">
        <f>IF(COUNTIF(pattern!$L$2:$L$100,A790),"ACTIVE","")</f>
        <v/>
      </c>
    </row>
    <row r="791" spans="1:18" x14ac:dyDescent="0.25">
      <c r="A791" t="s">
        <v>369</v>
      </c>
      <c r="B791" t="s">
        <v>856</v>
      </c>
      <c r="C791" s="6">
        <v>44756</v>
      </c>
      <c r="D791" t="s">
        <v>697</v>
      </c>
      <c r="E791">
        <v>60</v>
      </c>
      <c r="F791" s="2">
        <v>22</v>
      </c>
      <c r="G791">
        <v>22</v>
      </c>
      <c r="H791" t="s">
        <v>479</v>
      </c>
      <c r="I791">
        <f>WEEKNUM(C791)</f>
        <v>29</v>
      </c>
      <c r="J791" s="2">
        <f>F791-((G791/100)*F791)</f>
        <v>17.16</v>
      </c>
      <c r="K791" s="2">
        <f>(G791/100)*F791</f>
        <v>4.84</v>
      </c>
      <c r="L791" s="3">
        <f>J791*22.5</f>
        <v>386.1</v>
      </c>
      <c r="M791" t="str">
        <f>IF(G791=0,"Private",IF(G791=15,"Italki","Preply"))</f>
        <v>Preply</v>
      </c>
      <c r="N791">
        <f>IF(M791="Italki",1,0)</f>
        <v>0</v>
      </c>
      <c r="O791">
        <f>IF(M791="Preply",1,0)</f>
        <v>1</v>
      </c>
      <c r="P791">
        <f>IF(M791="Private",1,0)</f>
        <v>0</v>
      </c>
      <c r="Q791">
        <f>IF(G791=100,1,0)</f>
        <v>0</v>
      </c>
      <c r="R791" t="str">
        <f>IF(COUNTIF(pattern!$L$2:$L$100,A791),"ACTIVE","")</f>
        <v/>
      </c>
    </row>
    <row r="792" spans="1:18" x14ac:dyDescent="0.25">
      <c r="A792" t="s">
        <v>369</v>
      </c>
      <c r="B792" t="s">
        <v>856</v>
      </c>
      <c r="C792" s="6">
        <v>44761</v>
      </c>
      <c r="D792" t="s">
        <v>655</v>
      </c>
      <c r="E792">
        <v>60</v>
      </c>
      <c r="F792" s="2">
        <v>22</v>
      </c>
      <c r="G792">
        <v>22</v>
      </c>
      <c r="H792" t="s">
        <v>479</v>
      </c>
      <c r="I792">
        <f>WEEKNUM(C792)</f>
        <v>30</v>
      </c>
      <c r="J792" s="2">
        <f>F792-((G792/100)*F792)</f>
        <v>17.16</v>
      </c>
      <c r="K792" s="2">
        <f>(G792/100)*F792</f>
        <v>4.84</v>
      </c>
      <c r="L792" s="3">
        <f>J792*22.5</f>
        <v>386.1</v>
      </c>
      <c r="M792" t="str">
        <f>IF(G792=0,"Private",IF(G792=15,"Italki","Preply"))</f>
        <v>Preply</v>
      </c>
      <c r="N792">
        <f>IF(M792="Italki",1,0)</f>
        <v>0</v>
      </c>
      <c r="O792">
        <f>IF(M792="Preply",1,0)</f>
        <v>1</v>
      </c>
      <c r="P792">
        <f>IF(M792="Private",1,0)</f>
        <v>0</v>
      </c>
      <c r="Q792">
        <f>IF(G792=100,1,0)</f>
        <v>0</v>
      </c>
      <c r="R792" t="str">
        <f>IF(COUNTIF(pattern!$L$2:$L$100,A792),"ACTIVE","")</f>
        <v/>
      </c>
    </row>
    <row r="793" spans="1:18" x14ac:dyDescent="0.25">
      <c r="A793" t="s">
        <v>369</v>
      </c>
      <c r="B793" t="s">
        <v>856</v>
      </c>
      <c r="C793" s="6">
        <v>44762</v>
      </c>
      <c r="D793" t="s">
        <v>383</v>
      </c>
      <c r="E793">
        <v>60</v>
      </c>
      <c r="F793" s="2">
        <v>22</v>
      </c>
      <c r="G793">
        <v>22</v>
      </c>
      <c r="H793" t="s">
        <v>479</v>
      </c>
      <c r="I793">
        <f>WEEKNUM(C793)</f>
        <v>30</v>
      </c>
      <c r="J793" s="2">
        <f>F793-((G793/100)*F793)</f>
        <v>17.16</v>
      </c>
      <c r="K793" s="2">
        <f>(G793/100)*F793</f>
        <v>4.84</v>
      </c>
      <c r="L793" s="3">
        <f>J793*22.5</f>
        <v>386.1</v>
      </c>
      <c r="M793" t="str">
        <f>IF(G793=0,"Private",IF(G793=15,"Italki","Preply"))</f>
        <v>Preply</v>
      </c>
      <c r="N793">
        <f>IF(M793="Italki",1,0)</f>
        <v>0</v>
      </c>
      <c r="O793">
        <f>IF(M793="Preply",1,0)</f>
        <v>1</v>
      </c>
      <c r="P793">
        <f>IF(M793="Private",1,0)</f>
        <v>0</v>
      </c>
      <c r="Q793">
        <f>IF(G793=100,1,0)</f>
        <v>0</v>
      </c>
      <c r="R793" t="str">
        <f>IF(COUNTIF(pattern!$L$2:$L$100,A793),"ACTIVE","")</f>
        <v/>
      </c>
    </row>
    <row r="794" spans="1:18" x14ac:dyDescent="0.25">
      <c r="A794" t="s">
        <v>369</v>
      </c>
      <c r="B794" t="s">
        <v>856</v>
      </c>
      <c r="C794" s="6">
        <v>44768</v>
      </c>
      <c r="D794" t="s">
        <v>708</v>
      </c>
      <c r="E794">
        <v>60</v>
      </c>
      <c r="F794" s="2">
        <v>22</v>
      </c>
      <c r="G794">
        <v>22</v>
      </c>
      <c r="H794" t="s">
        <v>479</v>
      </c>
      <c r="I794">
        <f>WEEKNUM(C794)</f>
        <v>31</v>
      </c>
      <c r="J794" s="2">
        <f>F794-((G794/100)*F794)</f>
        <v>17.16</v>
      </c>
      <c r="K794" s="2">
        <f>(G794/100)*F794</f>
        <v>4.84</v>
      </c>
      <c r="L794" s="3">
        <f>J794*22.5</f>
        <v>386.1</v>
      </c>
      <c r="M794" t="str">
        <f>IF(G794=0,"Private",IF(G794=15,"Italki","Preply"))</f>
        <v>Preply</v>
      </c>
      <c r="N794">
        <f>IF(M794="Italki",1,0)</f>
        <v>0</v>
      </c>
      <c r="O794">
        <f>IF(M794="Preply",1,0)</f>
        <v>1</v>
      </c>
      <c r="P794">
        <f>IF(M794="Private",1,0)</f>
        <v>0</v>
      </c>
      <c r="Q794">
        <f>IF(G794=100,1,0)</f>
        <v>0</v>
      </c>
      <c r="R794" t="str">
        <f>IF(COUNTIF(pattern!$L$2:$L$100,A794),"ACTIVE","")</f>
        <v/>
      </c>
    </row>
    <row r="795" spans="1:18" x14ac:dyDescent="0.25">
      <c r="A795" t="s">
        <v>369</v>
      </c>
      <c r="B795" t="s">
        <v>856</v>
      </c>
      <c r="C795" s="6">
        <v>44770</v>
      </c>
      <c r="D795" t="s">
        <v>338</v>
      </c>
      <c r="E795">
        <v>60</v>
      </c>
      <c r="F795" s="2">
        <v>22</v>
      </c>
      <c r="G795">
        <v>22</v>
      </c>
      <c r="H795" t="s">
        <v>479</v>
      </c>
      <c r="I795">
        <f>WEEKNUM(C795)</f>
        <v>31</v>
      </c>
      <c r="J795" s="2">
        <f>F795-((G795/100)*F795)</f>
        <v>17.16</v>
      </c>
      <c r="K795" s="2">
        <f>(G795/100)*F795</f>
        <v>4.84</v>
      </c>
      <c r="L795" s="3">
        <f>J795*22.5</f>
        <v>386.1</v>
      </c>
      <c r="M795" t="str">
        <f>IF(G795=0,"Private",IF(G795=15,"Italki","Preply"))</f>
        <v>Preply</v>
      </c>
      <c r="N795">
        <f>IF(M795="Italki",1,0)</f>
        <v>0</v>
      </c>
      <c r="O795">
        <f>IF(M795="Preply",1,0)</f>
        <v>1</v>
      </c>
      <c r="P795">
        <f>IF(M795="Private",1,0)</f>
        <v>0</v>
      </c>
      <c r="Q795">
        <f>IF(G795=100,1,0)</f>
        <v>0</v>
      </c>
      <c r="R795" t="str">
        <f>IF(COUNTIF(pattern!$L$2:$L$100,A795),"ACTIVE","")</f>
        <v/>
      </c>
    </row>
    <row r="796" spans="1:18" x14ac:dyDescent="0.25">
      <c r="A796" t="s">
        <v>369</v>
      </c>
      <c r="B796" t="s">
        <v>856</v>
      </c>
      <c r="C796" s="6">
        <v>44775</v>
      </c>
      <c r="D796" t="s">
        <v>418</v>
      </c>
      <c r="E796">
        <v>60</v>
      </c>
      <c r="F796" s="2">
        <v>22</v>
      </c>
      <c r="G796">
        <v>22</v>
      </c>
      <c r="H796" t="s">
        <v>479</v>
      </c>
      <c r="I796">
        <f>WEEKNUM(C796)</f>
        <v>32</v>
      </c>
      <c r="J796" s="2">
        <f>F796-((G796/100)*F796)</f>
        <v>17.16</v>
      </c>
      <c r="K796" s="2">
        <f>(G796/100)*F796</f>
        <v>4.84</v>
      </c>
      <c r="L796" s="3">
        <f>J796*22.5</f>
        <v>386.1</v>
      </c>
      <c r="M796" t="str">
        <f>IF(G796=0,"Private",IF(G796=15,"Italki","Preply"))</f>
        <v>Preply</v>
      </c>
      <c r="N796">
        <f>IF(M796="Italki",1,0)</f>
        <v>0</v>
      </c>
      <c r="O796">
        <f>IF(M796="Preply",1,0)</f>
        <v>1</v>
      </c>
      <c r="P796">
        <f>IF(M796="Private",1,0)</f>
        <v>0</v>
      </c>
      <c r="Q796">
        <f>IF(G796=100,1,0)</f>
        <v>0</v>
      </c>
      <c r="R796" t="str">
        <f>IF(COUNTIF(pattern!$L$2:$L$100,A796),"ACTIVE","")</f>
        <v/>
      </c>
    </row>
    <row r="797" spans="1:18" x14ac:dyDescent="0.25">
      <c r="A797" t="s">
        <v>369</v>
      </c>
      <c r="B797" t="s">
        <v>856</v>
      </c>
      <c r="C797" s="6">
        <v>44777</v>
      </c>
      <c r="D797" t="s">
        <v>435</v>
      </c>
      <c r="E797">
        <v>60</v>
      </c>
      <c r="F797" s="2">
        <v>22</v>
      </c>
      <c r="G797">
        <v>22</v>
      </c>
      <c r="H797" t="s">
        <v>479</v>
      </c>
      <c r="I797">
        <f>WEEKNUM(C797)</f>
        <v>32</v>
      </c>
      <c r="J797" s="2">
        <f>F797-((G797/100)*F797)</f>
        <v>17.16</v>
      </c>
      <c r="K797" s="2">
        <f>(G797/100)*F797</f>
        <v>4.84</v>
      </c>
      <c r="L797" s="3">
        <f>J797*22.5</f>
        <v>386.1</v>
      </c>
      <c r="M797" t="str">
        <f>IF(G797=0,"Private",IF(G797=15,"Italki","Preply"))</f>
        <v>Preply</v>
      </c>
      <c r="N797">
        <f>IF(M797="Italki",1,0)</f>
        <v>0</v>
      </c>
      <c r="O797">
        <f>IF(M797="Preply",1,0)</f>
        <v>1</v>
      </c>
      <c r="P797">
        <f>IF(M797="Private",1,0)</f>
        <v>0</v>
      </c>
      <c r="Q797">
        <f>IF(G797=100,1,0)</f>
        <v>0</v>
      </c>
      <c r="R797" t="str">
        <f>IF(COUNTIF(pattern!$L$2:$L$100,A797),"ACTIVE","")</f>
        <v/>
      </c>
    </row>
    <row r="798" spans="1:18" x14ac:dyDescent="0.25">
      <c r="A798" t="s">
        <v>369</v>
      </c>
      <c r="B798" t="s">
        <v>856</v>
      </c>
      <c r="C798" s="6">
        <v>44782</v>
      </c>
      <c r="D798" t="s">
        <v>656</v>
      </c>
      <c r="E798">
        <v>60</v>
      </c>
      <c r="F798" s="2">
        <v>22</v>
      </c>
      <c r="G798">
        <v>22</v>
      </c>
      <c r="H798" t="s">
        <v>479</v>
      </c>
      <c r="I798">
        <f>WEEKNUM(C798)</f>
        <v>33</v>
      </c>
      <c r="J798" s="2">
        <f>F798-((G798/100)*F798)</f>
        <v>17.16</v>
      </c>
      <c r="K798" s="2">
        <f>(G798/100)*F798</f>
        <v>4.84</v>
      </c>
      <c r="L798" s="3">
        <f>J798*22.5</f>
        <v>386.1</v>
      </c>
      <c r="M798" t="str">
        <f>IF(G798=0,"Private",IF(G798=15,"Italki","Preply"))</f>
        <v>Preply</v>
      </c>
      <c r="N798">
        <f>IF(M798="Italki",1,0)</f>
        <v>0</v>
      </c>
      <c r="O798">
        <f>IF(M798="Preply",1,0)</f>
        <v>1</v>
      </c>
      <c r="P798">
        <f>IF(M798="Private",1,0)</f>
        <v>0</v>
      </c>
      <c r="Q798">
        <f>IF(G798=100,1,0)</f>
        <v>0</v>
      </c>
      <c r="R798" t="str">
        <f>IF(COUNTIF(pattern!$L$2:$L$100,A798),"ACTIVE","")</f>
        <v/>
      </c>
    </row>
    <row r="799" spans="1:18" x14ac:dyDescent="0.25">
      <c r="A799" t="s">
        <v>369</v>
      </c>
      <c r="B799" t="s">
        <v>856</v>
      </c>
      <c r="C799" s="6">
        <v>44784</v>
      </c>
      <c r="D799" t="s">
        <v>740</v>
      </c>
      <c r="E799">
        <v>60</v>
      </c>
      <c r="F799" s="2">
        <v>22</v>
      </c>
      <c r="G799">
        <v>22</v>
      </c>
      <c r="H799" t="s">
        <v>479</v>
      </c>
      <c r="I799">
        <f>WEEKNUM(C799)</f>
        <v>33</v>
      </c>
      <c r="J799" s="2">
        <f>F799-((G799/100)*F799)</f>
        <v>17.16</v>
      </c>
      <c r="K799" s="2">
        <f>(G799/100)*F799</f>
        <v>4.84</v>
      </c>
      <c r="L799" s="3">
        <f>J799*22.5</f>
        <v>386.1</v>
      </c>
      <c r="M799" t="str">
        <f>IF(G799=0,"Private",IF(G799=15,"Italki","Preply"))</f>
        <v>Preply</v>
      </c>
      <c r="N799">
        <f>IF(M799="Italki",1,0)</f>
        <v>0</v>
      </c>
      <c r="O799">
        <f>IF(M799="Preply",1,0)</f>
        <v>1</v>
      </c>
      <c r="P799">
        <f>IF(M799="Private",1,0)</f>
        <v>0</v>
      </c>
      <c r="Q799">
        <f>IF(G799=100,1,0)</f>
        <v>0</v>
      </c>
      <c r="R799" t="str">
        <f>IF(COUNTIF(pattern!$L$2:$L$100,A799),"ACTIVE","")</f>
        <v/>
      </c>
    </row>
    <row r="800" spans="1:18" x14ac:dyDescent="0.25">
      <c r="A800" t="s">
        <v>369</v>
      </c>
      <c r="B800" t="s">
        <v>856</v>
      </c>
      <c r="C800" s="6">
        <v>44789</v>
      </c>
      <c r="D800" t="s">
        <v>738</v>
      </c>
      <c r="E800">
        <v>60</v>
      </c>
      <c r="F800" s="2">
        <v>22</v>
      </c>
      <c r="G800">
        <v>22</v>
      </c>
      <c r="H800" t="s">
        <v>479</v>
      </c>
      <c r="I800">
        <f>WEEKNUM(C800)</f>
        <v>34</v>
      </c>
      <c r="J800" s="2">
        <f>F800-((G800/100)*F800)</f>
        <v>17.16</v>
      </c>
      <c r="K800" s="2">
        <f>(G800/100)*F800</f>
        <v>4.84</v>
      </c>
      <c r="L800" s="3">
        <f>J800*22.5</f>
        <v>386.1</v>
      </c>
      <c r="M800" t="str">
        <f>IF(G800=0,"Private",IF(G800=15,"Italki","Preply"))</f>
        <v>Preply</v>
      </c>
      <c r="N800">
        <f>IF(M800="Italki",1,0)</f>
        <v>0</v>
      </c>
      <c r="O800">
        <f>IF(M800="Preply",1,0)</f>
        <v>1</v>
      </c>
      <c r="P800">
        <f>IF(M800="Private",1,0)</f>
        <v>0</v>
      </c>
      <c r="Q800">
        <f>IF(G800=100,1,0)</f>
        <v>0</v>
      </c>
      <c r="R800" t="str">
        <f>IF(COUNTIF(pattern!$L$2:$L$100,A800),"ACTIVE","")</f>
        <v/>
      </c>
    </row>
    <row r="801" spans="1:18" x14ac:dyDescent="0.25">
      <c r="A801" t="s">
        <v>369</v>
      </c>
      <c r="B801" t="s">
        <v>856</v>
      </c>
      <c r="C801" s="6">
        <v>44789</v>
      </c>
      <c r="D801" t="s">
        <v>647</v>
      </c>
      <c r="E801">
        <v>60</v>
      </c>
      <c r="F801" s="2">
        <v>22</v>
      </c>
      <c r="G801">
        <v>22</v>
      </c>
      <c r="H801" t="s">
        <v>479</v>
      </c>
      <c r="I801">
        <f>WEEKNUM(C801)</f>
        <v>34</v>
      </c>
      <c r="J801" s="2">
        <f>F801-((G801/100)*F801)</f>
        <v>17.16</v>
      </c>
      <c r="K801" s="2">
        <f>(G801/100)*F801</f>
        <v>4.84</v>
      </c>
      <c r="L801" s="3">
        <f>J801*22.5</f>
        <v>386.1</v>
      </c>
      <c r="M801" t="str">
        <f>IF(G801=0,"Private",IF(G801=15,"Italki","Preply"))</f>
        <v>Preply</v>
      </c>
      <c r="N801">
        <f>IF(M801="Italki",1,0)</f>
        <v>0</v>
      </c>
      <c r="O801">
        <f>IF(M801="Preply",1,0)</f>
        <v>1</v>
      </c>
      <c r="P801">
        <f>IF(M801="Private",1,0)</f>
        <v>0</v>
      </c>
      <c r="Q801">
        <f>IF(G801=100,1,0)</f>
        <v>0</v>
      </c>
      <c r="R801" t="str">
        <f>IF(COUNTIF(pattern!$L$2:$L$100,A801),"ACTIVE","")</f>
        <v/>
      </c>
    </row>
    <row r="802" spans="1:18" x14ac:dyDescent="0.25">
      <c r="A802" t="s">
        <v>369</v>
      </c>
      <c r="B802" t="s">
        <v>856</v>
      </c>
      <c r="C802" s="6">
        <v>44805</v>
      </c>
      <c r="D802" t="s">
        <v>736</v>
      </c>
      <c r="E802">
        <v>60</v>
      </c>
      <c r="F802" s="2">
        <v>22</v>
      </c>
      <c r="G802">
        <v>22</v>
      </c>
      <c r="H802" t="s">
        <v>479</v>
      </c>
      <c r="I802">
        <f>WEEKNUM(C802)</f>
        <v>36</v>
      </c>
      <c r="J802" s="2">
        <f>F802-((G802/100)*F802)</f>
        <v>17.16</v>
      </c>
      <c r="K802" s="2">
        <f>(G802/100)*F802</f>
        <v>4.84</v>
      </c>
      <c r="L802" s="3">
        <f>J802*22.5</f>
        <v>386.1</v>
      </c>
      <c r="M802" t="str">
        <f>IF(G802=0,"Private",IF(G802=15,"Italki","Preply"))</f>
        <v>Preply</v>
      </c>
      <c r="N802">
        <f>IF(M802="Italki",1,0)</f>
        <v>0</v>
      </c>
      <c r="O802">
        <f>IF(M802="Preply",1,0)</f>
        <v>1</v>
      </c>
      <c r="P802">
        <f>IF(M802="Private",1,0)</f>
        <v>0</v>
      </c>
      <c r="Q802">
        <f>IF(G802=100,1,0)</f>
        <v>0</v>
      </c>
      <c r="R802" t="str">
        <f>IF(COUNTIF(pattern!$L$2:$L$100,A802),"ACTIVE","")</f>
        <v/>
      </c>
    </row>
    <row r="803" spans="1:18" x14ac:dyDescent="0.25">
      <c r="A803" t="s">
        <v>369</v>
      </c>
      <c r="B803" t="s">
        <v>856</v>
      </c>
      <c r="C803" s="6">
        <v>44810</v>
      </c>
      <c r="D803" t="s">
        <v>736</v>
      </c>
      <c r="E803">
        <v>60</v>
      </c>
      <c r="F803" s="2">
        <v>22</v>
      </c>
      <c r="G803">
        <v>22</v>
      </c>
      <c r="H803" t="s">
        <v>479</v>
      </c>
      <c r="I803">
        <f>WEEKNUM(C803)</f>
        <v>37</v>
      </c>
      <c r="J803" s="2">
        <f>F803-((G803/100)*F803)</f>
        <v>17.16</v>
      </c>
      <c r="K803" s="2">
        <f>(G803/100)*F803</f>
        <v>4.84</v>
      </c>
      <c r="L803" s="3">
        <f>J803*22.5</f>
        <v>386.1</v>
      </c>
      <c r="M803" t="str">
        <f>IF(G803=0,"Private",IF(G803=15,"Italki","Preply"))</f>
        <v>Preply</v>
      </c>
      <c r="N803">
        <f>IF(M803="Italki",1,0)</f>
        <v>0</v>
      </c>
      <c r="O803">
        <f>IF(M803="Preply",1,0)</f>
        <v>1</v>
      </c>
      <c r="P803">
        <f>IF(M803="Private",1,0)</f>
        <v>0</v>
      </c>
      <c r="Q803">
        <f>IF(G803=100,1,0)</f>
        <v>0</v>
      </c>
      <c r="R803" t="str">
        <f>IF(COUNTIF(pattern!$L$2:$L$100,A803),"ACTIVE","")</f>
        <v/>
      </c>
    </row>
    <row r="804" spans="1:18" x14ac:dyDescent="0.25">
      <c r="A804" t="s">
        <v>29</v>
      </c>
      <c r="B804" t="s">
        <v>26</v>
      </c>
      <c r="C804" s="6">
        <v>44601</v>
      </c>
      <c r="D804" t="s">
        <v>45</v>
      </c>
      <c r="E804">
        <v>45</v>
      </c>
      <c r="F804" s="2">
        <v>10</v>
      </c>
      <c r="G804">
        <v>15</v>
      </c>
      <c r="H804" s="7" t="s">
        <v>479</v>
      </c>
      <c r="I804">
        <f>WEEKNUM(C804)</f>
        <v>7</v>
      </c>
      <c r="J804" s="2">
        <f>F804-((G804/100)*F804)</f>
        <v>8.5</v>
      </c>
      <c r="K804" s="2">
        <f>(G804/100)*F804</f>
        <v>1.5</v>
      </c>
      <c r="L804" s="3">
        <f>J804*22.5</f>
        <v>191.25</v>
      </c>
      <c r="M804" t="str">
        <f>IF(G804=0,"Private",IF(G804=15,"Italki","Preply"))</f>
        <v>Italki</v>
      </c>
      <c r="N804">
        <f>IF(M804="Italki",1,0)</f>
        <v>1</v>
      </c>
      <c r="O804">
        <f>IF(M804="Preply",1,0)</f>
        <v>0</v>
      </c>
      <c r="P804">
        <f>IF(M804="Private",1,0)</f>
        <v>0</v>
      </c>
      <c r="Q804">
        <f>IF(G804=100,1,0)</f>
        <v>0</v>
      </c>
      <c r="R804" t="str">
        <f>IF(COUNTIF(pattern!$L$2:$L$100,A804),"ACTIVE","")</f>
        <v/>
      </c>
    </row>
    <row r="805" spans="1:18" x14ac:dyDescent="0.25">
      <c r="A805" t="s">
        <v>29</v>
      </c>
      <c r="B805" t="s">
        <v>26</v>
      </c>
      <c r="C805" s="6">
        <v>44608</v>
      </c>
      <c r="D805" t="s">
        <v>680</v>
      </c>
      <c r="E805">
        <v>45</v>
      </c>
      <c r="F805" s="2">
        <v>10</v>
      </c>
      <c r="G805">
        <v>15</v>
      </c>
      <c r="H805" s="7" t="s">
        <v>479</v>
      </c>
      <c r="I805">
        <f>WEEKNUM(C805)</f>
        <v>8</v>
      </c>
      <c r="J805" s="2">
        <f>F805-((G805/100)*F805)</f>
        <v>8.5</v>
      </c>
      <c r="K805" s="2">
        <f>(G805/100)*F805</f>
        <v>1.5</v>
      </c>
      <c r="L805" s="3">
        <f>J805*22.5</f>
        <v>191.25</v>
      </c>
      <c r="M805" t="str">
        <f>IF(G805=0,"Private",IF(G805=15,"Italki","Preply"))</f>
        <v>Italki</v>
      </c>
      <c r="N805">
        <f>IF(M805="Italki",1,0)</f>
        <v>1</v>
      </c>
      <c r="O805">
        <f>IF(M805="Preply",1,0)</f>
        <v>0</v>
      </c>
      <c r="P805">
        <f>IF(M805="Private",1,0)</f>
        <v>0</v>
      </c>
      <c r="Q805">
        <f>IF(G805=100,1,0)</f>
        <v>0</v>
      </c>
      <c r="R805" t="str">
        <f>IF(COUNTIF(pattern!$L$2:$L$100,A805),"ACTIVE","")</f>
        <v/>
      </c>
    </row>
    <row r="806" spans="1:18" x14ac:dyDescent="0.25">
      <c r="A806" t="s">
        <v>29</v>
      </c>
      <c r="B806" t="s">
        <v>26</v>
      </c>
      <c r="C806" s="6">
        <v>44615</v>
      </c>
      <c r="D806" t="s">
        <v>681</v>
      </c>
      <c r="E806">
        <v>45</v>
      </c>
      <c r="F806" s="2">
        <v>10</v>
      </c>
      <c r="G806">
        <v>15</v>
      </c>
      <c r="H806" s="7" t="s">
        <v>479</v>
      </c>
      <c r="I806">
        <f>WEEKNUM(C806)</f>
        <v>9</v>
      </c>
      <c r="J806" s="2">
        <f>F806-((G806/100)*F806)</f>
        <v>8.5</v>
      </c>
      <c r="K806" s="2">
        <f>(G806/100)*F806</f>
        <v>1.5</v>
      </c>
      <c r="L806" s="3">
        <f>J806*22.5</f>
        <v>191.25</v>
      </c>
      <c r="M806" t="str">
        <f>IF(G806=0,"Private",IF(G806=15,"Italki","Preply"))</f>
        <v>Italki</v>
      </c>
      <c r="N806">
        <f>IF(M806="Italki",1,0)</f>
        <v>1</v>
      </c>
      <c r="O806">
        <f>IF(M806="Preply",1,0)</f>
        <v>0</v>
      </c>
      <c r="P806">
        <f>IF(M806="Private",1,0)</f>
        <v>0</v>
      </c>
      <c r="Q806">
        <f>IF(G806=100,1,0)</f>
        <v>0</v>
      </c>
      <c r="R806" t="str">
        <f>IF(COUNTIF(pattern!$L$2:$L$100,A806),"ACTIVE","")</f>
        <v/>
      </c>
    </row>
    <row r="807" spans="1:18" x14ac:dyDescent="0.25">
      <c r="A807" t="s">
        <v>487</v>
      </c>
      <c r="B807" t="s">
        <v>857</v>
      </c>
      <c r="C807" s="6">
        <v>44600</v>
      </c>
      <c r="D807" t="s">
        <v>46</v>
      </c>
      <c r="E807">
        <v>60</v>
      </c>
      <c r="F807" s="2">
        <v>17</v>
      </c>
      <c r="G807">
        <v>100</v>
      </c>
      <c r="H807" t="s">
        <v>480</v>
      </c>
      <c r="I807">
        <f>WEEKNUM(C807)</f>
        <v>7</v>
      </c>
      <c r="J807" s="2">
        <f>F807-((G807/100)*F807)</f>
        <v>0</v>
      </c>
      <c r="K807" s="2">
        <f>(G807/100)*F807</f>
        <v>17</v>
      </c>
      <c r="L807" s="3">
        <f>J807*22.5</f>
        <v>0</v>
      </c>
      <c r="M807" t="str">
        <f>IF(G807=0,"Private",IF(G807=15,"Italki","Preply"))</f>
        <v>Preply</v>
      </c>
      <c r="N807">
        <f>IF(M807="Italki",1,0)</f>
        <v>0</v>
      </c>
      <c r="O807">
        <f>IF(M807="Preply",1,0)</f>
        <v>1</v>
      </c>
      <c r="P807">
        <f>IF(M807="Private",1,0)</f>
        <v>0</v>
      </c>
      <c r="Q807">
        <f>IF(G807=100,1,0)</f>
        <v>1</v>
      </c>
      <c r="R807" t="str">
        <f>IF(COUNTIF(pattern!$L$2:$L$100,A807),"ACTIVE","")</f>
        <v/>
      </c>
    </row>
    <row r="808" spans="1:18" x14ac:dyDescent="0.25">
      <c r="A808" t="s">
        <v>16</v>
      </c>
      <c r="B808" t="s">
        <v>858</v>
      </c>
      <c r="C808" s="6">
        <v>44558</v>
      </c>
      <c r="D808" t="s">
        <v>40</v>
      </c>
      <c r="E808">
        <v>60</v>
      </c>
      <c r="F808" s="2">
        <v>12</v>
      </c>
      <c r="G808">
        <v>100</v>
      </c>
      <c r="H808" t="s">
        <v>480</v>
      </c>
      <c r="I808">
        <f>WEEKNUM(C808)</f>
        <v>53</v>
      </c>
      <c r="J808" s="2">
        <f>F808-((G808/100)*F808)</f>
        <v>0</v>
      </c>
      <c r="K808" s="2">
        <f>(G808/100)*F808</f>
        <v>12</v>
      </c>
      <c r="L808" s="3">
        <f>J808*22.5</f>
        <v>0</v>
      </c>
      <c r="M808" t="str">
        <f>IF(G808=0,"Private",IF(G808=15,"Italki","Preply"))</f>
        <v>Preply</v>
      </c>
      <c r="N808">
        <f>IF(M808="Italki",1,0)</f>
        <v>0</v>
      </c>
      <c r="O808">
        <f>IF(M808="Preply",1,0)</f>
        <v>1</v>
      </c>
      <c r="P808">
        <f>IF(M808="Private",1,0)</f>
        <v>0</v>
      </c>
      <c r="Q808">
        <f>IF(G808=100,1,0)</f>
        <v>1</v>
      </c>
      <c r="R808" t="str">
        <f>IF(COUNTIF(pattern!$L$2:$L$100,A808),"ACTIVE","")</f>
        <v/>
      </c>
    </row>
    <row r="809" spans="1:18" x14ac:dyDescent="0.25">
      <c r="A809" t="s">
        <v>16</v>
      </c>
      <c r="B809" t="s">
        <v>858</v>
      </c>
      <c r="C809" s="6">
        <v>44567</v>
      </c>
      <c r="D809" t="s">
        <v>671</v>
      </c>
      <c r="E809">
        <v>60</v>
      </c>
      <c r="F809" s="2">
        <v>12</v>
      </c>
      <c r="G809">
        <v>33</v>
      </c>
      <c r="H809" t="s">
        <v>480</v>
      </c>
      <c r="I809">
        <f>WEEKNUM(C809)</f>
        <v>2</v>
      </c>
      <c r="J809" s="2">
        <f>F809-((G809/100)*F809)</f>
        <v>8.0399999999999991</v>
      </c>
      <c r="K809" s="2">
        <f>(G809/100)*F809</f>
        <v>3.96</v>
      </c>
      <c r="L809" s="3">
        <f>J809*22.5</f>
        <v>180.89999999999998</v>
      </c>
      <c r="M809" t="str">
        <f>IF(G809=0,"Private",IF(G809=15,"Italki","Preply"))</f>
        <v>Preply</v>
      </c>
      <c r="N809">
        <f>IF(M809="Italki",1,0)</f>
        <v>0</v>
      </c>
      <c r="O809">
        <f>IF(M809="Preply",1,0)</f>
        <v>1</v>
      </c>
      <c r="P809">
        <f>IF(M809="Private",1,0)</f>
        <v>0</v>
      </c>
      <c r="Q809">
        <f>IF(G809=100,1,0)</f>
        <v>0</v>
      </c>
      <c r="R809" t="str">
        <f>IF(COUNTIF(pattern!$L$2:$L$100,A809),"ACTIVE","")</f>
        <v/>
      </c>
    </row>
    <row r="810" spans="1:18" x14ac:dyDescent="0.25">
      <c r="A810" t="s">
        <v>16</v>
      </c>
      <c r="B810" t="s">
        <v>858</v>
      </c>
      <c r="C810" s="6">
        <v>44574</v>
      </c>
      <c r="D810" t="s">
        <v>672</v>
      </c>
      <c r="E810">
        <v>60</v>
      </c>
      <c r="F810" s="2">
        <v>12</v>
      </c>
      <c r="G810">
        <v>28</v>
      </c>
      <c r="H810" t="s">
        <v>480</v>
      </c>
      <c r="I810">
        <f>WEEKNUM(C810)</f>
        <v>3</v>
      </c>
      <c r="J810" s="2">
        <f>F810-((G810/100)*F810)</f>
        <v>8.64</v>
      </c>
      <c r="K810" s="2">
        <f>(G810/100)*F810</f>
        <v>3.3600000000000003</v>
      </c>
      <c r="L810" s="3">
        <f>J810*22.5</f>
        <v>194.4</v>
      </c>
      <c r="M810" t="str">
        <f>IF(G810=0,"Private",IF(G810=15,"Italki","Preply"))</f>
        <v>Preply</v>
      </c>
      <c r="N810">
        <f>IF(M810="Italki",1,0)</f>
        <v>0</v>
      </c>
      <c r="O810">
        <f>IF(M810="Preply",1,0)</f>
        <v>1</v>
      </c>
      <c r="P810">
        <f>IF(M810="Private",1,0)</f>
        <v>0</v>
      </c>
      <c r="Q810">
        <f>IF(G810=100,1,0)</f>
        <v>0</v>
      </c>
      <c r="R810" t="str">
        <f>IF(COUNTIF(pattern!$L$2:$L$100,A810),"ACTIVE","")</f>
        <v/>
      </c>
    </row>
    <row r="811" spans="1:18" x14ac:dyDescent="0.25">
      <c r="A811" t="s">
        <v>16</v>
      </c>
      <c r="B811" t="s">
        <v>858</v>
      </c>
      <c r="C811" s="6">
        <v>44581</v>
      </c>
      <c r="D811" t="s">
        <v>79</v>
      </c>
      <c r="E811">
        <v>60</v>
      </c>
      <c r="F811" s="2">
        <v>12</v>
      </c>
      <c r="G811">
        <v>28</v>
      </c>
      <c r="H811" t="s">
        <v>479</v>
      </c>
      <c r="I811">
        <f>WEEKNUM(C811)</f>
        <v>4</v>
      </c>
      <c r="J811" s="2">
        <f>F811-((G811/100)*F811)</f>
        <v>8.64</v>
      </c>
      <c r="K811" s="2">
        <f>(G811/100)*F811</f>
        <v>3.3600000000000003</v>
      </c>
      <c r="L811" s="3">
        <f>J811*22.5</f>
        <v>194.4</v>
      </c>
      <c r="M811" t="str">
        <f>IF(G811=0,"Private",IF(G811=15,"Italki","Preply"))</f>
        <v>Preply</v>
      </c>
      <c r="N811">
        <f>IF(M811="Italki",1,0)</f>
        <v>0</v>
      </c>
      <c r="O811">
        <f>IF(M811="Preply",1,0)</f>
        <v>1</v>
      </c>
      <c r="P811">
        <f>IF(M811="Private",1,0)</f>
        <v>0</v>
      </c>
      <c r="Q811">
        <f>IF(G811=100,1,0)</f>
        <v>0</v>
      </c>
      <c r="R811" t="str">
        <f>IF(COUNTIF(pattern!$L$2:$L$100,A811),"ACTIVE","")</f>
        <v/>
      </c>
    </row>
    <row r="812" spans="1:18" x14ac:dyDescent="0.25">
      <c r="A812" t="s">
        <v>16</v>
      </c>
      <c r="B812" t="s">
        <v>858</v>
      </c>
      <c r="C812" s="6">
        <v>44588</v>
      </c>
      <c r="D812" t="s">
        <v>674</v>
      </c>
      <c r="E812">
        <v>60</v>
      </c>
      <c r="F812" s="2">
        <v>12</v>
      </c>
      <c r="G812">
        <v>28</v>
      </c>
      <c r="H812" t="s">
        <v>480</v>
      </c>
      <c r="I812">
        <f>WEEKNUM(C812)</f>
        <v>5</v>
      </c>
      <c r="J812" s="2">
        <f>F812-((G812/100)*F812)</f>
        <v>8.64</v>
      </c>
      <c r="K812" s="2">
        <f>(G812/100)*F812</f>
        <v>3.3600000000000003</v>
      </c>
      <c r="L812" s="3">
        <f>J812*22.5</f>
        <v>194.4</v>
      </c>
      <c r="M812" t="str">
        <f>IF(G812=0,"Private",IF(G812=15,"Italki","Preply"))</f>
        <v>Preply</v>
      </c>
      <c r="N812">
        <f>IF(M812="Italki",1,0)</f>
        <v>0</v>
      </c>
      <c r="O812">
        <f>IF(M812="Preply",1,0)</f>
        <v>1</v>
      </c>
      <c r="P812">
        <f>IF(M812="Private",1,0)</f>
        <v>0</v>
      </c>
      <c r="Q812">
        <f>IF(G812=100,1,0)</f>
        <v>0</v>
      </c>
      <c r="R812" t="str">
        <f>IF(COUNTIF(pattern!$L$2:$L$100,A812),"ACTIVE","")</f>
        <v/>
      </c>
    </row>
    <row r="813" spans="1:18" x14ac:dyDescent="0.25">
      <c r="A813" t="s">
        <v>16</v>
      </c>
      <c r="B813" t="s">
        <v>858</v>
      </c>
      <c r="C813" s="6">
        <v>44596</v>
      </c>
      <c r="D813" t="s">
        <v>675</v>
      </c>
      <c r="E813">
        <v>60</v>
      </c>
      <c r="F813" s="2">
        <v>12</v>
      </c>
      <c r="G813">
        <v>28</v>
      </c>
      <c r="H813" t="s">
        <v>479</v>
      </c>
      <c r="I813">
        <f>WEEKNUM(C813)</f>
        <v>6</v>
      </c>
      <c r="J813" s="2">
        <f>F813-((G813/100)*F813)</f>
        <v>8.64</v>
      </c>
      <c r="K813" s="2">
        <f>(G813/100)*F813</f>
        <v>3.3600000000000003</v>
      </c>
      <c r="L813" s="3">
        <f>J813*22.5</f>
        <v>194.4</v>
      </c>
      <c r="M813" t="str">
        <f>IF(G813=0,"Private",IF(G813=15,"Italki","Preply"))</f>
        <v>Preply</v>
      </c>
      <c r="N813">
        <f>IF(M813="Italki",1,0)</f>
        <v>0</v>
      </c>
      <c r="O813">
        <f>IF(M813="Preply",1,0)</f>
        <v>1</v>
      </c>
      <c r="P813">
        <f>IF(M813="Private",1,0)</f>
        <v>0</v>
      </c>
      <c r="Q813">
        <f>IF(G813=100,1,0)</f>
        <v>0</v>
      </c>
      <c r="R813" t="str">
        <f>IF(COUNTIF(pattern!$L$2:$L$100,A813),"ACTIVE","")</f>
        <v/>
      </c>
    </row>
    <row r="814" spans="1:18" x14ac:dyDescent="0.25">
      <c r="A814" t="s">
        <v>16</v>
      </c>
      <c r="B814" t="s">
        <v>858</v>
      </c>
      <c r="C814" s="6">
        <v>44603</v>
      </c>
      <c r="D814" t="s">
        <v>676</v>
      </c>
      <c r="E814">
        <v>60</v>
      </c>
      <c r="F814" s="2">
        <v>12</v>
      </c>
      <c r="G814">
        <v>28</v>
      </c>
      <c r="H814" t="s">
        <v>480</v>
      </c>
      <c r="I814">
        <f>WEEKNUM(C814)</f>
        <v>7</v>
      </c>
      <c r="J814" s="2">
        <f>F814-((G814/100)*F814)</f>
        <v>8.64</v>
      </c>
      <c r="K814" s="2">
        <f>(G814/100)*F814</f>
        <v>3.3600000000000003</v>
      </c>
      <c r="L814" s="3">
        <f>J814*22.5</f>
        <v>194.4</v>
      </c>
      <c r="M814" t="str">
        <f>IF(G814=0,"Private",IF(G814=15,"Italki","Preply"))</f>
        <v>Preply</v>
      </c>
      <c r="N814">
        <f>IF(M814="Italki",1,0)</f>
        <v>0</v>
      </c>
      <c r="O814">
        <f>IF(M814="Preply",1,0)</f>
        <v>1</v>
      </c>
      <c r="P814">
        <f>IF(M814="Private",1,0)</f>
        <v>0</v>
      </c>
      <c r="Q814">
        <f>IF(G814=100,1,0)</f>
        <v>0</v>
      </c>
      <c r="R814" t="str">
        <f>IF(COUNTIF(pattern!$L$2:$L$100,A814),"ACTIVE","")</f>
        <v/>
      </c>
    </row>
    <row r="815" spans="1:18" x14ac:dyDescent="0.25">
      <c r="A815" t="s">
        <v>16</v>
      </c>
      <c r="B815" t="s">
        <v>858</v>
      </c>
      <c r="C815" s="6">
        <v>44609</v>
      </c>
      <c r="D815" t="s">
        <v>109</v>
      </c>
      <c r="E815">
        <v>60</v>
      </c>
      <c r="F815" s="2">
        <v>12</v>
      </c>
      <c r="G815">
        <v>25</v>
      </c>
      <c r="H815" t="s">
        <v>479</v>
      </c>
      <c r="I815">
        <f>WEEKNUM(C815)</f>
        <v>8</v>
      </c>
      <c r="J815" s="2">
        <f>F815-((G815/100)*F815)</f>
        <v>9</v>
      </c>
      <c r="K815" s="2">
        <f>(G815/100)*F815</f>
        <v>3</v>
      </c>
      <c r="L815" s="3">
        <f>J815*22.5</f>
        <v>202.5</v>
      </c>
      <c r="M815" t="str">
        <f>IF(G815=0,"Private",IF(G815=15,"Italki","Preply"))</f>
        <v>Preply</v>
      </c>
      <c r="N815">
        <f>IF(M815="Italki",1,0)</f>
        <v>0</v>
      </c>
      <c r="O815">
        <f>IF(M815="Preply",1,0)</f>
        <v>1</v>
      </c>
      <c r="P815">
        <f>IF(M815="Private",1,0)</f>
        <v>0</v>
      </c>
      <c r="Q815">
        <f>IF(G815=100,1,0)</f>
        <v>0</v>
      </c>
      <c r="R815" t="str">
        <f>IF(COUNTIF(pattern!$L$2:$L$100,A815),"ACTIVE","")</f>
        <v/>
      </c>
    </row>
    <row r="816" spans="1:18" x14ac:dyDescent="0.25">
      <c r="A816" t="s">
        <v>16</v>
      </c>
      <c r="B816" t="s">
        <v>858</v>
      </c>
      <c r="C816" s="6">
        <v>44628</v>
      </c>
      <c r="D816" t="s">
        <v>685</v>
      </c>
      <c r="E816">
        <v>60</v>
      </c>
      <c r="F816" s="2">
        <v>12</v>
      </c>
      <c r="G816">
        <v>25</v>
      </c>
      <c r="H816" t="s">
        <v>480</v>
      </c>
      <c r="I816">
        <f>WEEKNUM(C816)</f>
        <v>11</v>
      </c>
      <c r="J816" s="2">
        <f>F816-((G816/100)*F816)</f>
        <v>9</v>
      </c>
      <c r="K816" s="2">
        <f>(G816/100)*F816</f>
        <v>3</v>
      </c>
      <c r="L816" s="3">
        <f>J816*22.5</f>
        <v>202.5</v>
      </c>
      <c r="M816" t="str">
        <f>IF(G816=0,"Private",IF(G816=15,"Italki","Preply"))</f>
        <v>Preply</v>
      </c>
      <c r="N816">
        <f>IF(M816="Italki",1,0)</f>
        <v>0</v>
      </c>
      <c r="O816">
        <f>IF(M816="Preply",1,0)</f>
        <v>1</v>
      </c>
      <c r="P816">
        <f>IF(M816="Private",1,0)</f>
        <v>0</v>
      </c>
      <c r="Q816">
        <f>IF(G816=100,1,0)</f>
        <v>0</v>
      </c>
      <c r="R816" t="str">
        <f>IF(COUNTIF(pattern!$L$2:$L$100,A816),"ACTIVE","")</f>
        <v/>
      </c>
    </row>
    <row r="817" spans="1:18" x14ac:dyDescent="0.25">
      <c r="A817" t="s">
        <v>16</v>
      </c>
      <c r="B817" t="s">
        <v>858</v>
      </c>
      <c r="C817" s="6">
        <v>44636</v>
      </c>
      <c r="D817" t="s">
        <v>315</v>
      </c>
      <c r="E817">
        <v>60</v>
      </c>
      <c r="F817" s="2">
        <v>12</v>
      </c>
      <c r="G817">
        <v>25</v>
      </c>
      <c r="H817" t="s">
        <v>479</v>
      </c>
      <c r="I817">
        <f>WEEKNUM(C817)</f>
        <v>12</v>
      </c>
      <c r="J817" s="2">
        <f>F817-((G817/100)*F817)</f>
        <v>9</v>
      </c>
      <c r="K817" s="2">
        <f>(G817/100)*F817</f>
        <v>3</v>
      </c>
      <c r="L817" s="3">
        <f>J817*22.5</f>
        <v>202.5</v>
      </c>
      <c r="M817" t="str">
        <f>IF(G817=0,"Private",IF(G817=15,"Italki","Preply"))</f>
        <v>Preply</v>
      </c>
      <c r="N817">
        <f>IF(M817="Italki",1,0)</f>
        <v>0</v>
      </c>
      <c r="O817">
        <f>IF(M817="Preply",1,0)</f>
        <v>1</v>
      </c>
      <c r="P817">
        <f>IF(M817="Private",1,0)</f>
        <v>0</v>
      </c>
      <c r="Q817">
        <f>IF(G817=100,1,0)</f>
        <v>0</v>
      </c>
      <c r="R817" t="str">
        <f>IF(COUNTIF(pattern!$L$2:$L$100,A817),"ACTIVE","")</f>
        <v/>
      </c>
    </row>
    <row r="818" spans="1:18" x14ac:dyDescent="0.25">
      <c r="A818" t="s">
        <v>16</v>
      </c>
      <c r="B818" t="s">
        <v>858</v>
      </c>
      <c r="C818" s="6">
        <v>44644</v>
      </c>
      <c r="D818" t="s">
        <v>703</v>
      </c>
      <c r="E818">
        <v>60</v>
      </c>
      <c r="F818" s="2">
        <v>12</v>
      </c>
      <c r="G818">
        <v>25</v>
      </c>
      <c r="H818" t="s">
        <v>480</v>
      </c>
      <c r="I818">
        <f>WEEKNUM(C818)</f>
        <v>13</v>
      </c>
      <c r="J818" s="2">
        <f>F818-((G818/100)*F818)</f>
        <v>9</v>
      </c>
      <c r="K818" s="2">
        <f>(G818/100)*F818</f>
        <v>3</v>
      </c>
      <c r="L818" s="3">
        <f>J818*22.5</f>
        <v>202.5</v>
      </c>
      <c r="M818" t="str">
        <f>IF(G818=0,"Private",IF(G818=15,"Italki","Preply"))</f>
        <v>Preply</v>
      </c>
      <c r="N818">
        <f>IF(M818="Italki",1,0)</f>
        <v>0</v>
      </c>
      <c r="O818">
        <f>IF(M818="Preply",1,0)</f>
        <v>1</v>
      </c>
      <c r="P818">
        <f>IF(M818="Private",1,0)</f>
        <v>0</v>
      </c>
      <c r="Q818">
        <f>IF(G818=100,1,0)</f>
        <v>0</v>
      </c>
      <c r="R818" t="str">
        <f>IF(COUNTIF(pattern!$L$2:$L$100,A818),"ACTIVE","")</f>
        <v/>
      </c>
    </row>
    <row r="819" spans="1:18" x14ac:dyDescent="0.25">
      <c r="A819" t="s">
        <v>16</v>
      </c>
      <c r="B819" t="s">
        <v>858</v>
      </c>
      <c r="C819" s="6">
        <v>44651</v>
      </c>
      <c r="D819" t="s">
        <v>335</v>
      </c>
      <c r="E819">
        <v>60</v>
      </c>
      <c r="F819" s="2">
        <v>12</v>
      </c>
      <c r="G819">
        <v>25</v>
      </c>
      <c r="H819" t="s">
        <v>479</v>
      </c>
      <c r="I819">
        <f>WEEKNUM(C819)</f>
        <v>14</v>
      </c>
      <c r="J819" s="2">
        <f>F819-((G819/100)*F819)</f>
        <v>9</v>
      </c>
      <c r="K819" s="2">
        <f>(G819/100)*F819</f>
        <v>3</v>
      </c>
      <c r="L819" s="3">
        <f>J819*22.5</f>
        <v>202.5</v>
      </c>
      <c r="M819" t="str">
        <f>IF(G819=0,"Private",IF(G819=15,"Italki","Preply"))</f>
        <v>Preply</v>
      </c>
      <c r="N819">
        <f>IF(M819="Italki",1,0)</f>
        <v>0</v>
      </c>
      <c r="O819">
        <f>IF(M819="Preply",1,0)</f>
        <v>1</v>
      </c>
      <c r="P819">
        <f>IF(M819="Private",1,0)</f>
        <v>0</v>
      </c>
      <c r="Q819">
        <f>IF(G819=100,1,0)</f>
        <v>0</v>
      </c>
      <c r="R819" t="str">
        <f>IF(COUNTIF(pattern!$L$2:$L$100,A819),"ACTIVE","")</f>
        <v/>
      </c>
    </row>
    <row r="820" spans="1:18" x14ac:dyDescent="0.25">
      <c r="A820" t="s">
        <v>16</v>
      </c>
      <c r="B820" t="s">
        <v>858</v>
      </c>
      <c r="C820" s="6">
        <v>44656</v>
      </c>
      <c r="D820" t="s">
        <v>710</v>
      </c>
      <c r="E820">
        <v>60</v>
      </c>
      <c r="F820" s="2">
        <v>12</v>
      </c>
      <c r="G820">
        <v>25</v>
      </c>
      <c r="H820" t="s">
        <v>480</v>
      </c>
      <c r="I820">
        <f>WEEKNUM(C820)</f>
        <v>15</v>
      </c>
      <c r="J820" s="2">
        <f>F820-((G820/100)*F820)</f>
        <v>9</v>
      </c>
      <c r="K820" s="2">
        <f>(G820/100)*F820</f>
        <v>3</v>
      </c>
      <c r="L820" s="3">
        <f>J820*22.5</f>
        <v>202.5</v>
      </c>
      <c r="M820" t="str">
        <f>IF(G820=0,"Private",IF(G820=15,"Italki","Preply"))</f>
        <v>Preply</v>
      </c>
      <c r="N820">
        <f>IF(M820="Italki",1,0)</f>
        <v>0</v>
      </c>
      <c r="O820">
        <f>IF(M820="Preply",1,0)</f>
        <v>1</v>
      </c>
      <c r="P820">
        <f>IF(M820="Private",1,0)</f>
        <v>0</v>
      </c>
      <c r="Q820">
        <f>IF(G820=100,1,0)</f>
        <v>0</v>
      </c>
      <c r="R820" t="str">
        <f>IF(COUNTIF(pattern!$L$2:$L$100,A820),"ACTIVE","")</f>
        <v/>
      </c>
    </row>
    <row r="821" spans="1:18" x14ac:dyDescent="0.25">
      <c r="A821" t="s">
        <v>16</v>
      </c>
      <c r="B821" t="s">
        <v>858</v>
      </c>
      <c r="C821" s="6">
        <v>44665</v>
      </c>
      <c r="D821" t="s">
        <v>336</v>
      </c>
      <c r="E821">
        <v>60</v>
      </c>
      <c r="F821" s="2">
        <v>12</v>
      </c>
      <c r="G821">
        <v>25</v>
      </c>
      <c r="H821" t="s">
        <v>479</v>
      </c>
      <c r="I821">
        <f>WEEKNUM(C821)</f>
        <v>16</v>
      </c>
      <c r="J821" s="2">
        <f>F821-((G821/100)*F821)</f>
        <v>9</v>
      </c>
      <c r="K821" s="2">
        <f>(G821/100)*F821</f>
        <v>3</v>
      </c>
      <c r="L821" s="3">
        <f>J821*22.5</f>
        <v>202.5</v>
      </c>
      <c r="M821" t="str">
        <f>IF(G821=0,"Private",IF(G821=15,"Italki","Preply"))</f>
        <v>Preply</v>
      </c>
      <c r="N821">
        <f>IF(M821="Italki",1,0)</f>
        <v>0</v>
      </c>
      <c r="O821">
        <f>IF(M821="Preply",1,0)</f>
        <v>1</v>
      </c>
      <c r="P821">
        <f>IF(M821="Private",1,0)</f>
        <v>0</v>
      </c>
      <c r="Q821">
        <f>IF(G821=100,1,0)</f>
        <v>0</v>
      </c>
      <c r="R821" t="str">
        <f>IF(COUNTIF(pattern!$L$2:$L$100,A821),"ACTIVE","")</f>
        <v/>
      </c>
    </row>
    <row r="822" spans="1:18" x14ac:dyDescent="0.25">
      <c r="A822" t="s">
        <v>16</v>
      </c>
      <c r="B822" t="s">
        <v>858</v>
      </c>
      <c r="C822" s="6">
        <v>44670</v>
      </c>
      <c r="D822" t="s">
        <v>707</v>
      </c>
      <c r="E822">
        <v>60</v>
      </c>
      <c r="F822" s="2">
        <v>12</v>
      </c>
      <c r="G822">
        <v>25</v>
      </c>
      <c r="H822" t="s">
        <v>480</v>
      </c>
      <c r="I822">
        <f>WEEKNUM(C822)</f>
        <v>17</v>
      </c>
      <c r="J822" s="2">
        <f>F822-((G822/100)*F822)</f>
        <v>9</v>
      </c>
      <c r="K822" s="2">
        <f>(G822/100)*F822</f>
        <v>3</v>
      </c>
      <c r="L822" s="3">
        <f>J822*22.5</f>
        <v>202.5</v>
      </c>
      <c r="M822" t="str">
        <f>IF(G822=0,"Private",IF(G822=15,"Italki","Preply"))</f>
        <v>Preply</v>
      </c>
      <c r="N822">
        <f>IF(M822="Italki",1,0)</f>
        <v>0</v>
      </c>
      <c r="O822">
        <f>IF(M822="Preply",1,0)</f>
        <v>1</v>
      </c>
      <c r="P822">
        <f>IF(M822="Private",1,0)</f>
        <v>0</v>
      </c>
      <c r="Q822">
        <f>IF(G822=100,1,0)</f>
        <v>0</v>
      </c>
      <c r="R822" t="str">
        <f>IF(COUNTIF(pattern!$L$2:$L$100,A822),"ACTIVE","")</f>
        <v/>
      </c>
    </row>
    <row r="823" spans="1:18" x14ac:dyDescent="0.25">
      <c r="A823" t="s">
        <v>458</v>
      </c>
      <c r="B823" t="s">
        <v>859</v>
      </c>
      <c r="C823" s="6">
        <v>44886</v>
      </c>
      <c r="D823" t="s">
        <v>46</v>
      </c>
      <c r="E823">
        <v>60</v>
      </c>
      <c r="F823" s="2">
        <v>8</v>
      </c>
      <c r="G823">
        <v>15</v>
      </c>
      <c r="H823" t="s">
        <v>479</v>
      </c>
      <c r="I823">
        <f>WEEKNUM(C823)</f>
        <v>48</v>
      </c>
      <c r="J823" s="2">
        <f>F823-((G823/100)*F823)</f>
        <v>6.8</v>
      </c>
      <c r="K823" s="2">
        <f>(G823/100)*F823</f>
        <v>1.2</v>
      </c>
      <c r="L823" s="3">
        <f>J823*22.5</f>
        <v>153</v>
      </c>
      <c r="M823" t="str">
        <f>IF(G823=0,"Private",IF(G823=15,"Italki","Preply"))</f>
        <v>Italki</v>
      </c>
      <c r="N823">
        <f>IF(M823="Italki",1,0)</f>
        <v>1</v>
      </c>
      <c r="O823">
        <f>IF(M823="Preply",1,0)</f>
        <v>0</v>
      </c>
      <c r="P823">
        <f>IF(M823="Private",1,0)</f>
        <v>0</v>
      </c>
      <c r="Q823">
        <f>IF(G823=100,1,0)</f>
        <v>0</v>
      </c>
      <c r="R823" t="str">
        <f>IF(COUNTIF(pattern!$L$2:$L$100,A823),"ACTIVE","")</f>
        <v>ACTIVE</v>
      </c>
    </row>
    <row r="824" spans="1:18" x14ac:dyDescent="0.25">
      <c r="A824" t="s">
        <v>458</v>
      </c>
      <c r="B824" t="s">
        <v>859</v>
      </c>
      <c r="C824" s="6">
        <v>44890</v>
      </c>
      <c r="D824" t="s">
        <v>44</v>
      </c>
      <c r="E824">
        <v>60</v>
      </c>
      <c r="F824" s="2">
        <v>22</v>
      </c>
      <c r="G824">
        <v>15</v>
      </c>
      <c r="H824" t="s">
        <v>479</v>
      </c>
      <c r="I824">
        <f>WEEKNUM(C824)</f>
        <v>48</v>
      </c>
      <c r="J824" s="2">
        <f>F824-((G824/100)*F824)</f>
        <v>18.7</v>
      </c>
      <c r="K824" s="2">
        <f>(G824/100)*F824</f>
        <v>3.3</v>
      </c>
      <c r="L824" s="3">
        <f>J824*22.5</f>
        <v>420.75</v>
      </c>
      <c r="M824" t="str">
        <f>IF(G824=0,"Private",IF(G824=15,"Italki","Preply"))</f>
        <v>Italki</v>
      </c>
      <c r="N824">
        <f>IF(M824="Italki",1,0)</f>
        <v>1</v>
      </c>
      <c r="O824">
        <f>IF(M824="Preply",1,0)</f>
        <v>0</v>
      </c>
      <c r="P824">
        <f>IF(M824="Private",1,0)</f>
        <v>0</v>
      </c>
      <c r="Q824">
        <f>IF(G824=100,1,0)</f>
        <v>0</v>
      </c>
      <c r="R824" t="str">
        <f>IF(COUNTIF(pattern!$L$2:$L$100,A824),"ACTIVE","")</f>
        <v>ACTIVE</v>
      </c>
    </row>
    <row r="825" spans="1:18" x14ac:dyDescent="0.25">
      <c r="A825" t="s">
        <v>458</v>
      </c>
      <c r="B825" t="s">
        <v>859</v>
      </c>
      <c r="C825" s="6">
        <v>44896</v>
      </c>
      <c r="D825" t="s">
        <v>296</v>
      </c>
      <c r="E825">
        <v>60</v>
      </c>
      <c r="F825" s="2">
        <v>22</v>
      </c>
      <c r="G825">
        <v>15</v>
      </c>
      <c r="H825" t="s">
        <v>479</v>
      </c>
      <c r="I825">
        <f>WEEKNUM(C825)</f>
        <v>49</v>
      </c>
      <c r="J825" s="2">
        <f>F825-((G825/100)*F825)</f>
        <v>18.7</v>
      </c>
      <c r="K825" s="2">
        <f>(G825/100)*F825</f>
        <v>3.3</v>
      </c>
      <c r="L825" s="3">
        <f>J825*22.5</f>
        <v>420.75</v>
      </c>
      <c r="M825" t="str">
        <f>IF(G825=0,"Private",IF(G825=15,"Italki","Preply"))</f>
        <v>Italki</v>
      </c>
      <c r="N825">
        <f>IF(M825="Italki",1,0)</f>
        <v>1</v>
      </c>
      <c r="O825">
        <f>IF(M825="Preply",1,0)</f>
        <v>0</v>
      </c>
      <c r="P825">
        <f>IF(M825="Private",1,0)</f>
        <v>0</v>
      </c>
      <c r="Q825">
        <f>IF(G825=100,1,0)</f>
        <v>0</v>
      </c>
      <c r="R825" t="str">
        <f>IF(COUNTIF(pattern!$L$2:$L$100,A825),"ACTIVE","")</f>
        <v>ACTIVE</v>
      </c>
    </row>
    <row r="826" spans="1:18" x14ac:dyDescent="0.25">
      <c r="A826" t="s">
        <v>458</v>
      </c>
      <c r="B826" t="s">
        <v>859</v>
      </c>
      <c r="C826" s="6">
        <v>44902</v>
      </c>
      <c r="D826" t="s">
        <v>640</v>
      </c>
      <c r="E826">
        <v>60</v>
      </c>
      <c r="F826" s="2">
        <v>22</v>
      </c>
      <c r="G826">
        <v>15</v>
      </c>
      <c r="H826" t="s">
        <v>479</v>
      </c>
      <c r="I826">
        <f>WEEKNUM(C826)</f>
        <v>50</v>
      </c>
      <c r="J826" s="2">
        <f>F826-((G826/100)*F826)</f>
        <v>18.7</v>
      </c>
      <c r="K826" s="2">
        <f>(G826/100)*F826</f>
        <v>3.3</v>
      </c>
      <c r="L826" s="3">
        <f>J826*22.5</f>
        <v>420.75</v>
      </c>
      <c r="M826" t="str">
        <f>IF(G826=0,"Private",IF(G826=15,"Italki","Preply"))</f>
        <v>Italki</v>
      </c>
      <c r="N826">
        <f>IF(M826="Italki",1,0)</f>
        <v>1</v>
      </c>
      <c r="O826">
        <f>IF(M826="Preply",1,0)</f>
        <v>0</v>
      </c>
      <c r="P826">
        <f>IF(M826="Private",1,0)</f>
        <v>0</v>
      </c>
      <c r="Q826">
        <f>IF(G826=100,1,0)</f>
        <v>0</v>
      </c>
      <c r="R826" t="str">
        <f>IF(COUNTIF(pattern!$L$2:$L$100,A826),"ACTIVE","")</f>
        <v>ACTIVE</v>
      </c>
    </row>
    <row r="827" spans="1:18" x14ac:dyDescent="0.25">
      <c r="A827" t="s">
        <v>458</v>
      </c>
      <c r="B827" t="s">
        <v>859</v>
      </c>
      <c r="C827" s="6">
        <v>44911</v>
      </c>
      <c r="D827" t="s">
        <v>309</v>
      </c>
      <c r="E827">
        <v>60</v>
      </c>
      <c r="F827" s="2">
        <v>22</v>
      </c>
      <c r="G827">
        <v>15</v>
      </c>
      <c r="H827" t="s">
        <v>479</v>
      </c>
      <c r="I827">
        <f>WEEKNUM(C827)</f>
        <v>51</v>
      </c>
      <c r="J827" s="2">
        <f>F827-((G827/100)*F827)</f>
        <v>18.7</v>
      </c>
      <c r="K827" s="2">
        <f>(G827/100)*F827</f>
        <v>3.3</v>
      </c>
      <c r="L827" s="3">
        <f>J827*22.5</f>
        <v>420.75</v>
      </c>
      <c r="M827" t="str">
        <f>IF(G827=0,"Private",IF(G827=15,"Italki","Preply"))</f>
        <v>Italki</v>
      </c>
      <c r="N827">
        <f>IF(M827="Italki",1,0)</f>
        <v>1</v>
      </c>
      <c r="O827">
        <f>IF(M827="Preply",1,0)</f>
        <v>0</v>
      </c>
      <c r="P827">
        <f>IF(M827="Private",1,0)</f>
        <v>0</v>
      </c>
      <c r="Q827">
        <f>IF(G827=100,1,0)</f>
        <v>0</v>
      </c>
      <c r="R827" t="str">
        <f>IF(COUNTIF(pattern!$L$2:$L$100,A827),"ACTIVE","")</f>
        <v>ACTIVE</v>
      </c>
    </row>
    <row r="828" spans="1:18" x14ac:dyDescent="0.25">
      <c r="A828" t="s">
        <v>458</v>
      </c>
      <c r="B828" t="s">
        <v>859</v>
      </c>
      <c r="C828" s="6">
        <v>44924</v>
      </c>
      <c r="D828" s="30" t="s">
        <v>87</v>
      </c>
      <c r="E828">
        <v>60</v>
      </c>
      <c r="F828" s="2">
        <v>22</v>
      </c>
      <c r="G828">
        <v>15</v>
      </c>
      <c r="H828" t="s">
        <v>479</v>
      </c>
      <c r="I828">
        <f>WEEKNUM(C828)</f>
        <v>53</v>
      </c>
      <c r="J828" s="2">
        <f>F828-((G828/100)*F828)</f>
        <v>18.7</v>
      </c>
      <c r="K828" s="2">
        <f>(G828/100)*F828</f>
        <v>3.3</v>
      </c>
      <c r="L828" s="3">
        <f>J828*22.5</f>
        <v>420.75</v>
      </c>
      <c r="M828" t="str">
        <f>IF(G828=0,"Private",IF(G828=15,"Italki","Preply"))</f>
        <v>Italki</v>
      </c>
      <c r="N828">
        <f>IF(M828="Italki",1,0)</f>
        <v>1</v>
      </c>
      <c r="O828">
        <f>IF(M828="Preply",1,0)</f>
        <v>0</v>
      </c>
      <c r="P828">
        <f>IF(M828="Private",1,0)</f>
        <v>0</v>
      </c>
      <c r="Q828">
        <f>IF(G828=100,1,0)</f>
        <v>0</v>
      </c>
      <c r="R828" t="str">
        <f>IF(COUNTIF(pattern!$L$2:$L$100,A828),"ACTIVE","")</f>
        <v>ACTIVE</v>
      </c>
    </row>
    <row r="829" spans="1:18" x14ac:dyDescent="0.25">
      <c r="A829" t="s">
        <v>458</v>
      </c>
      <c r="B829" t="s">
        <v>859</v>
      </c>
      <c r="C829" s="6">
        <v>44931</v>
      </c>
      <c r="D829" t="s">
        <v>377</v>
      </c>
      <c r="E829">
        <v>60</v>
      </c>
      <c r="F829" s="2">
        <v>22</v>
      </c>
      <c r="G829">
        <v>15</v>
      </c>
      <c r="H829" t="s">
        <v>479</v>
      </c>
      <c r="I829">
        <f>WEEKNUM(C829)</f>
        <v>1</v>
      </c>
      <c r="J829" s="2">
        <f>F829-((G829/100)*F829)</f>
        <v>18.7</v>
      </c>
      <c r="K829" s="2">
        <f>(G829/100)*F829</f>
        <v>3.3</v>
      </c>
      <c r="L829" s="3">
        <f>J829*22.5</f>
        <v>420.75</v>
      </c>
      <c r="M829" t="str">
        <f>IF(G829=0,"Private",IF(G829=15,"Italki","Preply"))</f>
        <v>Italki</v>
      </c>
      <c r="N829">
        <f>IF(M829="Italki",1,0)</f>
        <v>1</v>
      </c>
      <c r="O829">
        <f>IF(M829="Preply",1,0)</f>
        <v>0</v>
      </c>
      <c r="P829">
        <f>IF(M829="Private",1,0)</f>
        <v>0</v>
      </c>
      <c r="Q829">
        <f>IF(G829=100,1,0)</f>
        <v>0</v>
      </c>
      <c r="R829" t="str">
        <f>IF(COUNTIF(pattern!$L$2:$L$100,A829),"ACTIVE","")</f>
        <v>ACTIVE</v>
      </c>
    </row>
    <row r="830" spans="1:18" x14ac:dyDescent="0.25">
      <c r="A830" t="s">
        <v>458</v>
      </c>
      <c r="B830" t="s">
        <v>859</v>
      </c>
      <c r="C830" s="6">
        <v>44938</v>
      </c>
      <c r="D830" t="s">
        <v>784</v>
      </c>
      <c r="E830">
        <v>60</v>
      </c>
      <c r="F830" s="2">
        <v>22</v>
      </c>
      <c r="G830">
        <v>15</v>
      </c>
      <c r="H830" t="s">
        <v>479</v>
      </c>
      <c r="I830">
        <f>WEEKNUM(C830)</f>
        <v>2</v>
      </c>
      <c r="J830" s="2">
        <f>F830-((G830/100)*F830)</f>
        <v>18.7</v>
      </c>
      <c r="K830" s="2">
        <f>(G830/100)*F830</f>
        <v>3.3</v>
      </c>
      <c r="L830" s="3">
        <f>J830*22.5</f>
        <v>420.75</v>
      </c>
      <c r="M830" t="str">
        <f>IF(G830=0,"Private",IF(G830=15,"Italki","Preply"))</f>
        <v>Italki</v>
      </c>
      <c r="N830">
        <f>IF(M830="Italki",1,0)</f>
        <v>1</v>
      </c>
      <c r="O830">
        <f>IF(M830="Preply",1,0)</f>
        <v>0</v>
      </c>
      <c r="P830">
        <f>IF(M830="Private",1,0)</f>
        <v>0</v>
      </c>
      <c r="Q830">
        <f>IF(G830=100,1,0)</f>
        <v>0</v>
      </c>
      <c r="R830" t="str">
        <f>IF(COUNTIF(pattern!$L$2:$L$100,A830),"ACTIVE","")</f>
        <v>ACTIVE</v>
      </c>
    </row>
    <row r="831" spans="1:18" x14ac:dyDescent="0.25">
      <c r="A831" t="s">
        <v>23</v>
      </c>
      <c r="B831" t="s">
        <v>860</v>
      </c>
      <c r="C831" s="6">
        <v>44594</v>
      </c>
      <c r="D831" t="s">
        <v>42</v>
      </c>
      <c r="E831">
        <v>60</v>
      </c>
      <c r="F831" s="2">
        <v>13</v>
      </c>
      <c r="G831">
        <v>15</v>
      </c>
      <c r="H831" t="s">
        <v>480</v>
      </c>
      <c r="I831">
        <f>WEEKNUM(C831)</f>
        <v>6</v>
      </c>
      <c r="J831" s="2">
        <f>F831-((G831/100)*F831)</f>
        <v>11.05</v>
      </c>
      <c r="K831" s="2">
        <f>(G831/100)*F831</f>
        <v>1.95</v>
      </c>
      <c r="L831" s="3">
        <f>J831*22.5</f>
        <v>248.62500000000003</v>
      </c>
      <c r="M831" t="str">
        <f>IF(G831=0,"Private",IF(G831=15,"Italki","Preply"))</f>
        <v>Italki</v>
      </c>
      <c r="N831">
        <f>IF(M831="Italki",1,0)</f>
        <v>1</v>
      </c>
      <c r="O831">
        <f>IF(M831="Preply",1,0)</f>
        <v>0</v>
      </c>
      <c r="P831">
        <f>IF(M831="Private",1,0)</f>
        <v>0</v>
      </c>
      <c r="Q831">
        <f>IF(G831=100,1,0)</f>
        <v>0</v>
      </c>
      <c r="R831" t="str">
        <f>IF(COUNTIF(pattern!$L$2:$L$100,A831),"ACTIVE","")</f>
        <v/>
      </c>
    </row>
    <row r="832" spans="1:18" ht="15.75" customHeight="1" x14ac:dyDescent="0.25">
      <c r="A832" t="s">
        <v>23</v>
      </c>
      <c r="B832" t="s">
        <v>860</v>
      </c>
      <c r="C832" s="6">
        <v>44601</v>
      </c>
      <c r="D832" t="s">
        <v>677</v>
      </c>
      <c r="E832">
        <v>60</v>
      </c>
      <c r="F832" s="2">
        <v>13</v>
      </c>
      <c r="G832">
        <v>15</v>
      </c>
      <c r="H832" t="s">
        <v>480</v>
      </c>
      <c r="I832">
        <f>WEEKNUM(C832)</f>
        <v>7</v>
      </c>
      <c r="J832" s="2">
        <f>F832-((G832/100)*F832)</f>
        <v>11.05</v>
      </c>
      <c r="K832" s="2">
        <f>(G832/100)*F832</f>
        <v>1.95</v>
      </c>
      <c r="L832" s="3">
        <f>J832*22.5</f>
        <v>248.62500000000003</v>
      </c>
      <c r="M832" t="str">
        <f>IF(G832=0,"Private",IF(G832=15,"Italki","Preply"))</f>
        <v>Italki</v>
      </c>
      <c r="N832">
        <f>IF(M832="Italki",1,0)</f>
        <v>1</v>
      </c>
      <c r="O832">
        <f>IF(M832="Preply",1,0)</f>
        <v>0</v>
      </c>
      <c r="P832">
        <f>IF(M832="Private",1,0)</f>
        <v>0</v>
      </c>
      <c r="Q832">
        <f>IF(G832=100,1,0)</f>
        <v>0</v>
      </c>
      <c r="R832" t="str">
        <f>IF(COUNTIF(pattern!$L$2:$L$100,A832),"ACTIVE","")</f>
        <v/>
      </c>
    </row>
    <row r="833" spans="1:18" x14ac:dyDescent="0.25">
      <c r="A833" t="s">
        <v>23</v>
      </c>
      <c r="B833" t="s">
        <v>860</v>
      </c>
      <c r="C833" s="6">
        <v>44608</v>
      </c>
      <c r="D833" t="s">
        <v>680</v>
      </c>
      <c r="E833">
        <v>60</v>
      </c>
      <c r="F833" s="2">
        <v>13</v>
      </c>
      <c r="G833">
        <v>15</v>
      </c>
      <c r="H833" t="s">
        <v>480</v>
      </c>
      <c r="I833">
        <f>WEEKNUM(C833)</f>
        <v>8</v>
      </c>
      <c r="J833" s="2">
        <f>F833-((G833/100)*F833)</f>
        <v>11.05</v>
      </c>
      <c r="K833" s="2">
        <f>(G833/100)*F833</f>
        <v>1.95</v>
      </c>
      <c r="L833" s="3">
        <f>J833*22.5</f>
        <v>248.62500000000003</v>
      </c>
      <c r="M833" t="str">
        <f>IF(G833=0,"Private",IF(G833=15,"Italki","Preply"))</f>
        <v>Italki</v>
      </c>
      <c r="N833">
        <f>IF(M833="Italki",1,0)</f>
        <v>1</v>
      </c>
      <c r="O833">
        <f>IF(M833="Preply",1,0)</f>
        <v>0</v>
      </c>
      <c r="P833">
        <f>IF(M833="Private",1,0)</f>
        <v>0</v>
      </c>
      <c r="Q833">
        <f>IF(G833=100,1,0)</f>
        <v>0</v>
      </c>
      <c r="R833" t="str">
        <f>IF(COUNTIF(pattern!$L$2:$L$100,A833),"ACTIVE","")</f>
        <v/>
      </c>
    </row>
    <row r="834" spans="1:18" x14ac:dyDescent="0.25">
      <c r="A834" t="s">
        <v>23</v>
      </c>
      <c r="B834" t="s">
        <v>860</v>
      </c>
      <c r="C834" s="6">
        <v>44615</v>
      </c>
      <c r="D834" t="s">
        <v>692</v>
      </c>
      <c r="E834">
        <v>60</v>
      </c>
      <c r="F834" s="2">
        <v>13</v>
      </c>
      <c r="G834">
        <v>15</v>
      </c>
      <c r="H834" t="s">
        <v>480</v>
      </c>
      <c r="I834">
        <f>WEEKNUM(C834)</f>
        <v>9</v>
      </c>
      <c r="J834" s="2">
        <f>F834-((G834/100)*F834)</f>
        <v>11.05</v>
      </c>
      <c r="K834" s="2">
        <f>(G834/100)*F834</f>
        <v>1.95</v>
      </c>
      <c r="L834" s="3">
        <f>J834*22.5</f>
        <v>248.62500000000003</v>
      </c>
      <c r="M834" t="str">
        <f>IF(G834=0,"Private",IF(G834=15,"Italki","Preply"))</f>
        <v>Italki</v>
      </c>
      <c r="N834">
        <f>IF(M834="Italki",1,0)</f>
        <v>1</v>
      </c>
      <c r="O834">
        <f>IF(M834="Preply",1,0)</f>
        <v>0</v>
      </c>
      <c r="P834">
        <f>IF(M834="Private",1,0)</f>
        <v>0</v>
      </c>
      <c r="Q834">
        <f>IF(G834=100,1,0)</f>
        <v>0</v>
      </c>
      <c r="R834" t="str">
        <f>IF(COUNTIF(pattern!$L$2:$L$100,A834),"ACTIVE","")</f>
        <v/>
      </c>
    </row>
    <row r="835" spans="1:18" x14ac:dyDescent="0.25">
      <c r="A835" t="s">
        <v>23</v>
      </c>
      <c r="B835" t="s">
        <v>860</v>
      </c>
      <c r="C835" s="6">
        <v>44629</v>
      </c>
      <c r="D835" t="s">
        <v>693</v>
      </c>
      <c r="E835">
        <v>60</v>
      </c>
      <c r="F835" s="2">
        <v>13</v>
      </c>
      <c r="G835">
        <v>15</v>
      </c>
      <c r="H835" t="s">
        <v>480</v>
      </c>
      <c r="I835">
        <f>WEEKNUM(C835)</f>
        <v>11</v>
      </c>
      <c r="J835" s="2">
        <f>F835-((G835/100)*F835)</f>
        <v>11.05</v>
      </c>
      <c r="K835" s="2">
        <f>(G835/100)*F835</f>
        <v>1.95</v>
      </c>
      <c r="L835" s="3">
        <f>J835*22.5</f>
        <v>248.62500000000003</v>
      </c>
      <c r="M835" t="str">
        <f>IF(G835=0,"Private",IF(G835=15,"Italki","Preply"))</f>
        <v>Italki</v>
      </c>
      <c r="N835">
        <f>IF(M835="Italki",1,0)</f>
        <v>1</v>
      </c>
      <c r="O835">
        <f>IF(M835="Preply",1,0)</f>
        <v>0</v>
      </c>
      <c r="P835">
        <f>IF(M835="Private",1,0)</f>
        <v>0</v>
      </c>
      <c r="Q835">
        <f>IF(G835=100,1,0)</f>
        <v>0</v>
      </c>
      <c r="R835" t="str">
        <f>IF(COUNTIF(pattern!$L$2:$L$100,A835),"ACTIVE","")</f>
        <v/>
      </c>
    </row>
    <row r="836" spans="1:18" x14ac:dyDescent="0.25">
      <c r="A836" t="s">
        <v>23</v>
      </c>
      <c r="B836" t="s">
        <v>860</v>
      </c>
      <c r="C836" s="6">
        <v>44636</v>
      </c>
      <c r="D836" t="s">
        <v>694</v>
      </c>
      <c r="E836">
        <v>60</v>
      </c>
      <c r="F836" s="2">
        <v>13</v>
      </c>
      <c r="G836">
        <v>15</v>
      </c>
      <c r="H836" t="s">
        <v>480</v>
      </c>
      <c r="I836">
        <f>WEEKNUM(C836)</f>
        <v>12</v>
      </c>
      <c r="J836" s="2">
        <f>F836-((G836/100)*F836)</f>
        <v>11.05</v>
      </c>
      <c r="K836" s="2">
        <f>(G836/100)*F836</f>
        <v>1.95</v>
      </c>
      <c r="L836" s="3">
        <f>J836*22.5</f>
        <v>248.62500000000003</v>
      </c>
      <c r="M836" t="str">
        <f>IF(G836=0,"Private",IF(G836=15,"Italki","Preply"))</f>
        <v>Italki</v>
      </c>
      <c r="N836">
        <f>IF(M836="Italki",1,0)</f>
        <v>1</v>
      </c>
      <c r="O836">
        <f>IF(M836="Preply",1,0)</f>
        <v>0</v>
      </c>
      <c r="P836">
        <f>IF(M836="Private",1,0)</f>
        <v>0</v>
      </c>
      <c r="Q836">
        <f>IF(G836=100,1,0)</f>
        <v>0</v>
      </c>
      <c r="R836" t="str">
        <f>IF(COUNTIF(pattern!$L$2:$L$100,A836),"ACTIVE","")</f>
        <v/>
      </c>
    </row>
    <row r="837" spans="1:18" x14ac:dyDescent="0.25">
      <c r="A837" t="s">
        <v>366</v>
      </c>
      <c r="B837" t="s">
        <v>861</v>
      </c>
      <c r="C837" s="6">
        <v>44711</v>
      </c>
      <c r="D837" t="s">
        <v>365</v>
      </c>
      <c r="E837">
        <v>60</v>
      </c>
      <c r="F837" s="2">
        <v>22</v>
      </c>
      <c r="G837">
        <v>100</v>
      </c>
      <c r="H837" t="s">
        <v>479</v>
      </c>
      <c r="I837">
        <f>WEEKNUM(C837)</f>
        <v>23</v>
      </c>
      <c r="J837" s="2">
        <f>F837-((G837/100)*F837)</f>
        <v>0</v>
      </c>
      <c r="K837" s="2">
        <f>(G837/100)*F837</f>
        <v>22</v>
      </c>
      <c r="L837" s="3">
        <f>J837*22.5</f>
        <v>0</v>
      </c>
      <c r="M837" t="str">
        <f>IF(G837=0,"Private",IF(G837=15,"Italki","Preply"))</f>
        <v>Preply</v>
      </c>
      <c r="N837">
        <f>IF(M837="Italki",1,0)</f>
        <v>0</v>
      </c>
      <c r="O837">
        <f>IF(M837="Preply",1,0)</f>
        <v>1</v>
      </c>
      <c r="P837">
        <f>IF(M837="Private",1,0)</f>
        <v>0</v>
      </c>
      <c r="Q837">
        <f>IF(G837=100,1,0)</f>
        <v>1</v>
      </c>
      <c r="R837" t="str">
        <f>IF(COUNTIF(pattern!$L$2:$L$100,A837),"ACTIVE","")</f>
        <v/>
      </c>
    </row>
    <row r="838" spans="1:18" x14ac:dyDescent="0.25">
      <c r="A838" t="s">
        <v>366</v>
      </c>
      <c r="B838" t="s">
        <v>861</v>
      </c>
      <c r="C838" s="6">
        <v>44718</v>
      </c>
      <c r="D838" t="s">
        <v>757</v>
      </c>
      <c r="E838">
        <v>60</v>
      </c>
      <c r="F838" s="2">
        <v>22</v>
      </c>
      <c r="G838">
        <v>25</v>
      </c>
      <c r="H838" t="s">
        <v>479</v>
      </c>
      <c r="I838">
        <f>WEEKNUM(C838)</f>
        <v>24</v>
      </c>
      <c r="J838" s="2">
        <f>F838-((G838/100)*F838)</f>
        <v>16.5</v>
      </c>
      <c r="K838" s="2">
        <f>(G838/100)*F838</f>
        <v>5.5</v>
      </c>
      <c r="L838" s="3">
        <f>J838*22.5</f>
        <v>371.25</v>
      </c>
      <c r="M838" t="str">
        <f>IF(G838=0,"Private",IF(G838=15,"Italki","Preply"))</f>
        <v>Preply</v>
      </c>
      <c r="N838">
        <f>IF(M838="Italki",1,0)</f>
        <v>0</v>
      </c>
      <c r="O838">
        <f>IF(M838="Preply",1,0)</f>
        <v>1</v>
      </c>
      <c r="P838">
        <f>IF(M838="Private",1,0)</f>
        <v>0</v>
      </c>
      <c r="Q838">
        <f>IF(G838=100,1,0)</f>
        <v>0</v>
      </c>
      <c r="R838" t="str">
        <f>IF(COUNTIF(pattern!$L$2:$L$100,A838),"ACTIVE","")</f>
        <v/>
      </c>
    </row>
    <row r="839" spans="1:18" x14ac:dyDescent="0.25">
      <c r="A839" t="s">
        <v>366</v>
      </c>
      <c r="B839" t="s">
        <v>861</v>
      </c>
      <c r="C839" s="6">
        <v>44726</v>
      </c>
      <c r="D839" t="s">
        <v>640</v>
      </c>
      <c r="E839">
        <v>60</v>
      </c>
      <c r="F839" s="2">
        <v>22</v>
      </c>
      <c r="G839">
        <v>22</v>
      </c>
      <c r="H839" t="s">
        <v>479</v>
      </c>
      <c r="I839">
        <f>WEEKNUM(C839)</f>
        <v>25</v>
      </c>
      <c r="J839" s="2">
        <f>F839-((G839/100)*F839)</f>
        <v>17.16</v>
      </c>
      <c r="K839" s="2">
        <f>(G839/100)*F839</f>
        <v>4.84</v>
      </c>
      <c r="L839" s="3">
        <f>J839*22.5</f>
        <v>386.1</v>
      </c>
      <c r="M839" t="str">
        <f>IF(G839=0,"Private",IF(G839=15,"Italki","Preply"))</f>
        <v>Preply</v>
      </c>
      <c r="N839">
        <f>IF(M839="Italki",1,0)</f>
        <v>0</v>
      </c>
      <c r="O839">
        <f>IF(M839="Preply",1,0)</f>
        <v>1</v>
      </c>
      <c r="P839">
        <f>IF(M839="Private",1,0)</f>
        <v>0</v>
      </c>
      <c r="Q839">
        <f>IF(G839=100,1,0)</f>
        <v>0</v>
      </c>
      <c r="R839" t="str">
        <f>IF(COUNTIF(pattern!$L$2:$L$100,A839),"ACTIVE","")</f>
        <v/>
      </c>
    </row>
    <row r="840" spans="1:18" ht="15.75" customHeight="1" x14ac:dyDescent="0.25">
      <c r="A840" t="s">
        <v>366</v>
      </c>
      <c r="B840" t="s">
        <v>861</v>
      </c>
      <c r="C840" s="6">
        <v>44734</v>
      </c>
      <c r="D840" t="s">
        <v>66</v>
      </c>
      <c r="E840">
        <v>60</v>
      </c>
      <c r="F840" s="2">
        <v>22</v>
      </c>
      <c r="G840">
        <v>22</v>
      </c>
      <c r="H840" t="s">
        <v>479</v>
      </c>
      <c r="I840">
        <f>WEEKNUM(C840)</f>
        <v>26</v>
      </c>
      <c r="J840" s="2">
        <f>F840-((G840/100)*F840)</f>
        <v>17.16</v>
      </c>
      <c r="K840" s="2">
        <f>(G840/100)*F840</f>
        <v>4.84</v>
      </c>
      <c r="L840" s="3">
        <f>J840*22.5</f>
        <v>386.1</v>
      </c>
      <c r="M840" t="str">
        <f>IF(G840=0,"Private",IF(G840=15,"Italki","Preply"))</f>
        <v>Preply</v>
      </c>
      <c r="N840">
        <f>IF(M840="Italki",1,0)</f>
        <v>0</v>
      </c>
      <c r="O840">
        <f>IF(M840="Preply",1,0)</f>
        <v>1</v>
      </c>
      <c r="P840">
        <f>IF(M840="Private",1,0)</f>
        <v>0</v>
      </c>
      <c r="Q840">
        <f>IF(G840=100,1,0)</f>
        <v>0</v>
      </c>
      <c r="R840" t="str">
        <f>IF(COUNTIF(pattern!$L$2:$L$100,A840),"ACTIVE","")</f>
        <v/>
      </c>
    </row>
    <row r="841" spans="1:18" x14ac:dyDescent="0.25">
      <c r="A841" t="s">
        <v>366</v>
      </c>
      <c r="B841" t="s">
        <v>861</v>
      </c>
      <c r="C841" s="6">
        <v>44739</v>
      </c>
      <c r="D841" t="s">
        <v>87</v>
      </c>
      <c r="E841">
        <v>60</v>
      </c>
      <c r="F841" s="2">
        <v>22</v>
      </c>
      <c r="G841">
        <v>22</v>
      </c>
      <c r="H841" t="s">
        <v>479</v>
      </c>
      <c r="I841">
        <f>WEEKNUM(C841)</f>
        <v>27</v>
      </c>
      <c r="J841" s="2">
        <f>F841-((G841/100)*F841)</f>
        <v>17.16</v>
      </c>
      <c r="K841" s="2">
        <f>(G841/100)*F841</f>
        <v>4.84</v>
      </c>
      <c r="L841" s="3">
        <f>J841*22.5</f>
        <v>386.1</v>
      </c>
      <c r="M841" t="str">
        <f>IF(G841=0,"Private",IF(G841=15,"Italki","Preply"))</f>
        <v>Preply</v>
      </c>
      <c r="N841">
        <f>IF(M841="Italki",1,0)</f>
        <v>0</v>
      </c>
      <c r="O841">
        <f>IF(M841="Preply",1,0)</f>
        <v>1</v>
      </c>
      <c r="P841">
        <f>IF(M841="Private",1,0)</f>
        <v>0</v>
      </c>
      <c r="Q841">
        <f>IF(G841=100,1,0)</f>
        <v>0</v>
      </c>
      <c r="R841" t="str">
        <f>IF(COUNTIF(pattern!$L$2:$L$100,A841),"ACTIVE","")</f>
        <v/>
      </c>
    </row>
    <row r="842" spans="1:18" x14ac:dyDescent="0.25">
      <c r="A842" t="s">
        <v>366</v>
      </c>
      <c r="B842" t="s">
        <v>861</v>
      </c>
      <c r="C842" s="6">
        <v>44746</v>
      </c>
      <c r="D842" t="s">
        <v>377</v>
      </c>
      <c r="E842">
        <v>60</v>
      </c>
      <c r="F842" s="2">
        <v>22</v>
      </c>
      <c r="G842">
        <v>22</v>
      </c>
      <c r="H842" t="s">
        <v>479</v>
      </c>
      <c r="I842">
        <f>WEEKNUM(C842)</f>
        <v>28</v>
      </c>
      <c r="J842" s="2">
        <f>F842-((G842/100)*F842)</f>
        <v>17.16</v>
      </c>
      <c r="K842" s="2">
        <f>(G842/100)*F842</f>
        <v>4.84</v>
      </c>
      <c r="L842" s="3">
        <f>J842*22.5</f>
        <v>386.1</v>
      </c>
      <c r="M842" t="str">
        <f>IF(G842=0,"Private",IF(G842=15,"Italki","Preply"))</f>
        <v>Preply</v>
      </c>
      <c r="N842">
        <f>IF(M842="Italki",1,0)</f>
        <v>0</v>
      </c>
      <c r="O842">
        <f>IF(M842="Preply",1,0)</f>
        <v>1</v>
      </c>
      <c r="P842">
        <f>IF(M842="Private",1,0)</f>
        <v>0</v>
      </c>
      <c r="Q842">
        <f>IF(G842=100,1,0)</f>
        <v>0</v>
      </c>
      <c r="R842" t="str">
        <f>IF(COUNTIF(pattern!$L$2:$L$100,A842),"ACTIVE","")</f>
        <v/>
      </c>
    </row>
    <row r="843" spans="1:18" x14ac:dyDescent="0.25">
      <c r="A843" t="s">
        <v>21</v>
      </c>
      <c r="B843" t="s">
        <v>862</v>
      </c>
      <c r="C843" s="6">
        <v>44592</v>
      </c>
      <c r="D843" t="s">
        <v>40</v>
      </c>
      <c r="E843">
        <v>45</v>
      </c>
      <c r="F843" s="2">
        <v>10</v>
      </c>
      <c r="G843">
        <v>15</v>
      </c>
      <c r="H843" s="7" t="s">
        <v>479</v>
      </c>
      <c r="I843">
        <f>WEEKNUM(C843)</f>
        <v>6</v>
      </c>
      <c r="J843" s="2">
        <f>F843-((G843/100)*F843)</f>
        <v>8.5</v>
      </c>
      <c r="K843" s="2">
        <f>(G843/100)*F843</f>
        <v>1.5</v>
      </c>
      <c r="L843" s="3">
        <f>J843*22.5</f>
        <v>191.25</v>
      </c>
      <c r="M843" t="str">
        <f>IF(G843=0,"Private",IF(G843=15,"Italki","Preply"))</f>
        <v>Italki</v>
      </c>
      <c r="N843">
        <f>IF(M843="Italki",1,0)</f>
        <v>1</v>
      </c>
      <c r="O843">
        <f>IF(M843="Preply",1,0)</f>
        <v>0</v>
      </c>
      <c r="P843">
        <f>IF(M843="Private",1,0)</f>
        <v>0</v>
      </c>
      <c r="Q843">
        <f>IF(G843=100,1,0)</f>
        <v>0</v>
      </c>
      <c r="R843" t="str">
        <f>IF(COUNTIF(pattern!$L$2:$L$100,A843),"ACTIVE","")</f>
        <v/>
      </c>
    </row>
    <row r="844" spans="1:18" x14ac:dyDescent="0.25">
      <c r="A844" t="s">
        <v>21</v>
      </c>
      <c r="B844" t="s">
        <v>862</v>
      </c>
      <c r="C844" s="6">
        <v>44600</v>
      </c>
      <c r="D844" t="s">
        <v>676</v>
      </c>
      <c r="E844">
        <v>45</v>
      </c>
      <c r="F844" s="2">
        <v>10</v>
      </c>
      <c r="G844">
        <v>15</v>
      </c>
      <c r="H844" s="7" t="s">
        <v>479</v>
      </c>
      <c r="I844">
        <f>WEEKNUM(C844)</f>
        <v>7</v>
      </c>
      <c r="J844" s="2">
        <f>F844-((G844/100)*F844)</f>
        <v>8.5</v>
      </c>
      <c r="K844" s="2">
        <f>(G844/100)*F844</f>
        <v>1.5</v>
      </c>
      <c r="L844" s="3">
        <f>J844*22.5</f>
        <v>191.25</v>
      </c>
      <c r="M844" t="str">
        <f>IF(G844=0,"Private",IF(G844=15,"Italki","Preply"))</f>
        <v>Italki</v>
      </c>
      <c r="N844">
        <f>IF(M844="Italki",1,0)</f>
        <v>1</v>
      </c>
      <c r="O844">
        <f>IF(M844="Preply",1,0)</f>
        <v>0</v>
      </c>
      <c r="P844">
        <f>IF(M844="Private",1,0)</f>
        <v>0</v>
      </c>
      <c r="Q844">
        <f>IF(G844=100,1,0)</f>
        <v>0</v>
      </c>
      <c r="R844" t="str">
        <f>IF(COUNTIF(pattern!$L$2:$L$100,A844),"ACTIVE","")</f>
        <v/>
      </c>
    </row>
    <row r="845" spans="1:18" x14ac:dyDescent="0.25">
      <c r="A845" t="s">
        <v>21</v>
      </c>
      <c r="B845" t="s">
        <v>862</v>
      </c>
      <c r="C845" s="6">
        <v>44606</v>
      </c>
      <c r="D845" t="s">
        <v>679</v>
      </c>
      <c r="E845">
        <v>45</v>
      </c>
      <c r="F845" s="2">
        <v>10</v>
      </c>
      <c r="G845">
        <v>15</v>
      </c>
      <c r="H845" s="7" t="s">
        <v>479</v>
      </c>
      <c r="I845">
        <f>WEEKNUM(C845)</f>
        <v>8</v>
      </c>
      <c r="J845" s="2">
        <f>F845-((G845/100)*F845)</f>
        <v>8.5</v>
      </c>
      <c r="K845" s="2">
        <f>(G845/100)*F845</f>
        <v>1.5</v>
      </c>
      <c r="L845" s="3">
        <f>J845*22.5</f>
        <v>191.25</v>
      </c>
      <c r="M845" t="str">
        <f>IF(G845=0,"Private",IF(G845=15,"Italki","Preply"))</f>
        <v>Italki</v>
      </c>
      <c r="N845">
        <f>IF(M845="Italki",1,0)</f>
        <v>1</v>
      </c>
      <c r="O845">
        <f>IF(M845="Preply",1,0)</f>
        <v>0</v>
      </c>
      <c r="P845">
        <f>IF(M845="Private",1,0)</f>
        <v>0</v>
      </c>
      <c r="Q845">
        <f>IF(G845=100,1,0)</f>
        <v>0</v>
      </c>
      <c r="R845" t="str">
        <f>IF(COUNTIF(pattern!$L$2:$L$100,A845),"ACTIVE","")</f>
        <v/>
      </c>
    </row>
    <row r="846" spans="1:18" x14ac:dyDescent="0.25">
      <c r="A846" t="s">
        <v>21</v>
      </c>
      <c r="B846" t="s">
        <v>862</v>
      </c>
      <c r="C846" s="6">
        <v>44615</v>
      </c>
      <c r="D846" t="s">
        <v>682</v>
      </c>
      <c r="E846">
        <v>45</v>
      </c>
      <c r="F846" s="2">
        <v>12</v>
      </c>
      <c r="G846">
        <v>15</v>
      </c>
      <c r="H846" s="7" t="s">
        <v>479</v>
      </c>
      <c r="I846">
        <f>WEEKNUM(C846)</f>
        <v>9</v>
      </c>
      <c r="J846" s="2">
        <f>F846-((G846/100)*F846)</f>
        <v>10.199999999999999</v>
      </c>
      <c r="K846" s="2">
        <f>(G846/100)*F846</f>
        <v>1.7999999999999998</v>
      </c>
      <c r="L846" s="3">
        <f>J846*22.5</f>
        <v>229.49999999999997</v>
      </c>
      <c r="M846" t="str">
        <f>IF(G846=0,"Private",IF(G846=15,"Italki","Preply"))</f>
        <v>Italki</v>
      </c>
      <c r="N846">
        <f>IF(M846="Italki",1,0)</f>
        <v>1</v>
      </c>
      <c r="O846">
        <f>IF(M846="Preply",1,0)</f>
        <v>0</v>
      </c>
      <c r="P846">
        <f>IF(M846="Private",1,0)</f>
        <v>0</v>
      </c>
      <c r="Q846">
        <f>IF(G846=100,1,0)</f>
        <v>0</v>
      </c>
      <c r="R846" t="str">
        <f>IF(COUNTIF(pattern!$L$2:$L$100,A846),"ACTIVE","")</f>
        <v/>
      </c>
    </row>
    <row r="847" spans="1:18" x14ac:dyDescent="0.25">
      <c r="A847" t="s">
        <v>21</v>
      </c>
      <c r="B847" t="s">
        <v>862</v>
      </c>
      <c r="C847" s="6">
        <v>44621</v>
      </c>
      <c r="D847" t="s">
        <v>297</v>
      </c>
      <c r="E847">
        <v>45</v>
      </c>
      <c r="F847" s="2">
        <v>12</v>
      </c>
      <c r="G847">
        <v>15</v>
      </c>
      <c r="H847" s="7" t="s">
        <v>479</v>
      </c>
      <c r="I847">
        <f>WEEKNUM(C847)</f>
        <v>10</v>
      </c>
      <c r="J847" s="2">
        <f>F847-((G847/100)*F847)</f>
        <v>10.199999999999999</v>
      </c>
      <c r="K847" s="2">
        <f>(G847/100)*F847</f>
        <v>1.7999999999999998</v>
      </c>
      <c r="L847" s="3">
        <f>J847*22.5</f>
        <v>229.49999999999997</v>
      </c>
      <c r="M847" t="str">
        <f>IF(G847=0,"Private",IF(G847=15,"Italki","Preply"))</f>
        <v>Italki</v>
      </c>
      <c r="N847">
        <f>IF(M847="Italki",1,0)</f>
        <v>1</v>
      </c>
      <c r="O847">
        <f>IF(M847="Preply",1,0)</f>
        <v>0</v>
      </c>
      <c r="P847">
        <f>IF(M847="Private",1,0)</f>
        <v>0</v>
      </c>
      <c r="Q847">
        <f>IF(G847=100,1,0)</f>
        <v>0</v>
      </c>
      <c r="R847" t="str">
        <f>IF(COUNTIF(pattern!$L$2:$L$100,A847),"ACTIVE","")</f>
        <v/>
      </c>
    </row>
    <row r="848" spans="1:18" x14ac:dyDescent="0.25">
      <c r="A848" t="s">
        <v>21</v>
      </c>
      <c r="B848" t="s">
        <v>862</v>
      </c>
      <c r="C848" s="6">
        <v>44634</v>
      </c>
      <c r="D848" t="s">
        <v>311</v>
      </c>
      <c r="E848">
        <v>45</v>
      </c>
      <c r="F848" s="2">
        <v>12</v>
      </c>
      <c r="G848">
        <v>15</v>
      </c>
      <c r="H848" s="7" t="s">
        <v>479</v>
      </c>
      <c r="I848">
        <f>WEEKNUM(C848)</f>
        <v>12</v>
      </c>
      <c r="J848" s="2">
        <f>F848-((G848/100)*F848)</f>
        <v>10.199999999999999</v>
      </c>
      <c r="K848" s="2">
        <f>(G848/100)*F848</f>
        <v>1.7999999999999998</v>
      </c>
      <c r="L848" s="3">
        <f>J848*22.5</f>
        <v>229.49999999999997</v>
      </c>
      <c r="M848" t="str">
        <f>IF(G848=0,"Private",IF(G848=15,"Italki","Preply"))</f>
        <v>Italki</v>
      </c>
      <c r="N848">
        <f>IF(M848="Italki",1,0)</f>
        <v>1</v>
      </c>
      <c r="O848">
        <f>IF(M848="Preply",1,0)</f>
        <v>0</v>
      </c>
      <c r="P848">
        <f>IF(M848="Private",1,0)</f>
        <v>0</v>
      </c>
      <c r="Q848">
        <f>IF(G848=100,1,0)</f>
        <v>0</v>
      </c>
      <c r="R848" t="str">
        <f>IF(COUNTIF(pattern!$L$2:$L$100,A848),"ACTIVE","")</f>
        <v/>
      </c>
    </row>
    <row r="849" spans="1:18" x14ac:dyDescent="0.25">
      <c r="A849" t="s">
        <v>300</v>
      </c>
      <c r="B849" t="s">
        <v>863</v>
      </c>
      <c r="C849" s="6">
        <v>44600</v>
      </c>
      <c r="D849" t="s">
        <v>46</v>
      </c>
      <c r="E849">
        <v>60</v>
      </c>
      <c r="F849" s="2">
        <v>15</v>
      </c>
      <c r="G849">
        <v>100</v>
      </c>
      <c r="H849" t="s">
        <v>479</v>
      </c>
      <c r="I849">
        <f>WEEKNUM(C849)</f>
        <v>7</v>
      </c>
      <c r="J849" s="2">
        <f>F849-((G849/100)*F849)</f>
        <v>0</v>
      </c>
      <c r="K849" s="2">
        <f>(G849/100)*F849</f>
        <v>15</v>
      </c>
      <c r="L849" s="3">
        <f>J849*22.5</f>
        <v>0</v>
      </c>
      <c r="M849" t="str">
        <f>IF(G849=0,"Private",IF(G849=15,"Italki","Preply"))</f>
        <v>Preply</v>
      </c>
      <c r="N849">
        <f>IF(M849="Italki",1,0)</f>
        <v>0</v>
      </c>
      <c r="O849">
        <f>IF(M849="Preply",1,0)</f>
        <v>1</v>
      </c>
      <c r="P849">
        <f>IF(M849="Private",1,0)</f>
        <v>0</v>
      </c>
      <c r="Q849">
        <f>IF(G849=100,1,0)</f>
        <v>1</v>
      </c>
      <c r="R849" t="str">
        <f>IF(COUNTIF(pattern!$L$2:$L$100,A849),"ACTIVE","")</f>
        <v/>
      </c>
    </row>
    <row r="850" spans="1:18" x14ac:dyDescent="0.25">
      <c r="A850" t="s">
        <v>300</v>
      </c>
      <c r="B850" t="s">
        <v>863</v>
      </c>
      <c r="C850" s="6">
        <v>44622</v>
      </c>
      <c r="D850" t="s">
        <v>307</v>
      </c>
      <c r="E850">
        <v>60</v>
      </c>
      <c r="F850" s="2">
        <v>15</v>
      </c>
      <c r="G850">
        <v>25</v>
      </c>
      <c r="H850" t="s">
        <v>479</v>
      </c>
      <c r="I850">
        <f>WEEKNUM(C850)</f>
        <v>10</v>
      </c>
      <c r="J850" s="2">
        <f>F850-((G850/100)*F850)</f>
        <v>11.25</v>
      </c>
      <c r="K850" s="2">
        <f>(G850/100)*F850</f>
        <v>3.75</v>
      </c>
      <c r="L850" s="3">
        <f>J850*22.5</f>
        <v>253.125</v>
      </c>
      <c r="M850" t="str">
        <f>IF(G850=0,"Private",IF(G850=15,"Italki","Preply"))</f>
        <v>Preply</v>
      </c>
      <c r="N850">
        <f>IF(M850="Italki",1,0)</f>
        <v>0</v>
      </c>
      <c r="O850">
        <f>IF(M850="Preply",1,0)</f>
        <v>1</v>
      </c>
      <c r="P850">
        <f>IF(M850="Private",1,0)</f>
        <v>0</v>
      </c>
      <c r="Q850">
        <f>IF(G850=100,1,0)</f>
        <v>0</v>
      </c>
      <c r="R850" t="str">
        <f>IF(COUNTIF(pattern!$L$2:$L$100,A850),"ACTIVE","")</f>
        <v/>
      </c>
    </row>
    <row r="851" spans="1:18" x14ac:dyDescent="0.25">
      <c r="A851" t="s">
        <v>300</v>
      </c>
      <c r="B851" t="s">
        <v>863</v>
      </c>
      <c r="C851" s="6">
        <v>44628</v>
      </c>
      <c r="D851" t="s">
        <v>310</v>
      </c>
      <c r="E851">
        <v>60</v>
      </c>
      <c r="F851" s="2">
        <v>15</v>
      </c>
      <c r="G851">
        <v>25</v>
      </c>
      <c r="H851" t="s">
        <v>479</v>
      </c>
      <c r="I851">
        <f>WEEKNUM(C851)</f>
        <v>11</v>
      </c>
      <c r="J851" s="2">
        <f>F851-((G851/100)*F851)</f>
        <v>11.25</v>
      </c>
      <c r="K851" s="2">
        <f>(G851/100)*F851</f>
        <v>3.75</v>
      </c>
      <c r="L851" s="3">
        <f>J851*22.5</f>
        <v>253.125</v>
      </c>
      <c r="M851" t="str">
        <f>IF(G851=0,"Private",IF(G851=15,"Italki","Preply"))</f>
        <v>Preply</v>
      </c>
      <c r="N851">
        <f>IF(M851="Italki",1,0)</f>
        <v>0</v>
      </c>
      <c r="O851">
        <f>IF(M851="Preply",1,0)</f>
        <v>1</v>
      </c>
      <c r="P851">
        <f>IF(M851="Private",1,0)</f>
        <v>0</v>
      </c>
      <c r="Q851">
        <f>IF(G851=100,1,0)</f>
        <v>0</v>
      </c>
      <c r="R851" t="str">
        <f>IF(COUNTIF(pattern!$L$2:$L$100,A851),"ACTIVE","")</f>
        <v/>
      </c>
    </row>
    <row r="852" spans="1:18" x14ac:dyDescent="0.25">
      <c r="R852" t="str">
        <f>IF(COUNTIF(pattern!$L$2:$L$100,A852),"ACTIVE","")</f>
        <v/>
      </c>
    </row>
    <row r="853" spans="1:18" x14ac:dyDescent="0.25">
      <c r="R853" t="str">
        <f>IF(COUNTIF(pattern!$L$2:$L$100,A853),"ACTIVE","")</f>
        <v/>
      </c>
    </row>
    <row r="854" spans="1:18" x14ac:dyDescent="0.25">
      <c r="R854" t="str">
        <f>IF(COUNTIF(pattern!$L$2:$L$100,A854),"ACTIVE","")</f>
        <v/>
      </c>
    </row>
    <row r="855" spans="1:18" x14ac:dyDescent="0.25">
      <c r="R855" t="str">
        <f>IF(COUNTIF(pattern!$L$2:$L$100,A855),"ACTIVE","")</f>
        <v/>
      </c>
    </row>
    <row r="856" spans="1:18" x14ac:dyDescent="0.25">
      <c r="R856" t="str">
        <f>IF(COUNTIF(pattern!$L$2:$L$100,A856),"ACTIVE","")</f>
        <v/>
      </c>
    </row>
    <row r="857" spans="1:18" x14ac:dyDescent="0.25">
      <c r="R857" t="str">
        <f>IF(COUNTIF(pattern!$L$2:$L$100,A857),"ACTIVE","")</f>
        <v/>
      </c>
    </row>
    <row r="858" spans="1:18" x14ac:dyDescent="0.25">
      <c r="R858" t="str">
        <f>IF(COUNTIF(pattern!$L$2:$L$100,A858),"ACTIVE","")</f>
        <v/>
      </c>
    </row>
    <row r="859" spans="1:18" x14ac:dyDescent="0.25">
      <c r="R859" t="str">
        <f>IF(COUNTIF(pattern!$L$2:$L$100,A859),"ACTIVE","")</f>
        <v/>
      </c>
    </row>
    <row r="860" spans="1:18" x14ac:dyDescent="0.25">
      <c r="R860" t="str">
        <f>IF(COUNTIF(pattern!$L$2:$L$100,A860),"ACTIVE","")</f>
        <v/>
      </c>
    </row>
    <row r="861" spans="1:18" x14ac:dyDescent="0.25">
      <c r="R861" t="str">
        <f>IF(COUNTIF(pattern!$L$2:$L$100,A861),"ACTIVE","")</f>
        <v/>
      </c>
    </row>
    <row r="862" spans="1:18" x14ac:dyDescent="0.25">
      <c r="R862" t="str">
        <f>IF(COUNTIF(pattern!$L$2:$L$100,A862),"ACTIVE","")</f>
        <v/>
      </c>
    </row>
    <row r="863" spans="1:18" x14ac:dyDescent="0.25">
      <c r="R863" t="str">
        <f>IF(COUNTIF(pattern!$L$2:$L$100,A863),"ACTIVE","")</f>
        <v/>
      </c>
    </row>
    <row r="864" spans="1:18" x14ac:dyDescent="0.25">
      <c r="R864" t="str">
        <f>IF(COUNTIF(pattern!$L$2:$L$100,A864),"ACTIVE","")</f>
        <v/>
      </c>
    </row>
    <row r="865" spans="18:18" x14ac:dyDescent="0.25">
      <c r="R865" t="str">
        <f>IF(COUNTIF(pattern!$L$2:$L$100,A865),"ACTIVE","")</f>
        <v/>
      </c>
    </row>
    <row r="866" spans="18:18" x14ac:dyDescent="0.25">
      <c r="R866" t="str">
        <f>IF(COUNTIF(pattern!$L$2:$L$100,A866),"ACTIVE","")</f>
        <v/>
      </c>
    </row>
    <row r="867" spans="18:18" x14ac:dyDescent="0.25">
      <c r="R867" t="str">
        <f>IF(COUNTIF(pattern!$L$2:$L$100,A867),"ACTIVE","")</f>
        <v/>
      </c>
    </row>
    <row r="868" spans="18:18" x14ac:dyDescent="0.25">
      <c r="R868" t="str">
        <f>IF(COUNTIF(pattern!$L$2:$L$100,A868),"ACTIVE","")</f>
        <v/>
      </c>
    </row>
    <row r="869" spans="18:18" x14ac:dyDescent="0.25">
      <c r="R869" t="str">
        <f>IF(COUNTIF(pattern!$L$2:$L$100,A869),"ACTIVE","")</f>
        <v/>
      </c>
    </row>
    <row r="870" spans="18:18" x14ac:dyDescent="0.25">
      <c r="R870" t="str">
        <f>IF(COUNTIF(pattern!$L$2:$L$100,A870),"ACTIVE","")</f>
        <v/>
      </c>
    </row>
    <row r="871" spans="18:18" x14ac:dyDescent="0.25">
      <c r="R871" t="str">
        <f>IF(COUNTIF(pattern!$L$2:$L$100,A871),"ACTIVE","")</f>
        <v/>
      </c>
    </row>
    <row r="872" spans="18:18" x14ac:dyDescent="0.25">
      <c r="R872" t="str">
        <f>IF(COUNTIF(pattern!$L$2:$L$100,A872),"ACTIVE","")</f>
        <v/>
      </c>
    </row>
    <row r="873" spans="18:18" x14ac:dyDescent="0.25">
      <c r="R873" t="str">
        <f>IF(COUNTIF(pattern!$L$2:$L$100,A873),"ACTIVE","")</f>
        <v/>
      </c>
    </row>
    <row r="874" spans="18:18" x14ac:dyDescent="0.25">
      <c r="R874" t="str">
        <f>IF(COUNTIF(pattern!$L$2:$L$100,A874),"ACTIVE","")</f>
        <v/>
      </c>
    </row>
    <row r="875" spans="18:18" x14ac:dyDescent="0.25">
      <c r="R875" t="str">
        <f>IF(COUNTIF(pattern!$L$2:$L$100,A875),"ACTIVE","")</f>
        <v/>
      </c>
    </row>
    <row r="876" spans="18:18" x14ac:dyDescent="0.25">
      <c r="R876" t="str">
        <f>IF(COUNTIF(pattern!$L$2:$L$100,A876),"ACTIVE","")</f>
        <v/>
      </c>
    </row>
    <row r="877" spans="18:18" x14ac:dyDescent="0.25">
      <c r="R877" t="str">
        <f>IF(COUNTIF(pattern!$L$2:$L$100,A877),"ACTIVE","")</f>
        <v/>
      </c>
    </row>
    <row r="878" spans="18:18" x14ac:dyDescent="0.25">
      <c r="R878" t="str">
        <f>IF(COUNTIF(pattern!$L$2:$L$100,A878),"ACTIVE","")</f>
        <v/>
      </c>
    </row>
    <row r="879" spans="18:18" x14ac:dyDescent="0.25">
      <c r="R879" t="str">
        <f>IF(COUNTIF(pattern!$L$2:$L$100,A879),"ACTIVE","")</f>
        <v/>
      </c>
    </row>
    <row r="880" spans="18:18" x14ac:dyDescent="0.25">
      <c r="R880" t="str">
        <f>IF(COUNTIF(pattern!$L$2:$L$100,A880),"ACTIVE","")</f>
        <v/>
      </c>
    </row>
    <row r="881" spans="18:18" x14ac:dyDescent="0.25">
      <c r="R881" t="str">
        <f>IF(COUNTIF(pattern!$L$2:$L$100,A881),"ACTIVE","")</f>
        <v/>
      </c>
    </row>
    <row r="882" spans="18:18" x14ac:dyDescent="0.25">
      <c r="R882" t="str">
        <f>IF(COUNTIF(pattern!$L$2:$L$100,A882),"ACTIVE","")</f>
        <v/>
      </c>
    </row>
    <row r="883" spans="18:18" x14ac:dyDescent="0.25">
      <c r="R883" t="str">
        <f>IF(COUNTIF(pattern!$L$2:$L$100,A883),"ACTIVE","")</f>
        <v/>
      </c>
    </row>
    <row r="884" spans="18:18" x14ac:dyDescent="0.25">
      <c r="R884" t="str">
        <f>IF(COUNTIF(pattern!$L$2:$L$100,A884),"ACTIVE","")</f>
        <v/>
      </c>
    </row>
    <row r="885" spans="18:18" x14ac:dyDescent="0.25">
      <c r="R885" t="str">
        <f>IF(COUNTIF(pattern!$L$2:$L$100,A885),"ACTIVE","")</f>
        <v/>
      </c>
    </row>
    <row r="886" spans="18:18" x14ac:dyDescent="0.25">
      <c r="R886" t="str">
        <f>IF(COUNTIF(pattern!$L$2:$L$100,A886),"ACTIVE","")</f>
        <v/>
      </c>
    </row>
  </sheetData>
  <autoFilter ref="A2:R886" xr:uid="{00000000-0001-0000-0300-000000000000}">
    <sortState xmlns:xlrd2="http://schemas.microsoft.com/office/spreadsheetml/2017/richdata2" ref="A3:R886">
      <sortCondition ref="A2:A886"/>
    </sortState>
  </autoFilter>
  <phoneticPr fontId="14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FC035315-EB0E-4D70-AF48-CC797B893096}">
          <x14:formula1>
            <xm:f>pattern!$B$2:$B$4</xm:f>
          </x14:formula1>
          <xm:sqref>E3:E1048576</xm:sqref>
        </x14:dataValidation>
        <x14:dataValidation type="list" allowBlank="1" showInputMessage="1" showErrorMessage="1" xr:uid="{F615C24D-67FD-416B-A191-3731F67ABB26}">
          <x14:formula1>
            <xm:f>student_log!$A$2:$A$67</xm:f>
          </x14:formula1>
          <xm:sqref>A3:A788 A790:A1048576</xm:sqref>
        </x14:dataValidation>
        <x14:dataValidation type="list" allowBlank="1" showInputMessage="1" showErrorMessage="1" xr:uid="{C9BF3320-0B71-4E91-A276-66880FEAAD38}">
          <x14:formula1>
            <xm:f>pattern!$A$2:$A$5</xm:f>
          </x14:formula1>
          <xm:sqref>G3:G1048576</xm:sqref>
        </x14:dataValidation>
        <x14:dataValidation type="list" allowBlank="1" showInputMessage="1" showErrorMessage="1" xr:uid="{3E71BCE3-8614-4CCA-A9DF-A1EBAEE79A3D}">
          <x14:formula1>
            <xm:f>student_log!$A$2:$A$200</xm:f>
          </x14:formula1>
          <xm:sqref>A789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A473AC-3926-439C-B492-D0D23B7D35E7}">
  <dimension ref="A1:M69"/>
  <sheetViews>
    <sheetView workbookViewId="0">
      <pane ySplit="1" topLeftCell="A33" activePane="bottomLeft" state="frozen"/>
      <selection pane="bottomLeft" activeCell="A2" sqref="A2:A69"/>
    </sheetView>
  </sheetViews>
  <sheetFormatPr defaultRowHeight="15" x14ac:dyDescent="0.25"/>
  <cols>
    <col min="1" max="1" width="15.28515625" bestFit="1" customWidth="1"/>
    <col min="2" max="2" width="15.28515625" customWidth="1"/>
    <col min="3" max="3" width="18.5703125" bestFit="1" customWidth="1"/>
    <col min="4" max="4" width="19.5703125" bestFit="1" customWidth="1"/>
    <col min="5" max="5" width="11.7109375" bestFit="1" customWidth="1"/>
    <col min="6" max="6" width="8" bestFit="1" customWidth="1"/>
    <col min="7" max="7" width="20.140625" bestFit="1" customWidth="1"/>
    <col min="8" max="8" width="30.140625" bestFit="1" customWidth="1"/>
    <col min="9" max="9" width="16.28515625" bestFit="1" customWidth="1"/>
    <col min="10" max="10" width="12.140625" bestFit="1" customWidth="1"/>
    <col min="11" max="11" width="16" bestFit="1" customWidth="1"/>
    <col min="12" max="12" width="24.85546875" bestFit="1" customWidth="1"/>
    <col min="13" max="13" width="30.28515625" bestFit="1" customWidth="1"/>
  </cols>
  <sheetData>
    <row r="1" spans="1:13" x14ac:dyDescent="0.25">
      <c r="A1" s="4" t="s">
        <v>290</v>
      </c>
      <c r="B1" s="4"/>
      <c r="C1" s="4" t="s">
        <v>666</v>
      </c>
      <c r="D1" s="4" t="s">
        <v>664</v>
      </c>
      <c r="E1" s="4" t="s">
        <v>500</v>
      </c>
      <c r="F1" s="4" t="s">
        <v>501</v>
      </c>
      <c r="G1" s="4" t="s">
        <v>665</v>
      </c>
      <c r="H1" s="4" t="s">
        <v>502</v>
      </c>
      <c r="I1" s="4" t="s">
        <v>511</v>
      </c>
      <c r="J1" s="4" t="s">
        <v>667</v>
      </c>
      <c r="K1" s="4" t="s">
        <v>668</v>
      </c>
      <c r="L1" s="4" t="s">
        <v>669</v>
      </c>
      <c r="M1" s="4"/>
    </row>
    <row r="2" spans="1:13" x14ac:dyDescent="0.25">
      <c r="A2" t="s">
        <v>370</v>
      </c>
      <c r="B2" t="s">
        <v>864</v>
      </c>
      <c r="C2" t="s">
        <v>533</v>
      </c>
      <c r="D2" t="s">
        <v>476</v>
      </c>
      <c r="E2" t="s">
        <v>528</v>
      </c>
      <c r="F2" t="s">
        <v>521</v>
      </c>
      <c r="G2" t="s">
        <v>549</v>
      </c>
      <c r="H2" t="s">
        <v>517</v>
      </c>
      <c r="I2" t="s">
        <v>512</v>
      </c>
      <c r="J2" t="s">
        <v>506</v>
      </c>
      <c r="K2" t="s">
        <v>526</v>
      </c>
      <c r="L2" t="s">
        <v>520</v>
      </c>
    </row>
    <row r="3" spans="1:13" x14ac:dyDescent="0.25">
      <c r="A3" t="s">
        <v>295</v>
      </c>
      <c r="B3" t="s">
        <v>798</v>
      </c>
      <c r="C3" t="s">
        <v>539</v>
      </c>
      <c r="D3" t="s">
        <v>483</v>
      </c>
      <c r="E3" t="s">
        <v>509</v>
      </c>
      <c r="F3" t="s">
        <v>521</v>
      </c>
      <c r="G3" t="s">
        <v>570</v>
      </c>
      <c r="H3" t="s">
        <v>609</v>
      </c>
      <c r="I3" t="s">
        <v>513</v>
      </c>
      <c r="J3" t="s">
        <v>519</v>
      </c>
      <c r="K3" t="s">
        <v>507</v>
      </c>
      <c r="L3" t="s">
        <v>520</v>
      </c>
    </row>
    <row r="4" spans="1:13" x14ac:dyDescent="0.25">
      <c r="A4" t="s">
        <v>497</v>
      </c>
      <c r="B4" t="s">
        <v>799</v>
      </c>
      <c r="C4" t="s">
        <v>591</v>
      </c>
      <c r="D4" t="s">
        <v>483</v>
      </c>
      <c r="E4" t="s">
        <v>509</v>
      </c>
      <c r="F4" t="s">
        <v>521</v>
      </c>
      <c r="J4" t="s">
        <v>519</v>
      </c>
      <c r="K4" t="s">
        <v>507</v>
      </c>
      <c r="L4" t="s">
        <v>568</v>
      </c>
    </row>
    <row r="5" spans="1:13" x14ac:dyDescent="0.25">
      <c r="A5" t="s">
        <v>488</v>
      </c>
      <c r="B5" t="s">
        <v>800</v>
      </c>
      <c r="C5" t="s">
        <v>591</v>
      </c>
      <c r="D5" t="s">
        <v>483</v>
      </c>
      <c r="E5" t="s">
        <v>509</v>
      </c>
      <c r="F5" t="s">
        <v>521</v>
      </c>
      <c r="J5" t="s">
        <v>506</v>
      </c>
      <c r="K5" t="s">
        <v>507</v>
      </c>
      <c r="L5" t="s">
        <v>508</v>
      </c>
    </row>
    <row r="6" spans="1:13" x14ac:dyDescent="0.25">
      <c r="A6" t="s">
        <v>495</v>
      </c>
      <c r="B6" t="s">
        <v>801</v>
      </c>
      <c r="C6" t="s">
        <v>535</v>
      </c>
      <c r="D6" t="s">
        <v>483</v>
      </c>
      <c r="E6" t="s">
        <v>524</v>
      </c>
      <c r="F6" t="s">
        <v>521</v>
      </c>
      <c r="J6" t="s">
        <v>506</v>
      </c>
      <c r="K6" t="s">
        <v>507</v>
      </c>
      <c r="L6" t="s">
        <v>568</v>
      </c>
    </row>
    <row r="7" spans="1:13" x14ac:dyDescent="0.25">
      <c r="A7" t="s">
        <v>490</v>
      </c>
      <c r="B7" t="s">
        <v>802</v>
      </c>
      <c r="C7" t="s">
        <v>539</v>
      </c>
      <c r="D7" t="s">
        <v>483</v>
      </c>
      <c r="E7" t="s">
        <v>524</v>
      </c>
      <c r="F7" t="s">
        <v>521</v>
      </c>
      <c r="G7" t="s">
        <v>592</v>
      </c>
      <c r="H7" t="s">
        <v>593</v>
      </c>
      <c r="I7" t="s">
        <v>512</v>
      </c>
      <c r="J7" t="s">
        <v>519</v>
      </c>
      <c r="K7" t="s">
        <v>507</v>
      </c>
      <c r="L7" t="s">
        <v>568</v>
      </c>
    </row>
    <row r="8" spans="1:13" x14ac:dyDescent="0.25">
      <c r="A8" s="6" t="s">
        <v>492</v>
      </c>
      <c r="B8" s="6" t="s">
        <v>803</v>
      </c>
      <c r="C8" t="s">
        <v>594</v>
      </c>
      <c r="D8" t="s">
        <v>483</v>
      </c>
      <c r="E8" t="s">
        <v>509</v>
      </c>
      <c r="F8" t="s">
        <v>521</v>
      </c>
      <c r="J8" t="s">
        <v>506</v>
      </c>
      <c r="K8" t="s">
        <v>507</v>
      </c>
      <c r="L8" t="s">
        <v>568</v>
      </c>
    </row>
    <row r="9" spans="1:13" x14ac:dyDescent="0.25">
      <c r="A9" t="s">
        <v>491</v>
      </c>
      <c r="B9" t="s">
        <v>804</v>
      </c>
      <c r="C9" t="s">
        <v>596</v>
      </c>
      <c r="D9" t="s">
        <v>483</v>
      </c>
      <c r="E9" t="s">
        <v>510</v>
      </c>
      <c r="F9" t="s">
        <v>505</v>
      </c>
      <c r="G9" t="s">
        <v>551</v>
      </c>
      <c r="H9" t="s">
        <v>558</v>
      </c>
      <c r="I9" t="s">
        <v>512</v>
      </c>
      <c r="J9" t="s">
        <v>506</v>
      </c>
      <c r="K9" t="s">
        <v>507</v>
      </c>
      <c r="L9" t="s">
        <v>527</v>
      </c>
    </row>
    <row r="10" spans="1:13" x14ac:dyDescent="0.25">
      <c r="A10" t="s">
        <v>626</v>
      </c>
      <c r="B10" t="s">
        <v>805</v>
      </c>
      <c r="C10" t="s">
        <v>583</v>
      </c>
      <c r="D10" t="s">
        <v>483</v>
      </c>
      <c r="E10" t="s">
        <v>509</v>
      </c>
      <c r="F10" t="s">
        <v>521</v>
      </c>
      <c r="G10" t="s">
        <v>570</v>
      </c>
      <c r="H10" t="s">
        <v>585</v>
      </c>
      <c r="I10" t="s">
        <v>512</v>
      </c>
      <c r="J10" t="s">
        <v>506</v>
      </c>
      <c r="K10" t="s">
        <v>526</v>
      </c>
      <c r="L10" t="s">
        <v>568</v>
      </c>
    </row>
    <row r="11" spans="1:13" x14ac:dyDescent="0.25">
      <c r="A11" t="s">
        <v>623</v>
      </c>
      <c r="B11" t="s">
        <v>806</v>
      </c>
      <c r="C11" t="s">
        <v>541</v>
      </c>
      <c r="D11" t="s">
        <v>483</v>
      </c>
      <c r="E11" t="s">
        <v>509</v>
      </c>
      <c r="F11" t="s">
        <v>521</v>
      </c>
      <c r="G11" t="s">
        <v>551</v>
      </c>
      <c r="H11" t="s">
        <v>558</v>
      </c>
      <c r="I11" t="s">
        <v>513</v>
      </c>
      <c r="J11" t="s">
        <v>519</v>
      </c>
      <c r="K11" t="s">
        <v>507</v>
      </c>
      <c r="L11" t="s">
        <v>568</v>
      </c>
    </row>
    <row r="12" spans="1:13" x14ac:dyDescent="0.25">
      <c r="A12" t="s">
        <v>27</v>
      </c>
      <c r="B12" t="s">
        <v>807</v>
      </c>
      <c r="C12" t="s">
        <v>541</v>
      </c>
      <c r="D12" t="s">
        <v>483</v>
      </c>
      <c r="E12" t="s">
        <v>509</v>
      </c>
      <c r="F12" t="s">
        <v>521</v>
      </c>
      <c r="J12" t="s">
        <v>519</v>
      </c>
      <c r="K12" t="s">
        <v>507</v>
      </c>
      <c r="L12" t="s">
        <v>508</v>
      </c>
    </row>
    <row r="13" spans="1:13" x14ac:dyDescent="0.25">
      <c r="A13" t="s">
        <v>466</v>
      </c>
      <c r="B13" t="s">
        <v>808</v>
      </c>
      <c r="C13" t="s">
        <v>583</v>
      </c>
      <c r="D13" t="s">
        <v>483</v>
      </c>
      <c r="E13" t="s">
        <v>509</v>
      </c>
      <c r="F13" t="s">
        <v>521</v>
      </c>
      <c r="G13" t="s">
        <v>563</v>
      </c>
      <c r="H13" t="s">
        <v>584</v>
      </c>
      <c r="I13" t="s">
        <v>512</v>
      </c>
      <c r="J13" t="s">
        <v>506</v>
      </c>
      <c r="K13" t="s">
        <v>526</v>
      </c>
      <c r="L13" t="s">
        <v>508</v>
      </c>
    </row>
    <row r="14" spans="1:13" x14ac:dyDescent="0.25">
      <c r="A14" t="s">
        <v>13</v>
      </c>
      <c r="B14" t="s">
        <v>809</v>
      </c>
      <c r="C14" t="s">
        <v>543</v>
      </c>
      <c r="D14" t="s">
        <v>483</v>
      </c>
      <c r="E14" t="s">
        <v>509</v>
      </c>
      <c r="F14" t="s">
        <v>514</v>
      </c>
      <c r="G14" t="s">
        <v>551</v>
      </c>
      <c r="H14" t="s">
        <v>611</v>
      </c>
      <c r="I14" t="s">
        <v>513</v>
      </c>
      <c r="J14" t="s">
        <v>506</v>
      </c>
      <c r="K14" t="s">
        <v>507</v>
      </c>
      <c r="L14" t="s">
        <v>508</v>
      </c>
    </row>
    <row r="15" spans="1:13" x14ac:dyDescent="0.25">
      <c r="A15" t="s">
        <v>22</v>
      </c>
      <c r="B15" t="s">
        <v>810</v>
      </c>
      <c r="C15" t="s">
        <v>539</v>
      </c>
      <c r="D15" t="s">
        <v>483</v>
      </c>
      <c r="E15" t="s">
        <v>510</v>
      </c>
      <c r="F15" t="s">
        <v>505</v>
      </c>
      <c r="G15" t="s">
        <v>553</v>
      </c>
      <c r="H15" t="s">
        <v>567</v>
      </c>
      <c r="I15" t="s">
        <v>512</v>
      </c>
      <c r="J15" t="s">
        <v>519</v>
      </c>
      <c r="K15" t="s">
        <v>601</v>
      </c>
      <c r="L15" t="s">
        <v>568</v>
      </c>
    </row>
    <row r="16" spans="1:13" x14ac:dyDescent="0.25">
      <c r="A16" t="s">
        <v>661</v>
      </c>
      <c r="B16" t="s">
        <v>811</v>
      </c>
      <c r="C16" t="s">
        <v>589</v>
      </c>
      <c r="D16" t="s">
        <v>483</v>
      </c>
      <c r="E16" t="s">
        <v>510</v>
      </c>
      <c r="F16" t="s">
        <v>521</v>
      </c>
      <c r="G16" t="s">
        <v>552</v>
      </c>
      <c r="H16" t="s">
        <v>536</v>
      </c>
      <c r="I16" t="s">
        <v>513</v>
      </c>
      <c r="J16" t="s">
        <v>506</v>
      </c>
      <c r="K16" t="s">
        <v>526</v>
      </c>
      <c r="L16" t="s">
        <v>508</v>
      </c>
    </row>
    <row r="17" spans="1:12" x14ac:dyDescent="0.25">
      <c r="A17" t="s">
        <v>496</v>
      </c>
      <c r="B17" t="s">
        <v>812</v>
      </c>
      <c r="C17" t="s">
        <v>595</v>
      </c>
      <c r="D17" t="s">
        <v>483</v>
      </c>
      <c r="E17" t="s">
        <v>509</v>
      </c>
      <c r="F17" t="s">
        <v>521</v>
      </c>
      <c r="G17" t="s">
        <v>552</v>
      </c>
      <c r="H17" t="s">
        <v>536</v>
      </c>
      <c r="I17" t="s">
        <v>513</v>
      </c>
      <c r="J17" t="s">
        <v>506</v>
      </c>
      <c r="K17" t="s">
        <v>507</v>
      </c>
      <c r="L17" t="s">
        <v>527</v>
      </c>
    </row>
    <row r="18" spans="1:12" x14ac:dyDescent="0.25">
      <c r="A18" t="s">
        <v>8</v>
      </c>
      <c r="B18" t="s">
        <v>814</v>
      </c>
      <c r="C18" t="s">
        <v>530</v>
      </c>
      <c r="D18" t="s">
        <v>476</v>
      </c>
      <c r="E18" t="s">
        <v>509</v>
      </c>
      <c r="F18" t="s">
        <v>505</v>
      </c>
      <c r="G18" t="s">
        <v>592</v>
      </c>
      <c r="H18" t="s">
        <v>599</v>
      </c>
      <c r="I18" t="s">
        <v>512</v>
      </c>
      <c r="J18" t="s">
        <v>506</v>
      </c>
      <c r="K18" t="s">
        <v>507</v>
      </c>
      <c r="L18" t="s">
        <v>508</v>
      </c>
    </row>
    <row r="19" spans="1:12" x14ac:dyDescent="0.25">
      <c r="A19" t="s">
        <v>385</v>
      </c>
      <c r="B19" t="s">
        <v>813</v>
      </c>
      <c r="C19" t="s">
        <v>535</v>
      </c>
      <c r="D19" t="s">
        <v>483</v>
      </c>
      <c r="E19" t="s">
        <v>509</v>
      </c>
      <c r="F19" t="s">
        <v>514</v>
      </c>
      <c r="G19" t="s">
        <v>551</v>
      </c>
      <c r="H19" t="s">
        <v>572</v>
      </c>
      <c r="I19" t="s">
        <v>513</v>
      </c>
      <c r="J19" t="s">
        <v>506</v>
      </c>
      <c r="K19" t="s">
        <v>507</v>
      </c>
      <c r="L19" t="s">
        <v>568</v>
      </c>
    </row>
    <row r="20" spans="1:12" x14ac:dyDescent="0.25">
      <c r="A20" t="s">
        <v>12</v>
      </c>
      <c r="B20" t="s">
        <v>815</v>
      </c>
      <c r="C20" t="s">
        <v>531</v>
      </c>
      <c r="D20" t="s">
        <v>476</v>
      </c>
      <c r="E20" t="s">
        <v>510</v>
      </c>
      <c r="F20" t="s">
        <v>521</v>
      </c>
      <c r="G20" t="s">
        <v>549</v>
      </c>
      <c r="H20" t="s">
        <v>612</v>
      </c>
      <c r="I20" t="s">
        <v>513</v>
      </c>
      <c r="J20" t="s">
        <v>506</v>
      </c>
      <c r="K20" t="s">
        <v>507</v>
      </c>
      <c r="L20" t="s">
        <v>508</v>
      </c>
    </row>
    <row r="21" spans="1:12" x14ac:dyDescent="0.25">
      <c r="A21" t="s">
        <v>18</v>
      </c>
      <c r="B21" t="s">
        <v>816</v>
      </c>
      <c r="C21" t="s">
        <v>529</v>
      </c>
      <c r="D21" t="s">
        <v>483</v>
      </c>
      <c r="E21" t="s">
        <v>524</v>
      </c>
      <c r="F21" t="s">
        <v>505</v>
      </c>
      <c r="G21" t="s">
        <v>555</v>
      </c>
      <c r="H21" t="s">
        <v>534</v>
      </c>
      <c r="I21" t="s">
        <v>513</v>
      </c>
      <c r="J21" t="s">
        <v>506</v>
      </c>
      <c r="K21" t="s">
        <v>507</v>
      </c>
      <c r="L21" t="s">
        <v>508</v>
      </c>
    </row>
    <row r="22" spans="1:12" x14ac:dyDescent="0.25">
      <c r="A22" t="s">
        <v>473</v>
      </c>
      <c r="B22" t="s">
        <v>817</v>
      </c>
      <c r="C22" t="s">
        <v>544</v>
      </c>
      <c r="D22" t="s">
        <v>483</v>
      </c>
      <c r="E22" t="s">
        <v>510</v>
      </c>
      <c r="F22" t="s">
        <v>521</v>
      </c>
      <c r="G22" t="s">
        <v>549</v>
      </c>
      <c r="H22" t="s">
        <v>586</v>
      </c>
      <c r="I22" t="s">
        <v>513</v>
      </c>
      <c r="J22" t="s">
        <v>506</v>
      </c>
      <c r="K22" t="s">
        <v>526</v>
      </c>
      <c r="L22" t="s">
        <v>568</v>
      </c>
    </row>
    <row r="23" spans="1:12" x14ac:dyDescent="0.25">
      <c r="A23" t="s">
        <v>316</v>
      </c>
      <c r="B23" t="s">
        <v>818</v>
      </c>
      <c r="C23" t="s">
        <v>539</v>
      </c>
      <c r="D23" t="s">
        <v>483</v>
      </c>
      <c r="E23" t="s">
        <v>524</v>
      </c>
      <c r="F23" t="s">
        <v>521</v>
      </c>
      <c r="G23" t="s">
        <v>563</v>
      </c>
      <c r="H23" t="s">
        <v>0</v>
      </c>
      <c r="I23" t="s">
        <v>513</v>
      </c>
      <c r="J23" t="s">
        <v>506</v>
      </c>
      <c r="K23" t="s">
        <v>601</v>
      </c>
      <c r="L23" t="s">
        <v>508</v>
      </c>
    </row>
    <row r="24" spans="1:12" x14ac:dyDescent="0.25">
      <c r="A24" t="s">
        <v>11</v>
      </c>
      <c r="B24" t="s">
        <v>819</v>
      </c>
      <c r="C24" t="s">
        <v>148</v>
      </c>
      <c r="D24" t="s">
        <v>476</v>
      </c>
      <c r="E24" t="s">
        <v>515</v>
      </c>
      <c r="F24" t="s">
        <v>516</v>
      </c>
      <c r="G24" t="s">
        <v>549</v>
      </c>
      <c r="H24" t="s">
        <v>517</v>
      </c>
      <c r="I24" t="s">
        <v>518</v>
      </c>
      <c r="J24" t="s">
        <v>519</v>
      </c>
      <c r="K24" t="s">
        <v>507</v>
      </c>
      <c r="L24" t="s">
        <v>520</v>
      </c>
    </row>
    <row r="25" spans="1:12" x14ac:dyDescent="0.25">
      <c r="A25" t="s">
        <v>291</v>
      </c>
      <c r="B25" t="s">
        <v>820</v>
      </c>
      <c r="C25" t="s">
        <v>537</v>
      </c>
      <c r="D25" t="s">
        <v>483</v>
      </c>
      <c r="E25" t="s">
        <v>510</v>
      </c>
      <c r="F25" t="s">
        <v>514</v>
      </c>
      <c r="G25" t="s">
        <v>549</v>
      </c>
      <c r="H25" t="s">
        <v>522</v>
      </c>
      <c r="I25" t="s">
        <v>513</v>
      </c>
      <c r="J25" t="s">
        <v>519</v>
      </c>
      <c r="K25" t="s">
        <v>507</v>
      </c>
      <c r="L25" t="s">
        <v>520</v>
      </c>
    </row>
    <row r="26" spans="1:12" x14ac:dyDescent="0.25">
      <c r="A26" t="s">
        <v>15</v>
      </c>
      <c r="B26" t="s">
        <v>821</v>
      </c>
      <c r="C26" t="s">
        <v>562</v>
      </c>
      <c r="D26" t="s">
        <v>483</v>
      </c>
      <c r="E26" t="s">
        <v>510</v>
      </c>
      <c r="F26" t="s">
        <v>521</v>
      </c>
      <c r="G26" t="s">
        <v>563</v>
      </c>
      <c r="H26" t="s">
        <v>616</v>
      </c>
      <c r="I26" t="s">
        <v>513</v>
      </c>
      <c r="J26" t="s">
        <v>506</v>
      </c>
      <c r="K26" t="s">
        <v>601</v>
      </c>
      <c r="L26" t="s">
        <v>564</v>
      </c>
    </row>
    <row r="27" spans="1:12" x14ac:dyDescent="0.25">
      <c r="A27" t="s">
        <v>625</v>
      </c>
      <c r="B27" t="s">
        <v>822</v>
      </c>
      <c r="C27" t="s">
        <v>539</v>
      </c>
      <c r="D27" t="s">
        <v>483</v>
      </c>
      <c r="E27" t="s">
        <v>509</v>
      </c>
      <c r="F27" t="s">
        <v>521</v>
      </c>
      <c r="G27" t="s">
        <v>549</v>
      </c>
      <c r="H27" t="s">
        <v>610</v>
      </c>
      <c r="I27" t="s">
        <v>512</v>
      </c>
      <c r="J27" t="s">
        <v>506</v>
      </c>
      <c r="K27" t="s">
        <v>526</v>
      </c>
      <c r="L27" t="s">
        <v>508</v>
      </c>
    </row>
    <row r="28" spans="1:12" x14ac:dyDescent="0.25">
      <c r="A28" t="s">
        <v>493</v>
      </c>
      <c r="B28" t="s">
        <v>823</v>
      </c>
      <c r="C28" t="s">
        <v>583</v>
      </c>
      <c r="D28" t="s">
        <v>483</v>
      </c>
      <c r="E28" t="s">
        <v>509</v>
      </c>
      <c r="F28" t="s">
        <v>521</v>
      </c>
      <c r="J28" t="s">
        <v>506</v>
      </c>
      <c r="K28" t="s">
        <v>507</v>
      </c>
      <c r="L28" t="s">
        <v>568</v>
      </c>
    </row>
    <row r="29" spans="1:12" x14ac:dyDescent="0.25">
      <c r="A29" t="s">
        <v>19</v>
      </c>
      <c r="B29" t="s">
        <v>824</v>
      </c>
      <c r="C29" t="s">
        <v>539</v>
      </c>
      <c r="D29" t="s">
        <v>483</v>
      </c>
      <c r="E29" t="s">
        <v>524</v>
      </c>
      <c r="F29" t="s">
        <v>521</v>
      </c>
      <c r="G29" t="s">
        <v>563</v>
      </c>
      <c r="H29" t="s">
        <v>540</v>
      </c>
      <c r="I29" t="s">
        <v>513</v>
      </c>
      <c r="J29" t="s">
        <v>519</v>
      </c>
      <c r="K29" t="s">
        <v>507</v>
      </c>
      <c r="L29" t="s">
        <v>568</v>
      </c>
    </row>
    <row r="30" spans="1:12" x14ac:dyDescent="0.25">
      <c r="A30" t="s">
        <v>14</v>
      </c>
      <c r="B30" t="s">
        <v>825</v>
      </c>
      <c r="C30" t="s">
        <v>535</v>
      </c>
      <c r="D30" t="s">
        <v>483</v>
      </c>
      <c r="E30" t="s">
        <v>510</v>
      </c>
      <c r="F30" t="s">
        <v>523</v>
      </c>
      <c r="G30" t="s">
        <v>552</v>
      </c>
      <c r="H30" t="s">
        <v>559</v>
      </c>
      <c r="I30" t="s">
        <v>513</v>
      </c>
      <c r="J30" t="s">
        <v>506</v>
      </c>
      <c r="K30" t="s">
        <v>507</v>
      </c>
      <c r="L30" t="s">
        <v>527</v>
      </c>
    </row>
    <row r="31" spans="1:12" x14ac:dyDescent="0.25">
      <c r="A31" t="s">
        <v>486</v>
      </c>
      <c r="B31" t="s">
        <v>826</v>
      </c>
      <c r="C31" t="s">
        <v>583</v>
      </c>
      <c r="D31" t="s">
        <v>483</v>
      </c>
      <c r="E31" t="s">
        <v>509</v>
      </c>
      <c r="F31" t="s">
        <v>514</v>
      </c>
      <c r="G31" t="s">
        <v>550</v>
      </c>
      <c r="H31" t="s">
        <v>588</v>
      </c>
      <c r="I31" t="s">
        <v>513</v>
      </c>
      <c r="J31" t="s">
        <v>506</v>
      </c>
      <c r="K31" t="s">
        <v>507</v>
      </c>
      <c r="L31" t="s">
        <v>564</v>
      </c>
    </row>
    <row r="32" spans="1:12" x14ac:dyDescent="0.25">
      <c r="A32" t="s">
        <v>318</v>
      </c>
      <c r="B32" t="s">
        <v>827</v>
      </c>
      <c r="C32" t="s">
        <v>533</v>
      </c>
      <c r="D32" t="s">
        <v>476</v>
      </c>
      <c r="E32" t="s">
        <v>510</v>
      </c>
      <c r="F32" t="s">
        <v>505</v>
      </c>
      <c r="G32" t="s">
        <v>550</v>
      </c>
      <c r="H32" t="s">
        <v>557</v>
      </c>
      <c r="I32" t="s">
        <v>513</v>
      </c>
      <c r="J32" t="s">
        <v>506</v>
      </c>
      <c r="K32" t="s">
        <v>526</v>
      </c>
      <c r="L32" t="s">
        <v>527</v>
      </c>
    </row>
    <row r="33" spans="1:12" x14ac:dyDescent="0.25">
      <c r="A33" t="s">
        <v>25</v>
      </c>
      <c r="B33" t="s">
        <v>828</v>
      </c>
      <c r="C33" t="s">
        <v>535</v>
      </c>
      <c r="D33" t="s">
        <v>483</v>
      </c>
      <c r="E33" t="s">
        <v>509</v>
      </c>
      <c r="F33" t="s">
        <v>505</v>
      </c>
      <c r="G33" t="s">
        <v>552</v>
      </c>
      <c r="H33" t="s">
        <v>536</v>
      </c>
      <c r="I33" t="s">
        <v>513</v>
      </c>
      <c r="J33" t="s">
        <v>506</v>
      </c>
      <c r="K33" t="s">
        <v>507</v>
      </c>
      <c r="L33" t="s">
        <v>527</v>
      </c>
    </row>
    <row r="34" spans="1:12" x14ac:dyDescent="0.25">
      <c r="A34" t="s">
        <v>390</v>
      </c>
      <c r="B34" t="s">
        <v>829</v>
      </c>
      <c r="C34" t="s">
        <v>539</v>
      </c>
      <c r="D34" t="s">
        <v>483</v>
      </c>
      <c r="E34" t="s">
        <v>510</v>
      </c>
      <c r="F34" t="s">
        <v>521</v>
      </c>
      <c r="G34" t="s">
        <v>549</v>
      </c>
      <c r="H34" t="s">
        <v>522</v>
      </c>
      <c r="I34" t="s">
        <v>512</v>
      </c>
      <c r="J34" t="s">
        <v>519</v>
      </c>
      <c r="K34" t="s">
        <v>507</v>
      </c>
      <c r="L34" t="s">
        <v>564</v>
      </c>
    </row>
    <row r="35" spans="1:12" x14ac:dyDescent="0.25">
      <c r="A35" t="s">
        <v>298</v>
      </c>
      <c r="B35" t="s">
        <v>830</v>
      </c>
      <c r="C35" t="s">
        <v>535</v>
      </c>
      <c r="D35" t="s">
        <v>483</v>
      </c>
      <c r="E35" t="s">
        <v>510</v>
      </c>
      <c r="F35" t="s">
        <v>514</v>
      </c>
      <c r="G35" t="s">
        <v>570</v>
      </c>
      <c r="H35" t="s">
        <v>615</v>
      </c>
      <c r="I35" t="s">
        <v>513</v>
      </c>
      <c r="J35" t="s">
        <v>506</v>
      </c>
      <c r="K35" t="s">
        <v>507</v>
      </c>
      <c r="L35" t="s">
        <v>508</v>
      </c>
    </row>
    <row r="36" spans="1:12" x14ac:dyDescent="0.25">
      <c r="A36" t="s">
        <v>30</v>
      </c>
      <c r="B36" t="s">
        <v>831</v>
      </c>
      <c r="C36" t="s">
        <v>544</v>
      </c>
      <c r="D36" t="s">
        <v>483</v>
      </c>
      <c r="E36" t="s">
        <v>509</v>
      </c>
      <c r="F36" t="s">
        <v>521</v>
      </c>
      <c r="G36" t="s">
        <v>553</v>
      </c>
      <c r="H36" t="s">
        <v>545</v>
      </c>
      <c r="I36" t="s">
        <v>512</v>
      </c>
      <c r="J36" t="s">
        <v>506</v>
      </c>
      <c r="K36" t="s">
        <v>507</v>
      </c>
      <c r="L36" t="s">
        <v>527</v>
      </c>
    </row>
    <row r="37" spans="1:12" x14ac:dyDescent="0.25">
      <c r="A37" t="s">
        <v>294</v>
      </c>
      <c r="B37" t="s">
        <v>832</v>
      </c>
      <c r="C37" t="s">
        <v>573</v>
      </c>
      <c r="D37" t="s">
        <v>483</v>
      </c>
      <c r="E37" t="s">
        <v>510</v>
      </c>
      <c r="F37" t="s">
        <v>505</v>
      </c>
      <c r="G37" t="s">
        <v>563</v>
      </c>
      <c r="H37" t="s">
        <v>579</v>
      </c>
      <c r="I37" t="s">
        <v>513</v>
      </c>
      <c r="J37" t="s">
        <v>506</v>
      </c>
      <c r="K37" t="s">
        <v>507</v>
      </c>
      <c r="L37" t="s">
        <v>527</v>
      </c>
    </row>
    <row r="38" spans="1:12" x14ac:dyDescent="0.25">
      <c r="A38" t="s">
        <v>17</v>
      </c>
      <c r="B38" t="s">
        <v>833</v>
      </c>
      <c r="C38" t="s">
        <v>543</v>
      </c>
      <c r="D38" t="s">
        <v>483</v>
      </c>
      <c r="E38" t="s">
        <v>509</v>
      </c>
      <c r="F38" t="s">
        <v>514</v>
      </c>
      <c r="G38" t="s">
        <v>563</v>
      </c>
      <c r="H38" t="s">
        <v>517</v>
      </c>
      <c r="I38" t="s">
        <v>513</v>
      </c>
      <c r="J38" t="s">
        <v>506</v>
      </c>
      <c r="K38" t="s">
        <v>507</v>
      </c>
      <c r="L38" t="s">
        <v>564</v>
      </c>
    </row>
    <row r="39" spans="1:12" x14ac:dyDescent="0.25">
      <c r="A39" t="s">
        <v>364</v>
      </c>
      <c r="B39" t="s">
        <v>834</v>
      </c>
      <c r="C39" t="s">
        <v>600</v>
      </c>
      <c r="D39" t="s">
        <v>483</v>
      </c>
      <c r="E39" t="s">
        <v>524</v>
      </c>
      <c r="F39" t="s">
        <v>514</v>
      </c>
      <c r="G39" t="s">
        <v>549</v>
      </c>
      <c r="H39" t="s">
        <v>613</v>
      </c>
      <c r="I39" t="s">
        <v>513</v>
      </c>
      <c r="J39" t="s">
        <v>506</v>
      </c>
      <c r="K39" t="s">
        <v>507</v>
      </c>
      <c r="L39" t="s">
        <v>527</v>
      </c>
    </row>
    <row r="40" spans="1:12" x14ac:dyDescent="0.25">
      <c r="A40" t="s">
        <v>10</v>
      </c>
      <c r="B40" t="s">
        <v>835</v>
      </c>
      <c r="C40" t="s">
        <v>531</v>
      </c>
      <c r="D40" t="s">
        <v>476</v>
      </c>
      <c r="E40" t="s">
        <v>509</v>
      </c>
      <c r="F40" t="s">
        <v>514</v>
      </c>
      <c r="G40" t="s">
        <v>563</v>
      </c>
      <c r="H40" t="s">
        <v>556</v>
      </c>
      <c r="I40" t="s">
        <v>512</v>
      </c>
      <c r="J40" t="s">
        <v>506</v>
      </c>
      <c r="K40" t="s">
        <v>507</v>
      </c>
      <c r="L40" t="s">
        <v>527</v>
      </c>
    </row>
    <row r="41" spans="1:12" x14ac:dyDescent="0.25">
      <c r="A41" t="s">
        <v>622</v>
      </c>
      <c r="B41" t="s">
        <v>836</v>
      </c>
      <c r="C41" t="s">
        <v>531</v>
      </c>
      <c r="D41" t="s">
        <v>476</v>
      </c>
      <c r="E41" t="s">
        <v>509</v>
      </c>
      <c r="F41" t="s">
        <v>523</v>
      </c>
      <c r="G41" t="s">
        <v>563</v>
      </c>
      <c r="H41" t="s">
        <v>556</v>
      </c>
      <c r="I41" t="s">
        <v>512</v>
      </c>
      <c r="J41" t="s">
        <v>506</v>
      </c>
      <c r="K41" t="s">
        <v>507</v>
      </c>
      <c r="L41" t="s">
        <v>527</v>
      </c>
    </row>
    <row r="42" spans="1:12" x14ac:dyDescent="0.25">
      <c r="A42" t="s">
        <v>624</v>
      </c>
      <c r="B42" t="s">
        <v>837</v>
      </c>
      <c r="C42" t="s">
        <v>535</v>
      </c>
      <c r="D42" t="s">
        <v>483</v>
      </c>
      <c r="E42" t="s">
        <v>524</v>
      </c>
      <c r="F42" t="s">
        <v>514</v>
      </c>
      <c r="G42" t="s">
        <v>549</v>
      </c>
      <c r="H42" t="s">
        <v>597</v>
      </c>
      <c r="I42" t="s">
        <v>513</v>
      </c>
      <c r="J42" t="s">
        <v>506</v>
      </c>
      <c r="K42" t="s">
        <v>526</v>
      </c>
      <c r="L42" t="s">
        <v>508</v>
      </c>
    </row>
    <row r="43" spans="1:12" x14ac:dyDescent="0.25">
      <c r="A43" t="s">
        <v>28</v>
      </c>
      <c r="B43" t="s">
        <v>838</v>
      </c>
      <c r="C43" t="s">
        <v>544</v>
      </c>
      <c r="D43" t="s">
        <v>483</v>
      </c>
      <c r="E43" t="s">
        <v>510</v>
      </c>
      <c r="F43" t="s">
        <v>521</v>
      </c>
      <c r="G43" t="s">
        <v>563</v>
      </c>
      <c r="H43" t="s">
        <v>575</v>
      </c>
      <c r="I43" t="s">
        <v>513</v>
      </c>
      <c r="J43" t="s">
        <v>506</v>
      </c>
      <c r="K43" t="s">
        <v>566</v>
      </c>
      <c r="L43" t="s">
        <v>568</v>
      </c>
    </row>
    <row r="44" spans="1:12" x14ac:dyDescent="0.25">
      <c r="A44" t="s">
        <v>463</v>
      </c>
      <c r="B44" t="s">
        <v>839</v>
      </c>
      <c r="C44" t="s">
        <v>580</v>
      </c>
      <c r="D44" t="s">
        <v>483</v>
      </c>
      <c r="E44" t="s">
        <v>524</v>
      </c>
      <c r="F44" t="s">
        <v>505</v>
      </c>
      <c r="G44" t="s">
        <v>581</v>
      </c>
      <c r="H44" t="s">
        <v>582</v>
      </c>
      <c r="I44" t="s">
        <v>512</v>
      </c>
      <c r="J44" t="s">
        <v>506</v>
      </c>
      <c r="K44" t="s">
        <v>526</v>
      </c>
      <c r="L44" t="s">
        <v>568</v>
      </c>
    </row>
    <row r="45" spans="1:12" x14ac:dyDescent="0.25">
      <c r="A45" t="s">
        <v>484</v>
      </c>
      <c r="B45" t="s">
        <v>840</v>
      </c>
      <c r="C45" t="s">
        <v>571</v>
      </c>
      <c r="D45" t="s">
        <v>483</v>
      </c>
      <c r="E45" t="s">
        <v>510</v>
      </c>
      <c r="F45" t="s">
        <v>505</v>
      </c>
      <c r="J45" t="s">
        <v>506</v>
      </c>
      <c r="K45" t="s">
        <v>507</v>
      </c>
    </row>
    <row r="46" spans="1:12" x14ac:dyDescent="0.25">
      <c r="A46" t="s">
        <v>454</v>
      </c>
      <c r="B46" t="s">
        <v>841</v>
      </c>
      <c r="C46" t="s">
        <v>544</v>
      </c>
      <c r="D46" t="s">
        <v>483</v>
      </c>
      <c r="E46" t="s">
        <v>510</v>
      </c>
      <c r="F46" t="s">
        <v>521</v>
      </c>
      <c r="G46" t="s">
        <v>552</v>
      </c>
      <c r="H46" t="s">
        <v>536</v>
      </c>
      <c r="I46" t="s">
        <v>513</v>
      </c>
      <c r="J46" t="s">
        <v>506</v>
      </c>
      <c r="K46" t="s">
        <v>526</v>
      </c>
      <c r="L46" t="s">
        <v>508</v>
      </c>
    </row>
    <row r="47" spans="1:12" x14ac:dyDescent="0.25">
      <c r="A47" t="s">
        <v>7</v>
      </c>
      <c r="B47" t="s">
        <v>842</v>
      </c>
      <c r="C47" t="s">
        <v>530</v>
      </c>
      <c r="D47" t="s">
        <v>476</v>
      </c>
      <c r="E47" t="s">
        <v>509</v>
      </c>
      <c r="F47" t="s">
        <v>505</v>
      </c>
      <c r="G47" t="s">
        <v>592</v>
      </c>
      <c r="H47" t="s">
        <v>599</v>
      </c>
      <c r="I47" t="s">
        <v>512</v>
      </c>
      <c r="J47" t="s">
        <v>506</v>
      </c>
      <c r="K47" t="s">
        <v>507</v>
      </c>
      <c r="L47" t="s">
        <v>508</v>
      </c>
    </row>
    <row r="48" spans="1:12" x14ac:dyDescent="0.25">
      <c r="A48" t="s">
        <v>627</v>
      </c>
      <c r="B48" t="s">
        <v>843</v>
      </c>
      <c r="C48" t="s">
        <v>535</v>
      </c>
      <c r="D48" t="s">
        <v>483</v>
      </c>
      <c r="E48" t="s">
        <v>510</v>
      </c>
      <c r="F48" t="s">
        <v>514</v>
      </c>
      <c r="G48" t="s">
        <v>563</v>
      </c>
      <c r="H48" t="s">
        <v>560</v>
      </c>
      <c r="I48" t="s">
        <v>512</v>
      </c>
      <c r="J48" t="s">
        <v>506</v>
      </c>
      <c r="K48" t="s">
        <v>526</v>
      </c>
      <c r="L48" t="s">
        <v>527</v>
      </c>
    </row>
    <row r="49" spans="1:12" x14ac:dyDescent="0.25">
      <c r="A49" t="s">
        <v>485</v>
      </c>
      <c r="B49" t="s">
        <v>844</v>
      </c>
      <c r="C49" t="s">
        <v>543</v>
      </c>
      <c r="D49" t="s">
        <v>483</v>
      </c>
      <c r="E49" t="s">
        <v>510</v>
      </c>
      <c r="F49" t="s">
        <v>523</v>
      </c>
      <c r="G49" t="s">
        <v>549</v>
      </c>
      <c r="H49" t="s">
        <v>587</v>
      </c>
      <c r="I49" t="s">
        <v>513</v>
      </c>
      <c r="J49" t="s">
        <v>506</v>
      </c>
      <c r="K49" t="s">
        <v>507</v>
      </c>
      <c r="L49" t="s">
        <v>527</v>
      </c>
    </row>
    <row r="50" spans="1:12" x14ac:dyDescent="0.25">
      <c r="A50" t="s">
        <v>382</v>
      </c>
      <c r="B50" t="s">
        <v>845</v>
      </c>
      <c r="C50" t="s">
        <v>544</v>
      </c>
      <c r="D50" t="s">
        <v>483</v>
      </c>
      <c r="E50" t="s">
        <v>509</v>
      </c>
      <c r="F50" t="s">
        <v>521</v>
      </c>
      <c r="G50" t="s">
        <v>552</v>
      </c>
      <c r="H50" t="s">
        <v>536</v>
      </c>
      <c r="I50" t="s">
        <v>513</v>
      </c>
      <c r="J50" t="s">
        <v>506</v>
      </c>
      <c r="K50" t="s">
        <v>507</v>
      </c>
      <c r="L50" t="s">
        <v>508</v>
      </c>
    </row>
    <row r="51" spans="1:12" x14ac:dyDescent="0.25">
      <c r="A51" t="s">
        <v>9</v>
      </c>
      <c r="B51" t="s">
        <v>846</v>
      </c>
      <c r="C51" t="s">
        <v>531</v>
      </c>
      <c r="D51" t="s">
        <v>476</v>
      </c>
      <c r="E51" t="s">
        <v>510</v>
      </c>
      <c r="F51" t="s">
        <v>523</v>
      </c>
      <c r="G51" t="s">
        <v>563</v>
      </c>
      <c r="H51" t="s">
        <v>556</v>
      </c>
      <c r="I51" t="s">
        <v>512</v>
      </c>
      <c r="J51" t="s">
        <v>506</v>
      </c>
      <c r="K51" t="s">
        <v>507</v>
      </c>
      <c r="L51" t="s">
        <v>527</v>
      </c>
    </row>
    <row r="52" spans="1:12" x14ac:dyDescent="0.25">
      <c r="A52" t="s">
        <v>494</v>
      </c>
      <c r="B52" t="s">
        <v>847</v>
      </c>
      <c r="C52" t="s">
        <v>535</v>
      </c>
      <c r="D52" t="s">
        <v>483</v>
      </c>
      <c r="E52" t="s">
        <v>510</v>
      </c>
      <c r="F52" t="s">
        <v>521</v>
      </c>
      <c r="J52" t="s">
        <v>506</v>
      </c>
      <c r="K52" t="s">
        <v>507</v>
      </c>
      <c r="L52" t="s">
        <v>508</v>
      </c>
    </row>
    <row r="53" spans="1:12" x14ac:dyDescent="0.25">
      <c r="A53" t="s">
        <v>489</v>
      </c>
      <c r="B53" t="s">
        <v>848</v>
      </c>
      <c r="C53" t="s">
        <v>533</v>
      </c>
      <c r="D53" t="s">
        <v>483</v>
      </c>
      <c r="E53" t="s">
        <v>509</v>
      </c>
      <c r="F53" t="s">
        <v>521</v>
      </c>
      <c r="G53" t="s">
        <v>549</v>
      </c>
      <c r="H53" t="s">
        <v>517</v>
      </c>
      <c r="I53" t="s">
        <v>512</v>
      </c>
      <c r="J53" t="s">
        <v>506</v>
      </c>
      <c r="K53" t="s">
        <v>507</v>
      </c>
      <c r="L53" t="s">
        <v>508</v>
      </c>
    </row>
    <row r="54" spans="1:12" x14ac:dyDescent="0.25">
      <c r="A54" t="s">
        <v>660</v>
      </c>
      <c r="B54" t="s">
        <v>849</v>
      </c>
      <c r="C54" t="s">
        <v>659</v>
      </c>
      <c r="D54" t="s">
        <v>483</v>
      </c>
      <c r="E54" t="s">
        <v>510</v>
      </c>
      <c r="F54" t="s">
        <v>521</v>
      </c>
      <c r="G54" t="s">
        <v>563</v>
      </c>
      <c r="H54" t="s">
        <v>658</v>
      </c>
      <c r="I54" t="s">
        <v>0</v>
      </c>
      <c r="J54" t="s">
        <v>506</v>
      </c>
      <c r="K54" t="s">
        <v>526</v>
      </c>
      <c r="L54" t="s">
        <v>508</v>
      </c>
    </row>
    <row r="55" spans="1:12" x14ac:dyDescent="0.25">
      <c r="A55" t="s">
        <v>31</v>
      </c>
      <c r="B55" t="s">
        <v>850</v>
      </c>
      <c r="C55" t="s">
        <v>577</v>
      </c>
      <c r="D55" t="s">
        <v>483</v>
      </c>
      <c r="E55" t="s">
        <v>510</v>
      </c>
      <c r="F55" t="s">
        <v>514</v>
      </c>
      <c r="G55" t="s">
        <v>549</v>
      </c>
      <c r="H55" t="s">
        <v>578</v>
      </c>
      <c r="I55" t="s">
        <v>513</v>
      </c>
      <c r="J55" t="s">
        <v>506</v>
      </c>
      <c r="K55" t="s">
        <v>507</v>
      </c>
      <c r="L55" t="s">
        <v>568</v>
      </c>
    </row>
    <row r="56" spans="1:12" x14ac:dyDescent="0.25">
      <c r="A56" t="s">
        <v>498</v>
      </c>
      <c r="B56" t="s">
        <v>851</v>
      </c>
      <c r="C56" t="s">
        <v>539</v>
      </c>
      <c r="D56" t="s">
        <v>483</v>
      </c>
      <c r="E56" t="s">
        <v>510</v>
      </c>
      <c r="F56" t="s">
        <v>521</v>
      </c>
      <c r="J56" t="s">
        <v>519</v>
      </c>
      <c r="K56" t="s">
        <v>507</v>
      </c>
      <c r="L56" t="s">
        <v>568</v>
      </c>
    </row>
    <row r="57" spans="1:12" x14ac:dyDescent="0.25">
      <c r="A57" t="s">
        <v>312</v>
      </c>
      <c r="B57" t="s">
        <v>852</v>
      </c>
      <c r="C57" t="s">
        <v>608</v>
      </c>
      <c r="D57" t="s">
        <v>483</v>
      </c>
      <c r="E57" t="s">
        <v>509</v>
      </c>
      <c r="F57" t="s">
        <v>521</v>
      </c>
      <c r="K57" t="s">
        <v>507</v>
      </c>
    </row>
    <row r="58" spans="1:12" x14ac:dyDescent="0.25">
      <c r="A58" t="s">
        <v>482</v>
      </c>
      <c r="B58" t="s">
        <v>853</v>
      </c>
      <c r="C58" t="s">
        <v>531</v>
      </c>
      <c r="D58" t="s">
        <v>476</v>
      </c>
      <c r="E58" t="s">
        <v>510</v>
      </c>
      <c r="F58" t="s">
        <v>514</v>
      </c>
      <c r="G58" t="s">
        <v>563</v>
      </c>
      <c r="H58" t="s">
        <v>556</v>
      </c>
      <c r="I58" t="s">
        <v>513</v>
      </c>
      <c r="J58" t="s">
        <v>506</v>
      </c>
      <c r="K58" t="s">
        <v>507</v>
      </c>
      <c r="L58" t="s">
        <v>508</v>
      </c>
    </row>
    <row r="59" spans="1:12" x14ac:dyDescent="0.25">
      <c r="A59" t="s">
        <v>26</v>
      </c>
      <c r="B59" t="s">
        <v>854</v>
      </c>
      <c r="C59" t="s">
        <v>538</v>
      </c>
      <c r="D59" t="s">
        <v>483</v>
      </c>
      <c r="E59" t="s">
        <v>510</v>
      </c>
      <c r="F59" t="s">
        <v>521</v>
      </c>
      <c r="G59" t="s">
        <v>549</v>
      </c>
      <c r="H59" t="s">
        <v>614</v>
      </c>
      <c r="I59" t="s">
        <v>513</v>
      </c>
      <c r="J59" t="s">
        <v>519</v>
      </c>
      <c r="K59" t="s">
        <v>507</v>
      </c>
      <c r="L59" t="s">
        <v>508</v>
      </c>
    </row>
    <row r="60" spans="1:12" x14ac:dyDescent="0.25">
      <c r="A60" t="s">
        <v>621</v>
      </c>
      <c r="B60" t="s">
        <v>855</v>
      </c>
      <c r="C60" t="s">
        <v>532</v>
      </c>
      <c r="D60" t="s">
        <v>476</v>
      </c>
      <c r="E60" t="s">
        <v>524</v>
      </c>
      <c r="F60" t="s">
        <v>514</v>
      </c>
      <c r="G60" t="s">
        <v>550</v>
      </c>
      <c r="H60" t="s">
        <v>525</v>
      </c>
      <c r="I60" t="s">
        <v>513</v>
      </c>
      <c r="J60" t="s">
        <v>519</v>
      </c>
      <c r="K60" t="s">
        <v>507</v>
      </c>
      <c r="L60" t="s">
        <v>508</v>
      </c>
    </row>
    <row r="61" spans="1:12" x14ac:dyDescent="0.25">
      <c r="A61" t="s">
        <v>369</v>
      </c>
      <c r="B61" t="s">
        <v>856</v>
      </c>
      <c r="C61" t="s">
        <v>571</v>
      </c>
      <c r="D61" t="s">
        <v>483</v>
      </c>
      <c r="E61" t="s">
        <v>509</v>
      </c>
      <c r="F61" t="s">
        <v>505</v>
      </c>
      <c r="G61" t="s">
        <v>552</v>
      </c>
      <c r="H61" t="s">
        <v>536</v>
      </c>
      <c r="I61" t="s">
        <v>513</v>
      </c>
      <c r="J61" t="s">
        <v>506</v>
      </c>
      <c r="K61" t="s">
        <v>601</v>
      </c>
      <c r="L61" t="s">
        <v>564</v>
      </c>
    </row>
    <row r="62" spans="1:12" x14ac:dyDescent="0.25">
      <c r="A62" t="s">
        <v>29</v>
      </c>
      <c r="B62" t="s">
        <v>26</v>
      </c>
      <c r="C62" t="s">
        <v>542</v>
      </c>
      <c r="D62" t="s">
        <v>483</v>
      </c>
      <c r="E62" t="s">
        <v>524</v>
      </c>
      <c r="F62" t="s">
        <v>521</v>
      </c>
      <c r="G62" t="s">
        <v>552</v>
      </c>
      <c r="H62" t="s">
        <v>536</v>
      </c>
      <c r="I62" t="s">
        <v>513</v>
      </c>
      <c r="J62" t="s">
        <v>506</v>
      </c>
      <c r="K62" t="s">
        <v>601</v>
      </c>
      <c r="L62" t="s">
        <v>568</v>
      </c>
    </row>
    <row r="63" spans="1:12" x14ac:dyDescent="0.25">
      <c r="A63" t="s">
        <v>487</v>
      </c>
      <c r="B63" t="s">
        <v>857</v>
      </c>
      <c r="C63" t="s">
        <v>589</v>
      </c>
      <c r="D63" t="s">
        <v>483</v>
      </c>
      <c r="E63" t="s">
        <v>510</v>
      </c>
      <c r="F63" t="s">
        <v>523</v>
      </c>
      <c r="G63" t="s">
        <v>570</v>
      </c>
      <c r="H63" t="s">
        <v>590</v>
      </c>
      <c r="I63" t="s">
        <v>513</v>
      </c>
      <c r="J63" t="s">
        <v>506</v>
      </c>
      <c r="K63" t="s">
        <v>507</v>
      </c>
      <c r="L63" t="s">
        <v>527</v>
      </c>
    </row>
    <row r="64" spans="1:12" x14ac:dyDescent="0.25">
      <c r="A64" t="s">
        <v>16</v>
      </c>
      <c r="B64" t="s">
        <v>858</v>
      </c>
      <c r="C64" t="s">
        <v>543</v>
      </c>
      <c r="D64" t="s">
        <v>483</v>
      </c>
      <c r="E64" t="s">
        <v>509</v>
      </c>
      <c r="F64" t="s">
        <v>514</v>
      </c>
      <c r="G64" t="s">
        <v>563</v>
      </c>
      <c r="H64" t="s">
        <v>565</v>
      </c>
      <c r="I64" t="s">
        <v>513</v>
      </c>
      <c r="J64" t="s">
        <v>506</v>
      </c>
      <c r="K64" t="s">
        <v>566</v>
      </c>
      <c r="L64" t="s">
        <v>527</v>
      </c>
    </row>
    <row r="65" spans="1:12" x14ac:dyDescent="0.25">
      <c r="A65" t="s">
        <v>458</v>
      </c>
      <c r="B65" t="s">
        <v>859</v>
      </c>
      <c r="C65" t="s">
        <v>573</v>
      </c>
      <c r="D65" t="s">
        <v>483</v>
      </c>
      <c r="E65" t="s">
        <v>510</v>
      </c>
      <c r="F65" t="s">
        <v>521</v>
      </c>
      <c r="G65" t="s">
        <v>592</v>
      </c>
      <c r="H65" t="s">
        <v>574</v>
      </c>
      <c r="I65" t="s">
        <v>512</v>
      </c>
      <c r="J65" t="s">
        <v>519</v>
      </c>
      <c r="K65" t="s">
        <v>526</v>
      </c>
      <c r="L65" t="s">
        <v>527</v>
      </c>
    </row>
    <row r="66" spans="1:12" x14ac:dyDescent="0.25">
      <c r="A66" t="s">
        <v>23</v>
      </c>
      <c r="B66" t="s">
        <v>860</v>
      </c>
      <c r="C66" t="s">
        <v>539</v>
      </c>
      <c r="D66" t="s">
        <v>483</v>
      </c>
      <c r="E66" t="s">
        <v>510</v>
      </c>
      <c r="F66" t="s">
        <v>521</v>
      </c>
      <c r="G66" t="s">
        <v>547</v>
      </c>
      <c r="H66" t="s">
        <v>561</v>
      </c>
      <c r="I66" t="s">
        <v>513</v>
      </c>
      <c r="J66" t="s">
        <v>506</v>
      </c>
      <c r="K66" t="s">
        <v>507</v>
      </c>
      <c r="L66" t="s">
        <v>568</v>
      </c>
    </row>
    <row r="67" spans="1:12" x14ac:dyDescent="0.25">
      <c r="A67" t="s">
        <v>366</v>
      </c>
      <c r="B67" t="s">
        <v>861</v>
      </c>
      <c r="C67" t="s">
        <v>569</v>
      </c>
      <c r="D67" t="s">
        <v>483</v>
      </c>
      <c r="E67" t="s">
        <v>524</v>
      </c>
      <c r="F67" t="s">
        <v>521</v>
      </c>
      <c r="G67" t="s">
        <v>552</v>
      </c>
      <c r="H67" t="s">
        <v>536</v>
      </c>
      <c r="I67" t="s">
        <v>513</v>
      </c>
      <c r="J67" t="s">
        <v>506</v>
      </c>
      <c r="K67" t="s">
        <v>507</v>
      </c>
      <c r="L67" t="s">
        <v>568</v>
      </c>
    </row>
    <row r="68" spans="1:12" x14ac:dyDescent="0.25">
      <c r="A68" t="s">
        <v>21</v>
      </c>
      <c r="B68" t="s">
        <v>862</v>
      </c>
      <c r="C68" t="s">
        <v>543</v>
      </c>
      <c r="D68" t="s">
        <v>483</v>
      </c>
      <c r="E68" t="s">
        <v>524</v>
      </c>
      <c r="F68" t="s">
        <v>505</v>
      </c>
      <c r="G68" t="s">
        <v>547</v>
      </c>
      <c r="H68" t="s">
        <v>617</v>
      </c>
      <c r="I68" t="s">
        <v>513</v>
      </c>
      <c r="J68" t="s">
        <v>506</v>
      </c>
      <c r="K68" t="s">
        <v>601</v>
      </c>
      <c r="L68" t="s">
        <v>508</v>
      </c>
    </row>
    <row r="69" spans="1:12" x14ac:dyDescent="0.25">
      <c r="A69" t="s">
        <v>300</v>
      </c>
      <c r="B69" t="s">
        <v>863</v>
      </c>
      <c r="C69" t="s">
        <v>603</v>
      </c>
      <c r="D69" t="s">
        <v>483</v>
      </c>
      <c r="E69" t="s">
        <v>509</v>
      </c>
      <c r="F69" t="s">
        <v>505</v>
      </c>
      <c r="G69" t="s">
        <v>554</v>
      </c>
      <c r="H69" t="s">
        <v>546</v>
      </c>
      <c r="I69" t="s">
        <v>513</v>
      </c>
      <c r="J69" t="s">
        <v>506</v>
      </c>
      <c r="K69" t="s">
        <v>601</v>
      </c>
      <c r="L69" t="s">
        <v>508</v>
      </c>
    </row>
  </sheetData>
  <autoFilter ref="A1:L67" xr:uid="{31A473AC-3926-439C-B492-D0D23B7D35E7}">
    <sortState xmlns:xlrd2="http://schemas.microsoft.com/office/spreadsheetml/2017/richdata2" ref="A2:L69">
      <sortCondition ref="A1:A67"/>
    </sortState>
  </autoFilter>
  <sortState xmlns:xlrd2="http://schemas.microsoft.com/office/spreadsheetml/2017/richdata2" ref="A2:L67">
    <sortCondition ref="A2:A67"/>
  </sortState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disablePrompts="1" count="8">
        <x14:dataValidation type="list" allowBlank="1" showInputMessage="1" showErrorMessage="1" xr:uid="{3B264895-CAA7-4DD0-914D-053B01C72CA0}">
          <x14:formula1>
            <xm:f>pattern!$D$2:$D$3</xm:f>
          </x14:formula1>
          <xm:sqref>D2:D1048576</xm:sqref>
        </x14:dataValidation>
        <x14:dataValidation type="list" allowBlank="1" showInputMessage="1" showErrorMessage="1" xr:uid="{F9C83F4E-3B67-42FA-B33C-3963E4B87179}">
          <x14:formula1>
            <xm:f>pattern!$E$2:$E$6</xm:f>
          </x14:formula1>
          <xm:sqref>E2:E1048576</xm:sqref>
        </x14:dataValidation>
        <x14:dataValidation type="list" allowBlank="1" showInputMessage="1" showErrorMessage="1" xr:uid="{78EBE005-C65D-401D-AB3F-2AA771972D3D}">
          <x14:formula1>
            <xm:f>pattern!$F$2:$F$6</xm:f>
          </x14:formula1>
          <xm:sqref>F2:F1048576</xm:sqref>
        </x14:dataValidation>
        <x14:dataValidation type="list" allowBlank="1" showInputMessage="1" showErrorMessage="1" xr:uid="{2BB86A97-F05B-486B-B3E3-4A8C8698B880}">
          <x14:formula1>
            <xm:f>pattern!$G$2:$G$13</xm:f>
          </x14:formula1>
          <xm:sqref>G2:G1048576</xm:sqref>
        </x14:dataValidation>
        <x14:dataValidation type="list" allowBlank="1" showInputMessage="1" showErrorMessage="1" xr:uid="{71D9A8E2-7A2C-4482-871E-238C66C23169}">
          <x14:formula1>
            <xm:f>pattern!$H$2:$H$4</xm:f>
          </x14:formula1>
          <xm:sqref>I2:I1048576</xm:sqref>
        </x14:dataValidation>
        <x14:dataValidation type="list" allowBlank="1" showInputMessage="1" showErrorMessage="1" xr:uid="{C2540E25-C5F5-49BD-B77F-19D04592EFB3}">
          <x14:formula1>
            <xm:f>pattern!$I$2:$I$3</xm:f>
          </x14:formula1>
          <xm:sqref>J2:J1048576</xm:sqref>
        </x14:dataValidation>
        <x14:dataValidation type="list" allowBlank="1" showInputMessage="1" showErrorMessage="1" xr:uid="{EEC4ACA1-E930-4817-8BD2-436253DC1C64}">
          <x14:formula1>
            <xm:f>pattern!$J$2:$J$5</xm:f>
          </x14:formula1>
          <xm:sqref>K2:K1048576</xm:sqref>
        </x14:dataValidation>
        <x14:dataValidation type="list" allowBlank="1" showInputMessage="1" showErrorMessage="1" xr:uid="{5A24B4CF-483C-42E1-B875-79FE4412C628}">
          <x14:formula1>
            <xm:f>pattern!$K$2:$K$6</xm:f>
          </x14:formula1>
          <xm:sqref>L2:L1048576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55CAF-7A9E-41D1-8E04-62BFCB0E1119}">
  <dimension ref="A1:L13"/>
  <sheetViews>
    <sheetView workbookViewId="0">
      <selection activeCell="L4" sqref="L4"/>
    </sheetView>
  </sheetViews>
  <sheetFormatPr defaultRowHeight="15" x14ac:dyDescent="0.25"/>
  <cols>
    <col min="1" max="1" width="13.42578125" bestFit="1" customWidth="1"/>
    <col min="2" max="2" width="10.42578125" bestFit="1" customWidth="1"/>
    <col min="3" max="3" width="12.42578125" bestFit="1" customWidth="1"/>
    <col min="4" max="4" width="17.28515625" bestFit="1" customWidth="1"/>
    <col min="5" max="5" width="11.7109375" bestFit="1" customWidth="1"/>
    <col min="6" max="6" width="5.7109375" bestFit="1" customWidth="1"/>
    <col min="7" max="7" width="19.7109375" bestFit="1" customWidth="1"/>
    <col min="8" max="8" width="16.28515625" bestFit="1" customWidth="1"/>
    <col min="9" max="9" width="12" bestFit="1" customWidth="1"/>
    <col min="10" max="10" width="22.140625" bestFit="1" customWidth="1"/>
    <col min="11" max="11" width="22.5703125" bestFit="1" customWidth="1"/>
    <col min="12" max="12" width="15" bestFit="1" customWidth="1"/>
  </cols>
  <sheetData>
    <row r="1" spans="1:12" x14ac:dyDescent="0.25">
      <c r="A1" s="18" t="s">
        <v>481</v>
      </c>
      <c r="B1" s="18" t="s">
        <v>32</v>
      </c>
      <c r="C1" s="19" t="s">
        <v>602</v>
      </c>
      <c r="D1" s="1" t="s">
        <v>499</v>
      </c>
      <c r="E1" s="1" t="s">
        <v>500</v>
      </c>
      <c r="F1" s="1" t="s">
        <v>501</v>
      </c>
      <c r="G1" s="1" t="s">
        <v>548</v>
      </c>
      <c r="H1" s="1" t="s">
        <v>511</v>
      </c>
      <c r="I1" s="1" t="s">
        <v>503</v>
      </c>
      <c r="J1" s="1" t="s">
        <v>504</v>
      </c>
      <c r="K1" s="1" t="s">
        <v>576</v>
      </c>
      <c r="L1" s="1" t="s">
        <v>619</v>
      </c>
    </row>
    <row r="2" spans="1:12" x14ac:dyDescent="0.25">
      <c r="A2">
        <v>0</v>
      </c>
      <c r="B2">
        <v>30</v>
      </c>
      <c r="C2" t="s">
        <v>479</v>
      </c>
      <c r="D2" t="s">
        <v>476</v>
      </c>
      <c r="E2" t="s">
        <v>515</v>
      </c>
      <c r="F2" t="s">
        <v>516</v>
      </c>
      <c r="G2" t="s">
        <v>549</v>
      </c>
      <c r="H2" t="s">
        <v>518</v>
      </c>
      <c r="I2" t="s">
        <v>506</v>
      </c>
      <c r="J2" t="s">
        <v>526</v>
      </c>
      <c r="K2" t="s">
        <v>520</v>
      </c>
      <c r="L2" t="s">
        <v>466</v>
      </c>
    </row>
    <row r="3" spans="1:12" x14ac:dyDescent="0.25">
      <c r="A3">
        <v>15</v>
      </c>
      <c r="B3">
        <v>45</v>
      </c>
      <c r="C3" t="s">
        <v>480</v>
      </c>
      <c r="D3" t="s">
        <v>483</v>
      </c>
      <c r="E3" t="s">
        <v>528</v>
      </c>
      <c r="F3" t="s">
        <v>521</v>
      </c>
      <c r="G3" t="s">
        <v>570</v>
      </c>
      <c r="H3" t="s">
        <v>512</v>
      </c>
      <c r="I3" t="s">
        <v>519</v>
      </c>
      <c r="J3" t="s">
        <v>507</v>
      </c>
      <c r="K3" t="s">
        <v>568</v>
      </c>
      <c r="L3" t="s">
        <v>662</v>
      </c>
    </row>
    <row r="4" spans="1:12" x14ac:dyDescent="0.25">
      <c r="A4">
        <v>22</v>
      </c>
      <c r="B4">
        <v>60</v>
      </c>
      <c r="E4" t="s">
        <v>509</v>
      </c>
      <c r="F4" t="s">
        <v>505</v>
      </c>
      <c r="G4" t="s">
        <v>592</v>
      </c>
      <c r="H4" t="s">
        <v>513</v>
      </c>
      <c r="J4" t="s">
        <v>601</v>
      </c>
      <c r="K4" t="s">
        <v>508</v>
      </c>
      <c r="L4" t="s">
        <v>625</v>
      </c>
    </row>
    <row r="5" spans="1:12" x14ac:dyDescent="0.25">
      <c r="A5">
        <v>100</v>
      </c>
      <c r="E5" t="s">
        <v>510</v>
      </c>
      <c r="F5" t="s">
        <v>514</v>
      </c>
      <c r="G5" t="s">
        <v>551</v>
      </c>
      <c r="J5" t="s">
        <v>566</v>
      </c>
      <c r="K5" t="s">
        <v>527</v>
      </c>
      <c r="L5" t="s">
        <v>318</v>
      </c>
    </row>
    <row r="6" spans="1:12" x14ac:dyDescent="0.25">
      <c r="E6" t="s">
        <v>524</v>
      </c>
      <c r="F6" t="s">
        <v>523</v>
      </c>
      <c r="G6" t="s">
        <v>563</v>
      </c>
      <c r="K6" t="s">
        <v>564</v>
      </c>
      <c r="L6" t="s">
        <v>624</v>
      </c>
    </row>
    <row r="7" spans="1:12" x14ac:dyDescent="0.25">
      <c r="G7" t="s">
        <v>553</v>
      </c>
      <c r="L7" t="s">
        <v>463</v>
      </c>
    </row>
    <row r="8" spans="1:12" x14ac:dyDescent="0.25">
      <c r="G8" t="s">
        <v>552</v>
      </c>
      <c r="L8" t="s">
        <v>454</v>
      </c>
    </row>
    <row r="9" spans="1:12" x14ac:dyDescent="0.25">
      <c r="G9" t="s">
        <v>555</v>
      </c>
      <c r="L9" t="s">
        <v>627</v>
      </c>
    </row>
    <row r="10" spans="1:12" x14ac:dyDescent="0.25">
      <c r="G10" t="s">
        <v>550</v>
      </c>
      <c r="L10" t="s">
        <v>458</v>
      </c>
    </row>
    <row r="11" spans="1:12" x14ac:dyDescent="0.25">
      <c r="G11" t="s">
        <v>581</v>
      </c>
      <c r="L11" t="s">
        <v>370</v>
      </c>
    </row>
    <row r="12" spans="1:12" x14ac:dyDescent="0.25">
      <c r="G12" t="s">
        <v>547</v>
      </c>
      <c r="L12" t="s">
        <v>626</v>
      </c>
    </row>
    <row r="13" spans="1:12" x14ac:dyDescent="0.25">
      <c r="G13" t="s">
        <v>554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25C52E5-9A82-442B-91D6-56D8A48FB2AE}">
          <x14:formula1>
            <xm:f>student_log!$A$2:$A$67</xm:f>
          </x14:formula1>
          <xm:sqref>L6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lesson_log</vt:lpstr>
      <vt:lpstr>student_log</vt:lpstr>
      <vt:lpstr>pattern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Bílek</dc:creator>
  <cp:lastModifiedBy>Martin Bilek</cp:lastModifiedBy>
  <cp:lastPrinted>2019-12-31T17:45:28Z</cp:lastPrinted>
  <dcterms:created xsi:type="dcterms:W3CDTF">2018-04-12T19:28:07Z</dcterms:created>
  <dcterms:modified xsi:type="dcterms:W3CDTF">2023-01-21T16:17:19Z</dcterms:modified>
</cp:coreProperties>
</file>