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garcia/Desktop/Multinomial Regression/"/>
    </mc:Choice>
  </mc:AlternateContent>
  <xr:revisionPtr revIDLastSave="0" documentId="8_{863F7D51-8A14-3C4B-9025-DBE507EBA76A}" xr6:coauthVersionLast="47" xr6:coauthVersionMax="47" xr10:uidLastSave="{00000000-0000-0000-0000-000000000000}"/>
  <bookViews>
    <workbookView xWindow="0" yWindow="500" windowWidth="28800" windowHeight="15420" xr2:uid="{4496A716-4865-9441-880E-4E3F7726AE8C}"/>
  </bookViews>
  <sheets>
    <sheet name="Sheet1" sheetId="1" r:id="rId1"/>
    <sheet name="Sheet2" sheetId="2" r:id="rId2"/>
  </sheets>
  <externalReferences>
    <externalReference r:id="rId3"/>
  </externalReferences>
  <definedNames>
    <definedName name="solver_adj" localSheetId="0" hidden="1">Sheet1!$E$2:$J$2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Sheet1!$P$1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W43" i="1"/>
  <c r="U117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U2" i="1"/>
  <c r="W44" i="1"/>
  <c r="W45" i="1"/>
  <c r="W46" i="1"/>
  <c r="W42" i="1"/>
  <c r="U1" i="1"/>
  <c r="G5" i="2" l="1"/>
  <c r="G6" i="2" l="1"/>
  <c r="H5" i="2"/>
  <c r="K5" i="1"/>
  <c r="L5" i="1" s="1"/>
  <c r="O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O11" i="1" s="1"/>
  <c r="K12" i="1"/>
  <c r="L12" i="1" s="1"/>
  <c r="O12" i="1" s="1"/>
  <c r="K13" i="1"/>
  <c r="L13" i="1" s="1"/>
  <c r="O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O19" i="1" s="1"/>
  <c r="K20" i="1"/>
  <c r="L20" i="1" s="1"/>
  <c r="O20" i="1" s="1"/>
  <c r="K21" i="1"/>
  <c r="L21" i="1" s="1"/>
  <c r="O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O27" i="1" s="1"/>
  <c r="K28" i="1"/>
  <c r="L28" i="1" s="1"/>
  <c r="O28" i="1" s="1"/>
  <c r="K29" i="1"/>
  <c r="L29" i="1" s="1"/>
  <c r="O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O35" i="1" s="1"/>
  <c r="K36" i="1"/>
  <c r="L36" i="1" s="1"/>
  <c r="O36" i="1" s="1"/>
  <c r="K37" i="1"/>
  <c r="L37" i="1" s="1"/>
  <c r="O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O43" i="1" s="1"/>
  <c r="K44" i="1"/>
  <c r="L44" i="1" s="1"/>
  <c r="O44" i="1" s="1"/>
  <c r="K45" i="1"/>
  <c r="L45" i="1" s="1"/>
  <c r="O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O51" i="1" s="1"/>
  <c r="K52" i="1"/>
  <c r="L52" i="1" s="1"/>
  <c r="O52" i="1" s="1"/>
  <c r="K53" i="1"/>
  <c r="L53" i="1" s="1"/>
  <c r="O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O59" i="1" s="1"/>
  <c r="K60" i="1"/>
  <c r="L60" i="1" s="1"/>
  <c r="O60" i="1" s="1"/>
  <c r="K61" i="1"/>
  <c r="L61" i="1" s="1"/>
  <c r="O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O67" i="1" s="1"/>
  <c r="K68" i="1"/>
  <c r="L68" i="1" s="1"/>
  <c r="O68" i="1" s="1"/>
  <c r="K69" i="1"/>
  <c r="L69" i="1" s="1"/>
  <c r="O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O75" i="1" s="1"/>
  <c r="K76" i="1"/>
  <c r="L76" i="1" s="1"/>
  <c r="O76" i="1" s="1"/>
  <c r="K77" i="1"/>
  <c r="L77" i="1" s="1"/>
  <c r="O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O83" i="1" s="1"/>
  <c r="K84" i="1"/>
  <c r="L84" i="1" s="1"/>
  <c r="O84" i="1" s="1"/>
  <c r="K85" i="1"/>
  <c r="L85" i="1" s="1"/>
  <c r="O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O91" i="1" s="1"/>
  <c r="K92" i="1"/>
  <c r="L92" i="1" s="1"/>
  <c r="O92" i="1" s="1"/>
  <c r="K93" i="1"/>
  <c r="L93" i="1" s="1"/>
  <c r="O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O99" i="1" s="1"/>
  <c r="K100" i="1"/>
  <c r="L100" i="1" s="1"/>
  <c r="O100" i="1" s="1"/>
  <c r="K101" i="1"/>
  <c r="L101" i="1" s="1"/>
  <c r="O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O107" i="1" s="1"/>
  <c r="K108" i="1"/>
  <c r="L108" i="1" s="1"/>
  <c r="O108" i="1" s="1"/>
  <c r="K109" i="1"/>
  <c r="L109" i="1" s="1"/>
  <c r="O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O115" i="1" s="1"/>
  <c r="K116" i="1"/>
  <c r="L116" i="1" s="1"/>
  <c r="O116" i="1" s="1"/>
  <c r="K117" i="1"/>
  <c r="L117" i="1" s="1"/>
  <c r="O117" i="1" s="1"/>
  <c r="K4" i="1"/>
  <c r="L4" i="1" s="1"/>
  <c r="E4" i="1" l="1"/>
  <c r="O114" i="1"/>
  <c r="O106" i="1"/>
  <c r="O98" i="1"/>
  <c r="O90" i="1"/>
  <c r="O82" i="1"/>
  <c r="O74" i="1"/>
  <c r="O66" i="1"/>
  <c r="O58" i="1"/>
  <c r="O50" i="1"/>
  <c r="O42" i="1"/>
  <c r="O34" i="1"/>
  <c r="O26" i="1"/>
  <c r="O18" i="1"/>
  <c r="O10" i="1"/>
  <c r="O113" i="1"/>
  <c r="O105" i="1"/>
  <c r="O97" i="1"/>
  <c r="O89" i="1"/>
  <c r="O81" i="1"/>
  <c r="O73" i="1"/>
  <c r="O65" i="1"/>
  <c r="O57" i="1"/>
  <c r="O49" i="1"/>
  <c r="O41" i="1"/>
  <c r="O33" i="1"/>
  <c r="O25" i="1"/>
  <c r="O17" i="1"/>
  <c r="O9" i="1"/>
  <c r="O112" i="1"/>
  <c r="O104" i="1"/>
  <c r="O96" i="1"/>
  <c r="O88" i="1"/>
  <c r="O80" i="1"/>
  <c r="O72" i="1"/>
  <c r="O64" i="1"/>
  <c r="O56" i="1"/>
  <c r="O48" i="1"/>
  <c r="O40" i="1"/>
  <c r="O32" i="1"/>
  <c r="O24" i="1"/>
  <c r="O16" i="1"/>
  <c r="O8" i="1"/>
  <c r="O4" i="1"/>
  <c r="O111" i="1"/>
  <c r="O103" i="1"/>
  <c r="O95" i="1"/>
  <c r="O87" i="1"/>
  <c r="O79" i="1"/>
  <c r="O71" i="1"/>
  <c r="O63" i="1"/>
  <c r="O55" i="1"/>
  <c r="O47" i="1"/>
  <c r="O39" i="1"/>
  <c r="O31" i="1"/>
  <c r="O23" i="1"/>
  <c r="O15" i="1"/>
  <c r="O7" i="1"/>
  <c r="H6" i="2"/>
  <c r="G7" i="2"/>
  <c r="O110" i="1"/>
  <c r="O102" i="1"/>
  <c r="O94" i="1"/>
  <c r="O86" i="1"/>
  <c r="O78" i="1"/>
  <c r="O70" i="1"/>
  <c r="O62" i="1"/>
  <c r="O54" i="1"/>
  <c r="O46" i="1"/>
  <c r="O38" i="1"/>
  <c r="O30" i="1"/>
  <c r="O22" i="1"/>
  <c r="O14" i="1"/>
  <c r="O6" i="1"/>
  <c r="E12" i="1"/>
  <c r="M12" i="1" s="1"/>
  <c r="N12" i="1" s="1"/>
  <c r="E20" i="1"/>
  <c r="M20" i="1" s="1"/>
  <c r="N20" i="1" s="1"/>
  <c r="E28" i="1"/>
  <c r="M28" i="1" s="1"/>
  <c r="N28" i="1" s="1"/>
  <c r="E36" i="1"/>
  <c r="M36" i="1" s="1"/>
  <c r="N36" i="1" s="1"/>
  <c r="E44" i="1"/>
  <c r="M44" i="1" s="1"/>
  <c r="N44" i="1" s="1"/>
  <c r="E52" i="1"/>
  <c r="M52" i="1" s="1"/>
  <c r="N52" i="1" s="1"/>
  <c r="E60" i="1"/>
  <c r="M60" i="1" s="1"/>
  <c r="N60" i="1" s="1"/>
  <c r="E68" i="1"/>
  <c r="M68" i="1" s="1"/>
  <c r="N68" i="1" s="1"/>
  <c r="E76" i="1"/>
  <c r="M76" i="1" s="1"/>
  <c r="N76" i="1" s="1"/>
  <c r="E84" i="1"/>
  <c r="M84" i="1" s="1"/>
  <c r="N84" i="1" s="1"/>
  <c r="E92" i="1"/>
  <c r="M92" i="1" s="1"/>
  <c r="N92" i="1" s="1"/>
  <c r="E100" i="1"/>
  <c r="M100" i="1" s="1"/>
  <c r="N100" i="1" s="1"/>
  <c r="E108" i="1"/>
  <c r="M108" i="1" s="1"/>
  <c r="N108" i="1" s="1"/>
  <c r="E116" i="1"/>
  <c r="M116" i="1" s="1"/>
  <c r="N116" i="1" s="1"/>
  <c r="E13" i="1"/>
  <c r="M13" i="1" s="1"/>
  <c r="N13" i="1" s="1"/>
  <c r="E21" i="1"/>
  <c r="M21" i="1" s="1"/>
  <c r="N21" i="1" s="1"/>
  <c r="E29" i="1"/>
  <c r="M29" i="1" s="1"/>
  <c r="N29" i="1" s="1"/>
  <c r="E37" i="1"/>
  <c r="M37" i="1" s="1"/>
  <c r="N37" i="1" s="1"/>
  <c r="E45" i="1"/>
  <c r="M45" i="1" s="1"/>
  <c r="N45" i="1" s="1"/>
  <c r="E53" i="1"/>
  <c r="M53" i="1" s="1"/>
  <c r="N53" i="1" s="1"/>
  <c r="E61" i="1"/>
  <c r="M61" i="1" s="1"/>
  <c r="N61" i="1" s="1"/>
  <c r="E69" i="1"/>
  <c r="M69" i="1" s="1"/>
  <c r="N69" i="1" s="1"/>
  <c r="E77" i="1"/>
  <c r="M77" i="1" s="1"/>
  <c r="N77" i="1" s="1"/>
  <c r="E85" i="1"/>
  <c r="M85" i="1" s="1"/>
  <c r="N85" i="1" s="1"/>
  <c r="E93" i="1"/>
  <c r="M93" i="1" s="1"/>
  <c r="N93" i="1" s="1"/>
  <c r="E101" i="1"/>
  <c r="M101" i="1" s="1"/>
  <c r="N101" i="1" s="1"/>
  <c r="E109" i="1"/>
  <c r="M109" i="1" s="1"/>
  <c r="N109" i="1" s="1"/>
  <c r="E117" i="1"/>
  <c r="M117" i="1" s="1"/>
  <c r="N117" i="1" s="1"/>
  <c r="E14" i="1"/>
  <c r="M14" i="1" s="1"/>
  <c r="N14" i="1" s="1"/>
  <c r="E22" i="1"/>
  <c r="M22" i="1" s="1"/>
  <c r="N22" i="1" s="1"/>
  <c r="E30" i="1"/>
  <c r="M30" i="1" s="1"/>
  <c r="N30" i="1" s="1"/>
  <c r="E38" i="1"/>
  <c r="M38" i="1" s="1"/>
  <c r="N38" i="1" s="1"/>
  <c r="E46" i="1"/>
  <c r="M46" i="1" s="1"/>
  <c r="N46" i="1" s="1"/>
  <c r="E54" i="1"/>
  <c r="M54" i="1" s="1"/>
  <c r="N54" i="1" s="1"/>
  <c r="E62" i="1"/>
  <c r="M62" i="1" s="1"/>
  <c r="N62" i="1" s="1"/>
  <c r="E70" i="1"/>
  <c r="M70" i="1" s="1"/>
  <c r="N70" i="1" s="1"/>
  <c r="E78" i="1"/>
  <c r="M78" i="1" s="1"/>
  <c r="N78" i="1" s="1"/>
  <c r="E86" i="1"/>
  <c r="M86" i="1" s="1"/>
  <c r="N86" i="1" s="1"/>
  <c r="E94" i="1"/>
  <c r="M94" i="1" s="1"/>
  <c r="N94" i="1" s="1"/>
  <c r="E102" i="1"/>
  <c r="M102" i="1" s="1"/>
  <c r="N102" i="1" s="1"/>
  <c r="E110" i="1"/>
  <c r="M110" i="1" s="1"/>
  <c r="N110" i="1" s="1"/>
  <c r="E15" i="1"/>
  <c r="M15" i="1" s="1"/>
  <c r="N15" i="1" s="1"/>
  <c r="E23" i="1"/>
  <c r="M23" i="1" s="1"/>
  <c r="N23" i="1" s="1"/>
  <c r="E31" i="1"/>
  <c r="M31" i="1" s="1"/>
  <c r="N31" i="1" s="1"/>
  <c r="E39" i="1"/>
  <c r="M39" i="1" s="1"/>
  <c r="N39" i="1" s="1"/>
  <c r="E47" i="1"/>
  <c r="M47" i="1" s="1"/>
  <c r="N47" i="1" s="1"/>
  <c r="E55" i="1"/>
  <c r="M55" i="1" s="1"/>
  <c r="N55" i="1" s="1"/>
  <c r="E63" i="1"/>
  <c r="M63" i="1" s="1"/>
  <c r="N63" i="1" s="1"/>
  <c r="E71" i="1"/>
  <c r="M71" i="1" s="1"/>
  <c r="N71" i="1" s="1"/>
  <c r="E79" i="1"/>
  <c r="M79" i="1" s="1"/>
  <c r="N79" i="1" s="1"/>
  <c r="E87" i="1"/>
  <c r="M87" i="1" s="1"/>
  <c r="N87" i="1" s="1"/>
  <c r="E95" i="1"/>
  <c r="M95" i="1" s="1"/>
  <c r="N95" i="1" s="1"/>
  <c r="E103" i="1"/>
  <c r="M103" i="1" s="1"/>
  <c r="N103" i="1" s="1"/>
  <c r="E111" i="1"/>
  <c r="M111" i="1" s="1"/>
  <c r="N111" i="1" s="1"/>
  <c r="E16" i="1"/>
  <c r="M16" i="1" s="1"/>
  <c r="N16" i="1" s="1"/>
  <c r="E24" i="1"/>
  <c r="M24" i="1" s="1"/>
  <c r="N24" i="1" s="1"/>
  <c r="E32" i="1"/>
  <c r="M32" i="1" s="1"/>
  <c r="N32" i="1" s="1"/>
  <c r="E40" i="1"/>
  <c r="M40" i="1" s="1"/>
  <c r="N40" i="1" s="1"/>
  <c r="E48" i="1"/>
  <c r="M48" i="1" s="1"/>
  <c r="N48" i="1" s="1"/>
  <c r="E56" i="1"/>
  <c r="M56" i="1" s="1"/>
  <c r="N56" i="1" s="1"/>
  <c r="E64" i="1"/>
  <c r="M64" i="1" s="1"/>
  <c r="N64" i="1" s="1"/>
  <c r="E72" i="1"/>
  <c r="M72" i="1" s="1"/>
  <c r="N72" i="1" s="1"/>
  <c r="E80" i="1"/>
  <c r="M80" i="1" s="1"/>
  <c r="N80" i="1" s="1"/>
  <c r="E88" i="1"/>
  <c r="M88" i="1" s="1"/>
  <c r="N88" i="1" s="1"/>
  <c r="E96" i="1"/>
  <c r="M96" i="1" s="1"/>
  <c r="N96" i="1" s="1"/>
  <c r="E104" i="1"/>
  <c r="M104" i="1" s="1"/>
  <c r="N104" i="1" s="1"/>
  <c r="E112" i="1"/>
  <c r="M112" i="1" s="1"/>
  <c r="N112" i="1" s="1"/>
  <c r="E17" i="1"/>
  <c r="M17" i="1" s="1"/>
  <c r="N17" i="1" s="1"/>
  <c r="E5" i="1"/>
  <c r="E6" i="1"/>
  <c r="E7" i="1"/>
  <c r="E8" i="1"/>
  <c r="E9" i="1"/>
  <c r="M9" i="1" s="1"/>
  <c r="N9" i="1" s="1"/>
  <c r="E10" i="1"/>
  <c r="M10" i="1" s="1"/>
  <c r="N10" i="1" s="1"/>
  <c r="E11" i="1"/>
  <c r="M11" i="1" s="1"/>
  <c r="N11" i="1" s="1"/>
  <c r="E18" i="1"/>
  <c r="M18" i="1" s="1"/>
  <c r="N18" i="1" s="1"/>
  <c r="E41" i="1"/>
  <c r="M41" i="1" s="1"/>
  <c r="N41" i="1" s="1"/>
  <c r="E59" i="1"/>
  <c r="M59" i="1" s="1"/>
  <c r="N59" i="1" s="1"/>
  <c r="E82" i="1"/>
  <c r="M82" i="1" s="1"/>
  <c r="N82" i="1" s="1"/>
  <c r="E105" i="1"/>
  <c r="M105" i="1" s="1"/>
  <c r="N105" i="1" s="1"/>
  <c r="E43" i="1"/>
  <c r="M43" i="1" s="1"/>
  <c r="N43" i="1" s="1"/>
  <c r="E89" i="1"/>
  <c r="M89" i="1" s="1"/>
  <c r="N89" i="1" s="1"/>
  <c r="E107" i="1"/>
  <c r="M107" i="1" s="1"/>
  <c r="N107" i="1" s="1"/>
  <c r="E26" i="1"/>
  <c r="M26" i="1" s="1"/>
  <c r="N26" i="1" s="1"/>
  <c r="E67" i="1"/>
  <c r="M67" i="1" s="1"/>
  <c r="N67" i="1" s="1"/>
  <c r="E50" i="1"/>
  <c r="M50" i="1" s="1"/>
  <c r="N50" i="1" s="1"/>
  <c r="E73" i="1"/>
  <c r="M73" i="1" s="1"/>
  <c r="N73" i="1" s="1"/>
  <c r="E114" i="1"/>
  <c r="M114" i="1" s="1"/>
  <c r="N114" i="1" s="1"/>
  <c r="E33" i="1"/>
  <c r="M33" i="1" s="1"/>
  <c r="N33" i="1" s="1"/>
  <c r="E74" i="1"/>
  <c r="M74" i="1" s="1"/>
  <c r="N74" i="1" s="1"/>
  <c r="E115" i="1"/>
  <c r="M115" i="1" s="1"/>
  <c r="N115" i="1" s="1"/>
  <c r="E34" i="1"/>
  <c r="M34" i="1" s="1"/>
  <c r="N34" i="1" s="1"/>
  <c r="E75" i="1"/>
  <c r="M75" i="1" s="1"/>
  <c r="N75" i="1" s="1"/>
  <c r="E58" i="1"/>
  <c r="M58" i="1" s="1"/>
  <c r="N58" i="1" s="1"/>
  <c r="E99" i="1"/>
  <c r="M99" i="1" s="1"/>
  <c r="N99" i="1" s="1"/>
  <c r="E19" i="1"/>
  <c r="M19" i="1" s="1"/>
  <c r="N19" i="1" s="1"/>
  <c r="E42" i="1"/>
  <c r="M42" i="1" s="1"/>
  <c r="N42" i="1" s="1"/>
  <c r="E65" i="1"/>
  <c r="M65" i="1" s="1"/>
  <c r="N65" i="1" s="1"/>
  <c r="E83" i="1"/>
  <c r="M83" i="1" s="1"/>
  <c r="N83" i="1" s="1"/>
  <c r="E106" i="1"/>
  <c r="M106" i="1" s="1"/>
  <c r="N106" i="1" s="1"/>
  <c r="E25" i="1"/>
  <c r="M25" i="1" s="1"/>
  <c r="N25" i="1" s="1"/>
  <c r="E66" i="1"/>
  <c r="M66" i="1" s="1"/>
  <c r="N66" i="1" s="1"/>
  <c r="E49" i="1"/>
  <c r="M49" i="1" s="1"/>
  <c r="N49" i="1" s="1"/>
  <c r="E90" i="1"/>
  <c r="M90" i="1" s="1"/>
  <c r="N90" i="1" s="1"/>
  <c r="E113" i="1"/>
  <c r="M113" i="1" s="1"/>
  <c r="N113" i="1" s="1"/>
  <c r="E27" i="1"/>
  <c r="M27" i="1" s="1"/>
  <c r="N27" i="1" s="1"/>
  <c r="E91" i="1"/>
  <c r="M91" i="1" s="1"/>
  <c r="N91" i="1" s="1"/>
  <c r="E51" i="1"/>
  <c r="M51" i="1" s="1"/>
  <c r="N51" i="1" s="1"/>
  <c r="E97" i="1"/>
  <c r="M97" i="1" s="1"/>
  <c r="N97" i="1" s="1"/>
  <c r="E57" i="1"/>
  <c r="M57" i="1" s="1"/>
  <c r="N57" i="1" s="1"/>
  <c r="E98" i="1"/>
  <c r="M98" i="1" s="1"/>
  <c r="N98" i="1" s="1"/>
  <c r="E35" i="1"/>
  <c r="M35" i="1" s="1"/>
  <c r="N35" i="1" s="1"/>
  <c r="E81" i="1"/>
  <c r="M81" i="1" s="1"/>
  <c r="N81" i="1" s="1"/>
  <c r="R117" i="1" l="1"/>
  <c r="M5" i="1"/>
  <c r="N5" i="1" s="1"/>
  <c r="M7" i="1"/>
  <c r="N7" i="1" s="1"/>
  <c r="R118" i="1"/>
  <c r="M4" i="1"/>
  <c r="N4" i="1" s="1"/>
  <c r="G8" i="2"/>
  <c r="H7" i="2"/>
  <c r="M6" i="1"/>
  <c r="N6" i="1" s="1"/>
  <c r="M8" i="1"/>
  <c r="N8" i="1" s="1"/>
  <c r="P1" i="1" l="1"/>
  <c r="G9" i="2"/>
  <c r="H8" i="2"/>
  <c r="H9" i="2" l="1"/>
  <c r="G10" i="2"/>
  <c r="G11" i="2" l="1"/>
  <c r="H10" i="2"/>
  <c r="H11" i="2" l="1"/>
  <c r="G12" i="2"/>
  <c r="G13" i="2" l="1"/>
  <c r="H12" i="2"/>
  <c r="H13" i="2" l="1"/>
  <c r="G14" i="2"/>
  <c r="G15" i="2" l="1"/>
  <c r="H14" i="2"/>
  <c r="H15" i="2" l="1"/>
  <c r="G16" i="2"/>
  <c r="G17" i="2" l="1"/>
  <c r="H16" i="2"/>
  <c r="H17" i="2" l="1"/>
  <c r="G18" i="2"/>
  <c r="G19" i="2" l="1"/>
  <c r="H18" i="2"/>
  <c r="H19" i="2" l="1"/>
  <c r="G20" i="2"/>
  <c r="G21" i="2" l="1"/>
  <c r="H20" i="2"/>
  <c r="H21" i="2" l="1"/>
  <c r="G22" i="2"/>
  <c r="G23" i="2" l="1"/>
  <c r="H22" i="2"/>
  <c r="H23" i="2" l="1"/>
  <c r="G24" i="2"/>
  <c r="G25" i="2" l="1"/>
  <c r="H24" i="2"/>
  <c r="H25" i="2" l="1"/>
  <c r="G26" i="2"/>
  <c r="G27" i="2" l="1"/>
  <c r="H26" i="2"/>
  <c r="H27" i="2" l="1"/>
  <c r="G28" i="2"/>
  <c r="G29" i="2" l="1"/>
  <c r="H28" i="2"/>
  <c r="H29" i="2" l="1"/>
  <c r="G30" i="2"/>
  <c r="G31" i="2" l="1"/>
  <c r="H30" i="2"/>
  <c r="H31" i="2" l="1"/>
  <c r="G32" i="2"/>
  <c r="G33" i="2" l="1"/>
  <c r="H32" i="2"/>
  <c r="H33" i="2" l="1"/>
  <c r="G34" i="2"/>
  <c r="G35" i="2" l="1"/>
  <c r="H34" i="2"/>
  <c r="H35" i="2" l="1"/>
  <c r="G36" i="2"/>
  <c r="G37" i="2" l="1"/>
  <c r="H36" i="2"/>
  <c r="H37" i="2" l="1"/>
  <c r="G38" i="2"/>
  <c r="G39" i="2" l="1"/>
  <c r="H38" i="2"/>
  <c r="H39" i="2" l="1"/>
  <c r="G40" i="2"/>
  <c r="G41" i="2" l="1"/>
  <c r="H40" i="2"/>
  <c r="H41" i="2" l="1"/>
  <c r="G42" i="2"/>
  <c r="G43" i="2" l="1"/>
  <c r="H42" i="2"/>
  <c r="H43" i="2" l="1"/>
  <c r="G44" i="2"/>
  <c r="G45" i="2" l="1"/>
  <c r="H44" i="2"/>
  <c r="H45" i="2" l="1"/>
  <c r="G46" i="2"/>
  <c r="G47" i="2" l="1"/>
  <c r="H46" i="2"/>
  <c r="H47" i="2" l="1"/>
  <c r="G48" i="2"/>
  <c r="G49" i="2" l="1"/>
  <c r="H48" i="2"/>
  <c r="H49" i="2" l="1"/>
  <c r="G50" i="2"/>
  <c r="G51" i="2" l="1"/>
  <c r="H50" i="2"/>
  <c r="H51" i="2" l="1"/>
  <c r="G52" i="2"/>
  <c r="G53" i="2" l="1"/>
  <c r="H52" i="2"/>
  <c r="H53" i="2" l="1"/>
  <c r="G54" i="2"/>
  <c r="G55" i="2" l="1"/>
  <c r="H54" i="2"/>
  <c r="H55" i="2" l="1"/>
  <c r="G56" i="2"/>
  <c r="G57" i="2" l="1"/>
  <c r="H56" i="2"/>
  <c r="H57" i="2" l="1"/>
  <c r="G58" i="2"/>
  <c r="G59" i="2" l="1"/>
  <c r="H58" i="2"/>
  <c r="H59" i="2" l="1"/>
  <c r="G60" i="2"/>
  <c r="G61" i="2" l="1"/>
  <c r="H60" i="2"/>
  <c r="H61" i="2" l="1"/>
  <c r="G62" i="2"/>
  <c r="G63" i="2" l="1"/>
  <c r="H62" i="2"/>
  <c r="H63" i="2" l="1"/>
  <c r="G64" i="2"/>
  <c r="G65" i="2" l="1"/>
  <c r="H64" i="2"/>
  <c r="H65" i="2" l="1"/>
  <c r="G66" i="2"/>
  <c r="G67" i="2" l="1"/>
  <c r="H66" i="2"/>
  <c r="H67" i="2" l="1"/>
  <c r="G68" i="2"/>
  <c r="G69" i="2" l="1"/>
  <c r="H68" i="2"/>
  <c r="H69" i="2" l="1"/>
  <c r="G70" i="2"/>
  <c r="G71" i="2" l="1"/>
  <c r="H70" i="2"/>
  <c r="H71" i="2" l="1"/>
  <c r="G72" i="2"/>
  <c r="G73" i="2" l="1"/>
  <c r="H72" i="2"/>
  <c r="H73" i="2" l="1"/>
  <c r="G74" i="2"/>
  <c r="G75" i="2" l="1"/>
  <c r="H74" i="2"/>
  <c r="H75" i="2" l="1"/>
  <c r="G76" i="2"/>
  <c r="G77" i="2" l="1"/>
  <c r="H76" i="2"/>
  <c r="H77" i="2" l="1"/>
  <c r="G78" i="2"/>
  <c r="G79" i="2" l="1"/>
  <c r="H78" i="2"/>
  <c r="H79" i="2" l="1"/>
  <c r="G80" i="2"/>
  <c r="G81" i="2" l="1"/>
  <c r="H80" i="2"/>
  <c r="H81" i="2" l="1"/>
  <c r="G82" i="2"/>
  <c r="G83" i="2" l="1"/>
  <c r="H82" i="2"/>
  <c r="H83" i="2" l="1"/>
  <c r="G84" i="2"/>
  <c r="G85" i="2" l="1"/>
  <c r="H84" i="2"/>
  <c r="H85" i="2" l="1"/>
  <c r="G86" i="2"/>
  <c r="G87" i="2" l="1"/>
  <c r="H86" i="2"/>
  <c r="H87" i="2" l="1"/>
  <c r="G88" i="2"/>
  <c r="G89" i="2" l="1"/>
  <c r="H88" i="2"/>
  <c r="H89" i="2" l="1"/>
  <c r="G90" i="2"/>
  <c r="G91" i="2" l="1"/>
  <c r="H90" i="2"/>
  <c r="H91" i="2" l="1"/>
  <c r="G92" i="2"/>
  <c r="G93" i="2" l="1"/>
  <c r="H92" i="2"/>
  <c r="H93" i="2" l="1"/>
  <c r="G94" i="2"/>
  <c r="G95" i="2" l="1"/>
  <c r="H94" i="2"/>
  <c r="H95" i="2" l="1"/>
  <c r="G96" i="2"/>
  <c r="G97" i="2" l="1"/>
  <c r="H96" i="2"/>
  <c r="H97" i="2" l="1"/>
  <c r="G98" i="2"/>
  <c r="G99" i="2" l="1"/>
  <c r="H98" i="2"/>
  <c r="H99" i="2" l="1"/>
  <c r="G100" i="2"/>
  <c r="G101" i="2" l="1"/>
  <c r="H100" i="2"/>
  <c r="H101" i="2" l="1"/>
  <c r="G102" i="2"/>
  <c r="G103" i="2" l="1"/>
  <c r="H102" i="2"/>
  <c r="H103" i="2" l="1"/>
  <c r="G104" i="2"/>
  <c r="G105" i="2" l="1"/>
  <c r="H104" i="2"/>
  <c r="H105" i="2" l="1"/>
  <c r="G106" i="2"/>
  <c r="G107" i="2" l="1"/>
  <c r="H106" i="2"/>
  <c r="H107" i="2" l="1"/>
  <c r="G108" i="2"/>
  <c r="G109" i="2" l="1"/>
  <c r="H108" i="2"/>
  <c r="H109" i="2" l="1"/>
  <c r="G110" i="2"/>
  <c r="G111" i="2" l="1"/>
  <c r="H110" i="2"/>
  <c r="H111" i="2" l="1"/>
  <c r="G112" i="2"/>
  <c r="G113" i="2" l="1"/>
  <c r="H112" i="2"/>
  <c r="H113" i="2" l="1"/>
  <c r="G114" i="2"/>
  <c r="G115" i="2" l="1"/>
  <c r="H114" i="2"/>
  <c r="H115" i="2" l="1"/>
  <c r="G116" i="2"/>
  <c r="G117" i="2" l="1"/>
  <c r="H116" i="2"/>
  <c r="H117" i="2" l="1"/>
  <c r="G118" i="2"/>
  <c r="I117" i="2"/>
  <c r="I118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H118" i="2"/>
  <c r="J117" i="2"/>
  <c r="J118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</calcChain>
</file>

<file path=xl/sharedStrings.xml><?xml version="1.0" encoding="utf-8"?>
<sst xmlns="http://schemas.openxmlformats.org/spreadsheetml/2006/main" count="82" uniqueCount="55">
  <si>
    <t>Sample HH</t>
  </si>
  <si>
    <t>HH id</t>
  </si>
  <si>
    <t xml:space="preserve">Cluster </t>
  </si>
  <si>
    <t>Risk-Averse Levels</t>
  </si>
  <si>
    <t>Occupation Classes</t>
  </si>
  <si>
    <t>Education</t>
  </si>
  <si>
    <t>No</t>
  </si>
  <si>
    <t>HH Composition</t>
  </si>
  <si>
    <t>Land Use Change (yes / no)</t>
  </si>
  <si>
    <t>Income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</si>
  <si>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</si>
  <si>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</si>
  <si>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</si>
  <si>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</si>
  <si>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</si>
  <si>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</si>
  <si>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</si>
  <si>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</si>
  <si>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</si>
  <si>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</si>
  <si>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</si>
  <si>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</si>
  <si>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</si>
  <si>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</si>
  <si>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</si>
  <si>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</si>
  <si>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</si>
  <si>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</si>
  <si>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</si>
  <si>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Logit Regression Score</t>
  </si>
  <si>
    <t>Probability</t>
  </si>
  <si>
    <t>Likelihood</t>
  </si>
  <si>
    <t>Log-Likelihood</t>
  </si>
  <si>
    <t>Cross-Entropy Loss =</t>
  </si>
  <si>
    <t>Cumulative Number of Land Use Changers</t>
  </si>
  <si>
    <t>Propensity Ranking</t>
  </si>
  <si>
    <t>Cumulative % of Land Use Change</t>
  </si>
  <si>
    <t>Cumulative % of Choices</t>
  </si>
  <si>
    <t>Mean=</t>
  </si>
  <si>
    <t>St.Dev.</t>
  </si>
  <si>
    <t>Min</t>
  </si>
  <si>
    <t>Max</t>
  </si>
  <si>
    <t>Variables</t>
  </si>
  <si>
    <t>Mean</t>
  </si>
  <si>
    <t>Likelihood Ratio Test</t>
  </si>
  <si>
    <t>Maximized Coef.</t>
  </si>
  <si>
    <t>Standard Deviation</t>
  </si>
  <si>
    <t>Which are Farmers?</t>
  </si>
  <si>
    <t>Total %</t>
  </si>
  <si>
    <t>Decision Change LU</t>
  </si>
  <si>
    <t>Farmers That Changed LU?</t>
  </si>
  <si>
    <t>Risk-Taking Levels</t>
  </si>
  <si>
    <t>Land Use Change</t>
  </si>
  <si>
    <t>Farmers</t>
  </si>
  <si>
    <t>Households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</si>
</sst>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Fill="1"/>
    <xf numFmtId="0" fontId="0" fillId="0" borderId="1" xfId="0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Continuous"/>
    </xf>
    <xf numFmtId="164" fontId="0" fillId="0" borderId="0" xfId="0" applyNumberFormat="1"/>
    <xf numFmtId="1" fontId="0" fillId="0" borderId="0" xfId="0" applyNumberFormat="1"/>
    <xf numFmtId="0" fontId="0" fillId="0" borderId="0" xfId="0" applyBorder="1"/>
    <xf numFmtId="0" fontId="2" fillId="0" borderId="0" xfId="0" applyFont="1"/>
    <xf numFmtId="0" fontId="5" fillId="0" borderId="0" xfId="0" applyFont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9" fontId="0" fillId="0" borderId="0" xfId="1" applyFont="1"/>
    <xf numFmtId="1" fontId="0" fillId="0" borderId="0" xfId="0" applyNumberFormat="1" applyBorder="1"/>
    <xf numFmtId="164" fontId="0" fillId="0" borderId="0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165" fontId="0" fillId="0" borderId="0" xfId="0" applyNumberFormat="1" applyFill="1" applyBorder="1" applyAlignment="1"/>
    <xf numFmtId="165" fontId="0" fillId="0" borderId="4" xfId="0" applyNumberFormat="1" applyFill="1" applyBorder="1" applyAlignment="1"/>
    <xf numFmtId="2" fontId="0" fillId="0" borderId="0" xfId="0" applyNumberFormat="1" applyFill="1" applyBorder="1" applyAlignment="1"/>
    <xf numFmtId="2" fontId="0" fillId="0" borderId="4" xfId="0" applyNumberFormat="1" applyFill="1" applyBorder="1" applyAlignment="1"/>
    <xf numFmtId="0" fontId="2" fillId="0" borderId="0" xfId="0" applyFont="1" applyAlignment="1">
      <alignment wrapText="1"/>
    </xf>
    <xf numFmtId="166" fontId="0" fillId="0" borderId="0" xfId="1" applyNumberFormat="1" applyFont="1"/>
    <xf numFmtId="10" fontId="0" fillId="0" borderId="0" xfId="1" applyNumberFormat="1" applyFont="1"/>
    <xf numFmtId="0" fontId="0" fillId="2" borderId="0" xfId="0" applyFill="1"/>
    <xf numFmtId="0" fontId="4" fillId="0" borderId="0" xfId="0" applyFont="1" applyFill="1" applyBorder="1" applyAlignment="1">
      <alignment horizontal="center"/>
    </xf>
    <xf numFmtId="0" fontId="0" fillId="0" borderId="10" xfId="0" applyBorder="1"/>
    <xf numFmtId="165" fontId="0" fillId="0" borderId="0" xfId="0" applyNumberFormat="1" applyBorder="1"/>
    <xf numFmtId="2" fontId="0" fillId="0" borderId="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Border="1"/>
    <xf numFmtId="0" fontId="0" fillId="0" borderId="12" xfId="0" applyBorder="1"/>
    <xf numFmtId="2" fontId="0" fillId="0" borderId="4" xfId="0" applyNumberFormat="1" applyBorder="1"/>
    <xf numFmtId="2" fontId="0" fillId="0" borderId="4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" xfId="0" applyFill="1" applyBorder="1"/>
    <xf numFmtId="0" fontId="0" fillId="0" borderId="17" xfId="0" applyBorder="1"/>
    <xf numFmtId="2" fontId="0" fillId="0" borderId="18" xfId="0" applyNumberForma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7" xfId="0" applyFont="1" applyBorder="1"/>
    <xf numFmtId="165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Sheet2!$J$4</c:f>
              <c:strCache>
                <c:ptCount val="1"/>
                <c:pt idx="0">
                  <c:v>Cumulative % of Choices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1080279387318116"/>
                  <c:y val="0.19481234381630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JP"/>
                </a:p>
              </c:txPr>
            </c:trendlineLbl>
          </c:trendline>
          <c:xVal>
            <c:numRef>
              <c:f>Sheet2!$I$5:$I$118</c:f>
              <c:numCache>
                <c:formatCode>0.0%</c:formatCode>
                <c:ptCount val="114"/>
                <c:pt idx="0">
                  <c:v>1.5748031496062992E-2</c:v>
                </c:pt>
                <c:pt idx="1">
                  <c:v>2.3622047244094488E-2</c:v>
                </c:pt>
                <c:pt idx="2">
                  <c:v>3.1496062992125984E-2</c:v>
                </c:pt>
                <c:pt idx="3">
                  <c:v>3.937007874015748E-2</c:v>
                </c:pt>
                <c:pt idx="4">
                  <c:v>4.7244094488188976E-2</c:v>
                </c:pt>
                <c:pt idx="5">
                  <c:v>5.5118110236220472E-2</c:v>
                </c:pt>
                <c:pt idx="6">
                  <c:v>6.2992125984251968E-2</c:v>
                </c:pt>
                <c:pt idx="7">
                  <c:v>7.0866141732283464E-2</c:v>
                </c:pt>
                <c:pt idx="8">
                  <c:v>7.874015748031496E-2</c:v>
                </c:pt>
                <c:pt idx="9">
                  <c:v>8.6614173228346455E-2</c:v>
                </c:pt>
                <c:pt idx="10">
                  <c:v>9.4488188976377951E-2</c:v>
                </c:pt>
                <c:pt idx="11">
                  <c:v>0.10236220472440945</c:v>
                </c:pt>
                <c:pt idx="12">
                  <c:v>0.11023622047244094</c:v>
                </c:pt>
                <c:pt idx="13">
                  <c:v>0.11811023622047244</c:v>
                </c:pt>
                <c:pt idx="14">
                  <c:v>0.12598425196850394</c:v>
                </c:pt>
                <c:pt idx="15">
                  <c:v>0.13385826771653545</c:v>
                </c:pt>
                <c:pt idx="16">
                  <c:v>0.14173228346456693</c:v>
                </c:pt>
                <c:pt idx="17">
                  <c:v>0.14960629921259844</c:v>
                </c:pt>
                <c:pt idx="18">
                  <c:v>0.15748031496062992</c:v>
                </c:pt>
                <c:pt idx="19">
                  <c:v>0.16535433070866143</c:v>
                </c:pt>
                <c:pt idx="20">
                  <c:v>0.17322834645669291</c:v>
                </c:pt>
                <c:pt idx="21">
                  <c:v>0.18110236220472442</c:v>
                </c:pt>
                <c:pt idx="22">
                  <c:v>0.1889763779527559</c:v>
                </c:pt>
                <c:pt idx="23">
                  <c:v>0.19685039370078741</c:v>
                </c:pt>
                <c:pt idx="24">
                  <c:v>0.20472440944881889</c:v>
                </c:pt>
                <c:pt idx="25">
                  <c:v>0.2125984251968504</c:v>
                </c:pt>
                <c:pt idx="26">
                  <c:v>0.22047244094488189</c:v>
                </c:pt>
                <c:pt idx="27">
                  <c:v>0.2283464566929134</c:v>
                </c:pt>
                <c:pt idx="28">
                  <c:v>0.23622047244094488</c:v>
                </c:pt>
                <c:pt idx="29">
                  <c:v>0.24409448818897639</c:v>
                </c:pt>
                <c:pt idx="30">
                  <c:v>0.25984251968503935</c:v>
                </c:pt>
                <c:pt idx="31">
                  <c:v>0.27559055118110237</c:v>
                </c:pt>
                <c:pt idx="32">
                  <c:v>0.29133858267716534</c:v>
                </c:pt>
                <c:pt idx="33">
                  <c:v>0.30708661417322836</c:v>
                </c:pt>
                <c:pt idx="34">
                  <c:v>0.32283464566929132</c:v>
                </c:pt>
                <c:pt idx="35">
                  <c:v>0.33858267716535434</c:v>
                </c:pt>
                <c:pt idx="36">
                  <c:v>0.34645669291338582</c:v>
                </c:pt>
                <c:pt idx="37">
                  <c:v>0.3543307086614173</c:v>
                </c:pt>
                <c:pt idx="38">
                  <c:v>0.37007874015748032</c:v>
                </c:pt>
                <c:pt idx="39">
                  <c:v>0.38582677165354329</c:v>
                </c:pt>
                <c:pt idx="40">
                  <c:v>0.40157480314960631</c:v>
                </c:pt>
                <c:pt idx="41">
                  <c:v>0.41732283464566927</c:v>
                </c:pt>
                <c:pt idx="42">
                  <c:v>0.43307086614173229</c:v>
                </c:pt>
                <c:pt idx="43">
                  <c:v>0.44881889763779526</c:v>
                </c:pt>
                <c:pt idx="44">
                  <c:v>0.46456692913385828</c:v>
                </c:pt>
                <c:pt idx="45">
                  <c:v>0.48031496062992124</c:v>
                </c:pt>
                <c:pt idx="46">
                  <c:v>0.49606299212598426</c:v>
                </c:pt>
                <c:pt idx="47">
                  <c:v>0.51181102362204722</c:v>
                </c:pt>
                <c:pt idx="48">
                  <c:v>0.52755905511811019</c:v>
                </c:pt>
                <c:pt idx="49">
                  <c:v>0.54330708661417326</c:v>
                </c:pt>
                <c:pt idx="50">
                  <c:v>0.55905511811023623</c:v>
                </c:pt>
                <c:pt idx="51">
                  <c:v>0.57480314960629919</c:v>
                </c:pt>
                <c:pt idx="52">
                  <c:v>0.59055118110236215</c:v>
                </c:pt>
                <c:pt idx="53">
                  <c:v>0.60629921259842523</c:v>
                </c:pt>
                <c:pt idx="54">
                  <c:v>0.62204724409448819</c:v>
                </c:pt>
                <c:pt idx="55">
                  <c:v>0.63779527559055116</c:v>
                </c:pt>
                <c:pt idx="56">
                  <c:v>0.63779527559055116</c:v>
                </c:pt>
                <c:pt idx="57">
                  <c:v>0.64566929133858264</c:v>
                </c:pt>
                <c:pt idx="58">
                  <c:v>0.64566929133858264</c:v>
                </c:pt>
                <c:pt idx="59">
                  <c:v>0.65354330708661412</c:v>
                </c:pt>
                <c:pt idx="60">
                  <c:v>0.65354330708661412</c:v>
                </c:pt>
                <c:pt idx="61">
                  <c:v>0.66141732283464572</c:v>
                </c:pt>
                <c:pt idx="62">
                  <c:v>0.66141732283464572</c:v>
                </c:pt>
                <c:pt idx="63">
                  <c:v>0.6692913385826772</c:v>
                </c:pt>
                <c:pt idx="64">
                  <c:v>0.6692913385826772</c:v>
                </c:pt>
                <c:pt idx="65">
                  <c:v>0.67716535433070868</c:v>
                </c:pt>
                <c:pt idx="66">
                  <c:v>0.67716535433070868</c:v>
                </c:pt>
                <c:pt idx="67">
                  <c:v>0.68503937007874016</c:v>
                </c:pt>
                <c:pt idx="68">
                  <c:v>0.68503937007874016</c:v>
                </c:pt>
                <c:pt idx="69">
                  <c:v>0.69291338582677164</c:v>
                </c:pt>
                <c:pt idx="70">
                  <c:v>0.69291338582677164</c:v>
                </c:pt>
                <c:pt idx="71">
                  <c:v>0.70078740157480313</c:v>
                </c:pt>
                <c:pt idx="72">
                  <c:v>0.70078740157480313</c:v>
                </c:pt>
                <c:pt idx="73">
                  <c:v>0.70866141732283461</c:v>
                </c:pt>
                <c:pt idx="74">
                  <c:v>0.70866141732283461</c:v>
                </c:pt>
                <c:pt idx="75">
                  <c:v>0.71653543307086609</c:v>
                </c:pt>
                <c:pt idx="76">
                  <c:v>0.71653543307086609</c:v>
                </c:pt>
                <c:pt idx="77">
                  <c:v>0.72440944881889768</c:v>
                </c:pt>
                <c:pt idx="78">
                  <c:v>0.72440944881889768</c:v>
                </c:pt>
                <c:pt idx="79">
                  <c:v>0.73228346456692917</c:v>
                </c:pt>
                <c:pt idx="80">
                  <c:v>0.73228346456692917</c:v>
                </c:pt>
                <c:pt idx="81">
                  <c:v>0.74015748031496065</c:v>
                </c:pt>
                <c:pt idx="82">
                  <c:v>0.74015748031496065</c:v>
                </c:pt>
                <c:pt idx="83">
                  <c:v>0.74803149606299213</c:v>
                </c:pt>
                <c:pt idx="84">
                  <c:v>0.74803149606299213</c:v>
                </c:pt>
                <c:pt idx="85">
                  <c:v>0.75590551181102361</c:v>
                </c:pt>
                <c:pt idx="86">
                  <c:v>0.75590551181102361</c:v>
                </c:pt>
                <c:pt idx="87">
                  <c:v>0.76377952755905509</c:v>
                </c:pt>
                <c:pt idx="88">
                  <c:v>0.76377952755905509</c:v>
                </c:pt>
                <c:pt idx="89">
                  <c:v>0.77165354330708658</c:v>
                </c:pt>
                <c:pt idx="90">
                  <c:v>0.77165354330708658</c:v>
                </c:pt>
                <c:pt idx="91">
                  <c:v>0.77952755905511806</c:v>
                </c:pt>
                <c:pt idx="92">
                  <c:v>0.77952755905511806</c:v>
                </c:pt>
                <c:pt idx="93">
                  <c:v>0.78740157480314965</c:v>
                </c:pt>
                <c:pt idx="94">
                  <c:v>0.78740157480314965</c:v>
                </c:pt>
                <c:pt idx="95">
                  <c:v>0.79527559055118113</c:v>
                </c:pt>
                <c:pt idx="96">
                  <c:v>0.8110236220472441</c:v>
                </c:pt>
                <c:pt idx="97">
                  <c:v>0.82677165354330706</c:v>
                </c:pt>
                <c:pt idx="98">
                  <c:v>0.84251968503937003</c:v>
                </c:pt>
                <c:pt idx="99">
                  <c:v>0.8582677165354331</c:v>
                </c:pt>
                <c:pt idx="100">
                  <c:v>0.87401574803149606</c:v>
                </c:pt>
                <c:pt idx="101">
                  <c:v>0.88976377952755903</c:v>
                </c:pt>
                <c:pt idx="102">
                  <c:v>0.90551181102362199</c:v>
                </c:pt>
                <c:pt idx="103">
                  <c:v>0.92125984251968507</c:v>
                </c:pt>
                <c:pt idx="104">
                  <c:v>0.92913385826771655</c:v>
                </c:pt>
                <c:pt idx="105">
                  <c:v>0.93700787401574803</c:v>
                </c:pt>
                <c:pt idx="106">
                  <c:v>0.94488188976377951</c:v>
                </c:pt>
                <c:pt idx="107">
                  <c:v>0.952755905511811</c:v>
                </c:pt>
                <c:pt idx="108">
                  <c:v>0.96062992125984248</c:v>
                </c:pt>
                <c:pt idx="109">
                  <c:v>0.96850393700787396</c:v>
                </c:pt>
                <c:pt idx="110">
                  <c:v>0.97637795275590555</c:v>
                </c:pt>
                <c:pt idx="111">
                  <c:v>0.98425196850393704</c:v>
                </c:pt>
                <c:pt idx="112">
                  <c:v>0.99212598425196852</c:v>
                </c:pt>
                <c:pt idx="113">
                  <c:v>1</c:v>
                </c:pt>
              </c:numCache>
            </c:numRef>
          </c:xVal>
          <c:yVal>
            <c:numRef>
              <c:f>Sheet2!$J$5:$J$118</c:f>
              <c:numCache>
                <c:formatCode>0.00%</c:formatCode>
                <c:ptCount val="114"/>
                <c:pt idx="0">
                  <c:v>2.5943702166299128E-4</c:v>
                </c:pt>
                <c:pt idx="1">
                  <c:v>6.4859255415747829E-4</c:v>
                </c:pt>
                <c:pt idx="2">
                  <c:v>1.167466597483461E-3</c:v>
                </c:pt>
                <c:pt idx="3">
                  <c:v>1.8160591516409392E-3</c:v>
                </c:pt>
                <c:pt idx="4">
                  <c:v>2.5943702166299131E-3</c:v>
                </c:pt>
                <c:pt idx="5">
                  <c:v>3.5023997924503829E-3</c:v>
                </c:pt>
                <c:pt idx="6">
                  <c:v>4.5401478791023478E-3</c:v>
                </c:pt>
                <c:pt idx="7">
                  <c:v>5.7076144765858088E-3</c:v>
                </c:pt>
                <c:pt idx="8">
                  <c:v>7.0047995849007658E-3</c:v>
                </c:pt>
                <c:pt idx="9">
                  <c:v>8.4317032040472171E-3</c:v>
                </c:pt>
                <c:pt idx="10">
                  <c:v>9.9883253340251662E-3</c:v>
                </c:pt>
                <c:pt idx="11">
                  <c:v>1.167466597483461E-2</c:v>
                </c:pt>
                <c:pt idx="12">
                  <c:v>1.3490725126475547E-2</c:v>
                </c:pt>
                <c:pt idx="13">
                  <c:v>1.5436502788947983E-2</c:v>
                </c:pt>
                <c:pt idx="14">
                  <c:v>1.7511998962251914E-2</c:v>
                </c:pt>
                <c:pt idx="15">
                  <c:v>1.971721364638734E-2</c:v>
                </c:pt>
                <c:pt idx="16">
                  <c:v>2.2052146841354262E-2</c:v>
                </c:pt>
                <c:pt idx="17">
                  <c:v>2.451679854715268E-2</c:v>
                </c:pt>
                <c:pt idx="18">
                  <c:v>2.7111168763782591E-2</c:v>
                </c:pt>
                <c:pt idx="19">
                  <c:v>2.9835257491244001E-2</c:v>
                </c:pt>
                <c:pt idx="20">
                  <c:v>3.2689064729536907E-2</c:v>
                </c:pt>
                <c:pt idx="21">
                  <c:v>3.5672590478661302E-2</c:v>
                </c:pt>
                <c:pt idx="22">
                  <c:v>3.87858347386172E-2</c:v>
                </c:pt>
                <c:pt idx="23">
                  <c:v>4.2028797509404595E-2</c:v>
                </c:pt>
                <c:pt idx="24">
                  <c:v>4.5401478791023478E-2</c:v>
                </c:pt>
                <c:pt idx="25">
                  <c:v>4.8903878583473864E-2</c:v>
                </c:pt>
                <c:pt idx="26">
                  <c:v>5.253599688675574E-2</c:v>
                </c:pt>
                <c:pt idx="27">
                  <c:v>5.6297833700869111E-2</c:v>
                </c:pt>
                <c:pt idx="28">
                  <c:v>6.0189389025813986E-2</c:v>
                </c:pt>
                <c:pt idx="29">
                  <c:v>6.4210662861590342E-2</c:v>
                </c:pt>
                <c:pt idx="30">
                  <c:v>6.8491373719029705E-2</c:v>
                </c:pt>
                <c:pt idx="31">
                  <c:v>7.303152159813206E-2</c:v>
                </c:pt>
                <c:pt idx="32">
                  <c:v>7.7831106498897393E-2</c:v>
                </c:pt>
                <c:pt idx="33">
                  <c:v>8.2890128421325718E-2</c:v>
                </c:pt>
                <c:pt idx="34">
                  <c:v>8.8208587365417049E-2</c:v>
                </c:pt>
                <c:pt idx="35">
                  <c:v>9.3786483331171358E-2</c:v>
                </c:pt>
                <c:pt idx="36">
                  <c:v>9.949409780775717E-2</c:v>
                </c:pt>
                <c:pt idx="37">
                  <c:v>0.10533143079517447</c:v>
                </c:pt>
                <c:pt idx="38">
                  <c:v>0.11142820080425477</c:v>
                </c:pt>
                <c:pt idx="39">
                  <c:v>0.11778440783499805</c:v>
                </c:pt>
                <c:pt idx="40">
                  <c:v>0.12440005188740433</c:v>
                </c:pt>
                <c:pt idx="41">
                  <c:v>0.13127513296147361</c:v>
                </c:pt>
                <c:pt idx="42">
                  <c:v>0.13840965105720587</c:v>
                </c:pt>
                <c:pt idx="43">
                  <c:v>0.14580360617460111</c:v>
                </c:pt>
                <c:pt idx="44">
                  <c:v>0.15345699831365936</c:v>
                </c:pt>
                <c:pt idx="45">
                  <c:v>0.16136982747438058</c:v>
                </c:pt>
                <c:pt idx="46">
                  <c:v>0.16954209365676481</c:v>
                </c:pt>
                <c:pt idx="47">
                  <c:v>0.17797379686081205</c:v>
                </c:pt>
                <c:pt idx="48">
                  <c:v>0.18666493708652224</c:v>
                </c:pt>
                <c:pt idx="49">
                  <c:v>0.19561551433389546</c:v>
                </c:pt>
                <c:pt idx="50">
                  <c:v>0.20482552860293163</c:v>
                </c:pt>
                <c:pt idx="51">
                  <c:v>0.21429497989363083</c:v>
                </c:pt>
                <c:pt idx="52">
                  <c:v>0.22402386820599299</c:v>
                </c:pt>
                <c:pt idx="53">
                  <c:v>0.23401219354001815</c:v>
                </c:pt>
                <c:pt idx="54">
                  <c:v>0.24425995589570632</c:v>
                </c:pt>
                <c:pt idx="55">
                  <c:v>0.25476715527305749</c:v>
                </c:pt>
                <c:pt idx="56">
                  <c:v>0.26527435465040861</c:v>
                </c:pt>
                <c:pt idx="57">
                  <c:v>0.27591127253859127</c:v>
                </c:pt>
                <c:pt idx="58">
                  <c:v>0.28654819042677387</c:v>
                </c:pt>
                <c:pt idx="59">
                  <c:v>0.29731482682578803</c:v>
                </c:pt>
                <c:pt idx="60">
                  <c:v>0.30808146322480218</c:v>
                </c:pt>
                <c:pt idx="61">
                  <c:v>0.31897781813464782</c:v>
                </c:pt>
                <c:pt idx="62">
                  <c:v>0.32987417304449346</c:v>
                </c:pt>
                <c:pt idx="63">
                  <c:v>0.34090024646517059</c:v>
                </c:pt>
                <c:pt idx="64">
                  <c:v>0.35192631988584772</c:v>
                </c:pt>
                <c:pt idx="65">
                  <c:v>0.36308211181735633</c:v>
                </c:pt>
                <c:pt idx="66">
                  <c:v>0.37423790374886495</c:v>
                </c:pt>
                <c:pt idx="67">
                  <c:v>0.38552341419120506</c:v>
                </c:pt>
                <c:pt idx="68">
                  <c:v>0.39680892463354522</c:v>
                </c:pt>
                <c:pt idx="69">
                  <c:v>0.40822415358671682</c:v>
                </c:pt>
                <c:pt idx="70">
                  <c:v>0.41963938253988842</c:v>
                </c:pt>
                <c:pt idx="71">
                  <c:v>0.43118433000389156</c:v>
                </c:pt>
                <c:pt idx="72">
                  <c:v>0.44272927746789464</c:v>
                </c:pt>
                <c:pt idx="73">
                  <c:v>0.45440394344272927</c:v>
                </c:pt>
                <c:pt idx="74">
                  <c:v>0.4660786094175639</c:v>
                </c:pt>
                <c:pt idx="75">
                  <c:v>0.47788299390322997</c:v>
                </c:pt>
                <c:pt idx="76">
                  <c:v>0.48968737838889609</c:v>
                </c:pt>
                <c:pt idx="77">
                  <c:v>0.50162148138539364</c:v>
                </c:pt>
                <c:pt idx="78">
                  <c:v>0.51355558438189131</c:v>
                </c:pt>
                <c:pt idx="79">
                  <c:v>0.5256194058892204</c:v>
                </c:pt>
                <c:pt idx="80">
                  <c:v>0.5376832273965495</c:v>
                </c:pt>
                <c:pt idx="81">
                  <c:v>0.54987676741471003</c:v>
                </c:pt>
                <c:pt idx="82">
                  <c:v>0.56207030743287067</c:v>
                </c:pt>
                <c:pt idx="83">
                  <c:v>0.57439356596186275</c:v>
                </c:pt>
                <c:pt idx="84">
                  <c:v>0.58671682449085483</c:v>
                </c:pt>
                <c:pt idx="85">
                  <c:v>0.59916980153067845</c:v>
                </c:pt>
                <c:pt idx="86">
                  <c:v>0.61162277857050196</c:v>
                </c:pt>
                <c:pt idx="87">
                  <c:v>0.62420547412115712</c:v>
                </c:pt>
                <c:pt idx="88">
                  <c:v>0.63678816967181218</c:v>
                </c:pt>
                <c:pt idx="89">
                  <c:v>0.64950058373329878</c:v>
                </c:pt>
                <c:pt idx="90">
                  <c:v>0.66221299779478526</c:v>
                </c:pt>
                <c:pt idx="91">
                  <c:v>0.67505513036710341</c:v>
                </c:pt>
                <c:pt idx="92">
                  <c:v>0.68789726293942144</c:v>
                </c:pt>
                <c:pt idx="93">
                  <c:v>0.70086911402257102</c:v>
                </c:pt>
                <c:pt idx="94">
                  <c:v>0.71384096510572059</c:v>
                </c:pt>
                <c:pt idx="95">
                  <c:v>0.7269425346997016</c:v>
                </c:pt>
                <c:pt idx="96">
                  <c:v>0.7403035413153457</c:v>
                </c:pt>
                <c:pt idx="97">
                  <c:v>0.75392398495265278</c:v>
                </c:pt>
                <c:pt idx="98">
                  <c:v>0.76780386561162273</c:v>
                </c:pt>
                <c:pt idx="99">
                  <c:v>0.78194318329225576</c:v>
                </c:pt>
                <c:pt idx="100">
                  <c:v>0.79634193799455177</c:v>
                </c:pt>
                <c:pt idx="101">
                  <c:v>0.81100012971851088</c:v>
                </c:pt>
                <c:pt idx="102">
                  <c:v>0.82591775846413285</c:v>
                </c:pt>
                <c:pt idx="103">
                  <c:v>0.84109482423141779</c:v>
                </c:pt>
                <c:pt idx="104">
                  <c:v>0.85640160850953428</c:v>
                </c:pt>
                <c:pt idx="105">
                  <c:v>0.87183811129848232</c:v>
                </c:pt>
                <c:pt idx="106">
                  <c:v>0.88740433259826179</c:v>
                </c:pt>
                <c:pt idx="107">
                  <c:v>0.9031002724088727</c:v>
                </c:pt>
                <c:pt idx="108">
                  <c:v>0.91892593073031525</c:v>
                </c:pt>
                <c:pt idx="109">
                  <c:v>0.93488130756258914</c:v>
                </c:pt>
                <c:pt idx="110">
                  <c:v>0.95096640290569467</c:v>
                </c:pt>
                <c:pt idx="111">
                  <c:v>0.96718121675963165</c:v>
                </c:pt>
                <c:pt idx="112">
                  <c:v>0.98352574912440005</c:v>
                </c:pt>
                <c:pt idx="1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4-0440-AB47-FFC8C72B0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395487"/>
        <c:axId val="1295397167"/>
      </c:scatterChart>
      <c:valAx>
        <c:axId val="129539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 of Land Use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95397167"/>
        <c:crosses val="autoZero"/>
        <c:crossBetween val="midCat"/>
      </c:valAx>
      <c:valAx>
        <c:axId val="12953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 of Choices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9539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74</xdr:row>
      <xdr:rowOff>177800</xdr:rowOff>
    </xdr:from>
    <xdr:to>
      <xdr:col>19</xdr:col>
      <xdr:colOff>241300</xdr:colOff>
      <xdr:row>95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D190D-5487-DB44-BA3E-A79371055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tingarcia/Downloads/XRealStats-Ma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Wilcoxon Table"/>
      <sheetName val="Mann Table"/>
      <sheetName val="RSign Table"/>
      <sheetName val="Runs Table"/>
      <sheetName val="KS Table"/>
      <sheetName val="KS2 Table"/>
      <sheetName val="Lil Table"/>
      <sheetName val="AD Table"/>
      <sheetName val="AD2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  <sheetName val="Dunnett 1"/>
      <sheetName val="Prime"/>
      <sheetName val="MSSD"/>
    </sheetNames>
    <definedNames>
      <definedName name="MEAN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4E8B-02FE-A141-BE80-29DA85FDDE63}">
  <dimension ref="A1:AA145"/>
  <sheetViews>
    <sheetView tabSelected="1" topLeftCell="B1" zoomScale="80" zoomScaleNormal="80" workbookViewId="0">
      <selection activeCell="W4" sqref="W4"/>
    </sheetView>
  </sheetViews>
  <sheetFormatPr baseColWidth="10" defaultRowHeight="16" x14ac:dyDescent="0.2"/>
  <cols>
    <col min="5" max="5" width="14.33203125" customWidth="1"/>
    <col min="6" max="6" width="11.1640625" customWidth="1"/>
    <col min="9" max="9" width="9" customWidth="1"/>
    <col min="10" max="10" width="9.5" customWidth="1"/>
    <col min="12" max="13" width="11.5" bestFit="1" customWidth="1"/>
    <col min="14" max="14" width="15.33203125" customWidth="1"/>
    <col min="16" max="16" width="14" customWidth="1"/>
    <col min="17" max="17" width="14" style="4" customWidth="1"/>
    <col min="18" max="18" width="18.83203125" customWidth="1"/>
    <col min="19" max="19" width="20.6640625" customWidth="1"/>
    <col min="20" max="20" width="15.1640625" customWidth="1"/>
    <col min="21" max="21" width="15.83203125" customWidth="1"/>
    <col min="22" max="22" width="12.5" bestFit="1" customWidth="1"/>
    <col min="23" max="24" width="15.1640625" customWidth="1"/>
    <col min="25" max="25" width="12" bestFit="1" customWidth="1"/>
  </cols>
  <sheetData>
    <row r="1" spans="1:24" ht="40" x14ac:dyDescent="0.2">
      <c r="E1" s="14" t="s">
        <v>20</v>
      </c>
      <c r="F1" s="14" t="s">
        <v>51</v>
      </c>
      <c r="G1" s="14" t="s">
        <v>4</v>
      </c>
      <c r="H1" s="14" t="s">
        <v>5</v>
      </c>
      <c r="I1" s="14" t="s">
        <v>7</v>
      </c>
      <c r="J1" s="14" t="s">
        <v>9</v>
      </c>
      <c r="N1" t="s">
        <v>33</v>
      </c>
      <c r="P1">
        <f>SUM(N4:N142)</f>
        <v>-442.62004054738281</v>
      </c>
      <c r="T1" t="s">
        <v>38</v>
      </c>
      <c r="U1">
        <f>[1]!MEAN(E2:J2)</f>
        <v>3.6940108002625838</v>
      </c>
    </row>
    <row r="2" spans="1:24" x14ac:dyDescent="0.2">
      <c r="E2">
        <v>0.46460389597874868</v>
      </c>
      <c r="F2">
        <v>33.682303289808765</v>
      </c>
      <c r="G2">
        <v>1.5851453415146122</v>
      </c>
      <c r="H2">
        <v>-0.37984000576545285</v>
      </c>
      <c r="I2">
        <v>-13.602080333597504</v>
      </c>
      <c r="J2">
        <v>0.4139326136363356</v>
      </c>
      <c r="T2" t="s">
        <v>39</v>
      </c>
      <c r="U2">
        <f>STDEV(E2:J2)</f>
        <v>15.752358621654464</v>
      </c>
    </row>
    <row r="3" spans="1:24" ht="39" x14ac:dyDescent="0.2">
      <c r="A3" s="5" t="s">
        <v>6</v>
      </c>
      <c r="B3" s="1" t="s">
        <v>0</v>
      </c>
      <c r="C3" s="1" t="s">
        <v>1</v>
      </c>
      <c r="D3" s="1" t="s">
        <v>2</v>
      </c>
      <c r="E3" s="1" t="s">
        <v>8</v>
      </c>
      <c r="F3" s="2" t="s">
        <v>3</v>
      </c>
      <c r="G3" s="3" t="s">
        <v>4</v>
      </c>
      <c r="H3" s="3" t="s">
        <v>5</v>
      </c>
      <c r="I3" s="3" t="s">
        <v>7</v>
      </c>
      <c r="J3" s="3" t="s">
        <v>9</v>
      </c>
      <c r="K3" s="17" t="s">
        <v>29</v>
      </c>
      <c r="L3" s="15" t="s">
        <v>30</v>
      </c>
      <c r="M3" s="15" t="s">
        <v>31</v>
      </c>
      <c r="N3" s="16" t="s">
        <v>32</v>
      </c>
      <c r="O3" s="47" t="s">
        <v>49</v>
      </c>
      <c r="P3" s="48" t="s">
        <v>47</v>
      </c>
      <c r="Q3" s="49" t="s">
        <v>50</v>
      </c>
    </row>
    <row r="4" spans="1:24" x14ac:dyDescent="0.2">
      <c r="A4">
        <v>1</v>
      </c>
      <c r="B4">
        <v>2</v>
      </c>
      <c r="C4">
        <v>35</v>
      </c>
      <c r="D4">
        <v>3</v>
      </c>
      <c r="E4" s="11">
        <f>IF(J4&gt;=$J$145,1,0)+IF(F4&gt;$F$145,1,0)</f>
        <v>2</v>
      </c>
      <c r="F4">
        <v>2</v>
      </c>
      <c r="G4">
        <v>1</v>
      </c>
      <c r="H4">
        <v>3</v>
      </c>
      <c r="I4">
        <v>1</v>
      </c>
      <c r="J4">
        <v>78</v>
      </c>
      <c r="K4">
        <f>$E$2+SUMPRODUCT($F$2:$J$2,F4:J4)</f>
        <v>86.959499329851212</v>
      </c>
      <c r="L4" s="10">
        <f>EXP(K4)/(1+EXP(K4))</f>
        <v>1</v>
      </c>
      <c r="M4" s="10">
        <f>IF(E4,L4,1-L4)</f>
        <v>1</v>
      </c>
      <c r="N4" s="10">
        <f>LN(M4)</f>
        <v>0</v>
      </c>
      <c r="O4">
        <f>IF(L4&gt;0.5,1,0)</f>
        <v>1</v>
      </c>
      <c r="P4" t="str">
        <f>IF(G4=1,"true","false")</f>
        <v>true</v>
      </c>
      <c r="Q4" s="4">
        <f>IF(O4=1,1,0)+IF(P4="true",1,0)</f>
        <v>2</v>
      </c>
    </row>
    <row r="5" spans="1:24" ht="17" thickBot="1" x14ac:dyDescent="0.25">
      <c r="A5">
        <v>2</v>
      </c>
      <c r="B5">
        <v>4</v>
      </c>
      <c r="C5">
        <v>61</v>
      </c>
      <c r="D5">
        <v>11</v>
      </c>
      <c r="E5" s="11">
        <f t="shared" ref="E5:E68" si="0">IF(J5&gt;=$J$145,1,0)+IF(F5&gt;$F$145,1,0)</f>
        <v>1</v>
      </c>
      <c r="F5">
        <v>0</v>
      </c>
      <c r="G5">
        <v>1</v>
      </c>
      <c r="H5">
        <v>1</v>
      </c>
      <c r="I5">
        <v>1</v>
      </c>
      <c r="J5">
        <v>78</v>
      </c>
      <c r="K5">
        <f t="shared" ref="K5:K68" si="1">$E$2+SUMPRODUCT($F$2:$J$2,F5:J5)</f>
        <v>20.35457276176458</v>
      </c>
      <c r="L5" s="10">
        <f t="shared" ref="L5:L68" si="2">EXP(K5)/(1+EXP(K5))</f>
        <v>0.99999999855415622</v>
      </c>
      <c r="M5" s="10">
        <f t="shared" ref="M5:M68" si="3">IF(E5,L5,1-L5)</f>
        <v>0.99999999855415622</v>
      </c>
      <c r="N5" s="10">
        <f t="shared" ref="N5:N68" si="4">LN(M5)</f>
        <v>-1.4458437790814808E-9</v>
      </c>
      <c r="O5">
        <f t="shared" ref="O5:O68" si="5">IF(L5&gt;0.5,1,0)</f>
        <v>1</v>
      </c>
      <c r="P5" t="str">
        <f t="shared" ref="P5:P68" si="6">IF(G5=1,"true","false")</f>
        <v>true</v>
      </c>
      <c r="Q5" s="4">
        <f t="shared" ref="Q5:Q68" si="7">IF(O5=1,1,0)+IF(P5="true",1,0)</f>
        <v>2</v>
      </c>
    </row>
    <row r="6" spans="1:24" x14ac:dyDescent="0.2">
      <c r="A6">
        <v>3</v>
      </c>
      <c r="B6">
        <v>4</v>
      </c>
      <c r="C6">
        <v>63</v>
      </c>
      <c r="D6">
        <v>10</v>
      </c>
      <c r="E6" s="11">
        <f t="shared" si="0"/>
        <v>1</v>
      </c>
      <c r="F6">
        <v>0</v>
      </c>
      <c r="G6">
        <v>1</v>
      </c>
      <c r="H6">
        <v>1</v>
      </c>
      <c r="I6">
        <v>1</v>
      </c>
      <c r="J6">
        <v>78</v>
      </c>
      <c r="K6">
        <f t="shared" si="1"/>
        <v>20.35457276176458</v>
      </c>
      <c r="L6" s="10">
        <f t="shared" si="2"/>
        <v>0.99999999855415622</v>
      </c>
      <c r="M6" s="10">
        <f t="shared" si="3"/>
        <v>0.99999999855415622</v>
      </c>
      <c r="N6" s="10">
        <f t="shared" si="4"/>
        <v>-1.4458437790814808E-9</v>
      </c>
      <c r="O6">
        <f t="shared" si="5"/>
        <v>1</v>
      </c>
      <c r="P6" t="str">
        <f t="shared" si="6"/>
        <v>true</v>
      </c>
      <c r="Q6" s="4">
        <f t="shared" si="7"/>
        <v>2</v>
      </c>
      <c r="S6" s="9" t="s">
        <v>10</v>
      </c>
      <c r="T6" s="9"/>
    </row>
    <row r="7" spans="1:24" x14ac:dyDescent="0.2">
      <c r="A7">
        <v>4</v>
      </c>
      <c r="B7">
        <v>4</v>
      </c>
      <c r="C7">
        <v>64</v>
      </c>
      <c r="D7">
        <v>8</v>
      </c>
      <c r="E7" s="11">
        <f t="shared" si="0"/>
        <v>1</v>
      </c>
      <c r="F7">
        <v>0</v>
      </c>
      <c r="G7">
        <v>1</v>
      </c>
      <c r="H7">
        <v>1</v>
      </c>
      <c r="I7">
        <v>1</v>
      </c>
      <c r="J7">
        <v>78</v>
      </c>
      <c r="K7">
        <f t="shared" si="1"/>
        <v>20.35457276176458</v>
      </c>
      <c r="L7" s="10">
        <f t="shared" si="2"/>
        <v>0.99999999855415622</v>
      </c>
      <c r="M7" s="10">
        <f t="shared" si="3"/>
        <v>0.99999999855415622</v>
      </c>
      <c r="N7" s="10">
        <f t="shared" si="4"/>
        <v>-1.4458437790814808E-9</v>
      </c>
      <c r="O7">
        <f t="shared" si="5"/>
        <v>1</v>
      </c>
      <c r="P7" t="str">
        <f t="shared" si="6"/>
        <v>true</v>
      </c>
      <c r="Q7" s="4">
        <f t="shared" si="7"/>
        <v>2</v>
      </c>
      <c r="S7" s="6" t="s">
        <v>11</v>
      </c>
      <c r="T7" s="23">
        <v>0.89263982813803966</v>
      </c>
    </row>
    <row r="8" spans="1:24" x14ac:dyDescent="0.2">
      <c r="A8">
        <v>5</v>
      </c>
      <c r="B8">
        <v>4</v>
      </c>
      <c r="C8">
        <v>65</v>
      </c>
      <c r="D8">
        <v>9</v>
      </c>
      <c r="E8" s="11">
        <f t="shared" si="0"/>
        <v>1</v>
      </c>
      <c r="F8">
        <v>0</v>
      </c>
      <c r="G8">
        <v>1</v>
      </c>
      <c r="H8">
        <v>1</v>
      </c>
      <c r="I8">
        <v>1</v>
      </c>
      <c r="J8">
        <v>78</v>
      </c>
      <c r="K8">
        <f t="shared" si="1"/>
        <v>20.35457276176458</v>
      </c>
      <c r="L8" s="10">
        <f t="shared" si="2"/>
        <v>0.99999999855415622</v>
      </c>
      <c r="M8" s="10">
        <f t="shared" si="3"/>
        <v>0.99999999855415622</v>
      </c>
      <c r="N8" s="10">
        <f t="shared" si="4"/>
        <v>-1.4458437790814808E-9</v>
      </c>
      <c r="O8">
        <f t="shared" si="5"/>
        <v>1</v>
      </c>
      <c r="P8" t="str">
        <f t="shared" si="6"/>
        <v>true</v>
      </c>
      <c r="Q8" s="4">
        <f t="shared" si="7"/>
        <v>2</v>
      </c>
      <c r="S8" s="6" t="s">
        <v>12</v>
      </c>
      <c r="T8" s="23">
        <v>0.796805862778309</v>
      </c>
    </row>
    <row r="9" spans="1:24" x14ac:dyDescent="0.2">
      <c r="A9">
        <v>6</v>
      </c>
      <c r="B9">
        <v>4</v>
      </c>
      <c r="C9">
        <v>66</v>
      </c>
      <c r="D9">
        <v>2</v>
      </c>
      <c r="E9" s="11">
        <f t="shared" si="0"/>
        <v>1</v>
      </c>
      <c r="F9">
        <v>0</v>
      </c>
      <c r="G9">
        <v>1</v>
      </c>
      <c r="H9">
        <v>1</v>
      </c>
      <c r="I9">
        <v>1</v>
      </c>
      <c r="J9">
        <v>78</v>
      </c>
      <c r="K9">
        <f t="shared" si="1"/>
        <v>20.35457276176458</v>
      </c>
      <c r="L9" s="10">
        <f t="shared" si="2"/>
        <v>0.99999999855415622</v>
      </c>
      <c r="M9" s="10">
        <f t="shared" si="3"/>
        <v>0.99999999855415622</v>
      </c>
      <c r="N9" s="10">
        <f t="shared" si="4"/>
        <v>-1.4458437790814808E-9</v>
      </c>
      <c r="O9">
        <f t="shared" si="5"/>
        <v>1</v>
      </c>
      <c r="P9" t="str">
        <f t="shared" si="6"/>
        <v>true</v>
      </c>
      <c r="Q9" s="4">
        <f t="shared" si="7"/>
        <v>2</v>
      </c>
      <c r="S9" s="6" t="s">
        <v>13</v>
      </c>
      <c r="T9" s="23">
        <v>0.78916698543914776</v>
      </c>
    </row>
    <row r="10" spans="1:24" x14ac:dyDescent="0.2">
      <c r="A10">
        <v>7</v>
      </c>
      <c r="B10">
        <v>4</v>
      </c>
      <c r="C10">
        <v>67</v>
      </c>
      <c r="D10">
        <v>8</v>
      </c>
      <c r="E10" s="11">
        <f t="shared" si="0"/>
        <v>1</v>
      </c>
      <c r="F10">
        <v>0</v>
      </c>
      <c r="G10">
        <v>1</v>
      </c>
      <c r="H10">
        <v>1</v>
      </c>
      <c r="I10">
        <v>1</v>
      </c>
      <c r="J10">
        <v>78</v>
      </c>
      <c r="K10">
        <f t="shared" si="1"/>
        <v>20.35457276176458</v>
      </c>
      <c r="L10" s="10">
        <f t="shared" si="2"/>
        <v>0.99999999855415622</v>
      </c>
      <c r="M10" s="10">
        <f t="shared" si="3"/>
        <v>0.99999999855415622</v>
      </c>
      <c r="N10" s="10">
        <f t="shared" si="4"/>
        <v>-1.4458437790814808E-9</v>
      </c>
      <c r="O10">
        <f t="shared" si="5"/>
        <v>1</v>
      </c>
      <c r="P10" t="str">
        <f t="shared" si="6"/>
        <v>true</v>
      </c>
      <c r="Q10" s="4">
        <f t="shared" si="7"/>
        <v>2</v>
      </c>
      <c r="S10" s="6" t="s">
        <v>14</v>
      </c>
      <c r="T10" s="23">
        <v>0.28127315658412216</v>
      </c>
    </row>
    <row r="11" spans="1:24" ht="17" thickBot="1" x14ac:dyDescent="0.25">
      <c r="A11">
        <v>8</v>
      </c>
      <c r="B11">
        <v>4</v>
      </c>
      <c r="C11">
        <v>68</v>
      </c>
      <c r="D11">
        <v>10</v>
      </c>
      <c r="E11" s="11">
        <f t="shared" si="0"/>
        <v>1</v>
      </c>
      <c r="F11">
        <v>0</v>
      </c>
      <c r="G11">
        <v>1</v>
      </c>
      <c r="H11">
        <v>1</v>
      </c>
      <c r="I11">
        <v>1</v>
      </c>
      <c r="J11">
        <v>78</v>
      </c>
      <c r="K11">
        <f t="shared" si="1"/>
        <v>20.35457276176458</v>
      </c>
      <c r="L11" s="10">
        <f t="shared" si="2"/>
        <v>0.99999999855415622</v>
      </c>
      <c r="M11" s="10">
        <f t="shared" si="3"/>
        <v>0.99999999855415622</v>
      </c>
      <c r="N11" s="10">
        <f t="shared" si="4"/>
        <v>-1.4458437790814808E-9</v>
      </c>
      <c r="O11">
        <f t="shared" si="5"/>
        <v>1</v>
      </c>
      <c r="P11" t="str">
        <f t="shared" si="6"/>
        <v>true</v>
      </c>
      <c r="Q11" s="4">
        <f t="shared" si="7"/>
        <v>2</v>
      </c>
      <c r="S11" s="7" t="s">
        <v>15</v>
      </c>
      <c r="T11" s="7">
        <v>139</v>
      </c>
    </row>
    <row r="12" spans="1:24" x14ac:dyDescent="0.2">
      <c r="A12">
        <v>9</v>
      </c>
      <c r="B12">
        <v>4</v>
      </c>
      <c r="C12">
        <v>69</v>
      </c>
      <c r="D12">
        <v>8</v>
      </c>
      <c r="E12" s="11">
        <f t="shared" si="0"/>
        <v>1</v>
      </c>
      <c r="F12">
        <v>0</v>
      </c>
      <c r="G12">
        <v>1</v>
      </c>
      <c r="H12">
        <v>1</v>
      </c>
      <c r="I12">
        <v>1</v>
      </c>
      <c r="J12">
        <v>78</v>
      </c>
      <c r="K12">
        <f t="shared" si="1"/>
        <v>20.35457276176458</v>
      </c>
      <c r="L12" s="10">
        <f t="shared" si="2"/>
        <v>0.99999999855415622</v>
      </c>
      <c r="M12" s="10">
        <f t="shared" si="3"/>
        <v>0.99999999855415622</v>
      </c>
      <c r="N12" s="10">
        <f t="shared" si="4"/>
        <v>-1.4458437790814808E-9</v>
      </c>
      <c r="O12">
        <f t="shared" si="5"/>
        <v>1</v>
      </c>
      <c r="P12" t="str">
        <f t="shared" si="6"/>
        <v>true</v>
      </c>
      <c r="Q12" s="4">
        <f t="shared" si="7"/>
        <v>2</v>
      </c>
    </row>
    <row r="13" spans="1:24" ht="17" thickBot="1" x14ac:dyDescent="0.25">
      <c r="A13">
        <v>10</v>
      </c>
      <c r="B13">
        <v>4</v>
      </c>
      <c r="C13">
        <v>70</v>
      </c>
      <c r="D13">
        <v>11</v>
      </c>
      <c r="E13" s="11">
        <f t="shared" si="0"/>
        <v>1</v>
      </c>
      <c r="F13">
        <v>0</v>
      </c>
      <c r="G13">
        <v>1</v>
      </c>
      <c r="H13">
        <v>1</v>
      </c>
      <c r="I13">
        <v>1</v>
      </c>
      <c r="J13">
        <v>78</v>
      </c>
      <c r="K13">
        <f t="shared" si="1"/>
        <v>20.35457276176458</v>
      </c>
      <c r="L13" s="10">
        <f t="shared" si="2"/>
        <v>0.99999999855415622</v>
      </c>
      <c r="M13" s="10">
        <f t="shared" si="3"/>
        <v>0.99999999855415622</v>
      </c>
      <c r="N13" s="10">
        <f t="shared" si="4"/>
        <v>-1.4458437790814808E-9</v>
      </c>
      <c r="O13">
        <f t="shared" si="5"/>
        <v>1</v>
      </c>
      <c r="P13" t="str">
        <f t="shared" si="6"/>
        <v>true</v>
      </c>
      <c r="Q13" s="4">
        <f t="shared" si="7"/>
        <v>2</v>
      </c>
      <c r="S13" t="s">
        <v>16</v>
      </c>
    </row>
    <row r="14" spans="1:24" x14ac:dyDescent="0.2">
      <c r="A14">
        <v>11</v>
      </c>
      <c r="B14">
        <v>4</v>
      </c>
      <c r="C14">
        <v>71</v>
      </c>
      <c r="D14">
        <v>9</v>
      </c>
      <c r="E14" s="11">
        <f t="shared" si="0"/>
        <v>1</v>
      </c>
      <c r="F14">
        <v>0</v>
      </c>
      <c r="G14">
        <v>1</v>
      </c>
      <c r="H14">
        <v>1</v>
      </c>
      <c r="I14">
        <v>1</v>
      </c>
      <c r="J14">
        <v>78</v>
      </c>
      <c r="K14">
        <f t="shared" si="1"/>
        <v>20.35457276176458</v>
      </c>
      <c r="L14" s="10">
        <f t="shared" si="2"/>
        <v>0.99999999855415622</v>
      </c>
      <c r="M14" s="10">
        <f t="shared" si="3"/>
        <v>0.99999999855415622</v>
      </c>
      <c r="N14" s="10">
        <f t="shared" si="4"/>
        <v>-1.4458437790814808E-9</v>
      </c>
      <c r="O14">
        <f t="shared" si="5"/>
        <v>1</v>
      </c>
      <c r="P14" t="str">
        <f t="shared" si="6"/>
        <v>true</v>
      </c>
      <c r="Q14" s="4">
        <f t="shared" si="7"/>
        <v>2</v>
      </c>
      <c r="S14" s="8"/>
      <c r="T14" s="8" t="s">
        <v>21</v>
      </c>
      <c r="U14" s="8" t="s">
        <v>22</v>
      </c>
      <c r="V14" s="8" t="s">
        <v>23</v>
      </c>
      <c r="W14" s="8" t="s">
        <v>24</v>
      </c>
      <c r="X14" s="8" t="s">
        <v>25</v>
      </c>
    </row>
    <row r="15" spans="1:24" x14ac:dyDescent="0.2">
      <c r="A15">
        <v>12</v>
      </c>
      <c r="B15">
        <v>4</v>
      </c>
      <c r="C15">
        <v>72</v>
      </c>
      <c r="D15">
        <v>1</v>
      </c>
      <c r="E15" s="11">
        <f t="shared" si="0"/>
        <v>1</v>
      </c>
      <c r="F15">
        <v>0</v>
      </c>
      <c r="G15">
        <v>1</v>
      </c>
      <c r="H15">
        <v>1</v>
      </c>
      <c r="I15">
        <v>1</v>
      </c>
      <c r="J15">
        <v>78</v>
      </c>
      <c r="K15">
        <f t="shared" si="1"/>
        <v>20.35457276176458</v>
      </c>
      <c r="L15" s="10">
        <f t="shared" si="2"/>
        <v>0.99999999855415622</v>
      </c>
      <c r="M15" s="10">
        <f t="shared" si="3"/>
        <v>0.99999999855415622</v>
      </c>
      <c r="N15" s="10">
        <f t="shared" si="4"/>
        <v>-1.4458437790814808E-9</v>
      </c>
      <c r="O15">
        <f t="shared" si="5"/>
        <v>1</v>
      </c>
      <c r="P15" t="str">
        <f t="shared" si="6"/>
        <v>true</v>
      </c>
      <c r="Q15" s="4">
        <f t="shared" si="7"/>
        <v>2</v>
      </c>
      <c r="S15" s="6" t="s">
        <v>17</v>
      </c>
      <c r="T15" s="6">
        <v>5</v>
      </c>
      <c r="U15" s="25">
        <v>41.261932376102763</v>
      </c>
      <c r="V15" s="25">
        <v>8.2523864752205522</v>
      </c>
      <c r="W15" s="6">
        <v>104.30928883926701</v>
      </c>
      <c r="X15" s="6">
        <v>2.8398856533345683E-44</v>
      </c>
    </row>
    <row r="16" spans="1:24" x14ac:dyDescent="0.2">
      <c r="A16">
        <v>13</v>
      </c>
      <c r="B16">
        <v>4</v>
      </c>
      <c r="C16">
        <v>73</v>
      </c>
      <c r="D16">
        <v>5</v>
      </c>
      <c r="E16" s="11">
        <f t="shared" si="0"/>
        <v>1</v>
      </c>
      <c r="F16">
        <v>0</v>
      </c>
      <c r="G16">
        <v>1</v>
      </c>
      <c r="H16">
        <v>1</v>
      </c>
      <c r="I16">
        <v>1</v>
      </c>
      <c r="J16">
        <v>78</v>
      </c>
      <c r="K16">
        <f t="shared" si="1"/>
        <v>20.35457276176458</v>
      </c>
      <c r="L16" s="10">
        <f t="shared" si="2"/>
        <v>0.99999999855415622</v>
      </c>
      <c r="M16" s="10">
        <f t="shared" si="3"/>
        <v>0.99999999855415622</v>
      </c>
      <c r="N16" s="10">
        <f t="shared" si="4"/>
        <v>-1.4458437790814808E-9</v>
      </c>
      <c r="O16">
        <f t="shared" si="5"/>
        <v>1</v>
      </c>
      <c r="P16" t="str">
        <f t="shared" si="6"/>
        <v>true</v>
      </c>
      <c r="Q16" s="4">
        <f t="shared" si="7"/>
        <v>2</v>
      </c>
      <c r="S16" s="6" t="s">
        <v>18</v>
      </c>
      <c r="T16" s="6">
        <v>133</v>
      </c>
      <c r="U16" s="25">
        <v>10.522240285767882</v>
      </c>
      <c r="V16" s="25">
        <v>7.9114588614796102E-2</v>
      </c>
      <c r="W16" s="6"/>
      <c r="X16" s="6"/>
    </row>
    <row r="17" spans="1:27" ht="17" thickBot="1" x14ac:dyDescent="0.25">
      <c r="A17">
        <v>14</v>
      </c>
      <c r="B17">
        <v>4</v>
      </c>
      <c r="C17">
        <v>75</v>
      </c>
      <c r="D17">
        <v>11</v>
      </c>
      <c r="E17" s="11">
        <f t="shared" si="0"/>
        <v>1</v>
      </c>
      <c r="F17">
        <v>0</v>
      </c>
      <c r="G17">
        <v>1</v>
      </c>
      <c r="H17">
        <v>1</v>
      </c>
      <c r="I17">
        <v>1</v>
      </c>
      <c r="J17">
        <v>78</v>
      </c>
      <c r="K17">
        <f t="shared" si="1"/>
        <v>20.35457276176458</v>
      </c>
      <c r="L17" s="10">
        <f t="shared" si="2"/>
        <v>0.99999999855415622</v>
      </c>
      <c r="M17" s="10">
        <f t="shared" si="3"/>
        <v>0.99999999855415622</v>
      </c>
      <c r="N17" s="10">
        <f t="shared" si="4"/>
        <v>-1.4458437790814808E-9</v>
      </c>
      <c r="O17">
        <f t="shared" si="5"/>
        <v>1</v>
      </c>
      <c r="P17" t="str">
        <f t="shared" si="6"/>
        <v>true</v>
      </c>
      <c r="Q17" s="4">
        <f t="shared" si="7"/>
        <v>2</v>
      </c>
      <c r="S17" s="7" t="s">
        <v>19</v>
      </c>
      <c r="T17" s="7">
        <v>138</v>
      </c>
      <c r="U17" s="26">
        <v>51.784172661870642</v>
      </c>
      <c r="V17" s="26"/>
      <c r="W17" s="7"/>
      <c r="X17" s="7"/>
    </row>
    <row r="18" spans="1:27" ht="17" thickBot="1" x14ac:dyDescent="0.25">
      <c r="A18">
        <v>15</v>
      </c>
      <c r="B18">
        <v>4</v>
      </c>
      <c r="C18">
        <v>76</v>
      </c>
      <c r="D18">
        <v>1</v>
      </c>
      <c r="E18" s="11">
        <f t="shared" si="0"/>
        <v>1</v>
      </c>
      <c r="F18">
        <v>0</v>
      </c>
      <c r="G18">
        <v>1</v>
      </c>
      <c r="H18">
        <v>1</v>
      </c>
      <c r="I18">
        <v>1</v>
      </c>
      <c r="J18">
        <v>78</v>
      </c>
      <c r="K18">
        <f t="shared" si="1"/>
        <v>20.35457276176458</v>
      </c>
      <c r="L18" s="10">
        <f t="shared" si="2"/>
        <v>0.99999999855415622</v>
      </c>
      <c r="M18" s="10">
        <f t="shared" si="3"/>
        <v>0.99999999855415622</v>
      </c>
      <c r="N18" s="10">
        <f t="shared" si="4"/>
        <v>-1.4458437790814808E-9</v>
      </c>
      <c r="O18">
        <f t="shared" si="5"/>
        <v>1</v>
      </c>
      <c r="P18" t="str">
        <f t="shared" si="6"/>
        <v>true</v>
      </c>
      <c r="Q18" s="4">
        <f t="shared" si="7"/>
        <v>2</v>
      </c>
    </row>
    <row r="19" spans="1:27" x14ac:dyDescent="0.2">
      <c r="A19">
        <v>16</v>
      </c>
      <c r="B19">
        <v>4</v>
      </c>
      <c r="C19">
        <v>77</v>
      </c>
      <c r="D19">
        <v>11</v>
      </c>
      <c r="E19" s="11">
        <f t="shared" si="0"/>
        <v>1</v>
      </c>
      <c r="F19">
        <v>0</v>
      </c>
      <c r="G19">
        <v>1</v>
      </c>
      <c r="H19">
        <v>1</v>
      </c>
      <c r="I19">
        <v>1</v>
      </c>
      <c r="J19">
        <v>78</v>
      </c>
      <c r="K19">
        <f t="shared" si="1"/>
        <v>20.35457276176458</v>
      </c>
      <c r="L19" s="10">
        <f t="shared" si="2"/>
        <v>0.99999999855415622</v>
      </c>
      <c r="M19" s="10">
        <f t="shared" si="3"/>
        <v>0.99999999855415622</v>
      </c>
      <c r="N19" s="10">
        <f t="shared" si="4"/>
        <v>-1.4458437790814808E-9</v>
      </c>
      <c r="O19">
        <f t="shared" si="5"/>
        <v>1</v>
      </c>
      <c r="P19" t="str">
        <f t="shared" si="6"/>
        <v>true</v>
      </c>
      <c r="Q19" s="4">
        <f t="shared" si="7"/>
        <v>2</v>
      </c>
      <c r="S19" s="8" t="s">
        <v>42</v>
      </c>
      <c r="T19" s="8" t="s">
        <v>26</v>
      </c>
      <c r="U19" s="8" t="s">
        <v>14</v>
      </c>
      <c r="V19" s="8" t="s">
        <v>27</v>
      </c>
      <c r="W19" s="8" t="s">
        <v>28</v>
      </c>
      <c r="X19" s="8" t="s">
        <v>40</v>
      </c>
      <c r="Y19" s="8" t="s">
        <v>41</v>
      </c>
      <c r="Z19" s="31"/>
      <c r="AA19" s="31"/>
    </row>
    <row r="20" spans="1:27" x14ac:dyDescent="0.2">
      <c r="A20">
        <v>17</v>
      </c>
      <c r="B20">
        <v>4</v>
      </c>
      <c r="C20">
        <v>79</v>
      </c>
      <c r="D20">
        <v>12</v>
      </c>
      <c r="E20" s="11">
        <f t="shared" si="0"/>
        <v>1</v>
      </c>
      <c r="F20">
        <v>0</v>
      </c>
      <c r="G20">
        <v>1</v>
      </c>
      <c r="H20">
        <v>1</v>
      </c>
      <c r="I20">
        <v>1</v>
      </c>
      <c r="J20">
        <v>78</v>
      </c>
      <c r="K20">
        <f t="shared" si="1"/>
        <v>20.35457276176458</v>
      </c>
      <c r="L20" s="10">
        <f t="shared" si="2"/>
        <v>0.99999999855415622</v>
      </c>
      <c r="M20" s="10">
        <f t="shared" si="3"/>
        <v>0.99999999855415622</v>
      </c>
      <c r="N20" s="10">
        <f t="shared" si="4"/>
        <v>-1.4458437790814808E-9</v>
      </c>
      <c r="O20">
        <f t="shared" si="5"/>
        <v>1</v>
      </c>
      <c r="P20" t="str">
        <f t="shared" si="6"/>
        <v>true</v>
      </c>
      <c r="Q20" s="4">
        <f t="shared" si="7"/>
        <v>2</v>
      </c>
      <c r="S20" s="6" t="s">
        <v>20</v>
      </c>
      <c r="T20" s="23">
        <v>0.22674855529408944</v>
      </c>
      <c r="U20" s="23">
        <v>0.16128817291956246</v>
      </c>
      <c r="V20" s="23">
        <v>1.4058597799801065</v>
      </c>
      <c r="W20" s="23">
        <v>0.16209764484461264</v>
      </c>
      <c r="X20" s="25">
        <v>-0.19474590394115793</v>
      </c>
      <c r="Y20" s="25">
        <v>0.64824301452933675</v>
      </c>
      <c r="Z20" s="6"/>
      <c r="AA20" s="6"/>
    </row>
    <row r="21" spans="1:27" x14ac:dyDescent="0.2">
      <c r="A21">
        <v>18</v>
      </c>
      <c r="B21">
        <v>4</v>
      </c>
      <c r="C21">
        <v>80</v>
      </c>
      <c r="D21">
        <v>1</v>
      </c>
      <c r="E21" s="11">
        <f t="shared" si="0"/>
        <v>1</v>
      </c>
      <c r="F21">
        <v>0</v>
      </c>
      <c r="G21">
        <v>1</v>
      </c>
      <c r="H21">
        <v>1</v>
      </c>
      <c r="I21">
        <v>1</v>
      </c>
      <c r="J21">
        <v>78</v>
      </c>
      <c r="K21">
        <f t="shared" si="1"/>
        <v>20.35457276176458</v>
      </c>
      <c r="L21" s="10">
        <f t="shared" si="2"/>
        <v>0.99999999855415622</v>
      </c>
      <c r="M21" s="10">
        <f t="shared" si="3"/>
        <v>0.99999999855415622</v>
      </c>
      <c r="N21" s="10">
        <f t="shared" si="4"/>
        <v>-1.4458437790814808E-9</v>
      </c>
      <c r="O21">
        <f t="shared" si="5"/>
        <v>1</v>
      </c>
      <c r="P21" t="str">
        <f t="shared" si="6"/>
        <v>true</v>
      </c>
      <c r="Q21" s="4">
        <f t="shared" si="7"/>
        <v>2</v>
      </c>
      <c r="S21" s="6" t="s">
        <v>51</v>
      </c>
      <c r="T21" s="23">
        <v>0.48424877936945515</v>
      </c>
      <c r="U21" s="23">
        <v>4.22413339778928E-2</v>
      </c>
      <c r="V21" s="23">
        <v>11.463860957205778</v>
      </c>
      <c r="W21" s="23">
        <v>1.3847385463835675E-21</v>
      </c>
      <c r="X21" s="25">
        <v>0.37385948113326739</v>
      </c>
      <c r="Y21" s="25">
        <v>0.59463807760564291</v>
      </c>
      <c r="Z21" s="6"/>
      <c r="AA21" s="6"/>
    </row>
    <row r="22" spans="1:27" x14ac:dyDescent="0.2">
      <c r="A22">
        <v>19</v>
      </c>
      <c r="B22">
        <v>5</v>
      </c>
      <c r="C22">
        <v>81</v>
      </c>
      <c r="D22">
        <v>5</v>
      </c>
      <c r="E22" s="11">
        <f t="shared" si="0"/>
        <v>1</v>
      </c>
      <c r="F22">
        <v>0</v>
      </c>
      <c r="G22">
        <v>1</v>
      </c>
      <c r="H22">
        <v>1</v>
      </c>
      <c r="I22">
        <v>1</v>
      </c>
      <c r="J22">
        <v>70</v>
      </c>
      <c r="K22">
        <f t="shared" si="1"/>
        <v>17.043111852673896</v>
      </c>
      <c r="L22" s="10">
        <f t="shared" si="2"/>
        <v>0.99999996034750216</v>
      </c>
      <c r="M22" s="10">
        <f t="shared" si="3"/>
        <v>0.99999996034750216</v>
      </c>
      <c r="N22" s="10">
        <f t="shared" si="4"/>
        <v>-3.9652498626930056E-8</v>
      </c>
      <c r="O22">
        <f t="shared" si="5"/>
        <v>1</v>
      </c>
      <c r="P22" t="str">
        <f t="shared" si="6"/>
        <v>true</v>
      </c>
      <c r="Q22" s="4">
        <f t="shared" si="7"/>
        <v>2</v>
      </c>
      <c r="S22" s="6" t="s">
        <v>4</v>
      </c>
      <c r="T22" s="23">
        <v>0.22626436134098826</v>
      </c>
      <c r="U22" s="23">
        <v>7.0199268408009177E-2</v>
      </c>
      <c r="V22" s="23">
        <v>3.2231726408586518</v>
      </c>
      <c r="W22" s="23">
        <v>1.5947813952969757E-3</v>
      </c>
      <c r="X22" s="25">
        <v>4.2812579720892502E-2</v>
      </c>
      <c r="Y22" s="25">
        <v>0.40971614296108405</v>
      </c>
      <c r="Z22" s="6"/>
      <c r="AA22" s="6"/>
    </row>
    <row r="23" spans="1:27" x14ac:dyDescent="0.2">
      <c r="A23">
        <v>20</v>
      </c>
      <c r="B23">
        <v>5</v>
      </c>
      <c r="C23">
        <v>83</v>
      </c>
      <c r="D23">
        <v>2</v>
      </c>
      <c r="E23" s="11">
        <f t="shared" si="0"/>
        <v>1</v>
      </c>
      <c r="F23">
        <v>0</v>
      </c>
      <c r="G23">
        <v>1</v>
      </c>
      <c r="H23">
        <v>1</v>
      </c>
      <c r="I23">
        <v>1</v>
      </c>
      <c r="J23">
        <v>70</v>
      </c>
      <c r="K23">
        <f t="shared" si="1"/>
        <v>17.043111852673896</v>
      </c>
      <c r="L23" s="10">
        <f t="shared" si="2"/>
        <v>0.99999996034750216</v>
      </c>
      <c r="M23" s="10">
        <f t="shared" si="3"/>
        <v>0.99999996034750216</v>
      </c>
      <c r="N23" s="10">
        <f t="shared" si="4"/>
        <v>-3.9652498626930056E-8</v>
      </c>
      <c r="O23">
        <f t="shared" si="5"/>
        <v>1</v>
      </c>
      <c r="P23" t="str">
        <f t="shared" si="6"/>
        <v>true</v>
      </c>
      <c r="Q23" s="4">
        <f t="shared" si="7"/>
        <v>2</v>
      </c>
      <c r="S23" s="6" t="s">
        <v>5</v>
      </c>
      <c r="T23" s="23">
        <v>7.5143738509002272E-2</v>
      </c>
      <c r="U23" s="23">
        <v>2.3973766281889058E-2</v>
      </c>
      <c r="V23" s="23">
        <v>3.1344152447906981</v>
      </c>
      <c r="W23" s="23">
        <v>2.1192484009100389E-3</v>
      </c>
      <c r="X23" s="25">
        <v>1.2493083647554373E-2</v>
      </c>
      <c r="Y23" s="25">
        <v>0.13779439337045019</v>
      </c>
      <c r="Z23" s="6"/>
      <c r="AA23" s="6"/>
    </row>
    <row r="24" spans="1:27" x14ac:dyDescent="0.2">
      <c r="A24">
        <v>21</v>
      </c>
      <c r="B24">
        <v>5</v>
      </c>
      <c r="C24">
        <v>84</v>
      </c>
      <c r="D24">
        <v>2</v>
      </c>
      <c r="E24" s="11">
        <f t="shared" si="0"/>
        <v>1</v>
      </c>
      <c r="F24">
        <v>0</v>
      </c>
      <c r="G24">
        <v>1</v>
      </c>
      <c r="H24">
        <v>1</v>
      </c>
      <c r="I24">
        <v>1</v>
      </c>
      <c r="J24">
        <v>70</v>
      </c>
      <c r="K24">
        <f t="shared" si="1"/>
        <v>17.043111852673896</v>
      </c>
      <c r="L24" s="10">
        <f t="shared" si="2"/>
        <v>0.99999996034750216</v>
      </c>
      <c r="M24" s="10">
        <f t="shared" si="3"/>
        <v>0.99999996034750216</v>
      </c>
      <c r="N24" s="10">
        <f t="shared" si="4"/>
        <v>-3.9652498626930056E-8</v>
      </c>
      <c r="O24">
        <f t="shared" si="5"/>
        <v>1</v>
      </c>
      <c r="P24" t="str">
        <f t="shared" si="6"/>
        <v>true</v>
      </c>
      <c r="Q24" s="4">
        <f t="shared" si="7"/>
        <v>2</v>
      </c>
      <c r="S24" s="6" t="s">
        <v>7</v>
      </c>
      <c r="T24" s="23">
        <v>-0.2910297586711113</v>
      </c>
      <c r="U24" s="23">
        <v>4.5417488977932984E-2</v>
      </c>
      <c r="V24" s="23">
        <v>-6.4078786656944873</v>
      </c>
      <c r="W24" s="23">
        <v>2.3575917183604103E-9</v>
      </c>
      <c r="X24" s="25">
        <v>-0.40971930428412884</v>
      </c>
      <c r="Y24" s="25">
        <v>-0.17234021305809374</v>
      </c>
      <c r="Z24" s="6"/>
      <c r="AA24" s="6"/>
    </row>
    <row r="25" spans="1:27" ht="17" thickBot="1" x14ac:dyDescent="0.25">
      <c r="A25">
        <v>22</v>
      </c>
      <c r="B25">
        <v>5</v>
      </c>
      <c r="C25">
        <v>87</v>
      </c>
      <c r="D25">
        <v>5</v>
      </c>
      <c r="E25" s="11">
        <f t="shared" si="0"/>
        <v>1</v>
      </c>
      <c r="F25">
        <v>0</v>
      </c>
      <c r="G25">
        <v>1</v>
      </c>
      <c r="H25">
        <v>1</v>
      </c>
      <c r="I25">
        <v>1</v>
      </c>
      <c r="J25">
        <v>70</v>
      </c>
      <c r="K25">
        <f t="shared" si="1"/>
        <v>17.043111852673896</v>
      </c>
      <c r="L25" s="10">
        <f t="shared" si="2"/>
        <v>0.99999996034750216</v>
      </c>
      <c r="M25" s="10">
        <f t="shared" si="3"/>
        <v>0.99999996034750216</v>
      </c>
      <c r="N25" s="10">
        <f t="shared" si="4"/>
        <v>-3.9652498626930056E-8</v>
      </c>
      <c r="O25">
        <f t="shared" si="5"/>
        <v>1</v>
      </c>
      <c r="P25" t="str">
        <f t="shared" si="6"/>
        <v>true</v>
      </c>
      <c r="Q25" s="4">
        <f t="shared" si="7"/>
        <v>2</v>
      </c>
      <c r="S25" s="7" t="s">
        <v>9</v>
      </c>
      <c r="T25" s="24">
        <v>9.6580266347089886E-3</v>
      </c>
      <c r="U25" s="24">
        <v>1.6650201391060348E-3</v>
      </c>
      <c r="V25" s="24">
        <v>5.8005464365701158</v>
      </c>
      <c r="W25" s="24">
        <v>4.5859849029284692E-8</v>
      </c>
      <c r="X25" s="26">
        <v>5.3068287108643548E-3</v>
      </c>
      <c r="Y25" s="26">
        <v>1.4009224558553622E-2</v>
      </c>
      <c r="Z25" s="6"/>
      <c r="AA25" s="6"/>
    </row>
    <row r="26" spans="1:27" x14ac:dyDescent="0.2">
      <c r="A26">
        <v>23</v>
      </c>
      <c r="B26">
        <v>5</v>
      </c>
      <c r="C26">
        <v>89</v>
      </c>
      <c r="D26">
        <v>7</v>
      </c>
      <c r="E26" s="11">
        <f t="shared" si="0"/>
        <v>1</v>
      </c>
      <c r="F26">
        <v>0</v>
      </c>
      <c r="G26">
        <v>1</v>
      </c>
      <c r="H26">
        <v>1</v>
      </c>
      <c r="I26">
        <v>1</v>
      </c>
      <c r="J26">
        <v>70</v>
      </c>
      <c r="K26">
        <f t="shared" si="1"/>
        <v>17.043111852673896</v>
      </c>
      <c r="L26" s="10">
        <f t="shared" si="2"/>
        <v>0.99999996034750216</v>
      </c>
      <c r="M26" s="10">
        <f t="shared" si="3"/>
        <v>0.99999996034750216</v>
      </c>
      <c r="N26" s="10">
        <f t="shared" si="4"/>
        <v>-3.9652498626930056E-8</v>
      </c>
      <c r="O26">
        <f t="shared" si="5"/>
        <v>1</v>
      </c>
      <c r="P26" t="str">
        <f t="shared" si="6"/>
        <v>true</v>
      </c>
      <c r="Q26" s="4">
        <f t="shared" si="7"/>
        <v>2</v>
      </c>
    </row>
    <row r="27" spans="1:27" x14ac:dyDescent="0.2">
      <c r="A27">
        <v>24</v>
      </c>
      <c r="B27">
        <v>5</v>
      </c>
      <c r="C27">
        <v>90</v>
      </c>
      <c r="D27">
        <v>5</v>
      </c>
      <c r="E27" s="11">
        <f t="shared" si="0"/>
        <v>1</v>
      </c>
      <c r="F27">
        <v>0</v>
      </c>
      <c r="G27">
        <v>1</v>
      </c>
      <c r="H27">
        <v>1</v>
      </c>
      <c r="I27">
        <v>1</v>
      </c>
      <c r="J27">
        <v>70</v>
      </c>
      <c r="K27">
        <f t="shared" si="1"/>
        <v>17.043111852673896</v>
      </c>
      <c r="L27" s="10">
        <f t="shared" si="2"/>
        <v>0.99999996034750216</v>
      </c>
      <c r="M27" s="10">
        <f t="shared" si="3"/>
        <v>0.99999996034750216</v>
      </c>
      <c r="N27" s="10">
        <f t="shared" si="4"/>
        <v>-3.9652498626930056E-8</v>
      </c>
      <c r="O27">
        <f t="shared" si="5"/>
        <v>1</v>
      </c>
      <c r="P27" t="str">
        <f t="shared" si="6"/>
        <v>true</v>
      </c>
      <c r="Q27" s="4">
        <f t="shared" si="7"/>
        <v>2</v>
      </c>
    </row>
    <row r="28" spans="1:27" x14ac:dyDescent="0.2">
      <c r="A28">
        <v>25</v>
      </c>
      <c r="B28">
        <v>5</v>
      </c>
      <c r="C28">
        <v>92</v>
      </c>
      <c r="D28">
        <v>5</v>
      </c>
      <c r="E28" s="11">
        <f t="shared" si="0"/>
        <v>1</v>
      </c>
      <c r="F28">
        <v>0</v>
      </c>
      <c r="G28">
        <v>1</v>
      </c>
      <c r="H28">
        <v>1</v>
      </c>
      <c r="I28">
        <v>1</v>
      </c>
      <c r="J28">
        <v>70</v>
      </c>
      <c r="K28">
        <f t="shared" si="1"/>
        <v>17.043111852673896</v>
      </c>
      <c r="L28" s="10">
        <f t="shared" si="2"/>
        <v>0.99999996034750216</v>
      </c>
      <c r="M28" s="10">
        <f t="shared" si="3"/>
        <v>0.99999996034750216</v>
      </c>
      <c r="N28" s="10">
        <f t="shared" si="4"/>
        <v>-3.9652498626930056E-8</v>
      </c>
      <c r="O28">
        <f t="shared" si="5"/>
        <v>1</v>
      </c>
      <c r="P28" t="str">
        <f t="shared" si="6"/>
        <v>true</v>
      </c>
      <c r="Q28" s="4">
        <f t="shared" si="7"/>
        <v>2</v>
      </c>
    </row>
    <row r="29" spans="1:27" x14ac:dyDescent="0.2">
      <c r="A29">
        <v>26</v>
      </c>
      <c r="B29">
        <v>5</v>
      </c>
      <c r="C29">
        <v>93</v>
      </c>
      <c r="D29">
        <v>8</v>
      </c>
      <c r="E29" s="11">
        <f t="shared" si="0"/>
        <v>1</v>
      </c>
      <c r="F29">
        <v>0</v>
      </c>
      <c r="G29">
        <v>1</v>
      </c>
      <c r="H29">
        <v>1</v>
      </c>
      <c r="I29">
        <v>1</v>
      </c>
      <c r="J29">
        <v>70</v>
      </c>
      <c r="K29">
        <f t="shared" si="1"/>
        <v>17.043111852673896</v>
      </c>
      <c r="L29" s="10">
        <f t="shared" si="2"/>
        <v>0.99999996034750216</v>
      </c>
      <c r="M29" s="10">
        <f t="shared" si="3"/>
        <v>0.99999996034750216</v>
      </c>
      <c r="N29" s="10">
        <f t="shared" si="4"/>
        <v>-3.9652498626930056E-8</v>
      </c>
      <c r="O29">
        <f t="shared" si="5"/>
        <v>1</v>
      </c>
      <c r="P29" t="str">
        <f t="shared" si="6"/>
        <v>true</v>
      </c>
      <c r="Q29" s="4">
        <f t="shared" si="7"/>
        <v>2</v>
      </c>
    </row>
    <row r="30" spans="1:27" x14ac:dyDescent="0.2">
      <c r="A30">
        <v>27</v>
      </c>
      <c r="B30">
        <v>5</v>
      </c>
      <c r="C30">
        <v>94</v>
      </c>
      <c r="D30">
        <v>8</v>
      </c>
      <c r="E30" s="11">
        <f t="shared" si="0"/>
        <v>1</v>
      </c>
      <c r="F30">
        <v>0</v>
      </c>
      <c r="G30">
        <v>1</v>
      </c>
      <c r="H30">
        <v>1</v>
      </c>
      <c r="I30">
        <v>1</v>
      </c>
      <c r="J30">
        <v>70</v>
      </c>
      <c r="K30">
        <f t="shared" si="1"/>
        <v>17.043111852673896</v>
      </c>
      <c r="L30" s="10">
        <f t="shared" si="2"/>
        <v>0.99999996034750216</v>
      </c>
      <c r="M30" s="10">
        <f t="shared" si="3"/>
        <v>0.99999996034750216</v>
      </c>
      <c r="N30" s="10">
        <f t="shared" si="4"/>
        <v>-3.9652498626930056E-8</v>
      </c>
      <c r="O30">
        <f t="shared" si="5"/>
        <v>1</v>
      </c>
      <c r="P30" t="str">
        <f t="shared" si="6"/>
        <v>true</v>
      </c>
      <c r="Q30" s="4">
        <f t="shared" si="7"/>
        <v>2</v>
      </c>
    </row>
    <row r="31" spans="1:27" x14ac:dyDescent="0.2">
      <c r="A31">
        <v>28</v>
      </c>
      <c r="B31">
        <v>5</v>
      </c>
      <c r="C31">
        <v>97</v>
      </c>
      <c r="D31">
        <v>9</v>
      </c>
      <c r="E31" s="11">
        <f t="shared" si="0"/>
        <v>1</v>
      </c>
      <c r="F31">
        <v>0</v>
      </c>
      <c r="G31">
        <v>1</v>
      </c>
      <c r="H31">
        <v>1</v>
      </c>
      <c r="I31">
        <v>1</v>
      </c>
      <c r="J31">
        <v>70</v>
      </c>
      <c r="K31">
        <f t="shared" si="1"/>
        <v>17.043111852673896</v>
      </c>
      <c r="L31" s="10">
        <f t="shared" si="2"/>
        <v>0.99999996034750216</v>
      </c>
      <c r="M31" s="10">
        <f t="shared" si="3"/>
        <v>0.99999996034750216</v>
      </c>
      <c r="N31" s="10">
        <f t="shared" si="4"/>
        <v>-3.9652498626930056E-8</v>
      </c>
      <c r="O31">
        <f t="shared" si="5"/>
        <v>1</v>
      </c>
      <c r="P31" t="str">
        <f t="shared" si="6"/>
        <v>true</v>
      </c>
      <c r="Q31" s="4">
        <f t="shared" si="7"/>
        <v>2</v>
      </c>
    </row>
    <row r="32" spans="1:27" x14ac:dyDescent="0.2">
      <c r="A32">
        <v>29</v>
      </c>
      <c r="B32">
        <v>5</v>
      </c>
      <c r="C32">
        <v>98</v>
      </c>
      <c r="D32">
        <v>11</v>
      </c>
      <c r="E32" s="11">
        <f t="shared" si="0"/>
        <v>1</v>
      </c>
      <c r="F32">
        <v>0</v>
      </c>
      <c r="G32">
        <v>1</v>
      </c>
      <c r="H32">
        <v>1</v>
      </c>
      <c r="I32">
        <v>1</v>
      </c>
      <c r="J32">
        <v>70</v>
      </c>
      <c r="K32">
        <f t="shared" si="1"/>
        <v>17.043111852673896</v>
      </c>
      <c r="L32" s="10">
        <f t="shared" si="2"/>
        <v>0.99999996034750216</v>
      </c>
      <c r="M32" s="10">
        <f t="shared" si="3"/>
        <v>0.99999996034750216</v>
      </c>
      <c r="N32" s="10">
        <f t="shared" si="4"/>
        <v>-3.9652498626930056E-8</v>
      </c>
      <c r="O32">
        <f t="shared" si="5"/>
        <v>1</v>
      </c>
      <c r="P32" t="str">
        <f t="shared" si="6"/>
        <v>true</v>
      </c>
      <c r="Q32" s="4">
        <f t="shared" si="7"/>
        <v>2</v>
      </c>
    </row>
    <row r="33" spans="1:23" x14ac:dyDescent="0.2">
      <c r="A33">
        <v>30</v>
      </c>
      <c r="B33">
        <v>5</v>
      </c>
      <c r="C33">
        <v>99</v>
      </c>
      <c r="D33">
        <v>1</v>
      </c>
      <c r="E33" s="11">
        <f t="shared" si="0"/>
        <v>1</v>
      </c>
      <c r="F33">
        <v>0</v>
      </c>
      <c r="G33">
        <v>1</v>
      </c>
      <c r="H33">
        <v>1</v>
      </c>
      <c r="I33">
        <v>1</v>
      </c>
      <c r="J33">
        <v>70</v>
      </c>
      <c r="K33">
        <f t="shared" si="1"/>
        <v>17.043111852673896</v>
      </c>
      <c r="L33" s="10">
        <f t="shared" si="2"/>
        <v>0.99999996034750216</v>
      </c>
      <c r="M33" s="10">
        <f t="shared" si="3"/>
        <v>0.99999996034750216</v>
      </c>
      <c r="N33" s="10">
        <f t="shared" si="4"/>
        <v>-3.9652498626930056E-8</v>
      </c>
      <c r="O33">
        <f t="shared" si="5"/>
        <v>1</v>
      </c>
      <c r="P33" t="str">
        <f t="shared" si="6"/>
        <v>true</v>
      </c>
      <c r="Q33" s="4">
        <f t="shared" si="7"/>
        <v>2</v>
      </c>
      <c r="R33" s="6"/>
    </row>
    <row r="34" spans="1:23" x14ac:dyDescent="0.2">
      <c r="A34">
        <v>31</v>
      </c>
      <c r="B34">
        <v>6</v>
      </c>
      <c r="C34">
        <v>105</v>
      </c>
      <c r="D34">
        <v>8</v>
      </c>
      <c r="E34" s="11">
        <f t="shared" si="0"/>
        <v>2</v>
      </c>
      <c r="F34">
        <v>1</v>
      </c>
      <c r="G34">
        <v>2</v>
      </c>
      <c r="H34">
        <v>0</v>
      </c>
      <c r="I34">
        <v>1</v>
      </c>
      <c r="J34">
        <v>135</v>
      </c>
      <c r="K34">
        <f t="shared" si="1"/>
        <v>79.596020376124542</v>
      </c>
      <c r="L34" s="10">
        <f t="shared" si="2"/>
        <v>1</v>
      </c>
      <c r="M34" s="10">
        <f t="shared" si="3"/>
        <v>1</v>
      </c>
      <c r="N34" s="10">
        <f t="shared" si="4"/>
        <v>0</v>
      </c>
      <c r="O34" s="30">
        <f t="shared" si="5"/>
        <v>1</v>
      </c>
      <c r="P34" s="30" t="str">
        <f t="shared" si="6"/>
        <v>false</v>
      </c>
      <c r="Q34" s="4">
        <f t="shared" si="7"/>
        <v>1</v>
      </c>
      <c r="R34" s="6"/>
    </row>
    <row r="35" spans="1:23" x14ac:dyDescent="0.2">
      <c r="A35">
        <v>32</v>
      </c>
      <c r="B35">
        <v>6</v>
      </c>
      <c r="C35">
        <v>109</v>
      </c>
      <c r="D35">
        <v>1</v>
      </c>
      <c r="E35" s="11">
        <f t="shared" si="0"/>
        <v>2</v>
      </c>
      <c r="F35">
        <v>1</v>
      </c>
      <c r="G35">
        <v>2</v>
      </c>
      <c r="H35">
        <v>0</v>
      </c>
      <c r="I35">
        <v>1</v>
      </c>
      <c r="J35">
        <v>135</v>
      </c>
      <c r="K35">
        <f t="shared" si="1"/>
        <v>79.596020376124542</v>
      </c>
      <c r="L35" s="10">
        <f t="shared" si="2"/>
        <v>1</v>
      </c>
      <c r="M35" s="10">
        <f t="shared" si="3"/>
        <v>1</v>
      </c>
      <c r="N35" s="10">
        <f t="shared" si="4"/>
        <v>0</v>
      </c>
      <c r="O35" s="30">
        <f t="shared" si="5"/>
        <v>1</v>
      </c>
      <c r="P35" s="30" t="str">
        <f t="shared" si="6"/>
        <v>false</v>
      </c>
      <c r="Q35" s="4">
        <f t="shared" si="7"/>
        <v>1</v>
      </c>
      <c r="R35" s="6"/>
    </row>
    <row r="36" spans="1:23" x14ac:dyDescent="0.2">
      <c r="A36">
        <v>33</v>
      </c>
      <c r="B36">
        <v>6</v>
      </c>
      <c r="C36">
        <v>113</v>
      </c>
      <c r="D36">
        <v>7</v>
      </c>
      <c r="E36" s="11">
        <f t="shared" si="0"/>
        <v>2</v>
      </c>
      <c r="F36">
        <v>1</v>
      </c>
      <c r="G36">
        <v>2</v>
      </c>
      <c r="H36">
        <v>0</v>
      </c>
      <c r="I36">
        <v>1</v>
      </c>
      <c r="J36">
        <v>135</v>
      </c>
      <c r="K36">
        <f t="shared" si="1"/>
        <v>79.596020376124542</v>
      </c>
      <c r="L36" s="10">
        <f t="shared" si="2"/>
        <v>1</v>
      </c>
      <c r="M36" s="10">
        <f t="shared" si="3"/>
        <v>1</v>
      </c>
      <c r="N36" s="10">
        <f t="shared" si="4"/>
        <v>0</v>
      </c>
      <c r="O36" s="30">
        <f t="shared" si="5"/>
        <v>1</v>
      </c>
      <c r="P36" s="30" t="str">
        <f t="shared" si="6"/>
        <v>false</v>
      </c>
      <c r="Q36" s="4">
        <f t="shared" si="7"/>
        <v>1</v>
      </c>
      <c r="R36" s="6"/>
    </row>
    <row r="37" spans="1:23" ht="17" thickBot="1" x14ac:dyDescent="0.25">
      <c r="A37">
        <v>34</v>
      </c>
      <c r="B37">
        <v>6</v>
      </c>
      <c r="C37">
        <v>115</v>
      </c>
      <c r="D37">
        <v>10</v>
      </c>
      <c r="E37" s="11">
        <f t="shared" si="0"/>
        <v>2</v>
      </c>
      <c r="F37">
        <v>1</v>
      </c>
      <c r="G37">
        <v>2</v>
      </c>
      <c r="H37">
        <v>0</v>
      </c>
      <c r="I37">
        <v>1</v>
      </c>
      <c r="J37">
        <v>135</v>
      </c>
      <c r="K37">
        <f t="shared" si="1"/>
        <v>79.596020376124542</v>
      </c>
      <c r="L37" s="10">
        <f t="shared" si="2"/>
        <v>1</v>
      </c>
      <c r="M37" s="10">
        <f t="shared" si="3"/>
        <v>1</v>
      </c>
      <c r="N37" s="10">
        <f t="shared" si="4"/>
        <v>0</v>
      </c>
      <c r="O37" s="30">
        <f t="shared" si="5"/>
        <v>1</v>
      </c>
      <c r="P37" s="30" t="str">
        <f t="shared" si="6"/>
        <v>false</v>
      </c>
      <c r="Q37" s="4">
        <f t="shared" si="7"/>
        <v>1</v>
      </c>
      <c r="R37" s="7"/>
    </row>
    <row r="38" spans="1:23" x14ac:dyDescent="0.2">
      <c r="A38">
        <v>35</v>
      </c>
      <c r="B38">
        <v>6</v>
      </c>
      <c r="C38">
        <v>116</v>
      </c>
      <c r="D38">
        <v>9</v>
      </c>
      <c r="E38" s="11">
        <f t="shared" si="0"/>
        <v>2</v>
      </c>
      <c r="F38">
        <v>1</v>
      </c>
      <c r="G38">
        <v>2</v>
      </c>
      <c r="H38">
        <v>0</v>
      </c>
      <c r="I38">
        <v>1</v>
      </c>
      <c r="J38">
        <v>135</v>
      </c>
      <c r="K38">
        <f t="shared" si="1"/>
        <v>79.596020376124542</v>
      </c>
      <c r="L38" s="10">
        <f t="shared" si="2"/>
        <v>1</v>
      </c>
      <c r="M38" s="10">
        <f t="shared" si="3"/>
        <v>1</v>
      </c>
      <c r="N38" s="10">
        <f t="shared" si="4"/>
        <v>0</v>
      </c>
      <c r="O38" s="30">
        <f t="shared" si="5"/>
        <v>1</v>
      </c>
      <c r="P38" s="30" t="str">
        <f t="shared" si="6"/>
        <v>false</v>
      </c>
      <c r="Q38" s="4">
        <f t="shared" si="7"/>
        <v>1</v>
      </c>
    </row>
    <row r="39" spans="1:23" x14ac:dyDescent="0.2">
      <c r="A39">
        <v>36</v>
      </c>
      <c r="B39">
        <v>6</v>
      </c>
      <c r="C39">
        <v>118</v>
      </c>
      <c r="D39">
        <v>12</v>
      </c>
      <c r="E39" s="11">
        <f t="shared" si="0"/>
        <v>2</v>
      </c>
      <c r="F39">
        <v>1</v>
      </c>
      <c r="G39">
        <v>2</v>
      </c>
      <c r="H39">
        <v>0</v>
      </c>
      <c r="I39">
        <v>1</v>
      </c>
      <c r="J39">
        <v>135</v>
      </c>
      <c r="K39">
        <f t="shared" si="1"/>
        <v>79.596020376124542</v>
      </c>
      <c r="L39" s="10">
        <f t="shared" si="2"/>
        <v>1</v>
      </c>
      <c r="M39" s="10">
        <f t="shared" si="3"/>
        <v>1</v>
      </c>
      <c r="N39" s="10">
        <f t="shared" si="4"/>
        <v>0</v>
      </c>
      <c r="O39" s="30">
        <f t="shared" si="5"/>
        <v>1</v>
      </c>
      <c r="P39" s="30" t="str">
        <f t="shared" si="6"/>
        <v>false</v>
      </c>
      <c r="Q39" s="4">
        <f t="shared" si="7"/>
        <v>1</v>
      </c>
    </row>
    <row r="40" spans="1:23" ht="17" thickBot="1" x14ac:dyDescent="0.25">
      <c r="A40">
        <v>37</v>
      </c>
      <c r="B40">
        <v>9</v>
      </c>
      <c r="C40">
        <v>163</v>
      </c>
      <c r="D40">
        <v>7</v>
      </c>
      <c r="E40" s="11">
        <f t="shared" si="0"/>
        <v>1</v>
      </c>
      <c r="F40">
        <v>0</v>
      </c>
      <c r="G40">
        <v>1</v>
      </c>
      <c r="H40">
        <v>2</v>
      </c>
      <c r="I40">
        <v>2</v>
      </c>
      <c r="J40">
        <v>135</v>
      </c>
      <c r="K40">
        <f t="shared" si="1"/>
        <v>29.966811399672753</v>
      </c>
      <c r="L40" s="10">
        <f t="shared" si="2"/>
        <v>0.9999999999999033</v>
      </c>
      <c r="M40" s="10">
        <f t="shared" si="3"/>
        <v>0.9999999999999033</v>
      </c>
      <c r="N40" s="10">
        <f t="shared" si="4"/>
        <v>-9.6700425444855805E-14</v>
      </c>
      <c r="O40">
        <f t="shared" si="5"/>
        <v>1</v>
      </c>
      <c r="P40" t="str">
        <f t="shared" si="6"/>
        <v>true</v>
      </c>
      <c r="Q40" s="4">
        <f t="shared" si="7"/>
        <v>2</v>
      </c>
    </row>
    <row r="41" spans="1:23" x14ac:dyDescent="0.2">
      <c r="A41">
        <v>38</v>
      </c>
      <c r="B41">
        <v>9</v>
      </c>
      <c r="C41">
        <v>177</v>
      </c>
      <c r="D41">
        <v>10</v>
      </c>
      <c r="E41" s="11">
        <f t="shared" si="0"/>
        <v>1</v>
      </c>
      <c r="F41">
        <v>0</v>
      </c>
      <c r="G41">
        <v>1</v>
      </c>
      <c r="H41">
        <v>2</v>
      </c>
      <c r="I41">
        <v>2</v>
      </c>
      <c r="J41">
        <v>135</v>
      </c>
      <c r="K41">
        <f t="shared" si="1"/>
        <v>29.966811399672753</v>
      </c>
      <c r="L41" s="10">
        <f t="shared" si="2"/>
        <v>0.9999999999999033</v>
      </c>
      <c r="M41" s="10">
        <f t="shared" si="3"/>
        <v>0.9999999999999033</v>
      </c>
      <c r="N41" s="10">
        <f t="shared" si="4"/>
        <v>-9.6700425444855805E-14</v>
      </c>
      <c r="O41">
        <f t="shared" si="5"/>
        <v>1</v>
      </c>
      <c r="P41" t="str">
        <f t="shared" si="6"/>
        <v>true</v>
      </c>
      <c r="Q41" s="4">
        <f t="shared" si="7"/>
        <v>2</v>
      </c>
      <c r="S41" s="54" t="s">
        <v>42</v>
      </c>
      <c r="T41" s="55" t="s">
        <v>45</v>
      </c>
      <c r="U41" s="56" t="s">
        <v>30</v>
      </c>
      <c r="V41" s="57" t="s">
        <v>32</v>
      </c>
      <c r="W41" s="58" t="s">
        <v>44</v>
      </c>
    </row>
    <row r="42" spans="1:23" x14ac:dyDescent="0.2">
      <c r="A42">
        <v>39</v>
      </c>
      <c r="B42">
        <v>10</v>
      </c>
      <c r="C42">
        <v>180</v>
      </c>
      <c r="D42">
        <v>12</v>
      </c>
      <c r="E42" s="11">
        <f t="shared" si="0"/>
        <v>2</v>
      </c>
      <c r="F42">
        <v>2</v>
      </c>
      <c r="G42">
        <v>2</v>
      </c>
      <c r="H42">
        <v>2</v>
      </c>
      <c r="I42">
        <v>3</v>
      </c>
      <c r="J42">
        <v>70</v>
      </c>
      <c r="K42">
        <f t="shared" si="1"/>
        <v>58.408863100845572</v>
      </c>
      <c r="L42" s="10">
        <f t="shared" si="2"/>
        <v>1</v>
      </c>
      <c r="M42" s="10">
        <f t="shared" si="3"/>
        <v>1</v>
      </c>
      <c r="N42" s="10">
        <f t="shared" si="4"/>
        <v>0</v>
      </c>
      <c r="O42" s="30">
        <f t="shared" si="5"/>
        <v>1</v>
      </c>
      <c r="P42" s="30" t="str">
        <f t="shared" si="6"/>
        <v>false</v>
      </c>
      <c r="Q42" s="4">
        <f t="shared" si="7"/>
        <v>1</v>
      </c>
      <c r="S42" s="32" t="s">
        <v>3</v>
      </c>
      <c r="T42" s="33">
        <v>33.682303289808765</v>
      </c>
      <c r="U42" s="34">
        <v>0.99999999999999767</v>
      </c>
      <c r="V42" s="34">
        <v>-1.7544804340045639</v>
      </c>
      <c r="W42" s="35">
        <f>V42-5</f>
        <v>-6.7544804340045639</v>
      </c>
    </row>
    <row r="43" spans="1:23" x14ac:dyDescent="0.2">
      <c r="A43">
        <v>40</v>
      </c>
      <c r="B43">
        <v>10</v>
      </c>
      <c r="C43">
        <v>181</v>
      </c>
      <c r="D43">
        <v>8</v>
      </c>
      <c r="E43" s="11">
        <f t="shared" si="0"/>
        <v>2</v>
      </c>
      <c r="F43">
        <v>2</v>
      </c>
      <c r="G43">
        <v>2</v>
      </c>
      <c r="H43">
        <v>2</v>
      </c>
      <c r="I43">
        <v>3</v>
      </c>
      <c r="J43">
        <v>70</v>
      </c>
      <c r="K43">
        <f t="shared" si="1"/>
        <v>58.408863100845572</v>
      </c>
      <c r="L43" s="10">
        <f t="shared" si="2"/>
        <v>1</v>
      </c>
      <c r="M43" s="10">
        <f t="shared" si="3"/>
        <v>1</v>
      </c>
      <c r="N43" s="10">
        <f t="shared" si="4"/>
        <v>0</v>
      </c>
      <c r="O43" s="30">
        <f t="shared" si="5"/>
        <v>1</v>
      </c>
      <c r="P43" s="30" t="str">
        <f t="shared" si="6"/>
        <v>false</v>
      </c>
      <c r="Q43" s="4">
        <f t="shared" si="7"/>
        <v>1</v>
      </c>
      <c r="S43" s="32" t="s">
        <v>4</v>
      </c>
      <c r="T43" s="33">
        <v>1.5851453415146122</v>
      </c>
      <c r="U43" s="34">
        <v>0.8299319899593286</v>
      </c>
      <c r="V43" s="34">
        <v>-0.36818607288467342</v>
      </c>
      <c r="W43" s="35">
        <f>V43-5</f>
        <v>-5.3681860728846731</v>
      </c>
    </row>
    <row r="44" spans="1:23" x14ac:dyDescent="0.2">
      <c r="A44">
        <v>41</v>
      </c>
      <c r="B44">
        <v>10</v>
      </c>
      <c r="C44">
        <v>182</v>
      </c>
      <c r="D44">
        <v>5</v>
      </c>
      <c r="E44" s="11">
        <f t="shared" si="0"/>
        <v>2</v>
      </c>
      <c r="F44">
        <v>2</v>
      </c>
      <c r="G44">
        <v>2</v>
      </c>
      <c r="H44">
        <v>2</v>
      </c>
      <c r="I44">
        <v>3</v>
      </c>
      <c r="J44">
        <v>70</v>
      </c>
      <c r="K44">
        <f t="shared" si="1"/>
        <v>58.408863100845572</v>
      </c>
      <c r="L44" s="10">
        <f t="shared" si="2"/>
        <v>1</v>
      </c>
      <c r="M44" s="10">
        <f t="shared" si="3"/>
        <v>1</v>
      </c>
      <c r="N44" s="10">
        <f t="shared" si="4"/>
        <v>0</v>
      </c>
      <c r="O44" s="30">
        <f t="shared" si="5"/>
        <v>1</v>
      </c>
      <c r="P44" s="30" t="str">
        <f t="shared" si="6"/>
        <v>false</v>
      </c>
      <c r="Q44" s="4">
        <f t="shared" si="7"/>
        <v>1</v>
      </c>
      <c r="S44" s="32" t="s">
        <v>5</v>
      </c>
      <c r="T44" s="33">
        <v>-0.37984000576545285</v>
      </c>
      <c r="U44" s="34">
        <v>0.40616548630928295</v>
      </c>
      <c r="V44" s="34">
        <v>-0.36818607288467342</v>
      </c>
      <c r="W44" s="35">
        <f t="shared" ref="W44:W46" si="8">V44-5</f>
        <v>-5.3681860728846731</v>
      </c>
    </row>
    <row r="45" spans="1:23" x14ac:dyDescent="0.2">
      <c r="A45">
        <v>42</v>
      </c>
      <c r="B45">
        <v>10</v>
      </c>
      <c r="C45">
        <v>183</v>
      </c>
      <c r="D45">
        <v>4</v>
      </c>
      <c r="E45" s="11">
        <f t="shared" si="0"/>
        <v>2</v>
      </c>
      <c r="F45">
        <v>2</v>
      </c>
      <c r="G45">
        <v>2</v>
      </c>
      <c r="H45">
        <v>2</v>
      </c>
      <c r="I45">
        <v>3</v>
      </c>
      <c r="J45">
        <v>70</v>
      </c>
      <c r="K45">
        <f t="shared" si="1"/>
        <v>58.408863100845572</v>
      </c>
      <c r="L45" s="10">
        <f t="shared" si="2"/>
        <v>1</v>
      </c>
      <c r="M45" s="10">
        <f t="shared" si="3"/>
        <v>1</v>
      </c>
      <c r="N45" s="10">
        <f t="shared" si="4"/>
        <v>0</v>
      </c>
      <c r="O45" s="30">
        <f t="shared" si="5"/>
        <v>1</v>
      </c>
      <c r="P45" s="30" t="str">
        <f t="shared" si="6"/>
        <v>false</v>
      </c>
      <c r="Q45" s="4">
        <f t="shared" si="7"/>
        <v>1</v>
      </c>
      <c r="S45" s="32" t="s">
        <v>7</v>
      </c>
      <c r="T45" s="33">
        <v>-13.602080333597504</v>
      </c>
      <c r="U45" s="34">
        <v>1.2379155863667831E-6</v>
      </c>
      <c r="V45" s="34">
        <v>-0.36818607288467342</v>
      </c>
      <c r="W45" s="35">
        <f t="shared" si="8"/>
        <v>-5.3681860728846731</v>
      </c>
    </row>
    <row r="46" spans="1:23" x14ac:dyDescent="0.2">
      <c r="A46">
        <v>43</v>
      </c>
      <c r="B46">
        <v>10</v>
      </c>
      <c r="C46">
        <v>184</v>
      </c>
      <c r="D46">
        <v>6</v>
      </c>
      <c r="E46" s="11">
        <f t="shared" si="0"/>
        <v>2</v>
      </c>
      <c r="F46">
        <v>2</v>
      </c>
      <c r="G46">
        <v>2</v>
      </c>
      <c r="H46">
        <v>2</v>
      </c>
      <c r="I46">
        <v>3</v>
      </c>
      <c r="J46">
        <v>70</v>
      </c>
      <c r="K46">
        <f t="shared" si="1"/>
        <v>58.408863100845572</v>
      </c>
      <c r="L46" s="10">
        <f t="shared" si="2"/>
        <v>1</v>
      </c>
      <c r="M46" s="10">
        <f t="shared" si="3"/>
        <v>1</v>
      </c>
      <c r="N46" s="10">
        <f t="shared" si="4"/>
        <v>0</v>
      </c>
      <c r="O46" s="30">
        <f t="shared" si="5"/>
        <v>1</v>
      </c>
      <c r="P46" s="30" t="str">
        <f t="shared" si="6"/>
        <v>false</v>
      </c>
      <c r="Q46" s="4">
        <f t="shared" si="7"/>
        <v>1</v>
      </c>
      <c r="S46" s="32" t="s">
        <v>9</v>
      </c>
      <c r="T46" s="33">
        <v>0.4139326136363356</v>
      </c>
      <c r="U46" s="34">
        <v>0.60203046989344167</v>
      </c>
      <c r="V46" s="34">
        <v>-0.36818607288467342</v>
      </c>
      <c r="W46" s="35">
        <f t="shared" si="8"/>
        <v>-5.3681860728846731</v>
      </c>
    </row>
    <row r="47" spans="1:23" x14ac:dyDescent="0.2">
      <c r="A47">
        <v>44</v>
      </c>
      <c r="B47">
        <v>10</v>
      </c>
      <c r="C47">
        <v>185</v>
      </c>
      <c r="D47">
        <v>5</v>
      </c>
      <c r="E47" s="11">
        <f t="shared" si="0"/>
        <v>2</v>
      </c>
      <c r="F47">
        <v>2</v>
      </c>
      <c r="G47">
        <v>2</v>
      </c>
      <c r="H47">
        <v>2</v>
      </c>
      <c r="I47">
        <v>3</v>
      </c>
      <c r="J47">
        <v>70</v>
      </c>
      <c r="K47">
        <f t="shared" si="1"/>
        <v>58.408863100845572</v>
      </c>
      <c r="L47" s="10">
        <f t="shared" si="2"/>
        <v>1</v>
      </c>
      <c r="M47" s="10">
        <f t="shared" si="3"/>
        <v>1</v>
      </c>
      <c r="N47" s="10">
        <f t="shared" si="4"/>
        <v>0</v>
      </c>
      <c r="O47" s="30">
        <f t="shared" si="5"/>
        <v>1</v>
      </c>
      <c r="P47" s="30" t="str">
        <f t="shared" si="6"/>
        <v>false</v>
      </c>
      <c r="Q47" s="4">
        <f t="shared" si="7"/>
        <v>1</v>
      </c>
      <c r="S47" s="32" t="s">
        <v>43</v>
      </c>
      <c r="T47" s="36">
        <v>3.6940108002625838</v>
      </c>
      <c r="U47" s="34">
        <v>0.56762583681552747</v>
      </c>
      <c r="V47" s="34">
        <v>-0.64544494510865158</v>
      </c>
      <c r="W47" s="35">
        <v>-5.6454449451086512</v>
      </c>
    </row>
    <row r="48" spans="1:23" ht="17" thickBot="1" x14ac:dyDescent="0.25">
      <c r="A48">
        <v>45</v>
      </c>
      <c r="B48">
        <v>10</v>
      </c>
      <c r="C48">
        <v>186</v>
      </c>
      <c r="D48">
        <v>10</v>
      </c>
      <c r="E48" s="11">
        <f t="shared" si="0"/>
        <v>2</v>
      </c>
      <c r="F48">
        <v>2</v>
      </c>
      <c r="G48">
        <v>2</v>
      </c>
      <c r="H48">
        <v>2</v>
      </c>
      <c r="I48">
        <v>3</v>
      </c>
      <c r="J48">
        <v>70</v>
      </c>
      <c r="K48">
        <f t="shared" si="1"/>
        <v>58.408863100845572</v>
      </c>
      <c r="L48" s="10">
        <f t="shared" si="2"/>
        <v>1</v>
      </c>
      <c r="M48" s="10">
        <f t="shared" si="3"/>
        <v>1</v>
      </c>
      <c r="N48" s="10">
        <f t="shared" si="4"/>
        <v>0</v>
      </c>
      <c r="O48" s="30">
        <f t="shared" si="5"/>
        <v>1</v>
      </c>
      <c r="P48" s="30" t="str">
        <f t="shared" si="6"/>
        <v>false</v>
      </c>
      <c r="Q48" s="4">
        <f t="shared" si="7"/>
        <v>1</v>
      </c>
      <c r="S48" s="37" t="s">
        <v>46</v>
      </c>
      <c r="T48" s="38">
        <v>15.752358621654464</v>
      </c>
      <c r="U48" s="39">
        <v>0.38897388852136133</v>
      </c>
      <c r="V48" s="39">
        <v>0.61996968565774335</v>
      </c>
      <c r="W48" s="40">
        <v>0.61996968565774346</v>
      </c>
    </row>
    <row r="49" spans="1:17" x14ac:dyDescent="0.2">
      <c r="A49">
        <v>46</v>
      </c>
      <c r="B49">
        <v>10</v>
      </c>
      <c r="C49">
        <v>187</v>
      </c>
      <c r="D49">
        <v>11</v>
      </c>
      <c r="E49" s="11">
        <f t="shared" si="0"/>
        <v>2</v>
      </c>
      <c r="F49">
        <v>2</v>
      </c>
      <c r="G49">
        <v>2</v>
      </c>
      <c r="H49">
        <v>2</v>
      </c>
      <c r="I49">
        <v>3</v>
      </c>
      <c r="J49">
        <v>70</v>
      </c>
      <c r="K49">
        <f t="shared" si="1"/>
        <v>58.408863100845572</v>
      </c>
      <c r="L49" s="10">
        <f t="shared" si="2"/>
        <v>1</v>
      </c>
      <c r="M49" s="10">
        <f t="shared" si="3"/>
        <v>1</v>
      </c>
      <c r="N49" s="10">
        <f t="shared" si="4"/>
        <v>0</v>
      </c>
      <c r="O49" s="30">
        <f t="shared" si="5"/>
        <v>1</v>
      </c>
      <c r="P49" s="30" t="str">
        <f t="shared" si="6"/>
        <v>false</v>
      </c>
      <c r="Q49" s="4">
        <f t="shared" si="7"/>
        <v>1</v>
      </c>
    </row>
    <row r="50" spans="1:17" x14ac:dyDescent="0.2">
      <c r="A50">
        <v>47</v>
      </c>
      <c r="B50">
        <v>10</v>
      </c>
      <c r="C50">
        <v>188</v>
      </c>
      <c r="D50">
        <v>5</v>
      </c>
      <c r="E50" s="11">
        <f t="shared" si="0"/>
        <v>2</v>
      </c>
      <c r="F50">
        <v>2</v>
      </c>
      <c r="G50">
        <v>2</v>
      </c>
      <c r="H50">
        <v>2</v>
      </c>
      <c r="I50">
        <v>3</v>
      </c>
      <c r="J50">
        <v>70</v>
      </c>
      <c r="K50">
        <f t="shared" si="1"/>
        <v>58.408863100845572</v>
      </c>
      <c r="L50" s="10">
        <f t="shared" si="2"/>
        <v>1</v>
      </c>
      <c r="M50" s="10">
        <f t="shared" si="3"/>
        <v>1</v>
      </c>
      <c r="N50" s="10">
        <f t="shared" si="4"/>
        <v>0</v>
      </c>
      <c r="O50" s="30">
        <f t="shared" si="5"/>
        <v>1</v>
      </c>
      <c r="P50" s="30" t="str">
        <f t="shared" si="6"/>
        <v>false</v>
      </c>
      <c r="Q50" s="4">
        <f t="shared" si="7"/>
        <v>1</v>
      </c>
    </row>
    <row r="51" spans="1:17" x14ac:dyDescent="0.2">
      <c r="A51">
        <v>48</v>
      </c>
      <c r="B51">
        <v>10</v>
      </c>
      <c r="C51">
        <v>189</v>
      </c>
      <c r="D51">
        <v>7</v>
      </c>
      <c r="E51" s="11">
        <f t="shared" si="0"/>
        <v>2</v>
      </c>
      <c r="F51">
        <v>2</v>
      </c>
      <c r="G51">
        <v>2</v>
      </c>
      <c r="H51">
        <v>2</v>
      </c>
      <c r="I51">
        <v>3</v>
      </c>
      <c r="J51">
        <v>70</v>
      </c>
      <c r="K51">
        <f t="shared" si="1"/>
        <v>58.408863100845572</v>
      </c>
      <c r="L51" s="10">
        <f t="shared" si="2"/>
        <v>1</v>
      </c>
      <c r="M51" s="10">
        <f t="shared" si="3"/>
        <v>1</v>
      </c>
      <c r="N51" s="10">
        <f t="shared" si="4"/>
        <v>0</v>
      </c>
      <c r="O51" s="30">
        <f t="shared" si="5"/>
        <v>1</v>
      </c>
      <c r="P51" s="30" t="str">
        <f t="shared" si="6"/>
        <v>false</v>
      </c>
      <c r="Q51" s="4">
        <f t="shared" si="7"/>
        <v>1</v>
      </c>
    </row>
    <row r="52" spans="1:17" x14ac:dyDescent="0.2">
      <c r="A52">
        <v>49</v>
      </c>
      <c r="B52">
        <v>10</v>
      </c>
      <c r="C52">
        <v>190</v>
      </c>
      <c r="D52">
        <v>5</v>
      </c>
      <c r="E52" s="11">
        <f t="shared" si="0"/>
        <v>2</v>
      </c>
      <c r="F52">
        <v>2</v>
      </c>
      <c r="G52">
        <v>2</v>
      </c>
      <c r="H52">
        <v>2</v>
      </c>
      <c r="I52">
        <v>3</v>
      </c>
      <c r="J52">
        <v>70</v>
      </c>
      <c r="K52">
        <f t="shared" si="1"/>
        <v>58.408863100845572</v>
      </c>
      <c r="L52" s="10">
        <f t="shared" si="2"/>
        <v>1</v>
      </c>
      <c r="M52" s="10">
        <f t="shared" si="3"/>
        <v>1</v>
      </c>
      <c r="N52" s="10">
        <f t="shared" si="4"/>
        <v>0</v>
      </c>
      <c r="O52" s="30">
        <f t="shared" si="5"/>
        <v>1</v>
      </c>
      <c r="P52" s="30" t="str">
        <f t="shared" si="6"/>
        <v>false</v>
      </c>
      <c r="Q52" s="4">
        <f t="shared" si="7"/>
        <v>1</v>
      </c>
    </row>
    <row r="53" spans="1:17" x14ac:dyDescent="0.2">
      <c r="A53">
        <v>50</v>
      </c>
      <c r="B53">
        <v>10</v>
      </c>
      <c r="C53">
        <v>192</v>
      </c>
      <c r="D53">
        <v>5</v>
      </c>
      <c r="E53" s="11">
        <f t="shared" si="0"/>
        <v>2</v>
      </c>
      <c r="F53">
        <v>2</v>
      </c>
      <c r="G53">
        <v>2</v>
      </c>
      <c r="H53">
        <v>2</v>
      </c>
      <c r="I53">
        <v>3</v>
      </c>
      <c r="J53">
        <v>70</v>
      </c>
      <c r="K53">
        <f t="shared" si="1"/>
        <v>58.408863100845572</v>
      </c>
      <c r="L53" s="10">
        <f t="shared" si="2"/>
        <v>1</v>
      </c>
      <c r="M53" s="10">
        <f t="shared" si="3"/>
        <v>1</v>
      </c>
      <c r="N53" s="10">
        <f t="shared" si="4"/>
        <v>0</v>
      </c>
      <c r="O53" s="30">
        <f t="shared" si="5"/>
        <v>1</v>
      </c>
      <c r="P53" s="30" t="str">
        <f t="shared" si="6"/>
        <v>false</v>
      </c>
      <c r="Q53" s="4">
        <f t="shared" si="7"/>
        <v>1</v>
      </c>
    </row>
    <row r="54" spans="1:17" x14ac:dyDescent="0.2">
      <c r="A54">
        <v>51</v>
      </c>
      <c r="B54">
        <v>10</v>
      </c>
      <c r="C54">
        <v>193</v>
      </c>
      <c r="D54">
        <v>11</v>
      </c>
      <c r="E54" s="11">
        <f t="shared" si="0"/>
        <v>2</v>
      </c>
      <c r="F54">
        <v>2</v>
      </c>
      <c r="G54">
        <v>2</v>
      </c>
      <c r="H54">
        <v>2</v>
      </c>
      <c r="I54">
        <v>3</v>
      </c>
      <c r="J54">
        <v>70</v>
      </c>
      <c r="K54">
        <f t="shared" si="1"/>
        <v>58.408863100845572</v>
      </c>
      <c r="L54" s="10">
        <f t="shared" si="2"/>
        <v>1</v>
      </c>
      <c r="M54" s="10">
        <f t="shared" si="3"/>
        <v>1</v>
      </c>
      <c r="N54" s="10">
        <f t="shared" si="4"/>
        <v>0</v>
      </c>
      <c r="O54" s="30">
        <f t="shared" si="5"/>
        <v>1</v>
      </c>
      <c r="P54" s="30" t="str">
        <f t="shared" si="6"/>
        <v>false</v>
      </c>
      <c r="Q54" s="4">
        <f t="shared" si="7"/>
        <v>1</v>
      </c>
    </row>
    <row r="55" spans="1:17" x14ac:dyDescent="0.2">
      <c r="A55">
        <v>52</v>
      </c>
      <c r="B55">
        <v>10</v>
      </c>
      <c r="C55">
        <v>194</v>
      </c>
      <c r="D55">
        <v>4</v>
      </c>
      <c r="E55" s="11">
        <f t="shared" si="0"/>
        <v>2</v>
      </c>
      <c r="F55">
        <v>2</v>
      </c>
      <c r="G55">
        <v>2</v>
      </c>
      <c r="H55">
        <v>2</v>
      </c>
      <c r="I55">
        <v>3</v>
      </c>
      <c r="J55">
        <v>70</v>
      </c>
      <c r="K55">
        <f t="shared" si="1"/>
        <v>58.408863100845572</v>
      </c>
      <c r="L55" s="10">
        <f t="shared" si="2"/>
        <v>1</v>
      </c>
      <c r="M55" s="10">
        <f t="shared" si="3"/>
        <v>1</v>
      </c>
      <c r="N55" s="10">
        <f t="shared" si="4"/>
        <v>0</v>
      </c>
      <c r="O55" s="30">
        <f t="shared" si="5"/>
        <v>1</v>
      </c>
      <c r="P55" s="30" t="str">
        <f t="shared" si="6"/>
        <v>false</v>
      </c>
      <c r="Q55" s="4">
        <f t="shared" si="7"/>
        <v>1</v>
      </c>
    </row>
    <row r="56" spans="1:17" x14ac:dyDescent="0.2">
      <c r="A56">
        <v>53</v>
      </c>
      <c r="B56">
        <v>10</v>
      </c>
      <c r="C56">
        <v>195</v>
      </c>
      <c r="D56">
        <v>11</v>
      </c>
      <c r="E56" s="11">
        <f t="shared" si="0"/>
        <v>2</v>
      </c>
      <c r="F56">
        <v>2</v>
      </c>
      <c r="G56">
        <v>2</v>
      </c>
      <c r="H56">
        <v>2</v>
      </c>
      <c r="I56">
        <v>3</v>
      </c>
      <c r="J56">
        <v>70</v>
      </c>
      <c r="K56">
        <f t="shared" si="1"/>
        <v>58.408863100845572</v>
      </c>
      <c r="L56" s="10">
        <f t="shared" si="2"/>
        <v>1</v>
      </c>
      <c r="M56" s="10">
        <f t="shared" si="3"/>
        <v>1</v>
      </c>
      <c r="N56" s="10">
        <f t="shared" si="4"/>
        <v>0</v>
      </c>
      <c r="O56" s="30">
        <f t="shared" si="5"/>
        <v>1</v>
      </c>
      <c r="P56" s="30" t="str">
        <f t="shared" si="6"/>
        <v>false</v>
      </c>
      <c r="Q56" s="4">
        <f t="shared" si="7"/>
        <v>1</v>
      </c>
    </row>
    <row r="57" spans="1:17" x14ac:dyDescent="0.2">
      <c r="A57">
        <v>54</v>
      </c>
      <c r="B57">
        <v>10</v>
      </c>
      <c r="C57">
        <v>196</v>
      </c>
      <c r="D57">
        <v>12</v>
      </c>
      <c r="E57" s="11">
        <f t="shared" si="0"/>
        <v>2</v>
      </c>
      <c r="F57">
        <v>2</v>
      </c>
      <c r="G57">
        <v>2</v>
      </c>
      <c r="H57">
        <v>2</v>
      </c>
      <c r="I57">
        <v>3</v>
      </c>
      <c r="J57">
        <v>70</v>
      </c>
      <c r="K57">
        <f t="shared" si="1"/>
        <v>58.408863100845572</v>
      </c>
      <c r="L57" s="10">
        <f t="shared" si="2"/>
        <v>1</v>
      </c>
      <c r="M57" s="10">
        <f t="shared" si="3"/>
        <v>1</v>
      </c>
      <c r="N57" s="10">
        <f t="shared" si="4"/>
        <v>0</v>
      </c>
      <c r="O57" s="30">
        <f t="shared" si="5"/>
        <v>1</v>
      </c>
      <c r="P57" s="30" t="str">
        <f t="shared" si="6"/>
        <v>false</v>
      </c>
      <c r="Q57" s="4">
        <f t="shared" si="7"/>
        <v>1</v>
      </c>
    </row>
    <row r="58" spans="1:17" x14ac:dyDescent="0.2">
      <c r="A58">
        <v>55</v>
      </c>
      <c r="B58">
        <v>10</v>
      </c>
      <c r="C58">
        <v>197</v>
      </c>
      <c r="D58">
        <v>12</v>
      </c>
      <c r="E58" s="11">
        <f t="shared" si="0"/>
        <v>2</v>
      </c>
      <c r="F58">
        <v>2</v>
      </c>
      <c r="G58">
        <v>2</v>
      </c>
      <c r="H58">
        <v>2</v>
      </c>
      <c r="I58">
        <v>3</v>
      </c>
      <c r="J58">
        <v>70</v>
      </c>
      <c r="K58">
        <f t="shared" si="1"/>
        <v>58.408863100845572</v>
      </c>
      <c r="L58" s="10">
        <f t="shared" si="2"/>
        <v>1</v>
      </c>
      <c r="M58" s="10">
        <f t="shared" si="3"/>
        <v>1</v>
      </c>
      <c r="N58" s="10">
        <f t="shared" si="4"/>
        <v>0</v>
      </c>
      <c r="O58" s="30">
        <f t="shared" si="5"/>
        <v>1</v>
      </c>
      <c r="P58" s="30" t="str">
        <f t="shared" si="6"/>
        <v>false</v>
      </c>
      <c r="Q58" s="4">
        <f t="shared" si="7"/>
        <v>1</v>
      </c>
    </row>
    <row r="59" spans="1:17" x14ac:dyDescent="0.2">
      <c r="A59">
        <v>56</v>
      </c>
      <c r="B59">
        <v>10</v>
      </c>
      <c r="C59">
        <v>199</v>
      </c>
      <c r="D59">
        <v>4</v>
      </c>
      <c r="E59" s="11">
        <f t="shared" si="0"/>
        <v>2</v>
      </c>
      <c r="F59">
        <v>2</v>
      </c>
      <c r="G59">
        <v>2</v>
      </c>
      <c r="H59">
        <v>2</v>
      </c>
      <c r="I59">
        <v>3</v>
      </c>
      <c r="J59">
        <v>70</v>
      </c>
      <c r="K59">
        <f t="shared" si="1"/>
        <v>58.408863100845572</v>
      </c>
      <c r="L59" s="10">
        <f t="shared" si="2"/>
        <v>1</v>
      </c>
      <c r="M59" s="10">
        <f t="shared" si="3"/>
        <v>1</v>
      </c>
      <c r="N59" s="10">
        <f t="shared" si="4"/>
        <v>0</v>
      </c>
      <c r="O59" s="30">
        <f t="shared" si="5"/>
        <v>1</v>
      </c>
      <c r="P59" s="30" t="str">
        <f t="shared" si="6"/>
        <v>false</v>
      </c>
      <c r="Q59" s="4">
        <f t="shared" si="7"/>
        <v>1</v>
      </c>
    </row>
    <row r="60" spans="1:17" x14ac:dyDescent="0.2">
      <c r="A60">
        <v>57</v>
      </c>
      <c r="B60">
        <v>11</v>
      </c>
      <c r="C60" s="50">
        <v>200</v>
      </c>
      <c r="D60">
        <v>12</v>
      </c>
      <c r="E60" s="11">
        <f t="shared" si="0"/>
        <v>1</v>
      </c>
      <c r="F60">
        <v>0</v>
      </c>
      <c r="G60">
        <v>1</v>
      </c>
      <c r="H60">
        <v>2</v>
      </c>
      <c r="I60">
        <v>3</v>
      </c>
      <c r="J60">
        <v>42</v>
      </c>
      <c r="K60">
        <f t="shared" si="1"/>
        <v>-22.131002002103962</v>
      </c>
      <c r="L60" s="10">
        <f t="shared" si="2"/>
        <v>2.4469660924771288E-10</v>
      </c>
      <c r="M60" s="10">
        <f t="shared" si="3"/>
        <v>2.4469660924771288E-10</v>
      </c>
      <c r="N60" s="10">
        <f t="shared" si="4"/>
        <v>-22.131002002348659</v>
      </c>
      <c r="O60" s="30">
        <f t="shared" si="5"/>
        <v>0</v>
      </c>
      <c r="P60" s="30" t="str">
        <f t="shared" si="6"/>
        <v>true</v>
      </c>
      <c r="Q60" s="4">
        <f t="shared" si="7"/>
        <v>1</v>
      </c>
    </row>
    <row r="61" spans="1:17" x14ac:dyDescent="0.2">
      <c r="A61">
        <v>58</v>
      </c>
      <c r="B61">
        <v>11</v>
      </c>
      <c r="C61" s="50"/>
      <c r="D61">
        <v>12</v>
      </c>
      <c r="E61" s="11">
        <f t="shared" si="0"/>
        <v>2</v>
      </c>
      <c r="F61">
        <v>2</v>
      </c>
      <c r="G61">
        <v>1</v>
      </c>
      <c r="H61">
        <v>0</v>
      </c>
      <c r="I61">
        <v>3</v>
      </c>
      <c r="J61">
        <v>42</v>
      </c>
      <c r="K61">
        <f t="shared" si="1"/>
        <v>45.993284589044478</v>
      </c>
      <c r="L61" s="10">
        <f t="shared" si="2"/>
        <v>1</v>
      </c>
      <c r="M61" s="10">
        <f t="shared" si="3"/>
        <v>1</v>
      </c>
      <c r="N61" s="10">
        <f t="shared" si="4"/>
        <v>0</v>
      </c>
      <c r="O61">
        <f t="shared" si="5"/>
        <v>1</v>
      </c>
      <c r="P61" t="str">
        <f t="shared" si="6"/>
        <v>true</v>
      </c>
      <c r="Q61" s="4">
        <f t="shared" si="7"/>
        <v>2</v>
      </c>
    </row>
    <row r="62" spans="1:17" x14ac:dyDescent="0.2">
      <c r="A62">
        <v>59</v>
      </c>
      <c r="B62">
        <v>11</v>
      </c>
      <c r="C62" s="50">
        <v>201</v>
      </c>
      <c r="D62">
        <v>8</v>
      </c>
      <c r="E62" s="11">
        <f t="shared" si="0"/>
        <v>1</v>
      </c>
      <c r="F62">
        <v>0</v>
      </c>
      <c r="G62">
        <v>1</v>
      </c>
      <c r="H62">
        <v>2</v>
      </c>
      <c r="I62">
        <v>3</v>
      </c>
      <c r="J62">
        <v>42</v>
      </c>
      <c r="K62">
        <f t="shared" si="1"/>
        <v>-22.131002002103962</v>
      </c>
      <c r="L62" s="10">
        <f t="shared" si="2"/>
        <v>2.4469660924771288E-10</v>
      </c>
      <c r="M62" s="10">
        <f t="shared" si="3"/>
        <v>2.4469660924771288E-10</v>
      </c>
      <c r="N62" s="10">
        <f t="shared" si="4"/>
        <v>-22.131002002348659</v>
      </c>
      <c r="O62" s="30">
        <f t="shared" si="5"/>
        <v>0</v>
      </c>
      <c r="P62" s="30" t="str">
        <f t="shared" si="6"/>
        <v>true</v>
      </c>
      <c r="Q62" s="4">
        <f t="shared" si="7"/>
        <v>1</v>
      </c>
    </row>
    <row r="63" spans="1:17" x14ac:dyDescent="0.2">
      <c r="A63">
        <v>60</v>
      </c>
      <c r="B63">
        <v>11</v>
      </c>
      <c r="C63" s="50"/>
      <c r="D63">
        <v>8</v>
      </c>
      <c r="E63" s="11">
        <f t="shared" si="0"/>
        <v>2</v>
      </c>
      <c r="F63">
        <v>2</v>
      </c>
      <c r="G63">
        <v>1</v>
      </c>
      <c r="H63">
        <v>0</v>
      </c>
      <c r="I63">
        <v>3</v>
      </c>
      <c r="J63">
        <v>42</v>
      </c>
      <c r="K63">
        <f t="shared" si="1"/>
        <v>45.993284589044478</v>
      </c>
      <c r="L63" s="10">
        <f t="shared" si="2"/>
        <v>1</v>
      </c>
      <c r="M63" s="10">
        <f t="shared" si="3"/>
        <v>1</v>
      </c>
      <c r="N63" s="10">
        <f t="shared" si="4"/>
        <v>0</v>
      </c>
      <c r="O63">
        <f t="shared" si="5"/>
        <v>1</v>
      </c>
      <c r="P63" t="str">
        <f t="shared" si="6"/>
        <v>true</v>
      </c>
      <c r="Q63" s="4">
        <f t="shared" si="7"/>
        <v>2</v>
      </c>
    </row>
    <row r="64" spans="1:17" x14ac:dyDescent="0.2">
      <c r="A64">
        <v>61</v>
      </c>
      <c r="B64">
        <v>11</v>
      </c>
      <c r="C64" s="50">
        <v>202</v>
      </c>
      <c r="D64">
        <v>10</v>
      </c>
      <c r="E64" s="11">
        <f t="shared" si="0"/>
        <v>1</v>
      </c>
      <c r="F64">
        <v>0</v>
      </c>
      <c r="G64">
        <v>1</v>
      </c>
      <c r="H64">
        <v>2</v>
      </c>
      <c r="I64">
        <v>3</v>
      </c>
      <c r="J64">
        <v>42</v>
      </c>
      <c r="K64">
        <f t="shared" si="1"/>
        <v>-22.131002002103962</v>
      </c>
      <c r="L64" s="10">
        <f t="shared" si="2"/>
        <v>2.4469660924771288E-10</v>
      </c>
      <c r="M64" s="10">
        <f t="shared" si="3"/>
        <v>2.4469660924771288E-10</v>
      </c>
      <c r="N64" s="10">
        <f t="shared" si="4"/>
        <v>-22.131002002348659</v>
      </c>
      <c r="O64" s="30">
        <f t="shared" si="5"/>
        <v>0</v>
      </c>
      <c r="P64" s="30" t="str">
        <f t="shared" si="6"/>
        <v>true</v>
      </c>
      <c r="Q64" s="4">
        <f t="shared" si="7"/>
        <v>1</v>
      </c>
    </row>
    <row r="65" spans="1:17" x14ac:dyDescent="0.2">
      <c r="A65">
        <v>62</v>
      </c>
      <c r="B65">
        <v>11</v>
      </c>
      <c r="C65" s="50"/>
      <c r="D65">
        <v>10</v>
      </c>
      <c r="E65" s="11">
        <f t="shared" si="0"/>
        <v>2</v>
      </c>
      <c r="F65">
        <v>2</v>
      </c>
      <c r="G65">
        <v>1</v>
      </c>
      <c r="H65">
        <v>0</v>
      </c>
      <c r="I65">
        <v>3</v>
      </c>
      <c r="J65">
        <v>42</v>
      </c>
      <c r="K65">
        <f t="shared" si="1"/>
        <v>45.993284589044478</v>
      </c>
      <c r="L65" s="10">
        <f t="shared" si="2"/>
        <v>1</v>
      </c>
      <c r="M65" s="10">
        <f t="shared" si="3"/>
        <v>1</v>
      </c>
      <c r="N65" s="10">
        <f t="shared" si="4"/>
        <v>0</v>
      </c>
      <c r="O65">
        <f t="shared" si="5"/>
        <v>1</v>
      </c>
      <c r="P65" t="str">
        <f t="shared" si="6"/>
        <v>true</v>
      </c>
      <c r="Q65" s="4">
        <f t="shared" si="7"/>
        <v>2</v>
      </c>
    </row>
    <row r="66" spans="1:17" x14ac:dyDescent="0.2">
      <c r="A66">
        <v>63</v>
      </c>
      <c r="B66">
        <v>11</v>
      </c>
      <c r="C66" s="50">
        <v>203</v>
      </c>
      <c r="D66">
        <v>9</v>
      </c>
      <c r="E66" s="11">
        <f t="shared" si="0"/>
        <v>1</v>
      </c>
      <c r="F66">
        <v>0</v>
      </c>
      <c r="G66">
        <v>1</v>
      </c>
      <c r="H66">
        <v>2</v>
      </c>
      <c r="I66">
        <v>3</v>
      </c>
      <c r="J66">
        <v>42</v>
      </c>
      <c r="K66">
        <f t="shared" si="1"/>
        <v>-22.131002002103962</v>
      </c>
      <c r="L66" s="10">
        <f t="shared" si="2"/>
        <v>2.4469660924771288E-10</v>
      </c>
      <c r="M66" s="10">
        <f t="shared" si="3"/>
        <v>2.4469660924771288E-10</v>
      </c>
      <c r="N66" s="10">
        <f t="shared" si="4"/>
        <v>-22.131002002348659</v>
      </c>
      <c r="O66" s="30">
        <f t="shared" si="5"/>
        <v>0</v>
      </c>
      <c r="P66" s="30" t="str">
        <f t="shared" si="6"/>
        <v>true</v>
      </c>
      <c r="Q66" s="4">
        <f t="shared" si="7"/>
        <v>1</v>
      </c>
    </row>
    <row r="67" spans="1:17" x14ac:dyDescent="0.2">
      <c r="A67">
        <v>64</v>
      </c>
      <c r="B67">
        <v>11</v>
      </c>
      <c r="C67" s="50"/>
      <c r="D67">
        <v>9</v>
      </c>
      <c r="E67" s="11">
        <f t="shared" si="0"/>
        <v>2</v>
      </c>
      <c r="F67">
        <v>2</v>
      </c>
      <c r="G67">
        <v>1</v>
      </c>
      <c r="H67">
        <v>0</v>
      </c>
      <c r="I67">
        <v>3</v>
      </c>
      <c r="J67">
        <v>42</v>
      </c>
      <c r="K67">
        <f t="shared" si="1"/>
        <v>45.993284589044478</v>
      </c>
      <c r="L67" s="10">
        <f t="shared" si="2"/>
        <v>1</v>
      </c>
      <c r="M67" s="10">
        <f t="shared" si="3"/>
        <v>1</v>
      </c>
      <c r="N67" s="10">
        <f t="shared" si="4"/>
        <v>0</v>
      </c>
      <c r="O67">
        <f t="shared" si="5"/>
        <v>1</v>
      </c>
      <c r="P67" t="str">
        <f t="shared" si="6"/>
        <v>true</v>
      </c>
      <c r="Q67" s="4">
        <f t="shared" si="7"/>
        <v>2</v>
      </c>
    </row>
    <row r="68" spans="1:17" x14ac:dyDescent="0.2">
      <c r="A68">
        <v>65</v>
      </c>
      <c r="B68">
        <v>11</v>
      </c>
      <c r="C68" s="50">
        <v>204</v>
      </c>
      <c r="D68">
        <v>10</v>
      </c>
      <c r="E68" s="11">
        <f t="shared" si="0"/>
        <v>1</v>
      </c>
      <c r="F68">
        <v>0</v>
      </c>
      <c r="G68">
        <v>1</v>
      </c>
      <c r="H68">
        <v>2</v>
      </c>
      <c r="I68">
        <v>3</v>
      </c>
      <c r="J68">
        <v>42</v>
      </c>
      <c r="K68">
        <f t="shared" si="1"/>
        <v>-22.131002002103962</v>
      </c>
      <c r="L68" s="10">
        <f t="shared" si="2"/>
        <v>2.4469660924771288E-10</v>
      </c>
      <c r="M68" s="10">
        <f t="shared" si="3"/>
        <v>2.4469660924771288E-10</v>
      </c>
      <c r="N68" s="10">
        <f t="shared" si="4"/>
        <v>-22.131002002348659</v>
      </c>
      <c r="O68" s="30">
        <f t="shared" si="5"/>
        <v>0</v>
      </c>
      <c r="P68" s="30" t="str">
        <f t="shared" si="6"/>
        <v>true</v>
      </c>
      <c r="Q68" s="4">
        <f t="shared" si="7"/>
        <v>1</v>
      </c>
    </row>
    <row r="69" spans="1:17" x14ac:dyDescent="0.2">
      <c r="A69">
        <v>66</v>
      </c>
      <c r="B69">
        <v>11</v>
      </c>
      <c r="C69" s="50"/>
      <c r="D69">
        <v>10</v>
      </c>
      <c r="E69" s="11">
        <f t="shared" ref="E69:E117" si="9">IF(J69&gt;=$J$145,1,0)+IF(F69&gt;$F$145,1,0)</f>
        <v>2</v>
      </c>
      <c r="F69">
        <v>2</v>
      </c>
      <c r="G69">
        <v>1</v>
      </c>
      <c r="H69">
        <v>0</v>
      </c>
      <c r="I69">
        <v>3</v>
      </c>
      <c r="J69">
        <v>42</v>
      </c>
      <c r="K69">
        <f t="shared" ref="K69:K117" si="10">$E$2+SUMPRODUCT($F$2:$J$2,F69:J69)</f>
        <v>45.993284589044478</v>
      </c>
      <c r="L69" s="10">
        <f t="shared" ref="L69:L117" si="11">EXP(K69)/(1+EXP(K69))</f>
        <v>1</v>
      </c>
      <c r="M69" s="10">
        <f t="shared" ref="M69:M117" si="12">IF(E69,L69,1-L69)</f>
        <v>1</v>
      </c>
      <c r="N69" s="10">
        <f t="shared" ref="N69:N117" si="13">LN(M69)</f>
        <v>0</v>
      </c>
      <c r="O69">
        <f t="shared" ref="O69:O117" si="14">IF(L69&gt;0.5,1,0)</f>
        <v>1</v>
      </c>
      <c r="P69" t="str">
        <f t="shared" ref="P69:P116" si="15">IF(G69=1,"true","false")</f>
        <v>true</v>
      </c>
      <c r="Q69" s="4">
        <f t="shared" ref="Q69:Q117" si="16">IF(O69=1,1,0)+IF(P69="true",1,0)</f>
        <v>2</v>
      </c>
    </row>
    <row r="70" spans="1:17" x14ac:dyDescent="0.2">
      <c r="A70">
        <v>67</v>
      </c>
      <c r="B70">
        <v>11</v>
      </c>
      <c r="C70" s="50">
        <v>205</v>
      </c>
      <c r="D70">
        <v>6</v>
      </c>
      <c r="E70" s="11">
        <f t="shared" si="9"/>
        <v>1</v>
      </c>
      <c r="F70">
        <v>0</v>
      </c>
      <c r="G70">
        <v>1</v>
      </c>
      <c r="H70">
        <v>2</v>
      </c>
      <c r="I70">
        <v>3</v>
      </c>
      <c r="J70">
        <v>42</v>
      </c>
      <c r="K70">
        <f t="shared" si="10"/>
        <v>-22.131002002103962</v>
      </c>
      <c r="L70" s="10">
        <f t="shared" si="11"/>
        <v>2.4469660924771288E-10</v>
      </c>
      <c r="M70" s="10">
        <f t="shared" si="12"/>
        <v>2.4469660924771288E-10</v>
      </c>
      <c r="N70" s="10">
        <f t="shared" si="13"/>
        <v>-22.131002002348659</v>
      </c>
      <c r="O70" s="30">
        <f t="shared" si="14"/>
        <v>0</v>
      </c>
      <c r="P70" s="30" t="str">
        <f t="shared" si="15"/>
        <v>true</v>
      </c>
      <c r="Q70" s="4">
        <f t="shared" si="16"/>
        <v>1</v>
      </c>
    </row>
    <row r="71" spans="1:17" x14ac:dyDescent="0.2">
      <c r="A71">
        <v>68</v>
      </c>
      <c r="B71">
        <v>11</v>
      </c>
      <c r="C71" s="50"/>
      <c r="D71">
        <v>6</v>
      </c>
      <c r="E71" s="11">
        <f t="shared" si="9"/>
        <v>2</v>
      </c>
      <c r="F71">
        <v>2</v>
      </c>
      <c r="G71">
        <v>1</v>
      </c>
      <c r="H71">
        <v>0</v>
      </c>
      <c r="I71">
        <v>3</v>
      </c>
      <c r="J71">
        <v>42</v>
      </c>
      <c r="K71">
        <f t="shared" si="10"/>
        <v>45.993284589044478</v>
      </c>
      <c r="L71" s="10">
        <f t="shared" si="11"/>
        <v>1</v>
      </c>
      <c r="M71" s="10">
        <f t="shared" si="12"/>
        <v>1</v>
      </c>
      <c r="N71" s="10">
        <f t="shared" si="13"/>
        <v>0</v>
      </c>
      <c r="O71">
        <f t="shared" si="14"/>
        <v>1</v>
      </c>
      <c r="P71" t="str">
        <f t="shared" si="15"/>
        <v>true</v>
      </c>
      <c r="Q71" s="4">
        <f t="shared" si="16"/>
        <v>2</v>
      </c>
    </row>
    <row r="72" spans="1:17" x14ac:dyDescent="0.2">
      <c r="A72">
        <v>69</v>
      </c>
      <c r="B72">
        <v>11</v>
      </c>
      <c r="C72" s="50">
        <v>206</v>
      </c>
      <c r="D72">
        <v>12</v>
      </c>
      <c r="E72" s="11">
        <f t="shared" si="9"/>
        <v>1</v>
      </c>
      <c r="F72">
        <v>0</v>
      </c>
      <c r="G72">
        <v>1</v>
      </c>
      <c r="H72">
        <v>2</v>
      </c>
      <c r="I72">
        <v>3</v>
      </c>
      <c r="J72">
        <v>42</v>
      </c>
      <c r="K72">
        <f t="shared" si="10"/>
        <v>-22.131002002103962</v>
      </c>
      <c r="L72" s="10">
        <f t="shared" si="11"/>
        <v>2.4469660924771288E-10</v>
      </c>
      <c r="M72" s="10">
        <f t="shared" si="12"/>
        <v>2.4469660924771288E-10</v>
      </c>
      <c r="N72" s="10">
        <f t="shared" si="13"/>
        <v>-22.131002002348659</v>
      </c>
      <c r="O72" s="30">
        <f t="shared" si="14"/>
        <v>0</v>
      </c>
      <c r="P72" s="30" t="str">
        <f t="shared" si="15"/>
        <v>true</v>
      </c>
      <c r="Q72" s="4">
        <f t="shared" si="16"/>
        <v>1</v>
      </c>
    </row>
    <row r="73" spans="1:17" x14ac:dyDescent="0.2">
      <c r="A73">
        <v>70</v>
      </c>
      <c r="B73">
        <v>11</v>
      </c>
      <c r="C73" s="50"/>
      <c r="D73">
        <v>12</v>
      </c>
      <c r="E73" s="11">
        <f t="shared" si="9"/>
        <v>2</v>
      </c>
      <c r="F73">
        <v>2</v>
      </c>
      <c r="G73">
        <v>1</v>
      </c>
      <c r="H73">
        <v>0</v>
      </c>
      <c r="I73">
        <v>3</v>
      </c>
      <c r="J73">
        <v>42</v>
      </c>
      <c r="K73">
        <f t="shared" si="10"/>
        <v>45.993284589044478</v>
      </c>
      <c r="L73" s="10">
        <f t="shared" si="11"/>
        <v>1</v>
      </c>
      <c r="M73" s="10">
        <f t="shared" si="12"/>
        <v>1</v>
      </c>
      <c r="N73" s="10">
        <f t="shared" si="13"/>
        <v>0</v>
      </c>
      <c r="O73">
        <f t="shared" si="14"/>
        <v>1</v>
      </c>
      <c r="P73" t="str">
        <f t="shared" si="15"/>
        <v>true</v>
      </c>
      <c r="Q73" s="4">
        <f t="shared" si="16"/>
        <v>2</v>
      </c>
    </row>
    <row r="74" spans="1:17" x14ac:dyDescent="0.2">
      <c r="A74">
        <v>71</v>
      </c>
      <c r="B74">
        <v>11</v>
      </c>
      <c r="C74" s="50">
        <v>207</v>
      </c>
      <c r="D74">
        <v>7</v>
      </c>
      <c r="E74" s="11">
        <f t="shared" si="9"/>
        <v>1</v>
      </c>
      <c r="F74">
        <v>0</v>
      </c>
      <c r="G74">
        <v>1</v>
      </c>
      <c r="H74">
        <v>2</v>
      </c>
      <c r="I74">
        <v>3</v>
      </c>
      <c r="J74">
        <v>42</v>
      </c>
      <c r="K74">
        <f t="shared" si="10"/>
        <v>-22.131002002103962</v>
      </c>
      <c r="L74" s="10">
        <f t="shared" si="11"/>
        <v>2.4469660924771288E-10</v>
      </c>
      <c r="M74" s="10">
        <f t="shared" si="12"/>
        <v>2.4469660924771288E-10</v>
      </c>
      <c r="N74" s="10">
        <f t="shared" si="13"/>
        <v>-22.131002002348659</v>
      </c>
      <c r="O74" s="30">
        <f t="shared" si="14"/>
        <v>0</v>
      </c>
      <c r="P74" s="30" t="str">
        <f t="shared" si="15"/>
        <v>true</v>
      </c>
      <c r="Q74" s="4">
        <f t="shared" si="16"/>
        <v>1</v>
      </c>
    </row>
    <row r="75" spans="1:17" x14ac:dyDescent="0.2">
      <c r="A75">
        <v>72</v>
      </c>
      <c r="B75">
        <v>11</v>
      </c>
      <c r="C75" s="50"/>
      <c r="D75">
        <v>7</v>
      </c>
      <c r="E75" s="11">
        <f t="shared" si="9"/>
        <v>2</v>
      </c>
      <c r="F75">
        <v>2</v>
      </c>
      <c r="G75">
        <v>1</v>
      </c>
      <c r="H75">
        <v>0</v>
      </c>
      <c r="I75">
        <v>3</v>
      </c>
      <c r="J75">
        <v>42</v>
      </c>
      <c r="K75">
        <f t="shared" si="10"/>
        <v>45.993284589044478</v>
      </c>
      <c r="L75" s="10">
        <f t="shared" si="11"/>
        <v>1</v>
      </c>
      <c r="M75" s="10">
        <f t="shared" si="12"/>
        <v>1</v>
      </c>
      <c r="N75" s="10">
        <f t="shared" si="13"/>
        <v>0</v>
      </c>
      <c r="O75">
        <f t="shared" si="14"/>
        <v>1</v>
      </c>
      <c r="P75" t="str">
        <f t="shared" si="15"/>
        <v>true</v>
      </c>
      <c r="Q75" s="4">
        <f t="shared" si="16"/>
        <v>2</v>
      </c>
    </row>
    <row r="76" spans="1:17" x14ac:dyDescent="0.2">
      <c r="A76">
        <v>73</v>
      </c>
      <c r="B76">
        <v>11</v>
      </c>
      <c r="C76" s="50">
        <v>208</v>
      </c>
      <c r="D76">
        <v>8</v>
      </c>
      <c r="E76" s="11">
        <f t="shared" si="9"/>
        <v>1</v>
      </c>
      <c r="F76">
        <v>0</v>
      </c>
      <c r="G76">
        <v>1</v>
      </c>
      <c r="H76">
        <v>2</v>
      </c>
      <c r="I76">
        <v>3</v>
      </c>
      <c r="J76">
        <v>42</v>
      </c>
      <c r="K76">
        <f t="shared" si="10"/>
        <v>-22.131002002103962</v>
      </c>
      <c r="L76" s="10">
        <f t="shared" si="11"/>
        <v>2.4469660924771288E-10</v>
      </c>
      <c r="M76" s="10">
        <f t="shared" si="12"/>
        <v>2.4469660924771288E-10</v>
      </c>
      <c r="N76" s="10">
        <f t="shared" si="13"/>
        <v>-22.131002002348659</v>
      </c>
      <c r="O76" s="30">
        <f t="shared" si="14"/>
        <v>0</v>
      </c>
      <c r="P76" s="30" t="str">
        <f t="shared" si="15"/>
        <v>true</v>
      </c>
      <c r="Q76" s="4">
        <f t="shared" si="16"/>
        <v>1</v>
      </c>
    </row>
    <row r="77" spans="1:17" x14ac:dyDescent="0.2">
      <c r="A77">
        <v>74</v>
      </c>
      <c r="B77">
        <v>11</v>
      </c>
      <c r="C77" s="50"/>
      <c r="D77">
        <v>8</v>
      </c>
      <c r="E77" s="11">
        <f t="shared" si="9"/>
        <v>2</v>
      </c>
      <c r="F77">
        <v>2</v>
      </c>
      <c r="G77">
        <v>1</v>
      </c>
      <c r="H77">
        <v>0</v>
      </c>
      <c r="I77">
        <v>3</v>
      </c>
      <c r="J77">
        <v>42</v>
      </c>
      <c r="K77">
        <f t="shared" si="10"/>
        <v>45.993284589044478</v>
      </c>
      <c r="L77" s="10">
        <f t="shared" si="11"/>
        <v>1</v>
      </c>
      <c r="M77" s="10">
        <f t="shared" si="12"/>
        <v>1</v>
      </c>
      <c r="N77" s="10">
        <f t="shared" si="13"/>
        <v>0</v>
      </c>
      <c r="O77">
        <f t="shared" si="14"/>
        <v>1</v>
      </c>
      <c r="P77" t="str">
        <f t="shared" si="15"/>
        <v>true</v>
      </c>
      <c r="Q77" s="4">
        <f t="shared" si="16"/>
        <v>2</v>
      </c>
    </row>
    <row r="78" spans="1:17" x14ac:dyDescent="0.2">
      <c r="A78">
        <v>75</v>
      </c>
      <c r="B78">
        <v>11</v>
      </c>
      <c r="C78" s="50">
        <v>209</v>
      </c>
      <c r="D78">
        <v>9</v>
      </c>
      <c r="E78" s="11">
        <f t="shared" si="9"/>
        <v>1</v>
      </c>
      <c r="F78">
        <v>0</v>
      </c>
      <c r="G78">
        <v>1</v>
      </c>
      <c r="H78">
        <v>2</v>
      </c>
      <c r="I78">
        <v>3</v>
      </c>
      <c r="J78">
        <v>42</v>
      </c>
      <c r="K78">
        <f t="shared" si="10"/>
        <v>-22.131002002103962</v>
      </c>
      <c r="L78" s="10">
        <f t="shared" si="11"/>
        <v>2.4469660924771288E-10</v>
      </c>
      <c r="M78" s="10">
        <f t="shared" si="12"/>
        <v>2.4469660924771288E-10</v>
      </c>
      <c r="N78" s="10">
        <f t="shared" si="13"/>
        <v>-22.131002002348659</v>
      </c>
      <c r="O78" s="30">
        <f t="shared" si="14"/>
        <v>0</v>
      </c>
      <c r="P78" s="30" t="str">
        <f t="shared" si="15"/>
        <v>true</v>
      </c>
      <c r="Q78" s="4">
        <f t="shared" si="16"/>
        <v>1</v>
      </c>
    </row>
    <row r="79" spans="1:17" x14ac:dyDescent="0.2">
      <c r="A79">
        <v>76</v>
      </c>
      <c r="B79">
        <v>11</v>
      </c>
      <c r="C79" s="50"/>
      <c r="D79">
        <v>9</v>
      </c>
      <c r="E79" s="11">
        <f t="shared" si="9"/>
        <v>2</v>
      </c>
      <c r="F79">
        <v>2</v>
      </c>
      <c r="G79">
        <v>1</v>
      </c>
      <c r="H79">
        <v>0</v>
      </c>
      <c r="I79">
        <v>3</v>
      </c>
      <c r="J79">
        <v>42</v>
      </c>
      <c r="K79">
        <f t="shared" si="10"/>
        <v>45.993284589044478</v>
      </c>
      <c r="L79" s="10">
        <f t="shared" si="11"/>
        <v>1</v>
      </c>
      <c r="M79" s="10">
        <f t="shared" si="12"/>
        <v>1</v>
      </c>
      <c r="N79" s="10">
        <f t="shared" si="13"/>
        <v>0</v>
      </c>
      <c r="O79">
        <f t="shared" si="14"/>
        <v>1</v>
      </c>
      <c r="P79" t="str">
        <f t="shared" si="15"/>
        <v>true</v>
      </c>
      <c r="Q79" s="4">
        <f t="shared" si="16"/>
        <v>2</v>
      </c>
    </row>
    <row r="80" spans="1:17" x14ac:dyDescent="0.2">
      <c r="A80">
        <v>77</v>
      </c>
      <c r="B80">
        <v>11</v>
      </c>
      <c r="C80" s="50">
        <v>210</v>
      </c>
      <c r="D80">
        <v>6</v>
      </c>
      <c r="E80" s="11">
        <f t="shared" si="9"/>
        <v>1</v>
      </c>
      <c r="F80">
        <v>0</v>
      </c>
      <c r="G80">
        <v>1</v>
      </c>
      <c r="H80">
        <v>2</v>
      </c>
      <c r="I80">
        <v>3</v>
      </c>
      <c r="J80">
        <v>42</v>
      </c>
      <c r="K80">
        <f t="shared" si="10"/>
        <v>-22.131002002103962</v>
      </c>
      <c r="L80" s="10">
        <f t="shared" si="11"/>
        <v>2.4469660924771288E-10</v>
      </c>
      <c r="M80" s="10">
        <f t="shared" si="12"/>
        <v>2.4469660924771288E-10</v>
      </c>
      <c r="N80" s="10">
        <f t="shared" si="13"/>
        <v>-22.131002002348659</v>
      </c>
      <c r="O80" s="30">
        <f t="shared" si="14"/>
        <v>0</v>
      </c>
      <c r="P80" s="30" t="str">
        <f t="shared" si="15"/>
        <v>true</v>
      </c>
      <c r="Q80" s="4">
        <f t="shared" si="16"/>
        <v>1</v>
      </c>
    </row>
    <row r="81" spans="1:17" x14ac:dyDescent="0.2">
      <c r="A81">
        <v>78</v>
      </c>
      <c r="B81">
        <v>11</v>
      </c>
      <c r="C81" s="50"/>
      <c r="D81">
        <v>6</v>
      </c>
      <c r="E81" s="11">
        <f t="shared" si="9"/>
        <v>2</v>
      </c>
      <c r="F81">
        <v>2</v>
      </c>
      <c r="G81">
        <v>1</v>
      </c>
      <c r="H81">
        <v>0</v>
      </c>
      <c r="I81">
        <v>3</v>
      </c>
      <c r="J81">
        <v>42</v>
      </c>
      <c r="K81">
        <f t="shared" si="10"/>
        <v>45.993284589044478</v>
      </c>
      <c r="L81" s="10">
        <f t="shared" si="11"/>
        <v>1</v>
      </c>
      <c r="M81" s="10">
        <f t="shared" si="12"/>
        <v>1</v>
      </c>
      <c r="N81" s="10">
        <f t="shared" si="13"/>
        <v>0</v>
      </c>
      <c r="O81">
        <f t="shared" si="14"/>
        <v>1</v>
      </c>
      <c r="P81" t="str">
        <f t="shared" si="15"/>
        <v>true</v>
      </c>
      <c r="Q81" s="4">
        <f t="shared" si="16"/>
        <v>2</v>
      </c>
    </row>
    <row r="82" spans="1:17" x14ac:dyDescent="0.2">
      <c r="A82">
        <v>79</v>
      </c>
      <c r="B82">
        <v>11</v>
      </c>
      <c r="C82" s="50">
        <v>211</v>
      </c>
      <c r="D82">
        <v>11</v>
      </c>
      <c r="E82" s="11">
        <f t="shared" si="9"/>
        <v>1</v>
      </c>
      <c r="F82">
        <v>0</v>
      </c>
      <c r="G82">
        <v>1</v>
      </c>
      <c r="H82">
        <v>2</v>
      </c>
      <c r="I82">
        <v>3</v>
      </c>
      <c r="J82">
        <v>42</v>
      </c>
      <c r="K82">
        <f t="shared" si="10"/>
        <v>-22.131002002103962</v>
      </c>
      <c r="L82" s="10">
        <f t="shared" si="11"/>
        <v>2.4469660924771288E-10</v>
      </c>
      <c r="M82" s="10">
        <f t="shared" si="12"/>
        <v>2.4469660924771288E-10</v>
      </c>
      <c r="N82" s="10">
        <f t="shared" si="13"/>
        <v>-22.131002002348659</v>
      </c>
      <c r="O82" s="30">
        <f t="shared" si="14"/>
        <v>0</v>
      </c>
      <c r="P82" s="30" t="str">
        <f t="shared" si="15"/>
        <v>true</v>
      </c>
      <c r="Q82" s="4">
        <f t="shared" si="16"/>
        <v>1</v>
      </c>
    </row>
    <row r="83" spans="1:17" x14ac:dyDescent="0.2">
      <c r="A83">
        <v>80</v>
      </c>
      <c r="B83">
        <v>11</v>
      </c>
      <c r="C83" s="50"/>
      <c r="D83">
        <v>11</v>
      </c>
      <c r="E83" s="11">
        <f t="shared" si="9"/>
        <v>2</v>
      </c>
      <c r="F83">
        <v>2</v>
      </c>
      <c r="G83">
        <v>1</v>
      </c>
      <c r="H83">
        <v>0</v>
      </c>
      <c r="I83">
        <v>3</v>
      </c>
      <c r="J83">
        <v>42</v>
      </c>
      <c r="K83">
        <f t="shared" si="10"/>
        <v>45.993284589044478</v>
      </c>
      <c r="L83" s="10">
        <f t="shared" si="11"/>
        <v>1</v>
      </c>
      <c r="M83" s="10">
        <f t="shared" si="12"/>
        <v>1</v>
      </c>
      <c r="N83" s="10">
        <f t="shared" si="13"/>
        <v>0</v>
      </c>
      <c r="O83">
        <f t="shared" si="14"/>
        <v>1</v>
      </c>
      <c r="P83" t="str">
        <f t="shared" si="15"/>
        <v>true</v>
      </c>
      <c r="Q83" s="4">
        <f t="shared" si="16"/>
        <v>2</v>
      </c>
    </row>
    <row r="84" spans="1:17" x14ac:dyDescent="0.2">
      <c r="A84">
        <v>81</v>
      </c>
      <c r="B84">
        <v>11</v>
      </c>
      <c r="C84" s="50">
        <v>212</v>
      </c>
      <c r="D84">
        <v>7</v>
      </c>
      <c r="E84" s="11">
        <f t="shared" si="9"/>
        <v>1</v>
      </c>
      <c r="F84">
        <v>0</v>
      </c>
      <c r="G84">
        <v>1</v>
      </c>
      <c r="H84">
        <v>2</v>
      </c>
      <c r="I84">
        <v>3</v>
      </c>
      <c r="J84">
        <v>42</v>
      </c>
      <c r="K84">
        <f t="shared" si="10"/>
        <v>-22.131002002103962</v>
      </c>
      <c r="L84" s="10">
        <f t="shared" si="11"/>
        <v>2.4469660924771288E-10</v>
      </c>
      <c r="M84" s="10">
        <f t="shared" si="12"/>
        <v>2.4469660924771288E-10</v>
      </c>
      <c r="N84" s="10">
        <f t="shared" si="13"/>
        <v>-22.131002002348659</v>
      </c>
      <c r="O84" s="30">
        <f t="shared" si="14"/>
        <v>0</v>
      </c>
      <c r="P84" s="30" t="str">
        <f t="shared" si="15"/>
        <v>true</v>
      </c>
      <c r="Q84" s="4">
        <f t="shared" si="16"/>
        <v>1</v>
      </c>
    </row>
    <row r="85" spans="1:17" x14ac:dyDescent="0.2">
      <c r="A85">
        <v>82</v>
      </c>
      <c r="B85">
        <v>11</v>
      </c>
      <c r="C85" s="50"/>
      <c r="D85">
        <v>7</v>
      </c>
      <c r="E85" s="11">
        <f t="shared" si="9"/>
        <v>2</v>
      </c>
      <c r="F85">
        <v>2</v>
      </c>
      <c r="G85">
        <v>1</v>
      </c>
      <c r="H85">
        <v>0</v>
      </c>
      <c r="I85">
        <v>3</v>
      </c>
      <c r="J85">
        <v>42</v>
      </c>
      <c r="K85">
        <f t="shared" si="10"/>
        <v>45.993284589044478</v>
      </c>
      <c r="L85" s="10">
        <f t="shared" si="11"/>
        <v>1</v>
      </c>
      <c r="M85" s="10">
        <f t="shared" si="12"/>
        <v>1</v>
      </c>
      <c r="N85" s="10">
        <f t="shared" si="13"/>
        <v>0</v>
      </c>
      <c r="O85">
        <f t="shared" si="14"/>
        <v>1</v>
      </c>
      <c r="P85" t="str">
        <f t="shared" si="15"/>
        <v>true</v>
      </c>
      <c r="Q85" s="4">
        <f t="shared" si="16"/>
        <v>2</v>
      </c>
    </row>
    <row r="86" spans="1:17" x14ac:dyDescent="0.2">
      <c r="A86">
        <v>83</v>
      </c>
      <c r="B86">
        <v>11</v>
      </c>
      <c r="C86" s="50">
        <v>213</v>
      </c>
      <c r="D86">
        <v>6</v>
      </c>
      <c r="E86" s="11">
        <f t="shared" si="9"/>
        <v>1</v>
      </c>
      <c r="F86">
        <v>0</v>
      </c>
      <c r="G86">
        <v>1</v>
      </c>
      <c r="H86">
        <v>2</v>
      </c>
      <c r="I86">
        <v>3</v>
      </c>
      <c r="J86">
        <v>42</v>
      </c>
      <c r="K86">
        <f t="shared" si="10"/>
        <v>-22.131002002103962</v>
      </c>
      <c r="L86" s="10">
        <f t="shared" si="11"/>
        <v>2.4469660924771288E-10</v>
      </c>
      <c r="M86" s="10">
        <f t="shared" si="12"/>
        <v>2.4469660924771288E-10</v>
      </c>
      <c r="N86" s="10">
        <f t="shared" si="13"/>
        <v>-22.131002002348659</v>
      </c>
      <c r="O86" s="30">
        <f t="shared" si="14"/>
        <v>0</v>
      </c>
      <c r="P86" s="30" t="str">
        <f t="shared" si="15"/>
        <v>true</v>
      </c>
      <c r="Q86" s="4">
        <f t="shared" si="16"/>
        <v>1</v>
      </c>
    </row>
    <row r="87" spans="1:17" x14ac:dyDescent="0.2">
      <c r="A87">
        <v>84</v>
      </c>
      <c r="B87">
        <v>11</v>
      </c>
      <c r="C87" s="50"/>
      <c r="D87">
        <v>6</v>
      </c>
      <c r="E87" s="11">
        <f t="shared" si="9"/>
        <v>2</v>
      </c>
      <c r="F87">
        <v>2</v>
      </c>
      <c r="G87">
        <v>1</v>
      </c>
      <c r="H87">
        <v>0</v>
      </c>
      <c r="I87">
        <v>3</v>
      </c>
      <c r="J87">
        <v>42</v>
      </c>
      <c r="K87">
        <f t="shared" si="10"/>
        <v>45.993284589044478</v>
      </c>
      <c r="L87" s="10">
        <f t="shared" si="11"/>
        <v>1</v>
      </c>
      <c r="M87" s="10">
        <f t="shared" si="12"/>
        <v>1</v>
      </c>
      <c r="N87" s="10">
        <f t="shared" si="13"/>
        <v>0</v>
      </c>
      <c r="O87">
        <f t="shared" si="14"/>
        <v>1</v>
      </c>
      <c r="P87" t="str">
        <f t="shared" si="15"/>
        <v>true</v>
      </c>
      <c r="Q87" s="4">
        <f t="shared" si="16"/>
        <v>2</v>
      </c>
    </row>
    <row r="88" spans="1:17" x14ac:dyDescent="0.2">
      <c r="A88">
        <v>85</v>
      </c>
      <c r="B88">
        <v>11</v>
      </c>
      <c r="C88" s="50">
        <v>214</v>
      </c>
      <c r="D88">
        <v>11</v>
      </c>
      <c r="E88" s="11">
        <f t="shared" si="9"/>
        <v>1</v>
      </c>
      <c r="F88">
        <v>0</v>
      </c>
      <c r="G88">
        <v>1</v>
      </c>
      <c r="H88">
        <v>2</v>
      </c>
      <c r="I88">
        <v>3</v>
      </c>
      <c r="J88">
        <v>42</v>
      </c>
      <c r="K88">
        <f t="shared" si="10"/>
        <v>-22.131002002103962</v>
      </c>
      <c r="L88" s="10">
        <f t="shared" si="11"/>
        <v>2.4469660924771288E-10</v>
      </c>
      <c r="M88" s="10">
        <f t="shared" si="12"/>
        <v>2.4469660924771288E-10</v>
      </c>
      <c r="N88" s="10">
        <f t="shared" si="13"/>
        <v>-22.131002002348659</v>
      </c>
      <c r="O88" s="30">
        <f t="shared" si="14"/>
        <v>0</v>
      </c>
      <c r="P88" s="30" t="str">
        <f t="shared" si="15"/>
        <v>true</v>
      </c>
      <c r="Q88" s="4">
        <f t="shared" si="16"/>
        <v>1</v>
      </c>
    </row>
    <row r="89" spans="1:17" x14ac:dyDescent="0.2">
      <c r="A89">
        <v>86</v>
      </c>
      <c r="B89">
        <v>11</v>
      </c>
      <c r="C89" s="50"/>
      <c r="D89">
        <v>11</v>
      </c>
      <c r="E89" s="11">
        <f t="shared" si="9"/>
        <v>2</v>
      </c>
      <c r="F89">
        <v>2</v>
      </c>
      <c r="G89">
        <v>1</v>
      </c>
      <c r="H89">
        <v>0</v>
      </c>
      <c r="I89">
        <v>3</v>
      </c>
      <c r="J89">
        <v>42</v>
      </c>
      <c r="K89">
        <f t="shared" si="10"/>
        <v>45.993284589044478</v>
      </c>
      <c r="L89" s="10">
        <f t="shared" si="11"/>
        <v>1</v>
      </c>
      <c r="M89" s="10">
        <f t="shared" si="12"/>
        <v>1</v>
      </c>
      <c r="N89" s="10">
        <f t="shared" si="13"/>
        <v>0</v>
      </c>
      <c r="O89">
        <f t="shared" si="14"/>
        <v>1</v>
      </c>
      <c r="P89" t="str">
        <f t="shared" si="15"/>
        <v>true</v>
      </c>
      <c r="Q89" s="4">
        <f t="shared" si="16"/>
        <v>2</v>
      </c>
    </row>
    <row r="90" spans="1:17" x14ac:dyDescent="0.2">
      <c r="A90">
        <v>87</v>
      </c>
      <c r="B90">
        <v>11</v>
      </c>
      <c r="C90" s="50">
        <v>215</v>
      </c>
      <c r="D90">
        <v>6</v>
      </c>
      <c r="E90" s="11">
        <f t="shared" si="9"/>
        <v>1</v>
      </c>
      <c r="F90">
        <v>0</v>
      </c>
      <c r="G90">
        <v>1</v>
      </c>
      <c r="H90">
        <v>2</v>
      </c>
      <c r="I90">
        <v>3</v>
      </c>
      <c r="J90">
        <v>42</v>
      </c>
      <c r="K90">
        <f t="shared" si="10"/>
        <v>-22.131002002103962</v>
      </c>
      <c r="L90" s="10">
        <f t="shared" si="11"/>
        <v>2.4469660924771288E-10</v>
      </c>
      <c r="M90" s="10">
        <f t="shared" si="12"/>
        <v>2.4469660924771288E-10</v>
      </c>
      <c r="N90" s="10">
        <f t="shared" si="13"/>
        <v>-22.131002002348659</v>
      </c>
      <c r="O90" s="30">
        <f t="shared" si="14"/>
        <v>0</v>
      </c>
      <c r="P90" s="30" t="str">
        <f t="shared" si="15"/>
        <v>true</v>
      </c>
      <c r="Q90" s="4">
        <f t="shared" si="16"/>
        <v>1</v>
      </c>
    </row>
    <row r="91" spans="1:17" x14ac:dyDescent="0.2">
      <c r="A91">
        <v>88</v>
      </c>
      <c r="B91">
        <v>11</v>
      </c>
      <c r="C91" s="50"/>
      <c r="D91">
        <v>6</v>
      </c>
      <c r="E91" s="11">
        <f t="shared" si="9"/>
        <v>2</v>
      </c>
      <c r="F91">
        <v>2</v>
      </c>
      <c r="G91">
        <v>1</v>
      </c>
      <c r="H91">
        <v>0</v>
      </c>
      <c r="I91">
        <v>3</v>
      </c>
      <c r="J91">
        <v>42</v>
      </c>
      <c r="K91">
        <f t="shared" si="10"/>
        <v>45.993284589044478</v>
      </c>
      <c r="L91" s="10">
        <f t="shared" si="11"/>
        <v>1</v>
      </c>
      <c r="M91" s="10">
        <f t="shared" si="12"/>
        <v>1</v>
      </c>
      <c r="N91" s="10">
        <f t="shared" si="13"/>
        <v>0</v>
      </c>
      <c r="O91">
        <f t="shared" si="14"/>
        <v>1</v>
      </c>
      <c r="P91" t="str">
        <f t="shared" si="15"/>
        <v>true</v>
      </c>
      <c r="Q91" s="4">
        <f t="shared" si="16"/>
        <v>2</v>
      </c>
    </row>
    <row r="92" spans="1:17" x14ac:dyDescent="0.2">
      <c r="A92">
        <v>89</v>
      </c>
      <c r="B92">
        <v>11</v>
      </c>
      <c r="C92" s="50">
        <v>216</v>
      </c>
      <c r="D92">
        <v>5</v>
      </c>
      <c r="E92" s="11">
        <f t="shared" si="9"/>
        <v>1</v>
      </c>
      <c r="F92">
        <v>0</v>
      </c>
      <c r="G92">
        <v>1</v>
      </c>
      <c r="H92">
        <v>2</v>
      </c>
      <c r="I92">
        <v>3</v>
      </c>
      <c r="J92">
        <v>42</v>
      </c>
      <c r="K92">
        <f t="shared" si="10"/>
        <v>-22.131002002103962</v>
      </c>
      <c r="L92" s="10">
        <f t="shared" si="11"/>
        <v>2.4469660924771288E-10</v>
      </c>
      <c r="M92" s="10">
        <f t="shared" si="12"/>
        <v>2.4469660924771288E-10</v>
      </c>
      <c r="N92" s="10">
        <f t="shared" si="13"/>
        <v>-22.131002002348659</v>
      </c>
      <c r="O92" s="30">
        <f t="shared" si="14"/>
        <v>0</v>
      </c>
      <c r="P92" s="30" t="str">
        <f t="shared" si="15"/>
        <v>true</v>
      </c>
      <c r="Q92" s="4">
        <f t="shared" si="16"/>
        <v>1</v>
      </c>
    </row>
    <row r="93" spans="1:17" x14ac:dyDescent="0.2">
      <c r="A93">
        <v>90</v>
      </c>
      <c r="B93">
        <v>11</v>
      </c>
      <c r="C93" s="50"/>
      <c r="D93">
        <v>5</v>
      </c>
      <c r="E93" s="11">
        <f t="shared" si="9"/>
        <v>2</v>
      </c>
      <c r="F93">
        <v>2</v>
      </c>
      <c r="G93">
        <v>1</v>
      </c>
      <c r="H93">
        <v>0</v>
      </c>
      <c r="I93">
        <v>3</v>
      </c>
      <c r="J93">
        <v>42</v>
      </c>
      <c r="K93">
        <f t="shared" si="10"/>
        <v>45.993284589044478</v>
      </c>
      <c r="L93" s="10">
        <f t="shared" si="11"/>
        <v>1</v>
      </c>
      <c r="M93" s="10">
        <f t="shared" si="12"/>
        <v>1</v>
      </c>
      <c r="N93" s="10">
        <f t="shared" si="13"/>
        <v>0</v>
      </c>
      <c r="O93">
        <f t="shared" si="14"/>
        <v>1</v>
      </c>
      <c r="P93" t="str">
        <f t="shared" si="15"/>
        <v>true</v>
      </c>
      <c r="Q93" s="4">
        <f t="shared" si="16"/>
        <v>2</v>
      </c>
    </row>
    <row r="94" spans="1:17" x14ac:dyDescent="0.2">
      <c r="A94">
        <v>91</v>
      </c>
      <c r="B94">
        <v>11</v>
      </c>
      <c r="C94" s="50">
        <v>217</v>
      </c>
      <c r="D94">
        <v>10</v>
      </c>
      <c r="E94" s="11">
        <f t="shared" si="9"/>
        <v>1</v>
      </c>
      <c r="F94">
        <v>0</v>
      </c>
      <c r="G94">
        <v>1</v>
      </c>
      <c r="H94">
        <v>2</v>
      </c>
      <c r="I94">
        <v>3</v>
      </c>
      <c r="J94">
        <v>42</v>
      </c>
      <c r="K94">
        <f t="shared" si="10"/>
        <v>-22.131002002103962</v>
      </c>
      <c r="L94" s="10">
        <f t="shared" si="11"/>
        <v>2.4469660924771288E-10</v>
      </c>
      <c r="M94" s="10">
        <f t="shared" si="12"/>
        <v>2.4469660924771288E-10</v>
      </c>
      <c r="N94" s="10">
        <f t="shared" si="13"/>
        <v>-22.131002002348659</v>
      </c>
      <c r="O94" s="30">
        <f t="shared" si="14"/>
        <v>0</v>
      </c>
      <c r="P94" s="30" t="str">
        <f t="shared" si="15"/>
        <v>true</v>
      </c>
      <c r="Q94" s="4">
        <f t="shared" si="16"/>
        <v>1</v>
      </c>
    </row>
    <row r="95" spans="1:17" x14ac:dyDescent="0.2">
      <c r="A95">
        <v>92</v>
      </c>
      <c r="B95">
        <v>11</v>
      </c>
      <c r="C95" s="50"/>
      <c r="D95">
        <v>10</v>
      </c>
      <c r="E95" s="11">
        <f t="shared" si="9"/>
        <v>2</v>
      </c>
      <c r="F95">
        <v>2</v>
      </c>
      <c r="G95">
        <v>1</v>
      </c>
      <c r="H95">
        <v>0</v>
      </c>
      <c r="I95">
        <v>3</v>
      </c>
      <c r="J95">
        <v>42</v>
      </c>
      <c r="K95">
        <f t="shared" si="10"/>
        <v>45.993284589044478</v>
      </c>
      <c r="L95" s="10">
        <f t="shared" si="11"/>
        <v>1</v>
      </c>
      <c r="M95" s="10">
        <f t="shared" si="12"/>
        <v>1</v>
      </c>
      <c r="N95" s="10">
        <f t="shared" si="13"/>
        <v>0</v>
      </c>
      <c r="O95">
        <f t="shared" si="14"/>
        <v>1</v>
      </c>
      <c r="P95" t="str">
        <f t="shared" si="15"/>
        <v>true</v>
      </c>
      <c r="Q95" s="4">
        <f t="shared" si="16"/>
        <v>2</v>
      </c>
    </row>
    <row r="96" spans="1:17" x14ac:dyDescent="0.2">
      <c r="A96">
        <v>93</v>
      </c>
      <c r="B96">
        <v>11</v>
      </c>
      <c r="C96" s="50">
        <v>218</v>
      </c>
      <c r="D96">
        <v>6</v>
      </c>
      <c r="E96" s="11">
        <f t="shared" si="9"/>
        <v>1</v>
      </c>
      <c r="F96">
        <v>0</v>
      </c>
      <c r="G96">
        <v>1</v>
      </c>
      <c r="H96">
        <v>2</v>
      </c>
      <c r="I96">
        <v>3</v>
      </c>
      <c r="J96">
        <v>42</v>
      </c>
      <c r="K96">
        <f t="shared" si="10"/>
        <v>-22.131002002103962</v>
      </c>
      <c r="L96" s="10">
        <f t="shared" si="11"/>
        <v>2.4469660924771288E-10</v>
      </c>
      <c r="M96" s="10">
        <f t="shared" si="12"/>
        <v>2.4469660924771288E-10</v>
      </c>
      <c r="N96" s="10">
        <f t="shared" si="13"/>
        <v>-22.131002002348659</v>
      </c>
      <c r="O96" s="30">
        <f t="shared" si="14"/>
        <v>0</v>
      </c>
      <c r="P96" s="30" t="str">
        <f t="shared" si="15"/>
        <v>true</v>
      </c>
      <c r="Q96" s="4">
        <f t="shared" si="16"/>
        <v>1</v>
      </c>
    </row>
    <row r="97" spans="1:17" x14ac:dyDescent="0.2">
      <c r="A97">
        <v>94</v>
      </c>
      <c r="B97">
        <v>11</v>
      </c>
      <c r="C97" s="50"/>
      <c r="D97">
        <v>6</v>
      </c>
      <c r="E97" s="11">
        <f t="shared" si="9"/>
        <v>2</v>
      </c>
      <c r="F97">
        <v>2</v>
      </c>
      <c r="G97">
        <v>1</v>
      </c>
      <c r="H97">
        <v>0</v>
      </c>
      <c r="I97">
        <v>3</v>
      </c>
      <c r="J97">
        <v>42</v>
      </c>
      <c r="K97">
        <f t="shared" si="10"/>
        <v>45.993284589044478</v>
      </c>
      <c r="L97" s="10">
        <f t="shared" si="11"/>
        <v>1</v>
      </c>
      <c r="M97" s="10">
        <f t="shared" si="12"/>
        <v>1</v>
      </c>
      <c r="N97" s="10">
        <f t="shared" si="13"/>
        <v>0</v>
      </c>
      <c r="O97">
        <f t="shared" si="14"/>
        <v>1</v>
      </c>
      <c r="P97" t="str">
        <f t="shared" si="15"/>
        <v>true</v>
      </c>
      <c r="Q97" s="4">
        <f t="shared" si="16"/>
        <v>2</v>
      </c>
    </row>
    <row r="98" spans="1:17" x14ac:dyDescent="0.2">
      <c r="A98">
        <v>95</v>
      </c>
      <c r="B98">
        <v>11</v>
      </c>
      <c r="C98" s="50">
        <v>219</v>
      </c>
      <c r="D98">
        <v>7</v>
      </c>
      <c r="E98" s="11">
        <f t="shared" si="9"/>
        <v>1</v>
      </c>
      <c r="F98">
        <v>0</v>
      </c>
      <c r="G98">
        <v>1</v>
      </c>
      <c r="H98">
        <v>2</v>
      </c>
      <c r="I98">
        <v>3</v>
      </c>
      <c r="J98">
        <v>42</v>
      </c>
      <c r="K98">
        <f t="shared" si="10"/>
        <v>-22.131002002103962</v>
      </c>
      <c r="L98" s="10">
        <f t="shared" si="11"/>
        <v>2.4469660924771288E-10</v>
      </c>
      <c r="M98" s="10">
        <f t="shared" si="12"/>
        <v>2.4469660924771288E-10</v>
      </c>
      <c r="N98" s="10">
        <f t="shared" si="13"/>
        <v>-22.131002002348659</v>
      </c>
      <c r="O98" s="30">
        <f t="shared" si="14"/>
        <v>0</v>
      </c>
      <c r="P98" s="30" t="str">
        <f t="shared" si="15"/>
        <v>true</v>
      </c>
      <c r="Q98" s="4">
        <f t="shared" si="16"/>
        <v>1</v>
      </c>
    </row>
    <row r="99" spans="1:17" x14ac:dyDescent="0.2">
      <c r="A99">
        <v>96</v>
      </c>
      <c r="B99">
        <v>11</v>
      </c>
      <c r="C99" s="50"/>
      <c r="D99">
        <v>7</v>
      </c>
      <c r="E99" s="11">
        <f t="shared" si="9"/>
        <v>2</v>
      </c>
      <c r="F99">
        <v>2</v>
      </c>
      <c r="G99">
        <v>1</v>
      </c>
      <c r="H99">
        <v>0</v>
      </c>
      <c r="I99">
        <v>3</v>
      </c>
      <c r="J99">
        <v>42</v>
      </c>
      <c r="K99">
        <f t="shared" si="10"/>
        <v>45.993284589044478</v>
      </c>
      <c r="L99" s="10">
        <f t="shared" si="11"/>
        <v>1</v>
      </c>
      <c r="M99" s="10">
        <f t="shared" si="12"/>
        <v>1</v>
      </c>
      <c r="N99" s="10">
        <f t="shared" si="13"/>
        <v>0</v>
      </c>
      <c r="O99">
        <f t="shared" si="14"/>
        <v>1</v>
      </c>
      <c r="P99" t="str">
        <f t="shared" si="15"/>
        <v>true</v>
      </c>
      <c r="Q99" s="4">
        <f t="shared" si="16"/>
        <v>2</v>
      </c>
    </row>
    <row r="100" spans="1:17" x14ac:dyDescent="0.2">
      <c r="A100">
        <v>97</v>
      </c>
      <c r="B100">
        <v>12</v>
      </c>
      <c r="C100">
        <v>222</v>
      </c>
      <c r="D100">
        <v>7</v>
      </c>
      <c r="E100" s="11">
        <f t="shared" si="9"/>
        <v>2</v>
      </c>
      <c r="F100">
        <v>1</v>
      </c>
      <c r="G100">
        <v>2</v>
      </c>
      <c r="H100">
        <v>2</v>
      </c>
      <c r="I100">
        <v>1</v>
      </c>
      <c r="J100">
        <v>78</v>
      </c>
      <c r="K100">
        <f t="shared" si="10"/>
        <v>55.242181387322503</v>
      </c>
      <c r="L100" s="10">
        <f t="shared" si="11"/>
        <v>1</v>
      </c>
      <c r="M100" s="10">
        <f t="shared" si="12"/>
        <v>1</v>
      </c>
      <c r="N100" s="10">
        <f t="shared" si="13"/>
        <v>0</v>
      </c>
      <c r="O100">
        <f t="shared" si="14"/>
        <v>1</v>
      </c>
      <c r="P100" t="str">
        <f t="shared" si="15"/>
        <v>false</v>
      </c>
      <c r="Q100" s="4">
        <f t="shared" si="16"/>
        <v>1</v>
      </c>
    </row>
    <row r="101" spans="1:17" x14ac:dyDescent="0.2">
      <c r="A101">
        <v>98</v>
      </c>
      <c r="B101">
        <v>12</v>
      </c>
      <c r="C101">
        <v>223</v>
      </c>
      <c r="D101">
        <v>10</v>
      </c>
      <c r="E101" s="11">
        <f t="shared" si="9"/>
        <v>2</v>
      </c>
      <c r="F101">
        <v>1</v>
      </c>
      <c r="G101">
        <v>2</v>
      </c>
      <c r="H101">
        <v>2</v>
      </c>
      <c r="I101">
        <v>1</v>
      </c>
      <c r="J101">
        <v>78</v>
      </c>
      <c r="K101">
        <f t="shared" si="10"/>
        <v>55.242181387322503</v>
      </c>
      <c r="L101" s="10">
        <f t="shared" si="11"/>
        <v>1</v>
      </c>
      <c r="M101" s="10">
        <f t="shared" si="12"/>
        <v>1</v>
      </c>
      <c r="N101" s="10">
        <f t="shared" si="13"/>
        <v>0</v>
      </c>
      <c r="O101">
        <f t="shared" si="14"/>
        <v>1</v>
      </c>
      <c r="P101" t="str">
        <f t="shared" si="15"/>
        <v>false</v>
      </c>
      <c r="Q101" s="4">
        <f t="shared" si="16"/>
        <v>1</v>
      </c>
    </row>
    <row r="102" spans="1:17" x14ac:dyDescent="0.2">
      <c r="A102">
        <v>99</v>
      </c>
      <c r="B102">
        <v>12</v>
      </c>
      <c r="C102">
        <v>230</v>
      </c>
      <c r="D102">
        <v>9</v>
      </c>
      <c r="E102" s="11">
        <f t="shared" si="9"/>
        <v>2</v>
      </c>
      <c r="F102">
        <v>1</v>
      </c>
      <c r="G102">
        <v>2</v>
      </c>
      <c r="H102">
        <v>2</v>
      </c>
      <c r="I102">
        <v>1</v>
      </c>
      <c r="J102">
        <v>78</v>
      </c>
      <c r="K102">
        <f t="shared" si="10"/>
        <v>55.242181387322503</v>
      </c>
      <c r="L102" s="10">
        <f t="shared" si="11"/>
        <v>1</v>
      </c>
      <c r="M102" s="10">
        <f t="shared" si="12"/>
        <v>1</v>
      </c>
      <c r="N102" s="10">
        <f t="shared" si="13"/>
        <v>0</v>
      </c>
      <c r="O102">
        <f t="shared" si="14"/>
        <v>1</v>
      </c>
      <c r="P102" t="str">
        <f t="shared" si="15"/>
        <v>false</v>
      </c>
      <c r="Q102" s="4">
        <f t="shared" si="16"/>
        <v>1</v>
      </c>
    </row>
    <row r="103" spans="1:17" x14ac:dyDescent="0.2">
      <c r="A103">
        <v>100</v>
      </c>
      <c r="B103">
        <v>12</v>
      </c>
      <c r="C103">
        <v>231</v>
      </c>
      <c r="D103">
        <v>12</v>
      </c>
      <c r="E103" s="11">
        <f t="shared" si="9"/>
        <v>2</v>
      </c>
      <c r="F103">
        <v>1</v>
      </c>
      <c r="G103">
        <v>2</v>
      </c>
      <c r="H103">
        <v>2</v>
      </c>
      <c r="I103">
        <v>1</v>
      </c>
      <c r="J103">
        <v>78</v>
      </c>
      <c r="K103">
        <f t="shared" si="10"/>
        <v>55.242181387322503</v>
      </c>
      <c r="L103" s="10">
        <f t="shared" si="11"/>
        <v>1</v>
      </c>
      <c r="M103" s="10">
        <f t="shared" si="12"/>
        <v>1</v>
      </c>
      <c r="N103" s="10">
        <f t="shared" si="13"/>
        <v>0</v>
      </c>
      <c r="O103">
        <f t="shared" si="14"/>
        <v>1</v>
      </c>
      <c r="P103" t="str">
        <f t="shared" si="15"/>
        <v>false</v>
      </c>
      <c r="Q103" s="4">
        <f t="shared" si="16"/>
        <v>1</v>
      </c>
    </row>
    <row r="104" spans="1:17" x14ac:dyDescent="0.2">
      <c r="A104">
        <v>101</v>
      </c>
      <c r="B104">
        <v>12</v>
      </c>
      <c r="C104">
        <v>233</v>
      </c>
      <c r="D104">
        <v>10</v>
      </c>
      <c r="E104" s="11">
        <f t="shared" si="9"/>
        <v>2</v>
      </c>
      <c r="F104">
        <v>1</v>
      </c>
      <c r="G104">
        <v>2</v>
      </c>
      <c r="H104">
        <v>2</v>
      </c>
      <c r="I104">
        <v>1</v>
      </c>
      <c r="J104">
        <v>78</v>
      </c>
      <c r="K104">
        <f t="shared" si="10"/>
        <v>55.242181387322503</v>
      </c>
      <c r="L104" s="10">
        <f t="shared" si="11"/>
        <v>1</v>
      </c>
      <c r="M104" s="10">
        <f t="shared" si="12"/>
        <v>1</v>
      </c>
      <c r="N104" s="10">
        <f t="shared" si="13"/>
        <v>0</v>
      </c>
      <c r="O104">
        <f t="shared" si="14"/>
        <v>1</v>
      </c>
      <c r="P104" t="str">
        <f t="shared" si="15"/>
        <v>false</v>
      </c>
      <c r="Q104" s="4">
        <f t="shared" si="16"/>
        <v>1</v>
      </c>
    </row>
    <row r="105" spans="1:17" x14ac:dyDescent="0.2">
      <c r="A105">
        <v>102</v>
      </c>
      <c r="B105">
        <v>12</v>
      </c>
      <c r="C105">
        <v>234</v>
      </c>
      <c r="D105">
        <v>7</v>
      </c>
      <c r="E105" s="11">
        <f t="shared" si="9"/>
        <v>2</v>
      </c>
      <c r="F105">
        <v>1</v>
      </c>
      <c r="G105">
        <v>2</v>
      </c>
      <c r="H105">
        <v>2</v>
      </c>
      <c r="I105">
        <v>1</v>
      </c>
      <c r="J105">
        <v>78</v>
      </c>
      <c r="K105">
        <f t="shared" si="10"/>
        <v>55.242181387322503</v>
      </c>
      <c r="L105" s="10">
        <f t="shared" si="11"/>
        <v>1</v>
      </c>
      <c r="M105" s="10">
        <f t="shared" si="12"/>
        <v>1</v>
      </c>
      <c r="N105" s="10">
        <f t="shared" si="13"/>
        <v>0</v>
      </c>
      <c r="O105">
        <f t="shared" si="14"/>
        <v>1</v>
      </c>
      <c r="P105" t="str">
        <f t="shared" si="15"/>
        <v>false</v>
      </c>
      <c r="Q105" s="4">
        <f t="shared" si="16"/>
        <v>1</v>
      </c>
    </row>
    <row r="106" spans="1:17" x14ac:dyDescent="0.2">
      <c r="A106">
        <v>103</v>
      </c>
      <c r="B106">
        <v>12</v>
      </c>
      <c r="C106">
        <v>235</v>
      </c>
      <c r="D106">
        <v>11</v>
      </c>
      <c r="E106" s="11">
        <f t="shared" si="9"/>
        <v>2</v>
      </c>
      <c r="F106">
        <v>1</v>
      </c>
      <c r="G106">
        <v>2</v>
      </c>
      <c r="H106">
        <v>2</v>
      </c>
      <c r="I106">
        <v>1</v>
      </c>
      <c r="J106">
        <v>78</v>
      </c>
      <c r="K106">
        <f t="shared" si="10"/>
        <v>55.242181387322503</v>
      </c>
      <c r="L106" s="10">
        <f t="shared" si="11"/>
        <v>1</v>
      </c>
      <c r="M106" s="10">
        <f t="shared" si="12"/>
        <v>1</v>
      </c>
      <c r="N106" s="10">
        <f t="shared" si="13"/>
        <v>0</v>
      </c>
      <c r="O106">
        <f t="shared" si="14"/>
        <v>1</v>
      </c>
      <c r="P106" t="str">
        <f t="shared" si="15"/>
        <v>false</v>
      </c>
      <c r="Q106" s="4">
        <f t="shared" si="16"/>
        <v>1</v>
      </c>
    </row>
    <row r="107" spans="1:17" x14ac:dyDescent="0.2">
      <c r="A107">
        <v>104</v>
      </c>
      <c r="B107">
        <v>12</v>
      </c>
      <c r="C107">
        <v>237</v>
      </c>
      <c r="D107">
        <v>11</v>
      </c>
      <c r="E107" s="11">
        <f t="shared" si="9"/>
        <v>2</v>
      </c>
      <c r="F107">
        <v>1</v>
      </c>
      <c r="G107">
        <v>2</v>
      </c>
      <c r="H107">
        <v>2</v>
      </c>
      <c r="I107">
        <v>1</v>
      </c>
      <c r="J107">
        <v>78</v>
      </c>
      <c r="K107">
        <f t="shared" si="10"/>
        <v>55.242181387322503</v>
      </c>
      <c r="L107" s="10">
        <f t="shared" si="11"/>
        <v>1</v>
      </c>
      <c r="M107" s="10">
        <f t="shared" si="12"/>
        <v>1</v>
      </c>
      <c r="N107" s="10">
        <f t="shared" si="13"/>
        <v>0</v>
      </c>
      <c r="O107">
        <f t="shared" si="14"/>
        <v>1</v>
      </c>
      <c r="P107" t="str">
        <f t="shared" si="15"/>
        <v>false</v>
      </c>
      <c r="Q107" s="4">
        <f t="shared" si="16"/>
        <v>1</v>
      </c>
    </row>
    <row r="108" spans="1:17" x14ac:dyDescent="0.2">
      <c r="A108">
        <v>105</v>
      </c>
      <c r="B108">
        <v>14</v>
      </c>
      <c r="C108">
        <v>262</v>
      </c>
      <c r="D108">
        <v>6</v>
      </c>
      <c r="E108" s="11">
        <f t="shared" si="9"/>
        <v>2</v>
      </c>
      <c r="F108">
        <v>1</v>
      </c>
      <c r="G108">
        <v>1</v>
      </c>
      <c r="H108">
        <v>0</v>
      </c>
      <c r="I108">
        <v>2</v>
      </c>
      <c r="J108">
        <v>63</v>
      </c>
      <c r="K108">
        <f t="shared" si="10"/>
        <v>34.605646519196256</v>
      </c>
      <c r="L108" s="10">
        <f t="shared" si="11"/>
        <v>0.99999999999999911</v>
      </c>
      <c r="M108" s="10">
        <f t="shared" si="12"/>
        <v>0.99999999999999911</v>
      </c>
      <c r="N108" s="10">
        <f t="shared" si="13"/>
        <v>-8.8817841970012563E-16</v>
      </c>
      <c r="O108">
        <f t="shared" si="14"/>
        <v>1</v>
      </c>
      <c r="P108" t="str">
        <f t="shared" si="15"/>
        <v>true</v>
      </c>
      <c r="Q108" s="4">
        <f t="shared" si="16"/>
        <v>2</v>
      </c>
    </row>
    <row r="109" spans="1:17" x14ac:dyDescent="0.2">
      <c r="A109">
        <v>106</v>
      </c>
      <c r="B109">
        <v>14</v>
      </c>
      <c r="C109">
        <v>265</v>
      </c>
      <c r="D109">
        <v>6</v>
      </c>
      <c r="E109" s="11">
        <f t="shared" si="9"/>
        <v>2</v>
      </c>
      <c r="F109">
        <v>1</v>
      </c>
      <c r="G109">
        <v>1</v>
      </c>
      <c r="H109">
        <v>0</v>
      </c>
      <c r="I109">
        <v>2</v>
      </c>
      <c r="J109">
        <v>63</v>
      </c>
      <c r="K109">
        <f t="shared" si="10"/>
        <v>34.605646519196256</v>
      </c>
      <c r="L109" s="10">
        <f t="shared" si="11"/>
        <v>0.99999999999999911</v>
      </c>
      <c r="M109" s="10">
        <f t="shared" si="12"/>
        <v>0.99999999999999911</v>
      </c>
      <c r="N109" s="10">
        <f t="shared" si="13"/>
        <v>-8.8817841970012563E-16</v>
      </c>
      <c r="O109">
        <f t="shared" si="14"/>
        <v>1</v>
      </c>
      <c r="P109" t="str">
        <f t="shared" si="15"/>
        <v>true</v>
      </c>
      <c r="Q109" s="4">
        <f t="shared" si="16"/>
        <v>2</v>
      </c>
    </row>
    <row r="110" spans="1:17" x14ac:dyDescent="0.2">
      <c r="A110">
        <v>107</v>
      </c>
      <c r="B110">
        <v>14</v>
      </c>
      <c r="C110">
        <v>271</v>
      </c>
      <c r="D110">
        <v>7</v>
      </c>
      <c r="E110" s="11">
        <f t="shared" si="9"/>
        <v>2</v>
      </c>
      <c r="F110">
        <v>1</v>
      </c>
      <c r="G110">
        <v>1</v>
      </c>
      <c r="H110">
        <v>0</v>
      </c>
      <c r="I110">
        <v>2</v>
      </c>
      <c r="J110">
        <v>63</v>
      </c>
      <c r="K110">
        <f t="shared" si="10"/>
        <v>34.605646519196256</v>
      </c>
      <c r="L110" s="10">
        <f t="shared" si="11"/>
        <v>0.99999999999999911</v>
      </c>
      <c r="M110" s="10">
        <f t="shared" si="12"/>
        <v>0.99999999999999911</v>
      </c>
      <c r="N110" s="10">
        <f t="shared" si="13"/>
        <v>-8.8817841970012563E-16</v>
      </c>
      <c r="O110">
        <f t="shared" si="14"/>
        <v>1</v>
      </c>
      <c r="P110" t="str">
        <f t="shared" si="15"/>
        <v>true</v>
      </c>
      <c r="Q110" s="4">
        <f t="shared" si="16"/>
        <v>2</v>
      </c>
    </row>
    <row r="111" spans="1:17" x14ac:dyDescent="0.2">
      <c r="A111">
        <v>108</v>
      </c>
      <c r="B111">
        <v>14</v>
      </c>
      <c r="C111">
        <v>275</v>
      </c>
      <c r="D111">
        <v>4</v>
      </c>
      <c r="E111" s="11">
        <f t="shared" si="9"/>
        <v>2</v>
      </c>
      <c r="F111">
        <v>1</v>
      </c>
      <c r="G111">
        <v>1</v>
      </c>
      <c r="H111">
        <v>0</v>
      </c>
      <c r="I111">
        <v>2</v>
      </c>
      <c r="J111">
        <v>63</v>
      </c>
      <c r="K111">
        <f t="shared" si="10"/>
        <v>34.605646519196256</v>
      </c>
      <c r="L111" s="10">
        <f t="shared" si="11"/>
        <v>0.99999999999999911</v>
      </c>
      <c r="M111" s="10">
        <f t="shared" si="12"/>
        <v>0.99999999999999911</v>
      </c>
      <c r="N111" s="10">
        <f t="shared" si="13"/>
        <v>-8.8817841970012563E-16</v>
      </c>
      <c r="O111">
        <f t="shared" si="14"/>
        <v>1</v>
      </c>
      <c r="P111" t="str">
        <f t="shared" si="15"/>
        <v>true</v>
      </c>
      <c r="Q111" s="4">
        <f t="shared" si="16"/>
        <v>2</v>
      </c>
    </row>
    <row r="112" spans="1:17" x14ac:dyDescent="0.2">
      <c r="A112">
        <v>109</v>
      </c>
      <c r="B112">
        <v>15</v>
      </c>
      <c r="C112" s="50">
        <v>283</v>
      </c>
      <c r="D112">
        <v>7</v>
      </c>
      <c r="E112" s="11">
        <f t="shared" si="9"/>
        <v>2</v>
      </c>
      <c r="F112">
        <v>1</v>
      </c>
      <c r="G112">
        <v>1</v>
      </c>
      <c r="H112">
        <v>2</v>
      </c>
      <c r="I112">
        <v>2</v>
      </c>
      <c r="J112">
        <v>63</v>
      </c>
      <c r="K112">
        <f t="shared" si="10"/>
        <v>33.845966507665352</v>
      </c>
      <c r="L112" s="10">
        <f t="shared" si="11"/>
        <v>0.999999999999998</v>
      </c>
      <c r="M112" s="10">
        <f t="shared" si="12"/>
        <v>0.999999999999998</v>
      </c>
      <c r="N112" s="10">
        <f t="shared" si="13"/>
        <v>-1.9984014443252837E-15</v>
      </c>
      <c r="O112">
        <f t="shared" si="14"/>
        <v>1</v>
      </c>
      <c r="P112" t="str">
        <f t="shared" si="15"/>
        <v>true</v>
      </c>
      <c r="Q112" s="4">
        <f t="shared" si="16"/>
        <v>2</v>
      </c>
    </row>
    <row r="113" spans="1:21" x14ac:dyDescent="0.2">
      <c r="A113">
        <v>110</v>
      </c>
      <c r="B113">
        <v>15</v>
      </c>
      <c r="C113" s="50"/>
      <c r="D113">
        <v>7</v>
      </c>
      <c r="E113" s="11">
        <f t="shared" si="9"/>
        <v>2</v>
      </c>
      <c r="F113">
        <v>2</v>
      </c>
      <c r="G113">
        <v>1</v>
      </c>
      <c r="H113">
        <v>0</v>
      </c>
      <c r="I113">
        <v>2</v>
      </c>
      <c r="J113">
        <v>63</v>
      </c>
      <c r="K113">
        <f t="shared" si="10"/>
        <v>68.287949809005028</v>
      </c>
      <c r="L113" s="10">
        <f t="shared" si="11"/>
        <v>1</v>
      </c>
      <c r="M113" s="10">
        <f t="shared" si="12"/>
        <v>1</v>
      </c>
      <c r="N113" s="10">
        <f t="shared" si="13"/>
        <v>0</v>
      </c>
      <c r="O113">
        <f t="shared" si="14"/>
        <v>1</v>
      </c>
      <c r="P113" t="str">
        <f t="shared" si="15"/>
        <v>true</v>
      </c>
      <c r="Q113" s="4">
        <f t="shared" si="16"/>
        <v>2</v>
      </c>
    </row>
    <row r="114" spans="1:21" x14ac:dyDescent="0.2">
      <c r="A114">
        <v>111</v>
      </c>
      <c r="B114">
        <v>15</v>
      </c>
      <c r="C114" s="50">
        <v>292</v>
      </c>
      <c r="D114">
        <v>7</v>
      </c>
      <c r="E114" s="11">
        <f t="shared" si="9"/>
        <v>2</v>
      </c>
      <c r="F114">
        <v>1</v>
      </c>
      <c r="G114">
        <v>1</v>
      </c>
      <c r="H114">
        <v>2</v>
      </c>
      <c r="I114">
        <v>2</v>
      </c>
      <c r="J114">
        <v>63</v>
      </c>
      <c r="K114">
        <f t="shared" si="10"/>
        <v>33.845966507665352</v>
      </c>
      <c r="L114" s="10">
        <f t="shared" si="11"/>
        <v>0.999999999999998</v>
      </c>
      <c r="M114" s="10">
        <f t="shared" si="12"/>
        <v>0.999999999999998</v>
      </c>
      <c r="N114" s="10">
        <f t="shared" si="13"/>
        <v>-1.9984014443252837E-15</v>
      </c>
      <c r="O114">
        <f t="shared" si="14"/>
        <v>1</v>
      </c>
      <c r="P114" t="str">
        <f t="shared" si="15"/>
        <v>true</v>
      </c>
      <c r="Q114" s="4">
        <f t="shared" si="16"/>
        <v>2</v>
      </c>
    </row>
    <row r="115" spans="1:21" x14ac:dyDescent="0.2">
      <c r="A115">
        <v>112</v>
      </c>
      <c r="B115">
        <v>15</v>
      </c>
      <c r="C115" s="50"/>
      <c r="D115">
        <v>7</v>
      </c>
      <c r="E115" s="11">
        <f t="shared" si="9"/>
        <v>2</v>
      </c>
      <c r="F115">
        <v>2</v>
      </c>
      <c r="G115">
        <v>1</v>
      </c>
      <c r="H115">
        <v>0</v>
      </c>
      <c r="I115">
        <v>2</v>
      </c>
      <c r="J115">
        <v>63</v>
      </c>
      <c r="K115">
        <f t="shared" si="10"/>
        <v>68.287949809005028</v>
      </c>
      <c r="L115" s="10">
        <f t="shared" si="11"/>
        <v>1</v>
      </c>
      <c r="M115" s="10">
        <f t="shared" si="12"/>
        <v>1</v>
      </c>
      <c r="N115" s="10">
        <f t="shared" si="13"/>
        <v>0</v>
      </c>
      <c r="O115">
        <f t="shared" si="14"/>
        <v>1</v>
      </c>
      <c r="P115" t="str">
        <f t="shared" si="15"/>
        <v>true</v>
      </c>
      <c r="Q115" s="4">
        <f t="shared" si="16"/>
        <v>2</v>
      </c>
    </row>
    <row r="116" spans="1:21" x14ac:dyDescent="0.2">
      <c r="A116" s="12">
        <v>113</v>
      </c>
      <c r="B116" s="12">
        <v>15</v>
      </c>
      <c r="C116" s="52">
        <v>294</v>
      </c>
      <c r="D116" s="12">
        <v>5</v>
      </c>
      <c r="E116" s="19">
        <f t="shared" si="9"/>
        <v>2</v>
      </c>
      <c r="F116" s="12">
        <v>1</v>
      </c>
      <c r="G116" s="12">
        <v>1</v>
      </c>
      <c r="H116" s="12">
        <v>2</v>
      </c>
      <c r="I116" s="12">
        <v>2</v>
      </c>
      <c r="J116" s="12">
        <v>63</v>
      </c>
      <c r="K116" s="12">
        <f t="shared" si="10"/>
        <v>33.845966507665352</v>
      </c>
      <c r="L116" s="20">
        <f t="shared" si="11"/>
        <v>0.999999999999998</v>
      </c>
      <c r="M116" s="20">
        <f t="shared" si="12"/>
        <v>0.999999999999998</v>
      </c>
      <c r="N116" s="20">
        <f t="shared" si="13"/>
        <v>-1.9984014443252837E-15</v>
      </c>
      <c r="O116" s="12">
        <f t="shared" si="14"/>
        <v>1</v>
      </c>
      <c r="P116" t="str">
        <f t="shared" si="15"/>
        <v>true</v>
      </c>
      <c r="Q116" s="4">
        <f t="shared" si="16"/>
        <v>2</v>
      </c>
      <c r="R116" s="44" t="s">
        <v>52</v>
      </c>
      <c r="S116" s="45" t="s">
        <v>53</v>
      </c>
      <c r="T116" s="45" t="s">
        <v>54</v>
      </c>
      <c r="U116" s="46" t="s">
        <v>48</v>
      </c>
    </row>
    <row r="117" spans="1:21" x14ac:dyDescent="0.2">
      <c r="A117" s="5">
        <v>114</v>
      </c>
      <c r="B117" s="5">
        <v>15</v>
      </c>
      <c r="C117" s="53"/>
      <c r="D117" s="5">
        <v>5</v>
      </c>
      <c r="E117" s="21">
        <f t="shared" si="9"/>
        <v>2</v>
      </c>
      <c r="F117" s="5">
        <v>2</v>
      </c>
      <c r="G117" s="5">
        <v>1</v>
      </c>
      <c r="H117" s="5">
        <v>0</v>
      </c>
      <c r="I117" s="5">
        <v>2</v>
      </c>
      <c r="J117" s="5">
        <v>63</v>
      </c>
      <c r="K117" s="5">
        <f t="shared" si="10"/>
        <v>68.287949809005028</v>
      </c>
      <c r="L117" s="22">
        <f t="shared" si="11"/>
        <v>1</v>
      </c>
      <c r="M117" s="22">
        <f t="shared" si="12"/>
        <v>1</v>
      </c>
      <c r="N117" s="22">
        <f t="shared" si="13"/>
        <v>0</v>
      </c>
      <c r="O117" s="5">
        <f t="shared" si="14"/>
        <v>1</v>
      </c>
      <c r="P117" s="5" t="s">
        <v>19</v>
      </c>
      <c r="Q117" s="41">
        <f t="shared" si="16"/>
        <v>1</v>
      </c>
      <c r="R117" s="42">
        <f>SUM(O4:O117)</f>
        <v>94</v>
      </c>
      <c r="S117" s="5">
        <v>61</v>
      </c>
      <c r="T117" s="5">
        <v>59</v>
      </c>
      <c r="U117" s="43">
        <f>T117/113</f>
        <v>0.52212389380530977</v>
      </c>
    </row>
    <row r="118" spans="1:21" x14ac:dyDescent="0.2">
      <c r="C118" s="50"/>
      <c r="E118" s="11"/>
      <c r="L118" s="10"/>
      <c r="M118" s="10"/>
      <c r="N118" s="10"/>
      <c r="P118" t="s">
        <v>30</v>
      </c>
      <c r="R118" s="18">
        <f>R117/113</f>
        <v>0.83185840707964598</v>
      </c>
    </row>
    <row r="119" spans="1:21" x14ac:dyDescent="0.2">
      <c r="C119" s="50"/>
      <c r="E119" s="11"/>
      <c r="L119" s="10"/>
      <c r="M119" s="10"/>
      <c r="N119" s="10"/>
    </row>
    <row r="120" spans="1:21" x14ac:dyDescent="0.2">
      <c r="C120" s="51"/>
      <c r="E120" s="11"/>
      <c r="L120" s="10"/>
      <c r="M120" s="10"/>
      <c r="N120" s="10"/>
    </row>
    <row r="121" spans="1:21" x14ac:dyDescent="0.2">
      <c r="C121" s="51"/>
      <c r="E121" s="11"/>
      <c r="L121" s="10"/>
      <c r="M121" s="10"/>
      <c r="N121" s="10"/>
    </row>
    <row r="122" spans="1:21" x14ac:dyDescent="0.2">
      <c r="E122" s="11"/>
      <c r="L122" s="10"/>
      <c r="M122" s="10"/>
      <c r="N122" s="10"/>
    </row>
    <row r="123" spans="1:21" x14ac:dyDescent="0.2">
      <c r="E123" s="11"/>
      <c r="L123" s="10"/>
      <c r="M123" s="10"/>
      <c r="N123" s="10"/>
    </row>
    <row r="124" spans="1:21" x14ac:dyDescent="0.2">
      <c r="C124" s="4"/>
      <c r="E124" s="11"/>
      <c r="L124" s="10"/>
      <c r="M124" s="10"/>
      <c r="N124" s="10"/>
    </row>
    <row r="125" spans="1:21" x14ac:dyDescent="0.2">
      <c r="C125" s="4"/>
      <c r="E125" s="11"/>
      <c r="L125" s="10"/>
      <c r="M125" s="10"/>
      <c r="N125" s="10"/>
    </row>
    <row r="126" spans="1:21" x14ac:dyDescent="0.2">
      <c r="C126" s="4"/>
      <c r="E126" s="11"/>
      <c r="L126" s="10"/>
      <c r="M126" s="10"/>
      <c r="N126" s="10"/>
    </row>
    <row r="127" spans="1:21" x14ac:dyDescent="0.2">
      <c r="E127" s="11"/>
      <c r="L127" s="10"/>
      <c r="M127" s="10"/>
      <c r="N127" s="10"/>
    </row>
    <row r="128" spans="1:21" x14ac:dyDescent="0.2">
      <c r="C128" s="4"/>
      <c r="E128" s="11"/>
      <c r="L128" s="10"/>
      <c r="M128" s="10"/>
      <c r="N128" s="10"/>
    </row>
    <row r="129" spans="3:14" x14ac:dyDescent="0.2">
      <c r="C129" s="4"/>
      <c r="E129" s="11"/>
      <c r="L129" s="10"/>
      <c r="M129" s="10"/>
      <c r="N129" s="10"/>
    </row>
    <row r="130" spans="3:14" x14ac:dyDescent="0.2">
      <c r="E130" s="11"/>
      <c r="L130" s="10"/>
      <c r="M130" s="10"/>
      <c r="N130" s="10"/>
    </row>
    <row r="131" spans="3:14" x14ac:dyDescent="0.2">
      <c r="C131" s="4"/>
      <c r="E131" s="11"/>
      <c r="L131" s="10"/>
      <c r="M131" s="10"/>
      <c r="N131" s="10"/>
    </row>
    <row r="132" spans="3:14" x14ac:dyDescent="0.2">
      <c r="E132" s="11"/>
      <c r="L132" s="10"/>
      <c r="M132" s="10"/>
      <c r="N132" s="10"/>
    </row>
    <row r="133" spans="3:14" x14ac:dyDescent="0.2">
      <c r="E133" s="11"/>
      <c r="L133" s="10"/>
      <c r="M133" s="10"/>
      <c r="N133" s="10"/>
    </row>
    <row r="134" spans="3:14" x14ac:dyDescent="0.2">
      <c r="C134" s="4"/>
      <c r="E134" s="11"/>
      <c r="L134" s="10"/>
      <c r="M134" s="10"/>
      <c r="N134" s="10"/>
    </row>
    <row r="135" spans="3:14" x14ac:dyDescent="0.2">
      <c r="C135" s="4"/>
      <c r="E135" s="11"/>
      <c r="L135" s="10"/>
      <c r="M135" s="10"/>
      <c r="N135" s="10"/>
    </row>
    <row r="136" spans="3:14" x14ac:dyDescent="0.2">
      <c r="E136" s="11"/>
      <c r="L136" s="10"/>
      <c r="M136" s="10"/>
      <c r="N136" s="10"/>
    </row>
    <row r="137" spans="3:14" x14ac:dyDescent="0.2">
      <c r="E137" s="11"/>
      <c r="L137" s="10"/>
      <c r="M137" s="10"/>
      <c r="N137" s="10"/>
    </row>
    <row r="138" spans="3:14" x14ac:dyDescent="0.2">
      <c r="E138" s="11"/>
      <c r="L138" s="10"/>
      <c r="M138" s="10"/>
      <c r="N138" s="10"/>
    </row>
    <row r="139" spans="3:14" x14ac:dyDescent="0.2">
      <c r="E139" s="11"/>
      <c r="L139" s="10"/>
      <c r="M139" s="10"/>
      <c r="N139" s="10"/>
    </row>
    <row r="140" spans="3:14" x14ac:dyDescent="0.2">
      <c r="E140" s="11"/>
      <c r="L140" s="10"/>
      <c r="M140" s="10"/>
      <c r="N140" s="10"/>
    </row>
    <row r="141" spans="3:14" x14ac:dyDescent="0.2">
      <c r="E141" s="11"/>
      <c r="L141" s="10"/>
      <c r="M141" s="10"/>
      <c r="N141" s="10"/>
    </row>
    <row r="142" spans="3:14" x14ac:dyDescent="0.2">
      <c r="E142" s="11"/>
      <c r="L142" s="10"/>
      <c r="M142" s="10"/>
      <c r="N142" s="10"/>
    </row>
    <row r="145" spans="15:15" x14ac:dyDescent="0.2">
      <c r="O145" s="18"/>
    </row>
  </sheetData>
  <sortState xmlns:xlrd2="http://schemas.microsoft.com/office/spreadsheetml/2017/richdata2" ref="A4:M144">
    <sortCondition ref="C3:C144"/>
  </sortState>
  <mergeCells count="25">
    <mergeCell ref="C120:C121"/>
    <mergeCell ref="C96:C97"/>
    <mergeCell ref="C98:C99"/>
    <mergeCell ref="C112:C113"/>
    <mergeCell ref="C114:C115"/>
    <mergeCell ref="C116:C117"/>
    <mergeCell ref="C118:C119"/>
    <mergeCell ref="C94:C95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70:C71"/>
    <mergeCell ref="C60:C61"/>
    <mergeCell ref="C62:C63"/>
    <mergeCell ref="C64:C65"/>
    <mergeCell ref="C66:C67"/>
    <mergeCell ref="C68:C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51FE0-6757-D740-80A8-5AA5AD07476D}">
  <dimension ref="A4:J118"/>
  <sheetViews>
    <sheetView workbookViewId="0">
      <selection activeCell="L73" sqref="L73"/>
    </sheetView>
  </sheetViews>
  <sheetFormatPr baseColWidth="10" defaultRowHeight="16" x14ac:dyDescent="0.2"/>
  <cols>
    <col min="6" max="6" width="20" customWidth="1"/>
    <col min="10" max="10" width="15.1640625" customWidth="1"/>
  </cols>
  <sheetData>
    <row r="4" spans="1:10" ht="68" x14ac:dyDescent="0.2">
      <c r="A4" s="27" t="s">
        <v>6</v>
      </c>
      <c r="B4" s="27" t="s">
        <v>0</v>
      </c>
      <c r="C4" s="27" t="s">
        <v>1</v>
      </c>
      <c r="D4" s="27" t="s">
        <v>2</v>
      </c>
      <c r="E4" s="27" t="s">
        <v>8</v>
      </c>
      <c r="F4" s="13" t="s">
        <v>29</v>
      </c>
      <c r="G4" s="27" t="s">
        <v>34</v>
      </c>
      <c r="H4" s="27" t="s">
        <v>35</v>
      </c>
      <c r="I4" s="27" t="s">
        <v>36</v>
      </c>
      <c r="J4" s="27" t="s">
        <v>37</v>
      </c>
    </row>
    <row r="5" spans="1:10" x14ac:dyDescent="0.2">
      <c r="A5">
        <v>1</v>
      </c>
      <c r="B5">
        <v>2</v>
      </c>
      <c r="C5">
        <v>35</v>
      </c>
      <c r="D5">
        <v>3</v>
      </c>
      <c r="E5">
        <v>2</v>
      </c>
      <c r="F5">
        <v>86.959499329851212</v>
      </c>
      <c r="G5">
        <f>E5</f>
        <v>2</v>
      </c>
      <c r="H5">
        <f>G5</f>
        <v>2</v>
      </c>
      <c r="I5" s="28">
        <f>G5/$G$118</f>
        <v>1.5748031496062992E-2</v>
      </c>
      <c r="J5" s="29">
        <f>H5/$H$118</f>
        <v>2.5943702166299128E-4</v>
      </c>
    </row>
    <row r="6" spans="1:10" x14ac:dyDescent="0.2">
      <c r="A6">
        <v>2</v>
      </c>
      <c r="B6">
        <v>4</v>
      </c>
      <c r="C6">
        <v>61</v>
      </c>
      <c r="D6">
        <v>11</v>
      </c>
      <c r="E6">
        <v>1</v>
      </c>
      <c r="F6">
        <v>20.35457276176458</v>
      </c>
      <c r="G6">
        <f>E6+G5</f>
        <v>3</v>
      </c>
      <c r="H6">
        <f>G6+H5</f>
        <v>5</v>
      </c>
      <c r="I6" s="28">
        <f t="shared" ref="I6:I69" si="0">G6/$G$118</f>
        <v>2.3622047244094488E-2</v>
      </c>
      <c r="J6" s="29">
        <f t="shared" ref="J6:J69" si="1">H6/$H$118</f>
        <v>6.4859255415747829E-4</v>
      </c>
    </row>
    <row r="7" spans="1:10" x14ac:dyDescent="0.2">
      <c r="A7">
        <v>3</v>
      </c>
      <c r="B7">
        <v>4</v>
      </c>
      <c r="C7">
        <v>63</v>
      </c>
      <c r="D7">
        <v>10</v>
      </c>
      <c r="E7">
        <v>1</v>
      </c>
      <c r="F7">
        <v>20.35457276176458</v>
      </c>
      <c r="G7">
        <f t="shared" ref="G7:G70" si="2">E7+G6</f>
        <v>4</v>
      </c>
      <c r="H7">
        <f t="shared" ref="H7:H70" si="3">G7+H6</f>
        <v>9</v>
      </c>
      <c r="I7" s="28">
        <f t="shared" si="0"/>
        <v>3.1496062992125984E-2</v>
      </c>
      <c r="J7" s="29">
        <f t="shared" si="1"/>
        <v>1.167466597483461E-3</v>
      </c>
    </row>
    <row r="8" spans="1:10" x14ac:dyDescent="0.2">
      <c r="A8">
        <v>4</v>
      </c>
      <c r="B8">
        <v>4</v>
      </c>
      <c r="C8">
        <v>64</v>
      </c>
      <c r="D8">
        <v>8</v>
      </c>
      <c r="E8">
        <v>1</v>
      </c>
      <c r="F8">
        <v>20.35457276176458</v>
      </c>
      <c r="G8">
        <f t="shared" si="2"/>
        <v>5</v>
      </c>
      <c r="H8">
        <f t="shared" si="3"/>
        <v>14</v>
      </c>
      <c r="I8" s="28">
        <f t="shared" si="0"/>
        <v>3.937007874015748E-2</v>
      </c>
      <c r="J8" s="29">
        <f t="shared" si="1"/>
        <v>1.8160591516409392E-3</v>
      </c>
    </row>
    <row r="9" spans="1:10" x14ac:dyDescent="0.2">
      <c r="A9">
        <v>5</v>
      </c>
      <c r="B9">
        <v>4</v>
      </c>
      <c r="C9">
        <v>65</v>
      </c>
      <c r="D9">
        <v>9</v>
      </c>
      <c r="E9">
        <v>1</v>
      </c>
      <c r="F9">
        <v>20.35457276176458</v>
      </c>
      <c r="G9">
        <f t="shared" si="2"/>
        <v>6</v>
      </c>
      <c r="H9">
        <f t="shared" si="3"/>
        <v>20</v>
      </c>
      <c r="I9" s="28">
        <f t="shared" si="0"/>
        <v>4.7244094488188976E-2</v>
      </c>
      <c r="J9" s="29">
        <f t="shared" si="1"/>
        <v>2.5943702166299131E-3</v>
      </c>
    </row>
    <row r="10" spans="1:10" x14ac:dyDescent="0.2">
      <c r="A10">
        <v>6</v>
      </c>
      <c r="B10">
        <v>4</v>
      </c>
      <c r="C10">
        <v>66</v>
      </c>
      <c r="D10">
        <v>2</v>
      </c>
      <c r="E10">
        <v>1</v>
      </c>
      <c r="F10">
        <v>20.35457276176458</v>
      </c>
      <c r="G10">
        <f t="shared" si="2"/>
        <v>7</v>
      </c>
      <c r="H10">
        <f t="shared" si="3"/>
        <v>27</v>
      </c>
      <c r="I10" s="28">
        <f t="shared" si="0"/>
        <v>5.5118110236220472E-2</v>
      </c>
      <c r="J10" s="29">
        <f t="shared" si="1"/>
        <v>3.5023997924503829E-3</v>
      </c>
    </row>
    <row r="11" spans="1:10" x14ac:dyDescent="0.2">
      <c r="A11">
        <v>7</v>
      </c>
      <c r="B11">
        <v>4</v>
      </c>
      <c r="C11">
        <v>67</v>
      </c>
      <c r="D11">
        <v>8</v>
      </c>
      <c r="E11">
        <v>1</v>
      </c>
      <c r="F11">
        <v>20.35457276176458</v>
      </c>
      <c r="G11">
        <f t="shared" si="2"/>
        <v>8</v>
      </c>
      <c r="H11">
        <f t="shared" si="3"/>
        <v>35</v>
      </c>
      <c r="I11" s="28">
        <f t="shared" si="0"/>
        <v>6.2992125984251968E-2</v>
      </c>
      <c r="J11" s="29">
        <f t="shared" si="1"/>
        <v>4.5401478791023478E-3</v>
      </c>
    </row>
    <row r="12" spans="1:10" x14ac:dyDescent="0.2">
      <c r="A12">
        <v>8</v>
      </c>
      <c r="B12">
        <v>4</v>
      </c>
      <c r="C12">
        <v>68</v>
      </c>
      <c r="D12">
        <v>10</v>
      </c>
      <c r="E12">
        <v>1</v>
      </c>
      <c r="F12">
        <v>20.35457276176458</v>
      </c>
      <c r="G12">
        <f t="shared" si="2"/>
        <v>9</v>
      </c>
      <c r="H12">
        <f t="shared" si="3"/>
        <v>44</v>
      </c>
      <c r="I12" s="28">
        <f t="shared" si="0"/>
        <v>7.0866141732283464E-2</v>
      </c>
      <c r="J12" s="29">
        <f t="shared" si="1"/>
        <v>5.7076144765858088E-3</v>
      </c>
    </row>
    <row r="13" spans="1:10" x14ac:dyDescent="0.2">
      <c r="A13">
        <v>9</v>
      </c>
      <c r="B13">
        <v>4</v>
      </c>
      <c r="C13">
        <v>69</v>
      </c>
      <c r="D13">
        <v>8</v>
      </c>
      <c r="E13">
        <v>1</v>
      </c>
      <c r="F13">
        <v>20.35457276176458</v>
      </c>
      <c r="G13">
        <f t="shared" si="2"/>
        <v>10</v>
      </c>
      <c r="H13">
        <f t="shared" si="3"/>
        <v>54</v>
      </c>
      <c r="I13" s="28">
        <f t="shared" si="0"/>
        <v>7.874015748031496E-2</v>
      </c>
      <c r="J13" s="29">
        <f t="shared" si="1"/>
        <v>7.0047995849007658E-3</v>
      </c>
    </row>
    <row r="14" spans="1:10" x14ac:dyDescent="0.2">
      <c r="A14">
        <v>10</v>
      </c>
      <c r="B14">
        <v>4</v>
      </c>
      <c r="C14">
        <v>70</v>
      </c>
      <c r="D14">
        <v>11</v>
      </c>
      <c r="E14">
        <v>1</v>
      </c>
      <c r="F14">
        <v>20.35457276176458</v>
      </c>
      <c r="G14">
        <f t="shared" si="2"/>
        <v>11</v>
      </c>
      <c r="H14">
        <f t="shared" si="3"/>
        <v>65</v>
      </c>
      <c r="I14" s="28">
        <f t="shared" si="0"/>
        <v>8.6614173228346455E-2</v>
      </c>
      <c r="J14" s="29">
        <f t="shared" si="1"/>
        <v>8.4317032040472171E-3</v>
      </c>
    </row>
    <row r="15" spans="1:10" x14ac:dyDescent="0.2">
      <c r="A15">
        <v>11</v>
      </c>
      <c r="B15">
        <v>4</v>
      </c>
      <c r="C15">
        <v>71</v>
      </c>
      <c r="D15">
        <v>9</v>
      </c>
      <c r="E15">
        <v>1</v>
      </c>
      <c r="F15">
        <v>20.35457276176458</v>
      </c>
      <c r="G15">
        <f t="shared" si="2"/>
        <v>12</v>
      </c>
      <c r="H15">
        <f t="shared" si="3"/>
        <v>77</v>
      </c>
      <c r="I15" s="28">
        <f t="shared" si="0"/>
        <v>9.4488188976377951E-2</v>
      </c>
      <c r="J15" s="29">
        <f t="shared" si="1"/>
        <v>9.9883253340251662E-3</v>
      </c>
    </row>
    <row r="16" spans="1:10" x14ac:dyDescent="0.2">
      <c r="A16">
        <v>12</v>
      </c>
      <c r="B16">
        <v>4</v>
      </c>
      <c r="C16">
        <v>72</v>
      </c>
      <c r="D16">
        <v>1</v>
      </c>
      <c r="E16">
        <v>1</v>
      </c>
      <c r="F16">
        <v>20.35457276176458</v>
      </c>
      <c r="G16">
        <f t="shared" si="2"/>
        <v>13</v>
      </c>
      <c r="H16">
        <f t="shared" si="3"/>
        <v>90</v>
      </c>
      <c r="I16" s="28">
        <f t="shared" si="0"/>
        <v>0.10236220472440945</v>
      </c>
      <c r="J16" s="29">
        <f t="shared" si="1"/>
        <v>1.167466597483461E-2</v>
      </c>
    </row>
    <row r="17" spans="1:10" x14ac:dyDescent="0.2">
      <c r="A17">
        <v>13</v>
      </c>
      <c r="B17">
        <v>4</v>
      </c>
      <c r="C17">
        <v>73</v>
      </c>
      <c r="D17">
        <v>5</v>
      </c>
      <c r="E17">
        <v>1</v>
      </c>
      <c r="F17">
        <v>20.35457276176458</v>
      </c>
      <c r="G17">
        <f t="shared" si="2"/>
        <v>14</v>
      </c>
      <c r="H17">
        <f t="shared" si="3"/>
        <v>104</v>
      </c>
      <c r="I17" s="28">
        <f t="shared" si="0"/>
        <v>0.11023622047244094</v>
      </c>
      <c r="J17" s="29">
        <f t="shared" si="1"/>
        <v>1.3490725126475547E-2</v>
      </c>
    </row>
    <row r="18" spans="1:10" x14ac:dyDescent="0.2">
      <c r="A18">
        <v>14</v>
      </c>
      <c r="B18">
        <v>4</v>
      </c>
      <c r="C18">
        <v>75</v>
      </c>
      <c r="D18">
        <v>11</v>
      </c>
      <c r="E18">
        <v>1</v>
      </c>
      <c r="F18">
        <v>20.35457276176458</v>
      </c>
      <c r="G18">
        <f t="shared" si="2"/>
        <v>15</v>
      </c>
      <c r="H18">
        <f t="shared" si="3"/>
        <v>119</v>
      </c>
      <c r="I18" s="28">
        <f t="shared" si="0"/>
        <v>0.11811023622047244</v>
      </c>
      <c r="J18" s="29">
        <f t="shared" si="1"/>
        <v>1.5436502788947983E-2</v>
      </c>
    </row>
    <row r="19" spans="1:10" x14ac:dyDescent="0.2">
      <c r="A19">
        <v>15</v>
      </c>
      <c r="B19">
        <v>4</v>
      </c>
      <c r="C19">
        <v>76</v>
      </c>
      <c r="D19">
        <v>1</v>
      </c>
      <c r="E19">
        <v>1</v>
      </c>
      <c r="F19">
        <v>20.35457276176458</v>
      </c>
      <c r="G19">
        <f t="shared" si="2"/>
        <v>16</v>
      </c>
      <c r="H19">
        <f t="shared" si="3"/>
        <v>135</v>
      </c>
      <c r="I19" s="28">
        <f t="shared" si="0"/>
        <v>0.12598425196850394</v>
      </c>
      <c r="J19" s="29">
        <f t="shared" si="1"/>
        <v>1.7511998962251914E-2</v>
      </c>
    </row>
    <row r="20" spans="1:10" x14ac:dyDescent="0.2">
      <c r="A20">
        <v>16</v>
      </c>
      <c r="B20">
        <v>4</v>
      </c>
      <c r="C20">
        <v>77</v>
      </c>
      <c r="D20">
        <v>11</v>
      </c>
      <c r="E20">
        <v>1</v>
      </c>
      <c r="F20">
        <v>20.35457276176458</v>
      </c>
      <c r="G20">
        <f t="shared" si="2"/>
        <v>17</v>
      </c>
      <c r="H20">
        <f t="shared" si="3"/>
        <v>152</v>
      </c>
      <c r="I20" s="28">
        <f t="shared" si="0"/>
        <v>0.13385826771653545</v>
      </c>
      <c r="J20" s="29">
        <f t="shared" si="1"/>
        <v>1.971721364638734E-2</v>
      </c>
    </row>
    <row r="21" spans="1:10" x14ac:dyDescent="0.2">
      <c r="A21">
        <v>17</v>
      </c>
      <c r="B21">
        <v>4</v>
      </c>
      <c r="C21">
        <v>79</v>
      </c>
      <c r="D21">
        <v>12</v>
      </c>
      <c r="E21">
        <v>1</v>
      </c>
      <c r="F21">
        <v>20.35457276176458</v>
      </c>
      <c r="G21">
        <f t="shared" si="2"/>
        <v>18</v>
      </c>
      <c r="H21">
        <f t="shared" si="3"/>
        <v>170</v>
      </c>
      <c r="I21" s="28">
        <f t="shared" si="0"/>
        <v>0.14173228346456693</v>
      </c>
      <c r="J21" s="29">
        <f t="shared" si="1"/>
        <v>2.2052146841354262E-2</v>
      </c>
    </row>
    <row r="22" spans="1:10" x14ac:dyDescent="0.2">
      <c r="A22">
        <v>18</v>
      </c>
      <c r="B22">
        <v>4</v>
      </c>
      <c r="C22">
        <v>80</v>
      </c>
      <c r="D22">
        <v>1</v>
      </c>
      <c r="E22">
        <v>1</v>
      </c>
      <c r="F22">
        <v>20.35457276176458</v>
      </c>
      <c r="G22">
        <f t="shared" si="2"/>
        <v>19</v>
      </c>
      <c r="H22">
        <f t="shared" si="3"/>
        <v>189</v>
      </c>
      <c r="I22" s="28">
        <f t="shared" si="0"/>
        <v>0.14960629921259844</v>
      </c>
      <c r="J22" s="29">
        <f t="shared" si="1"/>
        <v>2.451679854715268E-2</v>
      </c>
    </row>
    <row r="23" spans="1:10" x14ac:dyDescent="0.2">
      <c r="A23">
        <v>19</v>
      </c>
      <c r="B23">
        <v>5</v>
      </c>
      <c r="C23">
        <v>81</v>
      </c>
      <c r="D23">
        <v>5</v>
      </c>
      <c r="E23">
        <v>1</v>
      </c>
      <c r="F23">
        <v>17.043111852673896</v>
      </c>
      <c r="G23">
        <f t="shared" si="2"/>
        <v>20</v>
      </c>
      <c r="H23">
        <f t="shared" si="3"/>
        <v>209</v>
      </c>
      <c r="I23" s="28">
        <f t="shared" si="0"/>
        <v>0.15748031496062992</v>
      </c>
      <c r="J23" s="29">
        <f t="shared" si="1"/>
        <v>2.7111168763782591E-2</v>
      </c>
    </row>
    <row r="24" spans="1:10" x14ac:dyDescent="0.2">
      <c r="A24">
        <v>20</v>
      </c>
      <c r="B24">
        <v>5</v>
      </c>
      <c r="C24">
        <v>83</v>
      </c>
      <c r="D24">
        <v>2</v>
      </c>
      <c r="E24">
        <v>1</v>
      </c>
      <c r="F24">
        <v>17.043111852673896</v>
      </c>
      <c r="G24">
        <f t="shared" si="2"/>
        <v>21</v>
      </c>
      <c r="H24">
        <f t="shared" si="3"/>
        <v>230</v>
      </c>
      <c r="I24" s="28">
        <f t="shared" si="0"/>
        <v>0.16535433070866143</v>
      </c>
      <c r="J24" s="29">
        <f t="shared" si="1"/>
        <v>2.9835257491244001E-2</v>
      </c>
    </row>
    <row r="25" spans="1:10" x14ac:dyDescent="0.2">
      <c r="A25">
        <v>21</v>
      </c>
      <c r="B25">
        <v>5</v>
      </c>
      <c r="C25">
        <v>84</v>
      </c>
      <c r="D25">
        <v>2</v>
      </c>
      <c r="E25">
        <v>1</v>
      </c>
      <c r="F25">
        <v>17.043111852673896</v>
      </c>
      <c r="G25">
        <f t="shared" si="2"/>
        <v>22</v>
      </c>
      <c r="H25">
        <f t="shared" si="3"/>
        <v>252</v>
      </c>
      <c r="I25" s="28">
        <f t="shared" si="0"/>
        <v>0.17322834645669291</v>
      </c>
      <c r="J25" s="29">
        <f t="shared" si="1"/>
        <v>3.2689064729536907E-2</v>
      </c>
    </row>
    <row r="26" spans="1:10" x14ac:dyDescent="0.2">
      <c r="A26">
        <v>22</v>
      </c>
      <c r="B26">
        <v>5</v>
      </c>
      <c r="C26">
        <v>87</v>
      </c>
      <c r="D26">
        <v>5</v>
      </c>
      <c r="E26">
        <v>1</v>
      </c>
      <c r="F26">
        <v>17.043111852673896</v>
      </c>
      <c r="G26">
        <f t="shared" si="2"/>
        <v>23</v>
      </c>
      <c r="H26">
        <f t="shared" si="3"/>
        <v>275</v>
      </c>
      <c r="I26" s="28">
        <f t="shared" si="0"/>
        <v>0.18110236220472442</v>
      </c>
      <c r="J26" s="29">
        <f t="shared" si="1"/>
        <v>3.5672590478661302E-2</v>
      </c>
    </row>
    <row r="27" spans="1:10" x14ac:dyDescent="0.2">
      <c r="A27">
        <v>23</v>
      </c>
      <c r="B27">
        <v>5</v>
      </c>
      <c r="C27">
        <v>89</v>
      </c>
      <c r="D27">
        <v>7</v>
      </c>
      <c r="E27">
        <v>1</v>
      </c>
      <c r="F27">
        <v>17.043111852673896</v>
      </c>
      <c r="G27">
        <f t="shared" si="2"/>
        <v>24</v>
      </c>
      <c r="H27">
        <f t="shared" si="3"/>
        <v>299</v>
      </c>
      <c r="I27" s="28">
        <f t="shared" si="0"/>
        <v>0.1889763779527559</v>
      </c>
      <c r="J27" s="29">
        <f t="shared" si="1"/>
        <v>3.87858347386172E-2</v>
      </c>
    </row>
    <row r="28" spans="1:10" x14ac:dyDescent="0.2">
      <c r="A28">
        <v>24</v>
      </c>
      <c r="B28">
        <v>5</v>
      </c>
      <c r="C28">
        <v>90</v>
      </c>
      <c r="D28">
        <v>5</v>
      </c>
      <c r="E28">
        <v>1</v>
      </c>
      <c r="F28">
        <v>17.043111852673896</v>
      </c>
      <c r="G28">
        <f t="shared" si="2"/>
        <v>25</v>
      </c>
      <c r="H28">
        <f t="shared" si="3"/>
        <v>324</v>
      </c>
      <c r="I28" s="28">
        <f t="shared" si="0"/>
        <v>0.19685039370078741</v>
      </c>
      <c r="J28" s="29">
        <f t="shared" si="1"/>
        <v>4.2028797509404595E-2</v>
      </c>
    </row>
    <row r="29" spans="1:10" x14ac:dyDescent="0.2">
      <c r="A29">
        <v>25</v>
      </c>
      <c r="B29">
        <v>5</v>
      </c>
      <c r="C29">
        <v>92</v>
      </c>
      <c r="D29">
        <v>5</v>
      </c>
      <c r="E29">
        <v>1</v>
      </c>
      <c r="F29">
        <v>17.043111852673896</v>
      </c>
      <c r="G29">
        <f t="shared" si="2"/>
        <v>26</v>
      </c>
      <c r="H29">
        <f t="shared" si="3"/>
        <v>350</v>
      </c>
      <c r="I29" s="28">
        <f t="shared" si="0"/>
        <v>0.20472440944881889</v>
      </c>
      <c r="J29" s="29">
        <f t="shared" si="1"/>
        <v>4.5401478791023478E-2</v>
      </c>
    </row>
    <row r="30" spans="1:10" x14ac:dyDescent="0.2">
      <c r="A30">
        <v>26</v>
      </c>
      <c r="B30">
        <v>5</v>
      </c>
      <c r="C30">
        <v>93</v>
      </c>
      <c r="D30">
        <v>8</v>
      </c>
      <c r="E30">
        <v>1</v>
      </c>
      <c r="F30">
        <v>17.043111852673896</v>
      </c>
      <c r="G30">
        <f t="shared" si="2"/>
        <v>27</v>
      </c>
      <c r="H30">
        <f t="shared" si="3"/>
        <v>377</v>
      </c>
      <c r="I30" s="28">
        <f t="shared" si="0"/>
        <v>0.2125984251968504</v>
      </c>
      <c r="J30" s="29">
        <f t="shared" si="1"/>
        <v>4.8903878583473864E-2</v>
      </c>
    </row>
    <row r="31" spans="1:10" x14ac:dyDescent="0.2">
      <c r="A31">
        <v>27</v>
      </c>
      <c r="B31">
        <v>5</v>
      </c>
      <c r="C31">
        <v>94</v>
      </c>
      <c r="D31">
        <v>8</v>
      </c>
      <c r="E31">
        <v>1</v>
      </c>
      <c r="F31">
        <v>17.043111852673896</v>
      </c>
      <c r="G31">
        <f t="shared" si="2"/>
        <v>28</v>
      </c>
      <c r="H31">
        <f t="shared" si="3"/>
        <v>405</v>
      </c>
      <c r="I31" s="28">
        <f t="shared" si="0"/>
        <v>0.22047244094488189</v>
      </c>
      <c r="J31" s="29">
        <f t="shared" si="1"/>
        <v>5.253599688675574E-2</v>
      </c>
    </row>
    <row r="32" spans="1:10" x14ac:dyDescent="0.2">
      <c r="A32">
        <v>28</v>
      </c>
      <c r="B32">
        <v>5</v>
      </c>
      <c r="C32">
        <v>97</v>
      </c>
      <c r="D32">
        <v>9</v>
      </c>
      <c r="E32">
        <v>1</v>
      </c>
      <c r="F32">
        <v>17.043111852673896</v>
      </c>
      <c r="G32">
        <f t="shared" si="2"/>
        <v>29</v>
      </c>
      <c r="H32">
        <f t="shared" si="3"/>
        <v>434</v>
      </c>
      <c r="I32" s="28">
        <f t="shared" si="0"/>
        <v>0.2283464566929134</v>
      </c>
      <c r="J32" s="29">
        <f t="shared" si="1"/>
        <v>5.6297833700869111E-2</v>
      </c>
    </row>
    <row r="33" spans="1:10" x14ac:dyDescent="0.2">
      <c r="A33">
        <v>29</v>
      </c>
      <c r="B33">
        <v>5</v>
      </c>
      <c r="C33">
        <v>98</v>
      </c>
      <c r="D33">
        <v>11</v>
      </c>
      <c r="E33">
        <v>1</v>
      </c>
      <c r="F33">
        <v>17.043111852673896</v>
      </c>
      <c r="G33">
        <f t="shared" si="2"/>
        <v>30</v>
      </c>
      <c r="H33">
        <f t="shared" si="3"/>
        <v>464</v>
      </c>
      <c r="I33" s="28">
        <f t="shared" si="0"/>
        <v>0.23622047244094488</v>
      </c>
      <c r="J33" s="29">
        <f t="shared" si="1"/>
        <v>6.0189389025813986E-2</v>
      </c>
    </row>
    <row r="34" spans="1:10" x14ac:dyDescent="0.2">
      <c r="A34">
        <v>30</v>
      </c>
      <c r="B34">
        <v>5</v>
      </c>
      <c r="C34">
        <v>99</v>
      </c>
      <c r="D34">
        <v>1</v>
      </c>
      <c r="E34">
        <v>1</v>
      </c>
      <c r="F34">
        <v>17.043111852673896</v>
      </c>
      <c r="G34">
        <f t="shared" si="2"/>
        <v>31</v>
      </c>
      <c r="H34">
        <f t="shared" si="3"/>
        <v>495</v>
      </c>
      <c r="I34" s="28">
        <f t="shared" si="0"/>
        <v>0.24409448818897639</v>
      </c>
      <c r="J34" s="29">
        <f t="shared" si="1"/>
        <v>6.4210662861590342E-2</v>
      </c>
    </row>
    <row r="35" spans="1:10" x14ac:dyDescent="0.2">
      <c r="A35">
        <v>31</v>
      </c>
      <c r="B35">
        <v>6</v>
      </c>
      <c r="C35">
        <v>105</v>
      </c>
      <c r="D35">
        <v>8</v>
      </c>
      <c r="E35">
        <v>2</v>
      </c>
      <c r="F35">
        <v>79.596020376124542</v>
      </c>
      <c r="G35">
        <f t="shared" si="2"/>
        <v>33</v>
      </c>
      <c r="H35">
        <f t="shared" si="3"/>
        <v>528</v>
      </c>
      <c r="I35" s="28">
        <f t="shared" si="0"/>
        <v>0.25984251968503935</v>
      </c>
      <c r="J35" s="29">
        <f t="shared" si="1"/>
        <v>6.8491373719029705E-2</v>
      </c>
    </row>
    <row r="36" spans="1:10" x14ac:dyDescent="0.2">
      <c r="A36">
        <v>32</v>
      </c>
      <c r="B36">
        <v>6</v>
      </c>
      <c r="C36">
        <v>109</v>
      </c>
      <c r="D36">
        <v>1</v>
      </c>
      <c r="E36">
        <v>2</v>
      </c>
      <c r="F36">
        <v>79.596020376124542</v>
      </c>
      <c r="G36">
        <f t="shared" si="2"/>
        <v>35</v>
      </c>
      <c r="H36">
        <f t="shared" si="3"/>
        <v>563</v>
      </c>
      <c r="I36" s="28">
        <f t="shared" si="0"/>
        <v>0.27559055118110237</v>
      </c>
      <c r="J36" s="29">
        <f t="shared" si="1"/>
        <v>7.303152159813206E-2</v>
      </c>
    </row>
    <row r="37" spans="1:10" x14ac:dyDescent="0.2">
      <c r="A37">
        <v>33</v>
      </c>
      <c r="B37">
        <v>6</v>
      </c>
      <c r="C37">
        <v>113</v>
      </c>
      <c r="D37">
        <v>7</v>
      </c>
      <c r="E37">
        <v>2</v>
      </c>
      <c r="F37">
        <v>79.596020376124542</v>
      </c>
      <c r="G37">
        <f t="shared" si="2"/>
        <v>37</v>
      </c>
      <c r="H37">
        <f t="shared" si="3"/>
        <v>600</v>
      </c>
      <c r="I37" s="28">
        <f t="shared" si="0"/>
        <v>0.29133858267716534</v>
      </c>
      <c r="J37" s="29">
        <f t="shared" si="1"/>
        <v>7.7831106498897393E-2</v>
      </c>
    </row>
    <row r="38" spans="1:10" x14ac:dyDescent="0.2">
      <c r="A38">
        <v>34</v>
      </c>
      <c r="B38">
        <v>6</v>
      </c>
      <c r="C38">
        <v>115</v>
      </c>
      <c r="D38">
        <v>10</v>
      </c>
      <c r="E38">
        <v>2</v>
      </c>
      <c r="F38">
        <v>79.596020376124542</v>
      </c>
      <c r="G38">
        <f t="shared" si="2"/>
        <v>39</v>
      </c>
      <c r="H38">
        <f t="shared" si="3"/>
        <v>639</v>
      </c>
      <c r="I38" s="28">
        <f t="shared" si="0"/>
        <v>0.30708661417322836</v>
      </c>
      <c r="J38" s="29">
        <f t="shared" si="1"/>
        <v>8.2890128421325718E-2</v>
      </c>
    </row>
    <row r="39" spans="1:10" x14ac:dyDescent="0.2">
      <c r="A39">
        <v>35</v>
      </c>
      <c r="B39">
        <v>6</v>
      </c>
      <c r="C39">
        <v>116</v>
      </c>
      <c r="D39">
        <v>9</v>
      </c>
      <c r="E39">
        <v>2</v>
      </c>
      <c r="F39">
        <v>79.596020376124542</v>
      </c>
      <c r="G39">
        <f t="shared" si="2"/>
        <v>41</v>
      </c>
      <c r="H39">
        <f t="shared" si="3"/>
        <v>680</v>
      </c>
      <c r="I39" s="28">
        <f t="shared" si="0"/>
        <v>0.32283464566929132</v>
      </c>
      <c r="J39" s="29">
        <f t="shared" si="1"/>
        <v>8.8208587365417049E-2</v>
      </c>
    </row>
    <row r="40" spans="1:10" x14ac:dyDescent="0.2">
      <c r="A40">
        <v>36</v>
      </c>
      <c r="B40">
        <v>6</v>
      </c>
      <c r="C40">
        <v>118</v>
      </c>
      <c r="D40">
        <v>12</v>
      </c>
      <c r="E40">
        <v>2</v>
      </c>
      <c r="F40">
        <v>79.596020376124542</v>
      </c>
      <c r="G40">
        <f t="shared" si="2"/>
        <v>43</v>
      </c>
      <c r="H40">
        <f t="shared" si="3"/>
        <v>723</v>
      </c>
      <c r="I40" s="28">
        <f t="shared" si="0"/>
        <v>0.33858267716535434</v>
      </c>
      <c r="J40" s="29">
        <f t="shared" si="1"/>
        <v>9.3786483331171358E-2</v>
      </c>
    </row>
    <row r="41" spans="1:10" x14ac:dyDescent="0.2">
      <c r="A41">
        <v>37</v>
      </c>
      <c r="B41">
        <v>9</v>
      </c>
      <c r="C41">
        <v>163</v>
      </c>
      <c r="D41">
        <v>7</v>
      </c>
      <c r="E41">
        <v>1</v>
      </c>
      <c r="F41">
        <v>29.966811399672753</v>
      </c>
      <c r="G41">
        <f t="shared" si="2"/>
        <v>44</v>
      </c>
      <c r="H41">
        <f t="shared" si="3"/>
        <v>767</v>
      </c>
      <c r="I41" s="28">
        <f t="shared" si="0"/>
        <v>0.34645669291338582</v>
      </c>
      <c r="J41" s="29">
        <f t="shared" si="1"/>
        <v>9.949409780775717E-2</v>
      </c>
    </row>
    <row r="42" spans="1:10" x14ac:dyDescent="0.2">
      <c r="A42">
        <v>38</v>
      </c>
      <c r="B42">
        <v>9</v>
      </c>
      <c r="C42">
        <v>177</v>
      </c>
      <c r="D42">
        <v>10</v>
      </c>
      <c r="E42">
        <v>1</v>
      </c>
      <c r="F42">
        <v>29.966811399672753</v>
      </c>
      <c r="G42">
        <f t="shared" si="2"/>
        <v>45</v>
      </c>
      <c r="H42">
        <f t="shared" si="3"/>
        <v>812</v>
      </c>
      <c r="I42" s="28">
        <f t="shared" si="0"/>
        <v>0.3543307086614173</v>
      </c>
      <c r="J42" s="29">
        <f t="shared" si="1"/>
        <v>0.10533143079517447</v>
      </c>
    </row>
    <row r="43" spans="1:10" x14ac:dyDescent="0.2">
      <c r="A43">
        <v>39</v>
      </c>
      <c r="B43">
        <v>10</v>
      </c>
      <c r="C43">
        <v>180</v>
      </c>
      <c r="D43">
        <v>12</v>
      </c>
      <c r="E43">
        <v>2</v>
      </c>
      <c r="F43">
        <v>58.408863100845572</v>
      </c>
      <c r="G43">
        <f t="shared" si="2"/>
        <v>47</v>
      </c>
      <c r="H43">
        <f t="shared" si="3"/>
        <v>859</v>
      </c>
      <c r="I43" s="28">
        <f t="shared" si="0"/>
        <v>0.37007874015748032</v>
      </c>
      <c r="J43" s="29">
        <f t="shared" si="1"/>
        <v>0.11142820080425477</v>
      </c>
    </row>
    <row r="44" spans="1:10" x14ac:dyDescent="0.2">
      <c r="A44">
        <v>40</v>
      </c>
      <c r="B44">
        <v>10</v>
      </c>
      <c r="C44">
        <v>181</v>
      </c>
      <c r="D44">
        <v>8</v>
      </c>
      <c r="E44">
        <v>2</v>
      </c>
      <c r="F44">
        <v>58.408863100845572</v>
      </c>
      <c r="G44">
        <f t="shared" si="2"/>
        <v>49</v>
      </c>
      <c r="H44">
        <f t="shared" si="3"/>
        <v>908</v>
      </c>
      <c r="I44" s="28">
        <f t="shared" si="0"/>
        <v>0.38582677165354329</v>
      </c>
      <c r="J44" s="29">
        <f t="shared" si="1"/>
        <v>0.11778440783499805</v>
      </c>
    </row>
    <row r="45" spans="1:10" x14ac:dyDescent="0.2">
      <c r="A45">
        <v>41</v>
      </c>
      <c r="B45">
        <v>10</v>
      </c>
      <c r="C45">
        <v>182</v>
      </c>
      <c r="D45">
        <v>5</v>
      </c>
      <c r="E45">
        <v>2</v>
      </c>
      <c r="F45">
        <v>58.408863100845572</v>
      </c>
      <c r="G45">
        <f t="shared" si="2"/>
        <v>51</v>
      </c>
      <c r="H45">
        <f t="shared" si="3"/>
        <v>959</v>
      </c>
      <c r="I45" s="28">
        <f t="shared" si="0"/>
        <v>0.40157480314960631</v>
      </c>
      <c r="J45" s="29">
        <f t="shared" si="1"/>
        <v>0.12440005188740433</v>
      </c>
    </row>
    <row r="46" spans="1:10" x14ac:dyDescent="0.2">
      <c r="A46">
        <v>42</v>
      </c>
      <c r="B46">
        <v>10</v>
      </c>
      <c r="C46">
        <v>183</v>
      </c>
      <c r="D46">
        <v>4</v>
      </c>
      <c r="E46">
        <v>2</v>
      </c>
      <c r="F46">
        <v>58.408863100845572</v>
      </c>
      <c r="G46">
        <f t="shared" si="2"/>
        <v>53</v>
      </c>
      <c r="H46">
        <f t="shared" si="3"/>
        <v>1012</v>
      </c>
      <c r="I46" s="28">
        <f t="shared" si="0"/>
        <v>0.41732283464566927</v>
      </c>
      <c r="J46" s="29">
        <f t="shared" si="1"/>
        <v>0.13127513296147361</v>
      </c>
    </row>
    <row r="47" spans="1:10" x14ac:dyDescent="0.2">
      <c r="A47">
        <v>43</v>
      </c>
      <c r="B47">
        <v>10</v>
      </c>
      <c r="C47">
        <v>184</v>
      </c>
      <c r="D47">
        <v>6</v>
      </c>
      <c r="E47">
        <v>2</v>
      </c>
      <c r="F47">
        <v>58.408863100845572</v>
      </c>
      <c r="G47">
        <f t="shared" si="2"/>
        <v>55</v>
      </c>
      <c r="H47">
        <f t="shared" si="3"/>
        <v>1067</v>
      </c>
      <c r="I47" s="28">
        <f t="shared" si="0"/>
        <v>0.43307086614173229</v>
      </c>
      <c r="J47" s="29">
        <f t="shared" si="1"/>
        <v>0.13840965105720587</v>
      </c>
    </row>
    <row r="48" spans="1:10" x14ac:dyDescent="0.2">
      <c r="A48">
        <v>44</v>
      </c>
      <c r="B48">
        <v>10</v>
      </c>
      <c r="C48">
        <v>185</v>
      </c>
      <c r="D48">
        <v>5</v>
      </c>
      <c r="E48">
        <v>2</v>
      </c>
      <c r="F48">
        <v>58.408863100845572</v>
      </c>
      <c r="G48">
        <f t="shared" si="2"/>
        <v>57</v>
      </c>
      <c r="H48">
        <f t="shared" si="3"/>
        <v>1124</v>
      </c>
      <c r="I48" s="28">
        <f t="shared" si="0"/>
        <v>0.44881889763779526</v>
      </c>
      <c r="J48" s="29">
        <f t="shared" si="1"/>
        <v>0.14580360617460111</v>
      </c>
    </row>
    <row r="49" spans="1:10" x14ac:dyDescent="0.2">
      <c r="A49">
        <v>45</v>
      </c>
      <c r="B49">
        <v>10</v>
      </c>
      <c r="C49">
        <v>186</v>
      </c>
      <c r="D49">
        <v>10</v>
      </c>
      <c r="E49">
        <v>2</v>
      </c>
      <c r="F49">
        <v>58.408863100845572</v>
      </c>
      <c r="G49">
        <f t="shared" si="2"/>
        <v>59</v>
      </c>
      <c r="H49">
        <f t="shared" si="3"/>
        <v>1183</v>
      </c>
      <c r="I49" s="28">
        <f t="shared" si="0"/>
        <v>0.46456692913385828</v>
      </c>
      <c r="J49" s="29">
        <f t="shared" si="1"/>
        <v>0.15345699831365936</v>
      </c>
    </row>
    <row r="50" spans="1:10" x14ac:dyDescent="0.2">
      <c r="A50">
        <v>46</v>
      </c>
      <c r="B50">
        <v>10</v>
      </c>
      <c r="C50">
        <v>187</v>
      </c>
      <c r="D50">
        <v>11</v>
      </c>
      <c r="E50">
        <v>2</v>
      </c>
      <c r="F50">
        <v>58.408863100845572</v>
      </c>
      <c r="G50">
        <f t="shared" si="2"/>
        <v>61</v>
      </c>
      <c r="H50">
        <f t="shared" si="3"/>
        <v>1244</v>
      </c>
      <c r="I50" s="28">
        <f t="shared" si="0"/>
        <v>0.48031496062992124</v>
      </c>
      <c r="J50" s="29">
        <f t="shared" si="1"/>
        <v>0.16136982747438058</v>
      </c>
    </row>
    <row r="51" spans="1:10" x14ac:dyDescent="0.2">
      <c r="A51">
        <v>47</v>
      </c>
      <c r="B51">
        <v>10</v>
      </c>
      <c r="C51">
        <v>188</v>
      </c>
      <c r="D51">
        <v>5</v>
      </c>
      <c r="E51">
        <v>2</v>
      </c>
      <c r="F51">
        <v>58.408863100845572</v>
      </c>
      <c r="G51">
        <f t="shared" si="2"/>
        <v>63</v>
      </c>
      <c r="H51">
        <f t="shared" si="3"/>
        <v>1307</v>
      </c>
      <c r="I51" s="28">
        <f t="shared" si="0"/>
        <v>0.49606299212598426</v>
      </c>
      <c r="J51" s="29">
        <f t="shared" si="1"/>
        <v>0.16954209365676481</v>
      </c>
    </row>
    <row r="52" spans="1:10" x14ac:dyDescent="0.2">
      <c r="A52">
        <v>48</v>
      </c>
      <c r="B52">
        <v>10</v>
      </c>
      <c r="C52">
        <v>189</v>
      </c>
      <c r="D52">
        <v>7</v>
      </c>
      <c r="E52">
        <v>2</v>
      </c>
      <c r="F52">
        <v>58.408863100845572</v>
      </c>
      <c r="G52">
        <f t="shared" si="2"/>
        <v>65</v>
      </c>
      <c r="H52">
        <f t="shared" si="3"/>
        <v>1372</v>
      </c>
      <c r="I52" s="28">
        <f t="shared" si="0"/>
        <v>0.51181102362204722</v>
      </c>
      <c r="J52" s="29">
        <f t="shared" si="1"/>
        <v>0.17797379686081205</v>
      </c>
    </row>
    <row r="53" spans="1:10" x14ac:dyDescent="0.2">
      <c r="A53">
        <v>49</v>
      </c>
      <c r="B53">
        <v>10</v>
      </c>
      <c r="C53">
        <v>190</v>
      </c>
      <c r="D53">
        <v>5</v>
      </c>
      <c r="E53">
        <v>2</v>
      </c>
      <c r="F53">
        <v>58.408863100845572</v>
      </c>
      <c r="G53">
        <f t="shared" si="2"/>
        <v>67</v>
      </c>
      <c r="H53">
        <f t="shared" si="3"/>
        <v>1439</v>
      </c>
      <c r="I53" s="28">
        <f t="shared" si="0"/>
        <v>0.52755905511811019</v>
      </c>
      <c r="J53" s="29">
        <f t="shared" si="1"/>
        <v>0.18666493708652224</v>
      </c>
    </row>
    <row r="54" spans="1:10" x14ac:dyDescent="0.2">
      <c r="A54">
        <v>50</v>
      </c>
      <c r="B54">
        <v>10</v>
      </c>
      <c r="C54">
        <v>192</v>
      </c>
      <c r="D54">
        <v>5</v>
      </c>
      <c r="E54">
        <v>2</v>
      </c>
      <c r="F54">
        <v>58.408863100845572</v>
      </c>
      <c r="G54">
        <f t="shared" si="2"/>
        <v>69</v>
      </c>
      <c r="H54">
        <f t="shared" si="3"/>
        <v>1508</v>
      </c>
      <c r="I54" s="28">
        <f t="shared" si="0"/>
        <v>0.54330708661417326</v>
      </c>
      <c r="J54" s="29">
        <f t="shared" si="1"/>
        <v>0.19561551433389546</v>
      </c>
    </row>
    <row r="55" spans="1:10" x14ac:dyDescent="0.2">
      <c r="A55">
        <v>51</v>
      </c>
      <c r="B55">
        <v>10</v>
      </c>
      <c r="C55">
        <v>193</v>
      </c>
      <c r="D55">
        <v>11</v>
      </c>
      <c r="E55">
        <v>2</v>
      </c>
      <c r="F55">
        <v>58.408863100845572</v>
      </c>
      <c r="G55">
        <f t="shared" si="2"/>
        <v>71</v>
      </c>
      <c r="H55">
        <f t="shared" si="3"/>
        <v>1579</v>
      </c>
      <c r="I55" s="28">
        <f t="shared" si="0"/>
        <v>0.55905511811023623</v>
      </c>
      <c r="J55" s="29">
        <f t="shared" si="1"/>
        <v>0.20482552860293163</v>
      </c>
    </row>
    <row r="56" spans="1:10" x14ac:dyDescent="0.2">
      <c r="A56">
        <v>52</v>
      </c>
      <c r="B56">
        <v>10</v>
      </c>
      <c r="C56">
        <v>194</v>
      </c>
      <c r="D56">
        <v>4</v>
      </c>
      <c r="E56">
        <v>2</v>
      </c>
      <c r="F56">
        <v>58.408863100845572</v>
      </c>
      <c r="G56">
        <f t="shared" si="2"/>
        <v>73</v>
      </c>
      <c r="H56">
        <f t="shared" si="3"/>
        <v>1652</v>
      </c>
      <c r="I56" s="28">
        <f t="shared" si="0"/>
        <v>0.57480314960629919</v>
      </c>
      <c r="J56" s="29">
        <f t="shared" si="1"/>
        <v>0.21429497989363083</v>
      </c>
    </row>
    <row r="57" spans="1:10" x14ac:dyDescent="0.2">
      <c r="A57">
        <v>53</v>
      </c>
      <c r="B57">
        <v>10</v>
      </c>
      <c r="C57">
        <v>195</v>
      </c>
      <c r="D57">
        <v>11</v>
      </c>
      <c r="E57">
        <v>2</v>
      </c>
      <c r="F57">
        <v>58.408863100845572</v>
      </c>
      <c r="G57">
        <f t="shared" si="2"/>
        <v>75</v>
      </c>
      <c r="H57">
        <f t="shared" si="3"/>
        <v>1727</v>
      </c>
      <c r="I57" s="28">
        <f t="shared" si="0"/>
        <v>0.59055118110236215</v>
      </c>
      <c r="J57" s="29">
        <f t="shared" si="1"/>
        <v>0.22402386820599299</v>
      </c>
    </row>
    <row r="58" spans="1:10" x14ac:dyDescent="0.2">
      <c r="A58">
        <v>54</v>
      </c>
      <c r="B58">
        <v>10</v>
      </c>
      <c r="C58">
        <v>196</v>
      </c>
      <c r="D58">
        <v>12</v>
      </c>
      <c r="E58">
        <v>2</v>
      </c>
      <c r="F58">
        <v>58.408863100845572</v>
      </c>
      <c r="G58">
        <f t="shared" si="2"/>
        <v>77</v>
      </c>
      <c r="H58">
        <f t="shared" si="3"/>
        <v>1804</v>
      </c>
      <c r="I58" s="28">
        <f t="shared" si="0"/>
        <v>0.60629921259842523</v>
      </c>
      <c r="J58" s="29">
        <f t="shared" si="1"/>
        <v>0.23401219354001815</v>
      </c>
    </row>
    <row r="59" spans="1:10" x14ac:dyDescent="0.2">
      <c r="A59">
        <v>55</v>
      </c>
      <c r="B59">
        <v>10</v>
      </c>
      <c r="C59">
        <v>197</v>
      </c>
      <c r="D59">
        <v>12</v>
      </c>
      <c r="E59">
        <v>2</v>
      </c>
      <c r="F59">
        <v>58.408863100845572</v>
      </c>
      <c r="G59">
        <f t="shared" si="2"/>
        <v>79</v>
      </c>
      <c r="H59">
        <f t="shared" si="3"/>
        <v>1883</v>
      </c>
      <c r="I59" s="28">
        <f t="shared" si="0"/>
        <v>0.62204724409448819</v>
      </c>
      <c r="J59" s="29">
        <f t="shared" si="1"/>
        <v>0.24425995589570632</v>
      </c>
    </row>
    <row r="60" spans="1:10" x14ac:dyDescent="0.2">
      <c r="A60">
        <v>56</v>
      </c>
      <c r="B60">
        <v>10</v>
      </c>
      <c r="C60">
        <v>199</v>
      </c>
      <c r="D60">
        <v>4</v>
      </c>
      <c r="E60">
        <v>2</v>
      </c>
      <c r="F60">
        <v>58.408863100845572</v>
      </c>
      <c r="G60">
        <f t="shared" si="2"/>
        <v>81</v>
      </c>
      <c r="H60">
        <f t="shared" si="3"/>
        <v>1964</v>
      </c>
      <c r="I60" s="28">
        <f t="shared" si="0"/>
        <v>0.63779527559055116</v>
      </c>
      <c r="J60" s="29">
        <f t="shared" si="1"/>
        <v>0.25476715527305749</v>
      </c>
    </row>
    <row r="61" spans="1:10" x14ac:dyDescent="0.2">
      <c r="A61">
        <v>57</v>
      </c>
      <c r="B61">
        <v>11</v>
      </c>
      <c r="C61">
        <v>200</v>
      </c>
      <c r="D61">
        <v>12</v>
      </c>
      <c r="E61">
        <v>0</v>
      </c>
      <c r="F61">
        <v>-22.131002002103962</v>
      </c>
      <c r="G61">
        <f t="shared" si="2"/>
        <v>81</v>
      </c>
      <c r="H61">
        <f t="shared" si="3"/>
        <v>2045</v>
      </c>
      <c r="I61" s="28">
        <f t="shared" si="0"/>
        <v>0.63779527559055116</v>
      </c>
      <c r="J61" s="29">
        <f t="shared" si="1"/>
        <v>0.26527435465040861</v>
      </c>
    </row>
    <row r="62" spans="1:10" x14ac:dyDescent="0.2">
      <c r="A62">
        <v>58</v>
      </c>
      <c r="B62">
        <v>11</v>
      </c>
      <c r="D62">
        <v>12</v>
      </c>
      <c r="E62">
        <v>1</v>
      </c>
      <c r="F62">
        <v>45.993284589044478</v>
      </c>
      <c r="G62">
        <f t="shared" si="2"/>
        <v>82</v>
      </c>
      <c r="H62">
        <f t="shared" si="3"/>
        <v>2127</v>
      </c>
      <c r="I62" s="28">
        <f t="shared" si="0"/>
        <v>0.64566929133858264</v>
      </c>
      <c r="J62" s="29">
        <f t="shared" si="1"/>
        <v>0.27591127253859127</v>
      </c>
    </row>
    <row r="63" spans="1:10" x14ac:dyDescent="0.2">
      <c r="A63">
        <v>59</v>
      </c>
      <c r="B63">
        <v>11</v>
      </c>
      <c r="C63">
        <v>201</v>
      </c>
      <c r="D63">
        <v>8</v>
      </c>
      <c r="E63">
        <v>0</v>
      </c>
      <c r="F63">
        <v>-22.131002002103962</v>
      </c>
      <c r="G63">
        <f t="shared" si="2"/>
        <v>82</v>
      </c>
      <c r="H63">
        <f t="shared" si="3"/>
        <v>2209</v>
      </c>
      <c r="I63" s="28">
        <f t="shared" si="0"/>
        <v>0.64566929133858264</v>
      </c>
      <c r="J63" s="29">
        <f t="shared" si="1"/>
        <v>0.28654819042677387</v>
      </c>
    </row>
    <row r="64" spans="1:10" x14ac:dyDescent="0.2">
      <c r="A64">
        <v>60</v>
      </c>
      <c r="B64">
        <v>11</v>
      </c>
      <c r="D64">
        <v>8</v>
      </c>
      <c r="E64">
        <v>1</v>
      </c>
      <c r="F64">
        <v>45.993284589044478</v>
      </c>
      <c r="G64">
        <f t="shared" si="2"/>
        <v>83</v>
      </c>
      <c r="H64">
        <f t="shared" si="3"/>
        <v>2292</v>
      </c>
      <c r="I64" s="28">
        <f t="shared" si="0"/>
        <v>0.65354330708661412</v>
      </c>
      <c r="J64" s="29">
        <f t="shared" si="1"/>
        <v>0.29731482682578803</v>
      </c>
    </row>
    <row r="65" spans="1:10" x14ac:dyDescent="0.2">
      <c r="A65">
        <v>61</v>
      </c>
      <c r="B65">
        <v>11</v>
      </c>
      <c r="C65">
        <v>202</v>
      </c>
      <c r="D65">
        <v>10</v>
      </c>
      <c r="E65">
        <v>0</v>
      </c>
      <c r="F65">
        <v>-22.131002002103962</v>
      </c>
      <c r="G65">
        <f t="shared" si="2"/>
        <v>83</v>
      </c>
      <c r="H65">
        <f t="shared" si="3"/>
        <v>2375</v>
      </c>
      <c r="I65" s="28">
        <f t="shared" si="0"/>
        <v>0.65354330708661412</v>
      </c>
      <c r="J65" s="29">
        <f t="shared" si="1"/>
        <v>0.30808146322480218</v>
      </c>
    </row>
    <row r="66" spans="1:10" x14ac:dyDescent="0.2">
      <c r="A66">
        <v>62</v>
      </c>
      <c r="B66">
        <v>11</v>
      </c>
      <c r="D66">
        <v>10</v>
      </c>
      <c r="E66">
        <v>1</v>
      </c>
      <c r="F66">
        <v>45.993284589044478</v>
      </c>
      <c r="G66">
        <f t="shared" si="2"/>
        <v>84</v>
      </c>
      <c r="H66">
        <f t="shared" si="3"/>
        <v>2459</v>
      </c>
      <c r="I66" s="28">
        <f t="shared" si="0"/>
        <v>0.66141732283464572</v>
      </c>
      <c r="J66" s="29">
        <f t="shared" si="1"/>
        <v>0.31897781813464782</v>
      </c>
    </row>
    <row r="67" spans="1:10" x14ac:dyDescent="0.2">
      <c r="A67">
        <v>63</v>
      </c>
      <c r="B67">
        <v>11</v>
      </c>
      <c r="C67">
        <v>203</v>
      </c>
      <c r="D67">
        <v>9</v>
      </c>
      <c r="E67">
        <v>0</v>
      </c>
      <c r="F67">
        <v>-22.131002002103962</v>
      </c>
      <c r="G67">
        <f t="shared" si="2"/>
        <v>84</v>
      </c>
      <c r="H67">
        <f t="shared" si="3"/>
        <v>2543</v>
      </c>
      <c r="I67" s="28">
        <f t="shared" si="0"/>
        <v>0.66141732283464572</v>
      </c>
      <c r="J67" s="29">
        <f t="shared" si="1"/>
        <v>0.32987417304449346</v>
      </c>
    </row>
    <row r="68" spans="1:10" x14ac:dyDescent="0.2">
      <c r="A68">
        <v>64</v>
      </c>
      <c r="B68">
        <v>11</v>
      </c>
      <c r="D68">
        <v>9</v>
      </c>
      <c r="E68">
        <v>1</v>
      </c>
      <c r="F68">
        <v>45.993284589044478</v>
      </c>
      <c r="G68">
        <f t="shared" si="2"/>
        <v>85</v>
      </c>
      <c r="H68">
        <f t="shared" si="3"/>
        <v>2628</v>
      </c>
      <c r="I68" s="28">
        <f t="shared" si="0"/>
        <v>0.6692913385826772</v>
      </c>
      <c r="J68" s="29">
        <f t="shared" si="1"/>
        <v>0.34090024646517059</v>
      </c>
    </row>
    <row r="69" spans="1:10" x14ac:dyDescent="0.2">
      <c r="A69">
        <v>65</v>
      </c>
      <c r="B69">
        <v>11</v>
      </c>
      <c r="C69">
        <v>204</v>
      </c>
      <c r="D69">
        <v>10</v>
      </c>
      <c r="E69">
        <v>0</v>
      </c>
      <c r="F69">
        <v>-22.131002002103962</v>
      </c>
      <c r="G69">
        <f t="shared" si="2"/>
        <v>85</v>
      </c>
      <c r="H69">
        <f t="shared" si="3"/>
        <v>2713</v>
      </c>
      <c r="I69" s="28">
        <f t="shared" si="0"/>
        <v>0.6692913385826772</v>
      </c>
      <c r="J69" s="29">
        <f t="shared" si="1"/>
        <v>0.35192631988584772</v>
      </c>
    </row>
    <row r="70" spans="1:10" x14ac:dyDescent="0.2">
      <c r="A70">
        <v>66</v>
      </c>
      <c r="B70">
        <v>11</v>
      </c>
      <c r="D70">
        <v>10</v>
      </c>
      <c r="E70">
        <v>1</v>
      </c>
      <c r="F70">
        <v>45.993284589044478</v>
      </c>
      <c r="G70">
        <f t="shared" si="2"/>
        <v>86</v>
      </c>
      <c r="H70">
        <f t="shared" si="3"/>
        <v>2799</v>
      </c>
      <c r="I70" s="28">
        <f t="shared" ref="I70:I118" si="4">G70/$G$118</f>
        <v>0.67716535433070868</v>
      </c>
      <c r="J70" s="29">
        <f t="shared" ref="J70:J118" si="5">H70/$H$118</f>
        <v>0.36308211181735633</v>
      </c>
    </row>
    <row r="71" spans="1:10" x14ac:dyDescent="0.2">
      <c r="A71">
        <v>67</v>
      </c>
      <c r="B71">
        <v>11</v>
      </c>
      <c r="C71">
        <v>205</v>
      </c>
      <c r="D71">
        <v>6</v>
      </c>
      <c r="E71">
        <v>0</v>
      </c>
      <c r="F71">
        <v>-22.131002002103962</v>
      </c>
      <c r="G71">
        <f t="shared" ref="G71:G118" si="6">E71+G70</f>
        <v>86</v>
      </c>
      <c r="H71">
        <f t="shared" ref="H71:H118" si="7">G71+H70</f>
        <v>2885</v>
      </c>
      <c r="I71" s="28">
        <f t="shared" si="4"/>
        <v>0.67716535433070868</v>
      </c>
      <c r="J71" s="29">
        <f t="shared" si="5"/>
        <v>0.37423790374886495</v>
      </c>
    </row>
    <row r="72" spans="1:10" x14ac:dyDescent="0.2">
      <c r="A72">
        <v>68</v>
      </c>
      <c r="B72">
        <v>11</v>
      </c>
      <c r="D72">
        <v>6</v>
      </c>
      <c r="E72">
        <v>1</v>
      </c>
      <c r="F72">
        <v>45.993284589044478</v>
      </c>
      <c r="G72">
        <f t="shared" si="6"/>
        <v>87</v>
      </c>
      <c r="H72">
        <f t="shared" si="7"/>
        <v>2972</v>
      </c>
      <c r="I72" s="28">
        <f t="shared" si="4"/>
        <v>0.68503937007874016</v>
      </c>
      <c r="J72" s="29">
        <f t="shared" si="5"/>
        <v>0.38552341419120506</v>
      </c>
    </row>
    <row r="73" spans="1:10" x14ac:dyDescent="0.2">
      <c r="A73">
        <v>69</v>
      </c>
      <c r="B73">
        <v>11</v>
      </c>
      <c r="C73">
        <v>206</v>
      </c>
      <c r="D73">
        <v>12</v>
      </c>
      <c r="E73">
        <v>0</v>
      </c>
      <c r="F73">
        <v>-22.131002002103962</v>
      </c>
      <c r="G73">
        <f t="shared" si="6"/>
        <v>87</v>
      </c>
      <c r="H73">
        <f t="shared" si="7"/>
        <v>3059</v>
      </c>
      <c r="I73" s="28">
        <f t="shared" si="4"/>
        <v>0.68503937007874016</v>
      </c>
      <c r="J73" s="29">
        <f t="shared" si="5"/>
        <v>0.39680892463354522</v>
      </c>
    </row>
    <row r="74" spans="1:10" x14ac:dyDescent="0.2">
      <c r="A74">
        <v>70</v>
      </c>
      <c r="B74">
        <v>11</v>
      </c>
      <c r="D74">
        <v>12</v>
      </c>
      <c r="E74">
        <v>1</v>
      </c>
      <c r="F74">
        <v>45.993284589044478</v>
      </c>
      <c r="G74">
        <f t="shared" si="6"/>
        <v>88</v>
      </c>
      <c r="H74">
        <f t="shared" si="7"/>
        <v>3147</v>
      </c>
      <c r="I74" s="28">
        <f t="shared" si="4"/>
        <v>0.69291338582677164</v>
      </c>
      <c r="J74" s="29">
        <f t="shared" si="5"/>
        <v>0.40822415358671682</v>
      </c>
    </row>
    <row r="75" spans="1:10" x14ac:dyDescent="0.2">
      <c r="A75">
        <v>71</v>
      </c>
      <c r="B75">
        <v>11</v>
      </c>
      <c r="C75">
        <v>207</v>
      </c>
      <c r="D75">
        <v>7</v>
      </c>
      <c r="E75">
        <v>0</v>
      </c>
      <c r="F75">
        <v>-22.131002002103962</v>
      </c>
      <c r="G75">
        <f t="shared" si="6"/>
        <v>88</v>
      </c>
      <c r="H75">
        <f t="shared" si="7"/>
        <v>3235</v>
      </c>
      <c r="I75" s="28">
        <f t="shared" si="4"/>
        <v>0.69291338582677164</v>
      </c>
      <c r="J75" s="29">
        <f t="shared" si="5"/>
        <v>0.41963938253988842</v>
      </c>
    </row>
    <row r="76" spans="1:10" x14ac:dyDescent="0.2">
      <c r="A76">
        <v>72</v>
      </c>
      <c r="B76">
        <v>11</v>
      </c>
      <c r="D76">
        <v>7</v>
      </c>
      <c r="E76">
        <v>1</v>
      </c>
      <c r="F76">
        <v>45.993284589044478</v>
      </c>
      <c r="G76">
        <f t="shared" si="6"/>
        <v>89</v>
      </c>
      <c r="H76">
        <f t="shared" si="7"/>
        <v>3324</v>
      </c>
      <c r="I76" s="28">
        <f t="shared" si="4"/>
        <v>0.70078740157480313</v>
      </c>
      <c r="J76" s="29">
        <f t="shared" si="5"/>
        <v>0.43118433000389156</v>
      </c>
    </row>
    <row r="77" spans="1:10" x14ac:dyDescent="0.2">
      <c r="A77">
        <v>73</v>
      </c>
      <c r="B77">
        <v>11</v>
      </c>
      <c r="C77">
        <v>208</v>
      </c>
      <c r="D77">
        <v>8</v>
      </c>
      <c r="E77">
        <v>0</v>
      </c>
      <c r="F77">
        <v>-22.131002002103962</v>
      </c>
      <c r="G77">
        <f t="shared" si="6"/>
        <v>89</v>
      </c>
      <c r="H77">
        <f t="shared" si="7"/>
        <v>3413</v>
      </c>
      <c r="I77" s="28">
        <f t="shared" si="4"/>
        <v>0.70078740157480313</v>
      </c>
      <c r="J77" s="29">
        <f t="shared" si="5"/>
        <v>0.44272927746789464</v>
      </c>
    </row>
    <row r="78" spans="1:10" x14ac:dyDescent="0.2">
      <c r="A78">
        <v>74</v>
      </c>
      <c r="B78">
        <v>11</v>
      </c>
      <c r="D78">
        <v>8</v>
      </c>
      <c r="E78">
        <v>1</v>
      </c>
      <c r="F78">
        <v>45.993284589044478</v>
      </c>
      <c r="G78">
        <f t="shared" si="6"/>
        <v>90</v>
      </c>
      <c r="H78">
        <f t="shared" si="7"/>
        <v>3503</v>
      </c>
      <c r="I78" s="28">
        <f t="shared" si="4"/>
        <v>0.70866141732283461</v>
      </c>
      <c r="J78" s="29">
        <f t="shared" si="5"/>
        <v>0.45440394344272927</v>
      </c>
    </row>
    <row r="79" spans="1:10" x14ac:dyDescent="0.2">
      <c r="A79">
        <v>75</v>
      </c>
      <c r="B79">
        <v>11</v>
      </c>
      <c r="C79">
        <v>209</v>
      </c>
      <c r="D79">
        <v>9</v>
      </c>
      <c r="E79">
        <v>0</v>
      </c>
      <c r="F79">
        <v>-22.131002002103962</v>
      </c>
      <c r="G79">
        <f t="shared" si="6"/>
        <v>90</v>
      </c>
      <c r="H79">
        <f t="shared" si="7"/>
        <v>3593</v>
      </c>
      <c r="I79" s="28">
        <f t="shared" si="4"/>
        <v>0.70866141732283461</v>
      </c>
      <c r="J79" s="29">
        <f t="shared" si="5"/>
        <v>0.4660786094175639</v>
      </c>
    </row>
    <row r="80" spans="1:10" x14ac:dyDescent="0.2">
      <c r="A80">
        <v>76</v>
      </c>
      <c r="B80">
        <v>11</v>
      </c>
      <c r="D80">
        <v>9</v>
      </c>
      <c r="E80">
        <v>1</v>
      </c>
      <c r="F80">
        <v>45.993284589044478</v>
      </c>
      <c r="G80">
        <f t="shared" si="6"/>
        <v>91</v>
      </c>
      <c r="H80">
        <f t="shared" si="7"/>
        <v>3684</v>
      </c>
      <c r="I80" s="28">
        <f t="shared" si="4"/>
        <v>0.71653543307086609</v>
      </c>
      <c r="J80" s="29">
        <f t="shared" si="5"/>
        <v>0.47788299390322997</v>
      </c>
    </row>
    <row r="81" spans="1:10" x14ac:dyDescent="0.2">
      <c r="A81">
        <v>77</v>
      </c>
      <c r="B81">
        <v>11</v>
      </c>
      <c r="C81">
        <v>210</v>
      </c>
      <c r="D81">
        <v>6</v>
      </c>
      <c r="E81">
        <v>0</v>
      </c>
      <c r="F81">
        <v>-22.131002002103962</v>
      </c>
      <c r="G81">
        <f t="shared" si="6"/>
        <v>91</v>
      </c>
      <c r="H81">
        <f t="shared" si="7"/>
        <v>3775</v>
      </c>
      <c r="I81" s="28">
        <f t="shared" si="4"/>
        <v>0.71653543307086609</v>
      </c>
      <c r="J81" s="29">
        <f t="shared" si="5"/>
        <v>0.48968737838889609</v>
      </c>
    </row>
    <row r="82" spans="1:10" x14ac:dyDescent="0.2">
      <c r="A82">
        <v>78</v>
      </c>
      <c r="B82">
        <v>11</v>
      </c>
      <c r="D82">
        <v>6</v>
      </c>
      <c r="E82">
        <v>1</v>
      </c>
      <c r="F82">
        <v>45.993284589044478</v>
      </c>
      <c r="G82">
        <f t="shared" si="6"/>
        <v>92</v>
      </c>
      <c r="H82">
        <f t="shared" si="7"/>
        <v>3867</v>
      </c>
      <c r="I82" s="28">
        <f t="shared" si="4"/>
        <v>0.72440944881889768</v>
      </c>
      <c r="J82" s="29">
        <f t="shared" si="5"/>
        <v>0.50162148138539364</v>
      </c>
    </row>
    <row r="83" spans="1:10" x14ac:dyDescent="0.2">
      <c r="A83">
        <v>79</v>
      </c>
      <c r="B83">
        <v>11</v>
      </c>
      <c r="C83">
        <v>211</v>
      </c>
      <c r="D83">
        <v>11</v>
      </c>
      <c r="E83">
        <v>0</v>
      </c>
      <c r="F83">
        <v>-22.131002002103962</v>
      </c>
      <c r="G83">
        <f t="shared" si="6"/>
        <v>92</v>
      </c>
      <c r="H83">
        <f t="shared" si="7"/>
        <v>3959</v>
      </c>
      <c r="I83" s="28">
        <f t="shared" si="4"/>
        <v>0.72440944881889768</v>
      </c>
      <c r="J83" s="29">
        <f t="shared" si="5"/>
        <v>0.51355558438189131</v>
      </c>
    </row>
    <row r="84" spans="1:10" x14ac:dyDescent="0.2">
      <c r="A84">
        <v>80</v>
      </c>
      <c r="B84">
        <v>11</v>
      </c>
      <c r="D84">
        <v>11</v>
      </c>
      <c r="E84">
        <v>1</v>
      </c>
      <c r="F84">
        <v>45.993284589044478</v>
      </c>
      <c r="G84">
        <f t="shared" si="6"/>
        <v>93</v>
      </c>
      <c r="H84">
        <f t="shared" si="7"/>
        <v>4052</v>
      </c>
      <c r="I84" s="28">
        <f t="shared" si="4"/>
        <v>0.73228346456692917</v>
      </c>
      <c r="J84" s="29">
        <f t="shared" si="5"/>
        <v>0.5256194058892204</v>
      </c>
    </row>
    <row r="85" spans="1:10" x14ac:dyDescent="0.2">
      <c r="A85">
        <v>81</v>
      </c>
      <c r="B85">
        <v>11</v>
      </c>
      <c r="C85">
        <v>212</v>
      </c>
      <c r="D85">
        <v>7</v>
      </c>
      <c r="E85">
        <v>0</v>
      </c>
      <c r="F85">
        <v>-22.131002002103962</v>
      </c>
      <c r="G85">
        <f t="shared" si="6"/>
        <v>93</v>
      </c>
      <c r="H85">
        <f t="shared" si="7"/>
        <v>4145</v>
      </c>
      <c r="I85" s="28">
        <f t="shared" si="4"/>
        <v>0.73228346456692917</v>
      </c>
      <c r="J85" s="29">
        <f t="shared" si="5"/>
        <v>0.5376832273965495</v>
      </c>
    </row>
    <row r="86" spans="1:10" x14ac:dyDescent="0.2">
      <c r="A86">
        <v>82</v>
      </c>
      <c r="B86">
        <v>11</v>
      </c>
      <c r="D86">
        <v>7</v>
      </c>
      <c r="E86">
        <v>1</v>
      </c>
      <c r="F86">
        <v>45.993284589044478</v>
      </c>
      <c r="G86">
        <f t="shared" si="6"/>
        <v>94</v>
      </c>
      <c r="H86">
        <f t="shared" si="7"/>
        <v>4239</v>
      </c>
      <c r="I86" s="28">
        <f t="shared" si="4"/>
        <v>0.74015748031496065</v>
      </c>
      <c r="J86" s="29">
        <f t="shared" si="5"/>
        <v>0.54987676741471003</v>
      </c>
    </row>
    <row r="87" spans="1:10" x14ac:dyDescent="0.2">
      <c r="A87">
        <v>83</v>
      </c>
      <c r="B87">
        <v>11</v>
      </c>
      <c r="C87">
        <v>213</v>
      </c>
      <c r="D87">
        <v>6</v>
      </c>
      <c r="E87">
        <v>0</v>
      </c>
      <c r="F87">
        <v>-22.131002002103962</v>
      </c>
      <c r="G87">
        <f t="shared" si="6"/>
        <v>94</v>
      </c>
      <c r="H87">
        <f t="shared" si="7"/>
        <v>4333</v>
      </c>
      <c r="I87" s="28">
        <f t="shared" si="4"/>
        <v>0.74015748031496065</v>
      </c>
      <c r="J87" s="29">
        <f t="shared" si="5"/>
        <v>0.56207030743287067</v>
      </c>
    </row>
    <row r="88" spans="1:10" x14ac:dyDescent="0.2">
      <c r="A88">
        <v>84</v>
      </c>
      <c r="B88">
        <v>11</v>
      </c>
      <c r="D88">
        <v>6</v>
      </c>
      <c r="E88">
        <v>1</v>
      </c>
      <c r="F88">
        <v>45.993284589044478</v>
      </c>
      <c r="G88">
        <f t="shared" si="6"/>
        <v>95</v>
      </c>
      <c r="H88">
        <f t="shared" si="7"/>
        <v>4428</v>
      </c>
      <c r="I88" s="28">
        <f t="shared" si="4"/>
        <v>0.74803149606299213</v>
      </c>
      <c r="J88" s="29">
        <f t="shared" si="5"/>
        <v>0.57439356596186275</v>
      </c>
    </row>
    <row r="89" spans="1:10" x14ac:dyDescent="0.2">
      <c r="A89">
        <v>85</v>
      </c>
      <c r="B89">
        <v>11</v>
      </c>
      <c r="C89">
        <v>214</v>
      </c>
      <c r="D89">
        <v>11</v>
      </c>
      <c r="E89">
        <v>0</v>
      </c>
      <c r="F89">
        <v>-22.131002002103962</v>
      </c>
      <c r="G89">
        <f t="shared" si="6"/>
        <v>95</v>
      </c>
      <c r="H89">
        <f t="shared" si="7"/>
        <v>4523</v>
      </c>
      <c r="I89" s="28">
        <f t="shared" si="4"/>
        <v>0.74803149606299213</v>
      </c>
      <c r="J89" s="29">
        <f t="shared" si="5"/>
        <v>0.58671682449085483</v>
      </c>
    </row>
    <row r="90" spans="1:10" x14ac:dyDescent="0.2">
      <c r="A90">
        <v>86</v>
      </c>
      <c r="B90">
        <v>11</v>
      </c>
      <c r="D90">
        <v>11</v>
      </c>
      <c r="E90">
        <v>1</v>
      </c>
      <c r="F90">
        <v>45.993284589044478</v>
      </c>
      <c r="G90">
        <f t="shared" si="6"/>
        <v>96</v>
      </c>
      <c r="H90">
        <f t="shared" si="7"/>
        <v>4619</v>
      </c>
      <c r="I90" s="28">
        <f t="shared" si="4"/>
        <v>0.75590551181102361</v>
      </c>
      <c r="J90" s="29">
        <f t="shared" si="5"/>
        <v>0.59916980153067845</v>
      </c>
    </row>
    <row r="91" spans="1:10" x14ac:dyDescent="0.2">
      <c r="A91">
        <v>87</v>
      </c>
      <c r="B91">
        <v>11</v>
      </c>
      <c r="C91">
        <v>215</v>
      </c>
      <c r="D91">
        <v>6</v>
      </c>
      <c r="E91">
        <v>0</v>
      </c>
      <c r="F91">
        <v>-22.131002002103962</v>
      </c>
      <c r="G91">
        <f t="shared" si="6"/>
        <v>96</v>
      </c>
      <c r="H91">
        <f t="shared" si="7"/>
        <v>4715</v>
      </c>
      <c r="I91" s="28">
        <f t="shared" si="4"/>
        <v>0.75590551181102361</v>
      </c>
      <c r="J91" s="29">
        <f t="shared" si="5"/>
        <v>0.61162277857050196</v>
      </c>
    </row>
    <row r="92" spans="1:10" x14ac:dyDescent="0.2">
      <c r="A92">
        <v>88</v>
      </c>
      <c r="B92">
        <v>11</v>
      </c>
      <c r="D92">
        <v>6</v>
      </c>
      <c r="E92">
        <v>1</v>
      </c>
      <c r="F92">
        <v>45.993284589044478</v>
      </c>
      <c r="G92">
        <f t="shared" si="6"/>
        <v>97</v>
      </c>
      <c r="H92">
        <f t="shared" si="7"/>
        <v>4812</v>
      </c>
      <c r="I92" s="28">
        <f t="shared" si="4"/>
        <v>0.76377952755905509</v>
      </c>
      <c r="J92" s="29">
        <f t="shared" si="5"/>
        <v>0.62420547412115712</v>
      </c>
    </row>
    <row r="93" spans="1:10" x14ac:dyDescent="0.2">
      <c r="A93">
        <v>89</v>
      </c>
      <c r="B93">
        <v>11</v>
      </c>
      <c r="C93">
        <v>216</v>
      </c>
      <c r="D93">
        <v>5</v>
      </c>
      <c r="E93">
        <v>0</v>
      </c>
      <c r="F93">
        <v>-22.131002002103962</v>
      </c>
      <c r="G93">
        <f t="shared" si="6"/>
        <v>97</v>
      </c>
      <c r="H93">
        <f t="shared" si="7"/>
        <v>4909</v>
      </c>
      <c r="I93" s="28">
        <f t="shared" si="4"/>
        <v>0.76377952755905509</v>
      </c>
      <c r="J93" s="29">
        <f t="shared" si="5"/>
        <v>0.63678816967181218</v>
      </c>
    </row>
    <row r="94" spans="1:10" x14ac:dyDescent="0.2">
      <c r="A94">
        <v>90</v>
      </c>
      <c r="B94">
        <v>11</v>
      </c>
      <c r="D94">
        <v>5</v>
      </c>
      <c r="E94">
        <v>1</v>
      </c>
      <c r="F94">
        <v>45.993284589044478</v>
      </c>
      <c r="G94">
        <f t="shared" si="6"/>
        <v>98</v>
      </c>
      <c r="H94">
        <f t="shared" si="7"/>
        <v>5007</v>
      </c>
      <c r="I94" s="28">
        <f t="shared" si="4"/>
        <v>0.77165354330708658</v>
      </c>
      <c r="J94" s="29">
        <f t="shared" si="5"/>
        <v>0.64950058373329878</v>
      </c>
    </row>
    <row r="95" spans="1:10" x14ac:dyDescent="0.2">
      <c r="A95">
        <v>91</v>
      </c>
      <c r="B95">
        <v>11</v>
      </c>
      <c r="C95">
        <v>217</v>
      </c>
      <c r="D95">
        <v>10</v>
      </c>
      <c r="E95">
        <v>0</v>
      </c>
      <c r="F95">
        <v>-22.131002002103962</v>
      </c>
      <c r="G95">
        <f t="shared" si="6"/>
        <v>98</v>
      </c>
      <c r="H95">
        <f t="shared" si="7"/>
        <v>5105</v>
      </c>
      <c r="I95" s="28">
        <f t="shared" si="4"/>
        <v>0.77165354330708658</v>
      </c>
      <c r="J95" s="29">
        <f t="shared" si="5"/>
        <v>0.66221299779478526</v>
      </c>
    </row>
    <row r="96" spans="1:10" x14ac:dyDescent="0.2">
      <c r="A96">
        <v>92</v>
      </c>
      <c r="B96">
        <v>11</v>
      </c>
      <c r="D96">
        <v>10</v>
      </c>
      <c r="E96">
        <v>1</v>
      </c>
      <c r="F96">
        <v>45.993284589044478</v>
      </c>
      <c r="G96">
        <f t="shared" si="6"/>
        <v>99</v>
      </c>
      <c r="H96">
        <f t="shared" si="7"/>
        <v>5204</v>
      </c>
      <c r="I96" s="28">
        <f t="shared" si="4"/>
        <v>0.77952755905511806</v>
      </c>
      <c r="J96" s="29">
        <f t="shared" si="5"/>
        <v>0.67505513036710341</v>
      </c>
    </row>
    <row r="97" spans="1:10" x14ac:dyDescent="0.2">
      <c r="A97">
        <v>93</v>
      </c>
      <c r="B97">
        <v>11</v>
      </c>
      <c r="C97">
        <v>218</v>
      </c>
      <c r="D97">
        <v>6</v>
      </c>
      <c r="E97">
        <v>0</v>
      </c>
      <c r="F97">
        <v>-22.131002002103962</v>
      </c>
      <c r="G97">
        <f t="shared" si="6"/>
        <v>99</v>
      </c>
      <c r="H97">
        <f t="shared" si="7"/>
        <v>5303</v>
      </c>
      <c r="I97" s="28">
        <f t="shared" si="4"/>
        <v>0.77952755905511806</v>
      </c>
      <c r="J97" s="29">
        <f t="shared" si="5"/>
        <v>0.68789726293942144</v>
      </c>
    </row>
    <row r="98" spans="1:10" x14ac:dyDescent="0.2">
      <c r="A98">
        <v>94</v>
      </c>
      <c r="B98">
        <v>11</v>
      </c>
      <c r="D98">
        <v>6</v>
      </c>
      <c r="E98">
        <v>1</v>
      </c>
      <c r="F98">
        <v>45.993284589044478</v>
      </c>
      <c r="G98">
        <f t="shared" si="6"/>
        <v>100</v>
      </c>
      <c r="H98">
        <f t="shared" si="7"/>
        <v>5403</v>
      </c>
      <c r="I98" s="28">
        <f t="shared" si="4"/>
        <v>0.78740157480314965</v>
      </c>
      <c r="J98" s="29">
        <f t="shared" si="5"/>
        <v>0.70086911402257102</v>
      </c>
    </row>
    <row r="99" spans="1:10" x14ac:dyDescent="0.2">
      <c r="A99">
        <v>95</v>
      </c>
      <c r="B99">
        <v>11</v>
      </c>
      <c r="C99">
        <v>219</v>
      </c>
      <c r="D99">
        <v>7</v>
      </c>
      <c r="E99">
        <v>0</v>
      </c>
      <c r="F99">
        <v>-22.131002002103962</v>
      </c>
      <c r="G99">
        <f t="shared" si="6"/>
        <v>100</v>
      </c>
      <c r="H99">
        <f t="shared" si="7"/>
        <v>5503</v>
      </c>
      <c r="I99" s="28">
        <f t="shared" si="4"/>
        <v>0.78740157480314965</v>
      </c>
      <c r="J99" s="29">
        <f t="shared" si="5"/>
        <v>0.71384096510572059</v>
      </c>
    </row>
    <row r="100" spans="1:10" x14ac:dyDescent="0.2">
      <c r="A100">
        <v>96</v>
      </c>
      <c r="B100">
        <v>11</v>
      </c>
      <c r="D100">
        <v>7</v>
      </c>
      <c r="E100">
        <v>1</v>
      </c>
      <c r="F100">
        <v>45.993284589044478</v>
      </c>
      <c r="G100">
        <f t="shared" si="6"/>
        <v>101</v>
      </c>
      <c r="H100">
        <f t="shared" si="7"/>
        <v>5604</v>
      </c>
      <c r="I100" s="28">
        <f t="shared" si="4"/>
        <v>0.79527559055118113</v>
      </c>
      <c r="J100" s="29">
        <f t="shared" si="5"/>
        <v>0.7269425346997016</v>
      </c>
    </row>
    <row r="101" spans="1:10" x14ac:dyDescent="0.2">
      <c r="A101">
        <v>97</v>
      </c>
      <c r="B101">
        <v>12</v>
      </c>
      <c r="C101">
        <v>222</v>
      </c>
      <c r="D101">
        <v>7</v>
      </c>
      <c r="E101">
        <v>2</v>
      </c>
      <c r="F101">
        <v>55.242181387322503</v>
      </c>
      <c r="G101">
        <f t="shared" si="6"/>
        <v>103</v>
      </c>
      <c r="H101">
        <f t="shared" si="7"/>
        <v>5707</v>
      </c>
      <c r="I101" s="28">
        <f t="shared" si="4"/>
        <v>0.8110236220472441</v>
      </c>
      <c r="J101" s="29">
        <f t="shared" si="5"/>
        <v>0.7403035413153457</v>
      </c>
    </row>
    <row r="102" spans="1:10" x14ac:dyDescent="0.2">
      <c r="A102">
        <v>98</v>
      </c>
      <c r="B102">
        <v>12</v>
      </c>
      <c r="C102">
        <v>223</v>
      </c>
      <c r="D102">
        <v>10</v>
      </c>
      <c r="E102">
        <v>2</v>
      </c>
      <c r="F102">
        <v>55.242181387322503</v>
      </c>
      <c r="G102">
        <f t="shared" si="6"/>
        <v>105</v>
      </c>
      <c r="H102">
        <f t="shared" si="7"/>
        <v>5812</v>
      </c>
      <c r="I102" s="28">
        <f t="shared" si="4"/>
        <v>0.82677165354330706</v>
      </c>
      <c r="J102" s="29">
        <f t="shared" si="5"/>
        <v>0.75392398495265278</v>
      </c>
    </row>
    <row r="103" spans="1:10" x14ac:dyDescent="0.2">
      <c r="A103">
        <v>99</v>
      </c>
      <c r="B103">
        <v>12</v>
      </c>
      <c r="C103">
        <v>230</v>
      </c>
      <c r="D103">
        <v>9</v>
      </c>
      <c r="E103">
        <v>2</v>
      </c>
      <c r="F103">
        <v>55.242181387322503</v>
      </c>
      <c r="G103">
        <f t="shared" si="6"/>
        <v>107</v>
      </c>
      <c r="H103">
        <f t="shared" si="7"/>
        <v>5919</v>
      </c>
      <c r="I103" s="28">
        <f t="shared" si="4"/>
        <v>0.84251968503937003</v>
      </c>
      <c r="J103" s="29">
        <f t="shared" si="5"/>
        <v>0.76780386561162273</v>
      </c>
    </row>
    <row r="104" spans="1:10" x14ac:dyDescent="0.2">
      <c r="A104">
        <v>100</v>
      </c>
      <c r="B104">
        <v>12</v>
      </c>
      <c r="C104">
        <v>231</v>
      </c>
      <c r="D104">
        <v>12</v>
      </c>
      <c r="E104">
        <v>2</v>
      </c>
      <c r="F104">
        <v>55.242181387322503</v>
      </c>
      <c r="G104">
        <f t="shared" si="6"/>
        <v>109</v>
      </c>
      <c r="H104">
        <f t="shared" si="7"/>
        <v>6028</v>
      </c>
      <c r="I104" s="28">
        <f t="shared" si="4"/>
        <v>0.8582677165354331</v>
      </c>
      <c r="J104" s="29">
        <f t="shared" si="5"/>
        <v>0.78194318329225576</v>
      </c>
    </row>
    <row r="105" spans="1:10" x14ac:dyDescent="0.2">
      <c r="A105">
        <v>101</v>
      </c>
      <c r="B105">
        <v>12</v>
      </c>
      <c r="C105">
        <v>233</v>
      </c>
      <c r="D105">
        <v>10</v>
      </c>
      <c r="E105">
        <v>2</v>
      </c>
      <c r="F105">
        <v>55.242181387322503</v>
      </c>
      <c r="G105">
        <f t="shared" si="6"/>
        <v>111</v>
      </c>
      <c r="H105">
        <f t="shared" si="7"/>
        <v>6139</v>
      </c>
      <c r="I105" s="28">
        <f t="shared" si="4"/>
        <v>0.87401574803149606</v>
      </c>
      <c r="J105" s="29">
        <f t="shared" si="5"/>
        <v>0.79634193799455177</v>
      </c>
    </row>
    <row r="106" spans="1:10" x14ac:dyDescent="0.2">
      <c r="A106">
        <v>102</v>
      </c>
      <c r="B106">
        <v>12</v>
      </c>
      <c r="C106">
        <v>234</v>
      </c>
      <c r="D106">
        <v>7</v>
      </c>
      <c r="E106">
        <v>2</v>
      </c>
      <c r="F106">
        <v>55.242181387322503</v>
      </c>
      <c r="G106">
        <f t="shared" si="6"/>
        <v>113</v>
      </c>
      <c r="H106">
        <f t="shared" si="7"/>
        <v>6252</v>
      </c>
      <c r="I106" s="28">
        <f t="shared" si="4"/>
        <v>0.88976377952755903</v>
      </c>
      <c r="J106" s="29">
        <f t="shared" si="5"/>
        <v>0.81100012971851088</v>
      </c>
    </row>
    <row r="107" spans="1:10" x14ac:dyDescent="0.2">
      <c r="A107">
        <v>103</v>
      </c>
      <c r="B107">
        <v>12</v>
      </c>
      <c r="C107">
        <v>235</v>
      </c>
      <c r="D107">
        <v>11</v>
      </c>
      <c r="E107">
        <v>2</v>
      </c>
      <c r="F107">
        <v>55.242181387322503</v>
      </c>
      <c r="G107">
        <f t="shared" si="6"/>
        <v>115</v>
      </c>
      <c r="H107">
        <f t="shared" si="7"/>
        <v>6367</v>
      </c>
      <c r="I107" s="28">
        <f t="shared" si="4"/>
        <v>0.90551181102362199</v>
      </c>
      <c r="J107" s="29">
        <f t="shared" si="5"/>
        <v>0.82591775846413285</v>
      </c>
    </row>
    <row r="108" spans="1:10" x14ac:dyDescent="0.2">
      <c r="A108">
        <v>104</v>
      </c>
      <c r="B108">
        <v>12</v>
      </c>
      <c r="C108">
        <v>237</v>
      </c>
      <c r="D108">
        <v>11</v>
      </c>
      <c r="E108">
        <v>2</v>
      </c>
      <c r="F108">
        <v>55.242181387322503</v>
      </c>
      <c r="G108">
        <f t="shared" si="6"/>
        <v>117</v>
      </c>
      <c r="H108">
        <f t="shared" si="7"/>
        <v>6484</v>
      </c>
      <c r="I108" s="28">
        <f t="shared" si="4"/>
        <v>0.92125984251968507</v>
      </c>
      <c r="J108" s="29">
        <f t="shared" si="5"/>
        <v>0.84109482423141779</v>
      </c>
    </row>
    <row r="109" spans="1:10" x14ac:dyDescent="0.2">
      <c r="A109">
        <v>105</v>
      </c>
      <c r="B109">
        <v>14</v>
      </c>
      <c r="C109">
        <v>262</v>
      </c>
      <c r="D109">
        <v>6</v>
      </c>
      <c r="E109">
        <v>1</v>
      </c>
      <c r="F109">
        <v>34.605646519196256</v>
      </c>
      <c r="G109">
        <f t="shared" si="6"/>
        <v>118</v>
      </c>
      <c r="H109">
        <f t="shared" si="7"/>
        <v>6602</v>
      </c>
      <c r="I109" s="28">
        <f t="shared" si="4"/>
        <v>0.92913385826771655</v>
      </c>
      <c r="J109" s="29">
        <f t="shared" si="5"/>
        <v>0.85640160850953428</v>
      </c>
    </row>
    <row r="110" spans="1:10" x14ac:dyDescent="0.2">
      <c r="A110">
        <v>106</v>
      </c>
      <c r="B110">
        <v>14</v>
      </c>
      <c r="C110">
        <v>265</v>
      </c>
      <c r="D110">
        <v>6</v>
      </c>
      <c r="E110">
        <v>1</v>
      </c>
      <c r="F110">
        <v>34.605646519196256</v>
      </c>
      <c r="G110">
        <f t="shared" si="6"/>
        <v>119</v>
      </c>
      <c r="H110">
        <f t="shared" si="7"/>
        <v>6721</v>
      </c>
      <c r="I110" s="28">
        <f t="shared" si="4"/>
        <v>0.93700787401574803</v>
      </c>
      <c r="J110" s="29">
        <f t="shared" si="5"/>
        <v>0.87183811129848232</v>
      </c>
    </row>
    <row r="111" spans="1:10" x14ac:dyDescent="0.2">
      <c r="A111">
        <v>107</v>
      </c>
      <c r="B111">
        <v>14</v>
      </c>
      <c r="C111">
        <v>271</v>
      </c>
      <c r="D111">
        <v>7</v>
      </c>
      <c r="E111">
        <v>1</v>
      </c>
      <c r="F111">
        <v>34.605646519196256</v>
      </c>
      <c r="G111">
        <f t="shared" si="6"/>
        <v>120</v>
      </c>
      <c r="H111">
        <f t="shared" si="7"/>
        <v>6841</v>
      </c>
      <c r="I111" s="28">
        <f t="shared" si="4"/>
        <v>0.94488188976377951</v>
      </c>
      <c r="J111" s="29">
        <f t="shared" si="5"/>
        <v>0.88740433259826179</v>
      </c>
    </row>
    <row r="112" spans="1:10" x14ac:dyDescent="0.2">
      <c r="A112">
        <v>108</v>
      </c>
      <c r="B112">
        <v>14</v>
      </c>
      <c r="C112">
        <v>275</v>
      </c>
      <c r="D112">
        <v>4</v>
      </c>
      <c r="E112">
        <v>1</v>
      </c>
      <c r="F112">
        <v>34.605646519196256</v>
      </c>
      <c r="G112">
        <f t="shared" si="6"/>
        <v>121</v>
      </c>
      <c r="H112">
        <f t="shared" si="7"/>
        <v>6962</v>
      </c>
      <c r="I112" s="28">
        <f t="shared" si="4"/>
        <v>0.952755905511811</v>
      </c>
      <c r="J112" s="29">
        <f t="shared" si="5"/>
        <v>0.9031002724088727</v>
      </c>
    </row>
    <row r="113" spans="1:10" x14ac:dyDescent="0.2">
      <c r="A113">
        <v>109</v>
      </c>
      <c r="B113">
        <v>15</v>
      </c>
      <c r="C113">
        <v>283</v>
      </c>
      <c r="D113">
        <v>7</v>
      </c>
      <c r="E113">
        <v>1</v>
      </c>
      <c r="F113">
        <v>33.845966507665352</v>
      </c>
      <c r="G113">
        <f t="shared" si="6"/>
        <v>122</v>
      </c>
      <c r="H113">
        <f t="shared" si="7"/>
        <v>7084</v>
      </c>
      <c r="I113" s="28">
        <f t="shared" si="4"/>
        <v>0.96062992125984248</v>
      </c>
      <c r="J113" s="29">
        <f t="shared" si="5"/>
        <v>0.91892593073031525</v>
      </c>
    </row>
    <row r="114" spans="1:10" x14ac:dyDescent="0.2">
      <c r="A114">
        <v>110</v>
      </c>
      <c r="B114">
        <v>15</v>
      </c>
      <c r="D114">
        <v>7</v>
      </c>
      <c r="E114">
        <v>1</v>
      </c>
      <c r="F114">
        <v>68.287949809005028</v>
      </c>
      <c r="G114">
        <f t="shared" si="6"/>
        <v>123</v>
      </c>
      <c r="H114">
        <f t="shared" si="7"/>
        <v>7207</v>
      </c>
      <c r="I114" s="28">
        <f t="shared" si="4"/>
        <v>0.96850393700787396</v>
      </c>
      <c r="J114" s="29">
        <f t="shared" si="5"/>
        <v>0.93488130756258914</v>
      </c>
    </row>
    <row r="115" spans="1:10" x14ac:dyDescent="0.2">
      <c r="A115">
        <v>111</v>
      </c>
      <c r="B115">
        <v>15</v>
      </c>
      <c r="C115">
        <v>292</v>
      </c>
      <c r="D115">
        <v>7</v>
      </c>
      <c r="E115">
        <v>1</v>
      </c>
      <c r="F115">
        <v>33.845966507665352</v>
      </c>
      <c r="G115">
        <f t="shared" si="6"/>
        <v>124</v>
      </c>
      <c r="H115">
        <f t="shared" si="7"/>
        <v>7331</v>
      </c>
      <c r="I115" s="28">
        <f t="shared" si="4"/>
        <v>0.97637795275590555</v>
      </c>
      <c r="J115" s="29">
        <f t="shared" si="5"/>
        <v>0.95096640290569467</v>
      </c>
    </row>
    <row r="116" spans="1:10" x14ac:dyDescent="0.2">
      <c r="A116">
        <v>112</v>
      </c>
      <c r="B116">
        <v>15</v>
      </c>
      <c r="D116">
        <v>7</v>
      </c>
      <c r="E116">
        <v>1</v>
      </c>
      <c r="F116">
        <v>68.287949809005028</v>
      </c>
      <c r="G116">
        <f t="shared" si="6"/>
        <v>125</v>
      </c>
      <c r="H116">
        <f t="shared" si="7"/>
        <v>7456</v>
      </c>
      <c r="I116" s="28">
        <f t="shared" si="4"/>
        <v>0.98425196850393704</v>
      </c>
      <c r="J116" s="29">
        <f t="shared" si="5"/>
        <v>0.96718121675963165</v>
      </c>
    </row>
    <row r="117" spans="1:10" x14ac:dyDescent="0.2">
      <c r="A117">
        <v>113</v>
      </c>
      <c r="B117">
        <v>15</v>
      </c>
      <c r="C117">
        <v>294</v>
      </c>
      <c r="D117">
        <v>5</v>
      </c>
      <c r="E117">
        <v>1</v>
      </c>
      <c r="F117">
        <v>33.845966507665352</v>
      </c>
      <c r="G117">
        <f t="shared" si="6"/>
        <v>126</v>
      </c>
      <c r="H117">
        <f t="shared" si="7"/>
        <v>7582</v>
      </c>
      <c r="I117" s="28">
        <f t="shared" si="4"/>
        <v>0.99212598425196852</v>
      </c>
      <c r="J117" s="29">
        <f t="shared" si="5"/>
        <v>0.98352574912440005</v>
      </c>
    </row>
    <row r="118" spans="1:10" x14ac:dyDescent="0.2">
      <c r="A118">
        <v>114</v>
      </c>
      <c r="B118">
        <v>15</v>
      </c>
      <c r="D118">
        <v>5</v>
      </c>
      <c r="E118">
        <v>1</v>
      </c>
      <c r="F118">
        <v>68.287949809005028</v>
      </c>
      <c r="G118">
        <f t="shared" si="6"/>
        <v>127</v>
      </c>
      <c r="H118">
        <f t="shared" si="7"/>
        <v>7709</v>
      </c>
      <c r="I118" s="28">
        <f t="shared" si="4"/>
        <v>1</v>
      </c>
      <c r="J118" s="29">
        <f t="shared" si="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2021-11-11T13:00:11Z</dcterms:created>
  <dcterms:modified xsi:type="dcterms:W3CDTF">2021-11-15T11:50:50Z</dcterms:modified>
</cp:coreProperties>
</file>