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artin Gorosito\Documents\Facultad\Bionics M. Sc\03. Final Semester\Applied Research Project (ARP)\ARP Code\Data\"/>
    </mc:Choice>
  </mc:AlternateContent>
  <xr:revisionPtr revIDLastSave="0" documentId="13_ncr:1_{BAC132CC-3754-4622-9242-A692AD0DA909}" xr6:coauthVersionLast="47" xr6:coauthVersionMax="47" xr10:uidLastSave="{00000000-0000-0000-0000-000000000000}"/>
  <bookViews>
    <workbookView xWindow="18594" yWindow="1008" windowWidth="8742" windowHeight="3102" xr2:uid="{00000000-000D-0000-FFFF-FFFF00000000}"/>
  </bookViews>
  <sheets>
    <sheet name="NT_SONAR" sheetId="7" r:id="rId1"/>
    <sheet name="NT_WINE" sheetId="2" r:id="rId2"/>
    <sheet name="NT_BREAST" sheetId="3" r:id="rId3"/>
    <sheet name="NT_DIABETES" sheetId="4" r:id="rId4"/>
    <sheet name="NT_IRIS" sheetId="5" r:id="rId5"/>
    <sheet name="NT_ION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4" i="6" l="1"/>
  <c r="Q24" i="6"/>
  <c r="P24" i="6"/>
  <c r="O24" i="6"/>
  <c r="N24" i="6"/>
  <c r="M24" i="6"/>
  <c r="L24" i="6"/>
  <c r="K24" i="6"/>
  <c r="S24" i="6" s="1"/>
  <c r="R23" i="6"/>
  <c r="Q23" i="6"/>
  <c r="P23" i="6"/>
  <c r="O23" i="6"/>
  <c r="N23" i="6"/>
  <c r="M23" i="6"/>
  <c r="L23" i="6"/>
  <c r="K23" i="6"/>
  <c r="R22" i="6"/>
  <c r="Q22" i="6"/>
  <c r="P22" i="6"/>
  <c r="O22" i="6"/>
  <c r="N22" i="6"/>
  <c r="M22" i="6"/>
  <c r="L22" i="6"/>
  <c r="K22" i="6"/>
  <c r="S22" i="6" s="1"/>
  <c r="R21" i="6"/>
  <c r="Q21" i="6"/>
  <c r="T21" i="6" s="1"/>
  <c r="P21" i="6"/>
  <c r="O21" i="6"/>
  <c r="N21" i="6"/>
  <c r="M21" i="6"/>
  <c r="L21" i="6"/>
  <c r="K21" i="6"/>
  <c r="R20" i="6"/>
  <c r="Q20" i="6"/>
  <c r="P20" i="6"/>
  <c r="O20" i="6"/>
  <c r="N20" i="6"/>
  <c r="M20" i="6"/>
  <c r="T20" i="6" s="1"/>
  <c r="L20" i="6"/>
  <c r="K20" i="6"/>
  <c r="S20" i="6" s="1"/>
  <c r="R19" i="6"/>
  <c r="Q19" i="6"/>
  <c r="P19" i="6"/>
  <c r="O19" i="6"/>
  <c r="N19" i="6"/>
  <c r="M19" i="6"/>
  <c r="L19" i="6"/>
  <c r="K19" i="6"/>
  <c r="S19" i="6" s="1"/>
  <c r="R18" i="6"/>
  <c r="T18" i="6" s="1"/>
  <c r="Q18" i="6"/>
  <c r="P18" i="6"/>
  <c r="O18" i="6"/>
  <c r="N18" i="6"/>
  <c r="M18" i="6"/>
  <c r="L18" i="6"/>
  <c r="K18" i="6"/>
  <c r="S18" i="6" s="1"/>
  <c r="R17" i="6"/>
  <c r="Q17" i="6"/>
  <c r="T17" i="6" s="1"/>
  <c r="P17" i="6"/>
  <c r="O17" i="6"/>
  <c r="N17" i="6"/>
  <c r="M17" i="6"/>
  <c r="L17" i="6"/>
  <c r="K17" i="6"/>
  <c r="S17" i="6" s="1"/>
  <c r="R16" i="6"/>
  <c r="T16" i="6" s="1"/>
  <c r="Q16" i="6"/>
  <c r="P16" i="6"/>
  <c r="O16" i="6"/>
  <c r="N16" i="6"/>
  <c r="M16" i="6"/>
  <c r="L16" i="6"/>
  <c r="K16" i="6"/>
  <c r="S16" i="6" s="1"/>
  <c r="R15" i="6"/>
  <c r="T15" i="6" s="1"/>
  <c r="Q15" i="6"/>
  <c r="Q26" i="6" s="1"/>
  <c r="P15" i="6"/>
  <c r="P25" i="6" s="1"/>
  <c r="O15" i="6"/>
  <c r="O25" i="6" s="1"/>
  <c r="N15" i="6"/>
  <c r="M15" i="6"/>
  <c r="M25" i="6" s="1"/>
  <c r="L15" i="6"/>
  <c r="K15" i="6"/>
  <c r="K26" i="6" s="1"/>
  <c r="T24" i="6"/>
  <c r="T23" i="6"/>
  <c r="S23" i="6"/>
  <c r="T22" i="6"/>
  <c r="S21" i="6"/>
  <c r="T19" i="6"/>
  <c r="N26" i="6"/>
  <c r="R26" i="6"/>
  <c r="N25" i="6"/>
  <c r="L26" i="6"/>
  <c r="R24" i="5"/>
  <c r="Q24" i="5"/>
  <c r="P24" i="5"/>
  <c r="O24" i="5"/>
  <c r="N24" i="5"/>
  <c r="M24" i="5"/>
  <c r="L24" i="5"/>
  <c r="K24" i="5"/>
  <c r="S24" i="5" s="1"/>
  <c r="R23" i="5"/>
  <c r="Q23" i="5"/>
  <c r="P23" i="5"/>
  <c r="O23" i="5"/>
  <c r="N23" i="5"/>
  <c r="M23" i="5"/>
  <c r="L23" i="5"/>
  <c r="K23" i="5"/>
  <c r="R22" i="5"/>
  <c r="Q22" i="5"/>
  <c r="P22" i="5"/>
  <c r="O22" i="5"/>
  <c r="N22" i="5"/>
  <c r="M22" i="5"/>
  <c r="L22" i="5"/>
  <c r="K22" i="5"/>
  <c r="R21" i="5"/>
  <c r="Q21" i="5"/>
  <c r="P21" i="5"/>
  <c r="O21" i="5"/>
  <c r="N21" i="5"/>
  <c r="M21" i="5"/>
  <c r="T21" i="5" s="1"/>
  <c r="L21" i="5"/>
  <c r="K21" i="5"/>
  <c r="R20" i="5"/>
  <c r="Q20" i="5"/>
  <c r="P20" i="5"/>
  <c r="O20" i="5"/>
  <c r="N20" i="5"/>
  <c r="M20" i="5"/>
  <c r="T20" i="5" s="1"/>
  <c r="L20" i="5"/>
  <c r="K20" i="5"/>
  <c r="S20" i="5" s="1"/>
  <c r="R19" i="5"/>
  <c r="Q19" i="5"/>
  <c r="P19" i="5"/>
  <c r="O19" i="5"/>
  <c r="N19" i="5"/>
  <c r="M19" i="5"/>
  <c r="L19" i="5"/>
  <c r="K19" i="5"/>
  <c r="S19" i="5" s="1"/>
  <c r="R18" i="5"/>
  <c r="Q18" i="5"/>
  <c r="T18" i="5" s="1"/>
  <c r="P18" i="5"/>
  <c r="O18" i="5"/>
  <c r="N18" i="5"/>
  <c r="M18" i="5"/>
  <c r="L18" i="5"/>
  <c r="K18" i="5"/>
  <c r="S18" i="5" s="1"/>
  <c r="R17" i="5"/>
  <c r="Q17" i="5"/>
  <c r="P17" i="5"/>
  <c r="O17" i="5"/>
  <c r="N17" i="5"/>
  <c r="M17" i="5"/>
  <c r="L17" i="5"/>
  <c r="K17" i="5"/>
  <c r="S17" i="5" s="1"/>
  <c r="R16" i="5"/>
  <c r="Q16" i="5"/>
  <c r="P16" i="5"/>
  <c r="O16" i="5"/>
  <c r="N16" i="5"/>
  <c r="M16" i="5"/>
  <c r="T16" i="5" s="1"/>
  <c r="L16" i="5"/>
  <c r="K16" i="5"/>
  <c r="S16" i="5" s="1"/>
  <c r="R15" i="5"/>
  <c r="R26" i="5" s="1"/>
  <c r="Q15" i="5"/>
  <c r="P15" i="5"/>
  <c r="P26" i="5" s="1"/>
  <c r="O15" i="5"/>
  <c r="O25" i="5" s="1"/>
  <c r="N15" i="5"/>
  <c r="M15" i="5"/>
  <c r="M25" i="5" s="1"/>
  <c r="L15" i="5"/>
  <c r="K15" i="5"/>
  <c r="K26" i="5" s="1"/>
  <c r="T24" i="5"/>
  <c r="T23" i="5"/>
  <c r="S23" i="5"/>
  <c r="T22" i="5"/>
  <c r="S22" i="5"/>
  <c r="S21" i="5"/>
  <c r="T19" i="5"/>
  <c r="T17" i="5"/>
  <c r="Q26" i="5"/>
  <c r="O26" i="5"/>
  <c r="N25" i="5"/>
  <c r="L26" i="5"/>
  <c r="R24" i="4"/>
  <c r="Q24" i="4"/>
  <c r="T24" i="4" s="1"/>
  <c r="M24" i="4"/>
  <c r="L24" i="4"/>
  <c r="R23" i="4"/>
  <c r="Q23" i="4"/>
  <c r="M23" i="4"/>
  <c r="L23" i="4"/>
  <c r="R22" i="4"/>
  <c r="Q22" i="4"/>
  <c r="T22" i="4" s="1"/>
  <c r="M22" i="4"/>
  <c r="L22" i="4"/>
  <c r="R21" i="4"/>
  <c r="Q21" i="4"/>
  <c r="T21" i="4" s="1"/>
  <c r="M21" i="4"/>
  <c r="L21" i="4"/>
  <c r="R20" i="4"/>
  <c r="Q20" i="4"/>
  <c r="M20" i="4"/>
  <c r="T20" i="4" s="1"/>
  <c r="L20" i="4"/>
  <c r="R19" i="4"/>
  <c r="Q19" i="4"/>
  <c r="M19" i="4"/>
  <c r="L19" i="4"/>
  <c r="R18" i="4"/>
  <c r="Q18" i="4"/>
  <c r="M18" i="4"/>
  <c r="L18" i="4"/>
  <c r="R17" i="4"/>
  <c r="Q17" i="4"/>
  <c r="T17" i="4" s="1"/>
  <c r="M17" i="4"/>
  <c r="L17" i="4"/>
  <c r="R16" i="4"/>
  <c r="Q16" i="4"/>
  <c r="M16" i="4"/>
  <c r="T16" i="4" s="1"/>
  <c r="L16" i="4"/>
  <c r="R15" i="4"/>
  <c r="R26" i="4" s="1"/>
  <c r="Q15" i="4"/>
  <c r="M15" i="4"/>
  <c r="M25" i="4" s="1"/>
  <c r="L15" i="4"/>
  <c r="L26" i="4" s="1"/>
  <c r="T23" i="4"/>
  <c r="T19" i="4"/>
  <c r="R24" i="3"/>
  <c r="Q24" i="3"/>
  <c r="P24" i="3"/>
  <c r="O24" i="3"/>
  <c r="N24" i="3"/>
  <c r="M24" i="3"/>
  <c r="L24" i="3"/>
  <c r="K24" i="3"/>
  <c r="R23" i="3"/>
  <c r="Q23" i="3"/>
  <c r="P23" i="3"/>
  <c r="O23" i="3"/>
  <c r="N23" i="3"/>
  <c r="M23" i="3"/>
  <c r="L23" i="3"/>
  <c r="K23" i="3"/>
  <c r="R22" i="3"/>
  <c r="Q22" i="3"/>
  <c r="P22" i="3"/>
  <c r="O22" i="3"/>
  <c r="N22" i="3"/>
  <c r="M22" i="3"/>
  <c r="T22" i="3" s="1"/>
  <c r="L22" i="3"/>
  <c r="K22" i="3"/>
  <c r="R21" i="3"/>
  <c r="Q21" i="3"/>
  <c r="P21" i="3"/>
  <c r="O21" i="3"/>
  <c r="N21" i="3"/>
  <c r="M21" i="3"/>
  <c r="T21" i="3" s="1"/>
  <c r="L21" i="3"/>
  <c r="K21" i="3"/>
  <c r="R20" i="3"/>
  <c r="Q20" i="3"/>
  <c r="P20" i="3"/>
  <c r="O20" i="3"/>
  <c r="N20" i="3"/>
  <c r="M20" i="3"/>
  <c r="T20" i="3" s="1"/>
  <c r="L20" i="3"/>
  <c r="K20" i="3"/>
  <c r="S20" i="3" s="1"/>
  <c r="R19" i="3"/>
  <c r="Q19" i="3"/>
  <c r="P19" i="3"/>
  <c r="O19" i="3"/>
  <c r="N19" i="3"/>
  <c r="M19" i="3"/>
  <c r="L19" i="3"/>
  <c r="K19" i="3"/>
  <c r="S19" i="3" s="1"/>
  <c r="R18" i="3"/>
  <c r="T18" i="3" s="1"/>
  <c r="Q18" i="3"/>
  <c r="P18" i="3"/>
  <c r="O18" i="3"/>
  <c r="N18" i="3"/>
  <c r="M18" i="3"/>
  <c r="L18" i="3"/>
  <c r="K18" i="3"/>
  <c r="S18" i="3" s="1"/>
  <c r="R17" i="3"/>
  <c r="T17" i="3" s="1"/>
  <c r="Q17" i="3"/>
  <c r="P17" i="3"/>
  <c r="O17" i="3"/>
  <c r="N17" i="3"/>
  <c r="M17" i="3"/>
  <c r="L17" i="3"/>
  <c r="K17" i="3"/>
  <c r="S17" i="3" s="1"/>
  <c r="R16" i="3"/>
  <c r="Q16" i="3"/>
  <c r="T16" i="3" s="1"/>
  <c r="P16" i="3"/>
  <c r="O16" i="3"/>
  <c r="N16" i="3"/>
  <c r="M16" i="3"/>
  <c r="L16" i="3"/>
  <c r="K16" i="3"/>
  <c r="S16" i="3" s="1"/>
  <c r="R15" i="3"/>
  <c r="Q15" i="3"/>
  <c r="P15" i="3"/>
  <c r="P26" i="3" s="1"/>
  <c r="O15" i="3"/>
  <c r="N15" i="3"/>
  <c r="M15" i="3"/>
  <c r="L15" i="3"/>
  <c r="K15" i="3"/>
  <c r="S15" i="3" s="1"/>
  <c r="T24" i="3"/>
  <c r="S24" i="3"/>
  <c r="T23" i="3"/>
  <c r="S23" i="3"/>
  <c r="S22" i="3"/>
  <c r="S21" i="3"/>
  <c r="T19" i="3"/>
  <c r="R26" i="3"/>
  <c r="Q26" i="3"/>
  <c r="O26" i="3"/>
  <c r="N25" i="3"/>
  <c r="M25" i="3"/>
  <c r="L26" i="3"/>
  <c r="R24" i="2"/>
  <c r="Q24" i="2"/>
  <c r="P24" i="2"/>
  <c r="O24" i="2"/>
  <c r="N24" i="2"/>
  <c r="M24" i="2"/>
  <c r="L24" i="2"/>
  <c r="K24" i="2"/>
  <c r="R23" i="2"/>
  <c r="Q23" i="2"/>
  <c r="P23" i="2"/>
  <c r="O23" i="2"/>
  <c r="N23" i="2"/>
  <c r="M23" i="2"/>
  <c r="L23" i="2"/>
  <c r="K23" i="2"/>
  <c r="S23" i="2" s="1"/>
  <c r="R22" i="2"/>
  <c r="Q22" i="2"/>
  <c r="P22" i="2"/>
  <c r="O22" i="2"/>
  <c r="N22" i="2"/>
  <c r="M22" i="2"/>
  <c r="L22" i="2"/>
  <c r="K22" i="2"/>
  <c r="S22" i="2" s="1"/>
  <c r="R21" i="2"/>
  <c r="Q21" i="2"/>
  <c r="P21" i="2"/>
  <c r="O21" i="2"/>
  <c r="N21" i="2"/>
  <c r="M21" i="2"/>
  <c r="T21" i="2" s="1"/>
  <c r="L21" i="2"/>
  <c r="K21" i="2"/>
  <c r="R20" i="2"/>
  <c r="Q20" i="2"/>
  <c r="P20" i="2"/>
  <c r="O20" i="2"/>
  <c r="N20" i="2"/>
  <c r="M20" i="2"/>
  <c r="T20" i="2" s="1"/>
  <c r="L20" i="2"/>
  <c r="K20" i="2"/>
  <c r="S20" i="2" s="1"/>
  <c r="R19" i="2"/>
  <c r="Q19" i="2"/>
  <c r="P19" i="2"/>
  <c r="O19" i="2"/>
  <c r="N19" i="2"/>
  <c r="M19" i="2"/>
  <c r="L19" i="2"/>
  <c r="K19" i="2"/>
  <c r="S19" i="2" s="1"/>
  <c r="R18" i="2"/>
  <c r="T18" i="2" s="1"/>
  <c r="Q18" i="2"/>
  <c r="P18" i="2"/>
  <c r="O18" i="2"/>
  <c r="N18" i="2"/>
  <c r="M18" i="2"/>
  <c r="L18" i="2"/>
  <c r="K18" i="2"/>
  <c r="S18" i="2" s="1"/>
  <c r="R17" i="2"/>
  <c r="T17" i="2" s="1"/>
  <c r="Q17" i="2"/>
  <c r="P17" i="2"/>
  <c r="O17" i="2"/>
  <c r="N17" i="2"/>
  <c r="M17" i="2"/>
  <c r="L17" i="2"/>
  <c r="K17" i="2"/>
  <c r="S17" i="2" s="1"/>
  <c r="R16" i="2"/>
  <c r="Q16" i="2"/>
  <c r="T16" i="2" s="1"/>
  <c r="P16" i="2"/>
  <c r="O16" i="2"/>
  <c r="N16" i="2"/>
  <c r="M16" i="2"/>
  <c r="L16" i="2"/>
  <c r="K16" i="2"/>
  <c r="S16" i="2" s="1"/>
  <c r="R15" i="2"/>
  <c r="R26" i="2" s="1"/>
  <c r="Q15" i="2"/>
  <c r="P15" i="2"/>
  <c r="P26" i="2" s="1"/>
  <c r="O15" i="2"/>
  <c r="N15" i="2"/>
  <c r="M15" i="2"/>
  <c r="M26" i="2" s="1"/>
  <c r="L15" i="2"/>
  <c r="K15" i="2"/>
  <c r="S15" i="2" s="1"/>
  <c r="T24" i="2"/>
  <c r="S24" i="2"/>
  <c r="T23" i="2"/>
  <c r="T22" i="2"/>
  <c r="S21" i="2"/>
  <c r="T19" i="2"/>
  <c r="Q26" i="2"/>
  <c r="O26" i="2"/>
  <c r="N25" i="2"/>
  <c r="L26" i="2"/>
  <c r="R24" i="7"/>
  <c r="Q24" i="7"/>
  <c r="M24" i="7"/>
  <c r="L24" i="7"/>
  <c r="R23" i="7"/>
  <c r="Q23" i="7"/>
  <c r="M23" i="7"/>
  <c r="L23" i="7"/>
  <c r="R22" i="7"/>
  <c r="Q22" i="7"/>
  <c r="M22" i="7"/>
  <c r="L22" i="7"/>
  <c r="R21" i="7"/>
  <c r="Q21" i="7"/>
  <c r="M21" i="7"/>
  <c r="T21" i="7" s="1"/>
  <c r="L21" i="7"/>
  <c r="R20" i="7"/>
  <c r="Q20" i="7"/>
  <c r="M20" i="7"/>
  <c r="L20" i="7"/>
  <c r="R19" i="7"/>
  <c r="Q19" i="7"/>
  <c r="T19" i="7" s="1"/>
  <c r="M19" i="7"/>
  <c r="L19" i="7"/>
  <c r="R18" i="7"/>
  <c r="Q18" i="7"/>
  <c r="M18" i="7"/>
  <c r="L18" i="7"/>
  <c r="R17" i="7"/>
  <c r="T17" i="7" s="1"/>
  <c r="Q17" i="7"/>
  <c r="M17" i="7"/>
  <c r="L17" i="7"/>
  <c r="R16" i="7"/>
  <c r="Q16" i="7"/>
  <c r="M16" i="7"/>
  <c r="L16" i="7"/>
  <c r="R15" i="7"/>
  <c r="R26" i="7" s="1"/>
  <c r="Q15" i="7"/>
  <c r="Q26" i="7" s="1"/>
  <c r="M15" i="7"/>
  <c r="L15" i="7"/>
  <c r="T24" i="7"/>
  <c r="T23" i="7"/>
  <c r="T22" i="7"/>
  <c r="M25" i="7"/>
  <c r="K13" i="5"/>
  <c r="K13" i="4"/>
  <c r="K13" i="3"/>
  <c r="K13" i="2"/>
  <c r="K13" i="7"/>
  <c r="K13" i="6"/>
  <c r="K11" i="5"/>
  <c r="K11" i="4"/>
  <c r="K11" i="3"/>
  <c r="K11" i="2"/>
  <c r="K11" i="7"/>
  <c r="K11" i="6"/>
  <c r="G28" i="7"/>
  <c r="G40" i="7"/>
  <c r="G68" i="7"/>
  <c r="G53" i="7"/>
  <c r="G5" i="7"/>
  <c r="G31" i="7"/>
  <c r="G50" i="7"/>
  <c r="G18" i="7"/>
  <c r="G44" i="7"/>
  <c r="G11" i="7"/>
  <c r="G46" i="7"/>
  <c r="G62" i="7"/>
  <c r="G51" i="7"/>
  <c r="G37" i="7"/>
  <c r="G63" i="7"/>
  <c r="G22" i="7"/>
  <c r="G48" i="7"/>
  <c r="G58" i="7"/>
  <c r="G42" i="7"/>
  <c r="G59" i="7"/>
  <c r="G34" i="7"/>
  <c r="G29" i="7"/>
  <c r="G26" i="7"/>
  <c r="G55" i="7"/>
  <c r="G9" i="7"/>
  <c r="G56" i="7"/>
  <c r="G4" i="7"/>
  <c r="G66" i="7"/>
  <c r="G41" i="7"/>
  <c r="G64" i="7"/>
  <c r="G61" i="7"/>
  <c r="G38" i="7"/>
  <c r="G14" i="7"/>
  <c r="G16" i="7"/>
  <c r="G15" i="7"/>
  <c r="G69" i="7"/>
  <c r="G35" i="7"/>
  <c r="G60" i="7"/>
  <c r="G30" i="7"/>
  <c r="G21" i="7"/>
  <c r="G47" i="7"/>
  <c r="G27" i="7"/>
  <c r="G13" i="7"/>
  <c r="G12" i="7"/>
  <c r="G33" i="7"/>
  <c r="G8" i="7"/>
  <c r="G49" i="7"/>
  <c r="G45" i="7"/>
  <c r="G36" i="7"/>
  <c r="G65" i="7"/>
  <c r="G20" i="7"/>
  <c r="G57" i="7"/>
  <c r="G39" i="7"/>
  <c r="G7" i="7"/>
  <c r="G19" i="7"/>
  <c r="G70" i="7"/>
  <c r="G72" i="7"/>
  <c r="G71" i="7"/>
  <c r="G73" i="7"/>
  <c r="G74" i="7"/>
  <c r="G75" i="7"/>
  <c r="G76" i="7"/>
  <c r="G77" i="7"/>
  <c r="G78" i="7"/>
  <c r="G84" i="7"/>
  <c r="G90" i="7"/>
  <c r="G88" i="7"/>
  <c r="G83" i="7"/>
  <c r="G86" i="7"/>
  <c r="G81" i="7"/>
  <c r="G91" i="7"/>
  <c r="G89" i="7"/>
  <c r="G85" i="7"/>
  <c r="G87" i="7"/>
  <c r="G79" i="7"/>
  <c r="G80" i="7"/>
  <c r="G82" i="7"/>
  <c r="G92" i="7"/>
  <c r="H28" i="7"/>
  <c r="H40" i="7"/>
  <c r="H68" i="7"/>
  <c r="H53" i="7"/>
  <c r="H5" i="7"/>
  <c r="H31" i="7"/>
  <c r="H50" i="7"/>
  <c r="H18" i="7"/>
  <c r="H44" i="7"/>
  <c r="H11" i="7"/>
  <c r="H46" i="7"/>
  <c r="H62" i="7"/>
  <c r="H51" i="7"/>
  <c r="H37" i="7"/>
  <c r="H63" i="7"/>
  <c r="H22" i="7"/>
  <c r="H48" i="7"/>
  <c r="H58" i="7"/>
  <c r="H42" i="7"/>
  <c r="H59" i="7"/>
  <c r="H34" i="7"/>
  <c r="H29" i="7"/>
  <c r="H26" i="7"/>
  <c r="H55" i="7"/>
  <c r="H9" i="7"/>
  <c r="H56" i="7"/>
  <c r="H4" i="7"/>
  <c r="H66" i="7"/>
  <c r="H41" i="7"/>
  <c r="H64" i="7"/>
  <c r="H61" i="7"/>
  <c r="H38" i="7"/>
  <c r="H14" i="7"/>
  <c r="H16" i="7"/>
  <c r="H15" i="7"/>
  <c r="H69" i="7"/>
  <c r="H35" i="7"/>
  <c r="H60" i="7"/>
  <c r="H30" i="7"/>
  <c r="H21" i="7"/>
  <c r="H47" i="7"/>
  <c r="H27" i="7"/>
  <c r="H13" i="7"/>
  <c r="H12" i="7"/>
  <c r="H33" i="7"/>
  <c r="H8" i="7"/>
  <c r="H49" i="7"/>
  <c r="H45" i="7"/>
  <c r="H36" i="7"/>
  <c r="H65" i="7"/>
  <c r="H20" i="7"/>
  <c r="H57" i="7"/>
  <c r="H39" i="7"/>
  <c r="H7" i="7"/>
  <c r="H19" i="7"/>
  <c r="H70" i="7"/>
  <c r="H72" i="7"/>
  <c r="H71" i="7"/>
  <c r="H73" i="7"/>
  <c r="H74" i="7"/>
  <c r="H75" i="7"/>
  <c r="H76" i="7"/>
  <c r="H77" i="7"/>
  <c r="H78" i="7"/>
  <c r="H84" i="7"/>
  <c r="H90" i="7"/>
  <c r="H88" i="7"/>
  <c r="H83" i="7"/>
  <c r="H86" i="7"/>
  <c r="H81" i="7"/>
  <c r="H91" i="7"/>
  <c r="H89" i="7"/>
  <c r="H85" i="7"/>
  <c r="H87" i="7"/>
  <c r="H79" i="7"/>
  <c r="H80" i="7"/>
  <c r="H82" i="7"/>
  <c r="H92" i="7"/>
  <c r="G79" i="2"/>
  <c r="G243" i="2"/>
  <c r="G434" i="2"/>
  <c r="G183" i="2"/>
  <c r="G73" i="2"/>
  <c r="G392" i="2"/>
  <c r="G164" i="2"/>
  <c r="G290" i="2"/>
  <c r="G151" i="2"/>
  <c r="G366" i="2"/>
  <c r="G240" i="2"/>
  <c r="G244" i="2"/>
  <c r="G193" i="2"/>
  <c r="G83" i="2"/>
  <c r="G264" i="2"/>
  <c r="G265" i="2"/>
  <c r="G223" i="2"/>
  <c r="G294" i="2"/>
  <c r="G94" i="2"/>
  <c r="G331" i="2"/>
  <c r="G227" i="2"/>
  <c r="G173" i="2"/>
  <c r="G259" i="2"/>
  <c r="G302" i="2"/>
  <c r="G194" i="2"/>
  <c r="G51" i="2"/>
  <c r="G15" i="2"/>
  <c r="G132" i="2"/>
  <c r="G338" i="2"/>
  <c r="G78" i="2"/>
  <c r="G116" i="2"/>
  <c r="G144" i="2"/>
  <c r="G362" i="2"/>
  <c r="G291" i="2"/>
  <c r="G298" i="2"/>
  <c r="G274" i="2"/>
  <c r="G380" i="2"/>
  <c r="G34" i="2"/>
  <c r="G161" i="2"/>
  <c r="G306" i="2"/>
  <c r="G258" i="2"/>
  <c r="G317" i="2"/>
  <c r="G196" i="2"/>
  <c r="G252" i="2"/>
  <c r="G162" i="2"/>
  <c r="G93" i="2"/>
  <c r="G155" i="2"/>
  <c r="G428" i="2"/>
  <c r="G393" i="2"/>
  <c r="G74" i="2"/>
  <c r="G308" i="2"/>
  <c r="G263" i="2"/>
  <c r="G69" i="2"/>
  <c r="G208" i="2"/>
  <c r="G247" i="2"/>
  <c r="G429" i="2"/>
  <c r="G286" i="2"/>
  <c r="G400" i="2"/>
  <c r="G224" i="2"/>
  <c r="G275" i="2"/>
  <c r="G222" i="2"/>
  <c r="G206" i="2"/>
  <c r="G388" i="2"/>
  <c r="G176" i="2"/>
  <c r="G435" i="2"/>
  <c r="G233" i="2"/>
  <c r="G165" i="2"/>
  <c r="G320" i="2"/>
  <c r="G245" i="2"/>
  <c r="G406" i="2"/>
  <c r="G351" i="2"/>
  <c r="G418" i="2"/>
  <c r="G381" i="2"/>
  <c r="G241" i="2"/>
  <c r="G354" i="2"/>
  <c r="G358" i="2"/>
  <c r="G230" i="2"/>
  <c r="G387" i="2"/>
  <c r="G199" i="2"/>
  <c r="G38" i="2"/>
  <c r="G402" i="2"/>
  <c r="G408" i="2"/>
  <c r="G412" i="2"/>
  <c r="G182" i="2"/>
  <c r="G203" i="2"/>
  <c r="G410" i="2"/>
  <c r="G89" i="2"/>
  <c r="G332" i="2"/>
  <c r="G345" i="2"/>
  <c r="G357" i="2"/>
  <c r="G212" i="2"/>
  <c r="G95" i="2"/>
  <c r="G214" i="2"/>
  <c r="G236" i="2"/>
  <c r="G339" i="2"/>
  <c r="G427" i="2"/>
  <c r="G324" i="2"/>
  <c r="G431" i="2"/>
  <c r="G403" i="2"/>
  <c r="G169" i="2"/>
  <c r="G299" i="2"/>
  <c r="G56" i="2"/>
  <c r="G217" i="2"/>
  <c r="G215" i="2"/>
  <c r="G26" i="2"/>
  <c r="G126" i="2"/>
  <c r="G228" i="2"/>
  <c r="G318" i="2"/>
  <c r="G231" i="2"/>
  <c r="G399" i="2"/>
  <c r="G287" i="2"/>
  <c r="G313" i="2"/>
  <c r="G277" i="2"/>
  <c r="G361" i="2"/>
  <c r="G432" i="2"/>
  <c r="G420" i="2"/>
  <c r="G24" i="2"/>
  <c r="G325" i="2"/>
  <c r="G430" i="2"/>
  <c r="G350" i="2"/>
  <c r="G288" i="2"/>
  <c r="G390" i="2"/>
  <c r="G397" i="2"/>
  <c r="G255" i="2"/>
  <c r="G285" i="2"/>
  <c r="G414" i="2"/>
  <c r="G370" i="2"/>
  <c r="G377" i="2"/>
  <c r="G330" i="2"/>
  <c r="G312" i="2"/>
  <c r="G304" i="2"/>
  <c r="G170" i="2"/>
  <c r="G424" i="2"/>
  <c r="G375" i="2"/>
  <c r="G343" i="2"/>
  <c r="G297" i="2"/>
  <c r="G280" i="2"/>
  <c r="G292" i="2"/>
  <c r="G266" i="2"/>
  <c r="G305" i="2"/>
  <c r="G249" i="2"/>
  <c r="G394" i="2"/>
  <c r="G272" i="2"/>
  <c r="G396" i="2"/>
  <c r="G246" i="2"/>
  <c r="G401" i="2"/>
  <c r="G235" i="2"/>
  <c r="G368" i="2"/>
  <c r="G174" i="2"/>
  <c r="G342" i="2"/>
  <c r="G278" i="2"/>
  <c r="G319" i="2"/>
  <c r="G261" i="2"/>
  <c r="G426" i="2"/>
  <c r="G139" i="2"/>
  <c r="G378" i="2"/>
  <c r="G326" i="2"/>
  <c r="G303" i="2"/>
  <c r="G204" i="2"/>
  <c r="G64" i="2"/>
  <c r="G218" i="2"/>
  <c r="G192" i="2"/>
  <c r="G142" i="2"/>
  <c r="G123" i="2"/>
  <c r="G379" i="2"/>
  <c r="G134" i="2"/>
  <c r="G179" i="2"/>
  <c r="G438" i="2"/>
  <c r="G160" i="2"/>
  <c r="G374" i="2"/>
  <c r="G437" i="2"/>
  <c r="G333" i="2"/>
  <c r="G336" i="2"/>
  <c r="G201" i="2"/>
  <c r="G219" i="2"/>
  <c r="G413" i="2"/>
  <c r="G168" i="2"/>
  <c r="G385" i="2"/>
  <c r="G171" i="2"/>
  <c r="G300" i="2"/>
  <c r="G159" i="2"/>
  <c r="G363" i="2"/>
  <c r="G271" i="2"/>
  <c r="G267" i="2"/>
  <c r="G307" i="2"/>
  <c r="G295" i="2"/>
  <c r="G439" i="2"/>
  <c r="G225" i="2"/>
  <c r="G237" i="2"/>
  <c r="G301" i="2"/>
  <c r="G425" i="2"/>
  <c r="G197" i="2"/>
  <c r="G334" i="2"/>
  <c r="G273" i="2"/>
  <c r="G348" i="2"/>
  <c r="G210" i="2"/>
  <c r="G422" i="2"/>
  <c r="G296" i="2"/>
  <c r="G254" i="2"/>
  <c r="G369" i="2"/>
  <c r="G147" i="2"/>
  <c r="G104" i="2"/>
  <c r="G184" i="2"/>
  <c r="G232" i="2"/>
  <c r="G349" i="2"/>
  <c r="G96" i="2"/>
  <c r="G315" i="2"/>
  <c r="G283" i="2"/>
  <c r="G229" i="2"/>
  <c r="G122" i="2"/>
  <c r="G253" i="2"/>
  <c r="G109" i="2"/>
  <c r="G53" i="2"/>
  <c r="G269" i="2"/>
  <c r="G110" i="2"/>
  <c r="G404" i="2"/>
  <c r="G175" i="2"/>
  <c r="G167" i="2"/>
  <c r="G365" i="2"/>
  <c r="G433" i="2"/>
  <c r="G213" i="2"/>
  <c r="G367" i="2"/>
  <c r="G137" i="2"/>
  <c r="G202" i="2"/>
  <c r="G341" i="2"/>
  <c r="G321" i="2"/>
  <c r="G129" i="2"/>
  <c r="G423" i="2"/>
  <c r="G409" i="2"/>
  <c r="G145" i="2"/>
  <c r="G189" i="2"/>
  <c r="G107" i="2"/>
  <c r="G251" i="2"/>
  <c r="G314" i="2"/>
  <c r="G80" i="2"/>
  <c r="G257" i="2"/>
  <c r="G76" i="2"/>
  <c r="G120" i="2"/>
  <c r="G382" i="2"/>
  <c r="G198" i="2"/>
  <c r="G327" i="2"/>
  <c r="G242" i="2"/>
  <c r="G386" i="2"/>
  <c r="G279" i="2"/>
  <c r="G148" i="2"/>
  <c r="G180" i="2"/>
  <c r="G81" i="2"/>
  <c r="G112" i="2"/>
  <c r="G256" i="2"/>
  <c r="G309" i="2"/>
  <c r="G150" i="2"/>
  <c r="G185" i="2"/>
  <c r="G383" i="2"/>
  <c r="G238" i="2"/>
  <c r="G115" i="2"/>
  <c r="G143" i="2"/>
  <c r="G376" i="2"/>
  <c r="G157" i="2"/>
  <c r="G220" i="2"/>
  <c r="G221" i="2"/>
  <c r="G268" i="2"/>
  <c r="G415" i="2"/>
  <c r="G102" i="2"/>
  <c r="G158" i="2"/>
  <c r="G239" i="2"/>
  <c r="G384" i="2"/>
  <c r="G364" i="2"/>
  <c r="G106" i="2"/>
  <c r="G270" i="2"/>
  <c r="G419" i="2"/>
  <c r="G191" i="2"/>
  <c r="G284" i="2"/>
  <c r="G340" i="2"/>
  <c r="G372" i="2"/>
  <c r="G398" i="2"/>
  <c r="G322" i="2"/>
  <c r="G310" i="2"/>
  <c r="G337" i="2"/>
  <c r="G371" i="2"/>
  <c r="G389" i="2"/>
  <c r="G207" i="2"/>
  <c r="G355" i="2"/>
  <c r="G117" i="2"/>
  <c r="G344" i="2"/>
  <c r="G200" i="2"/>
  <c r="G186" i="2"/>
  <c r="G87" i="2"/>
  <c r="G417" i="2"/>
  <c r="G416" i="2"/>
  <c r="G395" i="2"/>
  <c r="G405" i="2"/>
  <c r="G352" i="2"/>
  <c r="G391" i="2"/>
  <c r="G329" i="2"/>
  <c r="G411" i="2"/>
  <c r="G347" i="2"/>
  <c r="G141" i="2"/>
  <c r="G356" i="2"/>
  <c r="H79" i="2"/>
  <c r="H243" i="2"/>
  <c r="H434" i="2"/>
  <c r="H183" i="2"/>
  <c r="H73" i="2"/>
  <c r="H392" i="2"/>
  <c r="H164" i="2"/>
  <c r="H290" i="2"/>
  <c r="H151" i="2"/>
  <c r="H366" i="2"/>
  <c r="H240" i="2"/>
  <c r="H244" i="2"/>
  <c r="H193" i="2"/>
  <c r="H83" i="2"/>
  <c r="H264" i="2"/>
  <c r="H265" i="2"/>
  <c r="H223" i="2"/>
  <c r="H294" i="2"/>
  <c r="H94" i="2"/>
  <c r="H331" i="2"/>
  <c r="H227" i="2"/>
  <c r="H173" i="2"/>
  <c r="H259" i="2"/>
  <c r="H302" i="2"/>
  <c r="H194" i="2"/>
  <c r="H51" i="2"/>
  <c r="H15" i="2"/>
  <c r="H132" i="2"/>
  <c r="H338" i="2"/>
  <c r="H78" i="2"/>
  <c r="H116" i="2"/>
  <c r="H144" i="2"/>
  <c r="H362" i="2"/>
  <c r="H291" i="2"/>
  <c r="H298" i="2"/>
  <c r="H274" i="2"/>
  <c r="H380" i="2"/>
  <c r="H34" i="2"/>
  <c r="H161" i="2"/>
  <c r="H306" i="2"/>
  <c r="H258" i="2"/>
  <c r="H317" i="2"/>
  <c r="H196" i="2"/>
  <c r="H252" i="2"/>
  <c r="H162" i="2"/>
  <c r="H93" i="2"/>
  <c r="H155" i="2"/>
  <c r="H428" i="2"/>
  <c r="H393" i="2"/>
  <c r="H74" i="2"/>
  <c r="H308" i="2"/>
  <c r="H263" i="2"/>
  <c r="H69" i="2"/>
  <c r="H208" i="2"/>
  <c r="H247" i="2"/>
  <c r="H429" i="2"/>
  <c r="H286" i="2"/>
  <c r="H400" i="2"/>
  <c r="H224" i="2"/>
  <c r="H275" i="2"/>
  <c r="H222" i="2"/>
  <c r="H206" i="2"/>
  <c r="H388" i="2"/>
  <c r="H176" i="2"/>
  <c r="H435" i="2"/>
  <c r="H233" i="2"/>
  <c r="H165" i="2"/>
  <c r="H320" i="2"/>
  <c r="H245" i="2"/>
  <c r="H406" i="2"/>
  <c r="H351" i="2"/>
  <c r="H418" i="2"/>
  <c r="H381" i="2"/>
  <c r="H241" i="2"/>
  <c r="H354" i="2"/>
  <c r="H358" i="2"/>
  <c r="H230" i="2"/>
  <c r="H387" i="2"/>
  <c r="H199" i="2"/>
  <c r="H38" i="2"/>
  <c r="H402" i="2"/>
  <c r="H408" i="2"/>
  <c r="H412" i="2"/>
  <c r="H182" i="2"/>
  <c r="H203" i="2"/>
  <c r="H410" i="2"/>
  <c r="H89" i="2"/>
  <c r="H332" i="2"/>
  <c r="H345" i="2"/>
  <c r="H357" i="2"/>
  <c r="H212" i="2"/>
  <c r="H95" i="2"/>
  <c r="H214" i="2"/>
  <c r="H236" i="2"/>
  <c r="H339" i="2"/>
  <c r="H427" i="2"/>
  <c r="H324" i="2"/>
  <c r="H431" i="2"/>
  <c r="H403" i="2"/>
  <c r="H169" i="2"/>
  <c r="H299" i="2"/>
  <c r="H56" i="2"/>
  <c r="H217" i="2"/>
  <c r="H215" i="2"/>
  <c r="H26" i="2"/>
  <c r="H126" i="2"/>
  <c r="H228" i="2"/>
  <c r="H318" i="2"/>
  <c r="H231" i="2"/>
  <c r="H399" i="2"/>
  <c r="H287" i="2"/>
  <c r="H313" i="2"/>
  <c r="H277" i="2"/>
  <c r="H361" i="2"/>
  <c r="H432" i="2"/>
  <c r="H420" i="2"/>
  <c r="H24" i="2"/>
  <c r="H325" i="2"/>
  <c r="H430" i="2"/>
  <c r="H350" i="2"/>
  <c r="H288" i="2"/>
  <c r="H390" i="2"/>
  <c r="H397" i="2"/>
  <c r="H255" i="2"/>
  <c r="H285" i="2"/>
  <c r="H414" i="2"/>
  <c r="H370" i="2"/>
  <c r="H377" i="2"/>
  <c r="H330" i="2"/>
  <c r="H312" i="2"/>
  <c r="H304" i="2"/>
  <c r="H170" i="2"/>
  <c r="H424" i="2"/>
  <c r="H375" i="2"/>
  <c r="H343" i="2"/>
  <c r="H297" i="2"/>
  <c r="H280" i="2"/>
  <c r="H292" i="2"/>
  <c r="H266" i="2"/>
  <c r="H305" i="2"/>
  <c r="H249" i="2"/>
  <c r="H394" i="2"/>
  <c r="H272" i="2"/>
  <c r="H396" i="2"/>
  <c r="H246" i="2"/>
  <c r="H401" i="2"/>
  <c r="H235" i="2"/>
  <c r="H368" i="2"/>
  <c r="H174" i="2"/>
  <c r="H342" i="2"/>
  <c r="H278" i="2"/>
  <c r="H319" i="2"/>
  <c r="H261" i="2"/>
  <c r="H426" i="2"/>
  <c r="H139" i="2"/>
  <c r="H378" i="2"/>
  <c r="H326" i="2"/>
  <c r="H303" i="2"/>
  <c r="H204" i="2"/>
  <c r="H64" i="2"/>
  <c r="H218" i="2"/>
  <c r="H192" i="2"/>
  <c r="H142" i="2"/>
  <c r="H123" i="2"/>
  <c r="H379" i="2"/>
  <c r="H134" i="2"/>
  <c r="H179" i="2"/>
  <c r="H438" i="2"/>
  <c r="H160" i="2"/>
  <c r="H374" i="2"/>
  <c r="H437" i="2"/>
  <c r="H333" i="2"/>
  <c r="H336" i="2"/>
  <c r="H201" i="2"/>
  <c r="H219" i="2"/>
  <c r="H413" i="2"/>
  <c r="H168" i="2"/>
  <c r="H385" i="2"/>
  <c r="H171" i="2"/>
  <c r="H300" i="2"/>
  <c r="H159" i="2"/>
  <c r="H363" i="2"/>
  <c r="H271" i="2"/>
  <c r="H267" i="2"/>
  <c r="H307" i="2"/>
  <c r="H295" i="2"/>
  <c r="H439" i="2"/>
  <c r="H225" i="2"/>
  <c r="H237" i="2"/>
  <c r="H301" i="2"/>
  <c r="H425" i="2"/>
  <c r="H197" i="2"/>
  <c r="H334" i="2"/>
  <c r="H273" i="2"/>
  <c r="H348" i="2"/>
  <c r="H210" i="2"/>
  <c r="H422" i="2"/>
  <c r="H296" i="2"/>
  <c r="H254" i="2"/>
  <c r="H369" i="2"/>
  <c r="H147" i="2"/>
  <c r="H104" i="2"/>
  <c r="H184" i="2"/>
  <c r="H232" i="2"/>
  <c r="H349" i="2"/>
  <c r="H96" i="2"/>
  <c r="H315" i="2"/>
  <c r="H283" i="2"/>
  <c r="H229" i="2"/>
  <c r="H122" i="2"/>
  <c r="H253" i="2"/>
  <c r="H109" i="2"/>
  <c r="H53" i="2"/>
  <c r="H269" i="2"/>
  <c r="H110" i="2"/>
  <c r="H404" i="2"/>
  <c r="H175" i="2"/>
  <c r="H167" i="2"/>
  <c r="H365" i="2"/>
  <c r="H433" i="2"/>
  <c r="H213" i="2"/>
  <c r="H367" i="2"/>
  <c r="H137" i="2"/>
  <c r="H202" i="2"/>
  <c r="H341" i="2"/>
  <c r="H321" i="2"/>
  <c r="H129" i="2"/>
  <c r="H423" i="2"/>
  <c r="H409" i="2"/>
  <c r="H145" i="2"/>
  <c r="H189" i="2"/>
  <c r="H107" i="2"/>
  <c r="H251" i="2"/>
  <c r="H314" i="2"/>
  <c r="H80" i="2"/>
  <c r="H257" i="2"/>
  <c r="H76" i="2"/>
  <c r="H120" i="2"/>
  <c r="H382" i="2"/>
  <c r="H198" i="2"/>
  <c r="H327" i="2"/>
  <c r="H242" i="2"/>
  <c r="H386" i="2"/>
  <c r="H279" i="2"/>
  <c r="H148" i="2"/>
  <c r="H180" i="2"/>
  <c r="H81" i="2"/>
  <c r="H112" i="2"/>
  <c r="H256" i="2"/>
  <c r="H309" i="2"/>
  <c r="H150" i="2"/>
  <c r="H185" i="2"/>
  <c r="H383" i="2"/>
  <c r="H238" i="2"/>
  <c r="H115" i="2"/>
  <c r="H143" i="2"/>
  <c r="H376" i="2"/>
  <c r="H157" i="2"/>
  <c r="H220" i="2"/>
  <c r="H221" i="2"/>
  <c r="H268" i="2"/>
  <c r="H415" i="2"/>
  <c r="H102" i="2"/>
  <c r="H158" i="2"/>
  <c r="H239" i="2"/>
  <c r="H384" i="2"/>
  <c r="H364" i="2"/>
  <c r="H106" i="2"/>
  <c r="H270" i="2"/>
  <c r="H419" i="2"/>
  <c r="H191" i="2"/>
  <c r="H284" i="2"/>
  <c r="H340" i="2"/>
  <c r="H372" i="2"/>
  <c r="H398" i="2"/>
  <c r="H322" i="2"/>
  <c r="H310" i="2"/>
  <c r="H337" i="2"/>
  <c r="H371" i="2"/>
  <c r="H389" i="2"/>
  <c r="H207" i="2"/>
  <c r="H355" i="2"/>
  <c r="H117" i="2"/>
  <c r="H344" i="2"/>
  <c r="H200" i="2"/>
  <c r="H186" i="2"/>
  <c r="H87" i="2"/>
  <c r="H417" i="2"/>
  <c r="H416" i="2"/>
  <c r="H395" i="2"/>
  <c r="H405" i="2"/>
  <c r="H352" i="2"/>
  <c r="H391" i="2"/>
  <c r="H329" i="2"/>
  <c r="H411" i="2"/>
  <c r="H347" i="2"/>
  <c r="H141" i="2"/>
  <c r="H356" i="2"/>
  <c r="G291" i="3"/>
  <c r="G396" i="3"/>
  <c r="G40" i="3"/>
  <c r="G58" i="3"/>
  <c r="G245" i="3"/>
  <c r="G260" i="3"/>
  <c r="G308" i="3"/>
  <c r="G385" i="3"/>
  <c r="G253" i="3"/>
  <c r="G316" i="3"/>
  <c r="G302" i="3"/>
  <c r="G348" i="3"/>
  <c r="G157" i="3"/>
  <c r="G299" i="3"/>
  <c r="G147" i="3"/>
  <c r="G228" i="3"/>
  <c r="G376" i="3"/>
  <c r="G375" i="3"/>
  <c r="G5" i="3"/>
  <c r="G243" i="3"/>
  <c r="G84" i="3"/>
  <c r="G305" i="3"/>
  <c r="G397" i="3"/>
  <c r="G105" i="3"/>
  <c r="G179" i="3"/>
  <c r="G272" i="3"/>
  <c r="G126" i="3"/>
  <c r="G187" i="3"/>
  <c r="G117" i="3"/>
  <c r="G156" i="3"/>
  <c r="G266" i="3"/>
  <c r="G277" i="3"/>
  <c r="G259" i="3"/>
  <c r="G404" i="3"/>
  <c r="G292" i="3"/>
  <c r="G363" i="3"/>
  <c r="G394" i="3"/>
  <c r="G382" i="3"/>
  <c r="G106" i="3"/>
  <c r="G203" i="3"/>
  <c r="G98" i="3"/>
  <c r="G53" i="3"/>
  <c r="G282" i="3"/>
  <c r="G145" i="3"/>
  <c r="G301" i="3"/>
  <c r="G71" i="3"/>
  <c r="G377" i="3"/>
  <c r="G123" i="3"/>
  <c r="G104" i="3"/>
  <c r="G83" i="3"/>
  <c r="G160" i="3"/>
  <c r="G161" i="3"/>
  <c r="G373" i="3"/>
  <c r="G170" i="3"/>
  <c r="G384" i="3"/>
  <c r="G407" i="3"/>
  <c r="G6" i="3"/>
  <c r="G287" i="3"/>
  <c r="G221" i="3"/>
  <c r="G193" i="3"/>
  <c r="G254" i="3"/>
  <c r="G405" i="3"/>
  <c r="G54" i="3"/>
  <c r="G101" i="3"/>
  <c r="G16" i="3"/>
  <c r="G306" i="3"/>
  <c r="G29" i="3"/>
  <c r="G211" i="3"/>
  <c r="G49" i="3"/>
  <c r="G129" i="3"/>
  <c r="G242" i="3"/>
  <c r="G296" i="3"/>
  <c r="G171" i="3"/>
  <c r="G315" i="3"/>
  <c r="G294" i="3"/>
  <c r="G350" i="3"/>
  <c r="G252" i="3"/>
  <c r="G235" i="3"/>
  <c r="G250" i="3"/>
  <c r="G349" i="3"/>
  <c r="G177" i="3"/>
  <c r="G186" i="3"/>
  <c r="G269" i="3"/>
  <c r="G293" i="3"/>
  <c r="G96" i="3"/>
  <c r="G30" i="3"/>
  <c r="G345" i="3"/>
  <c r="G238" i="3"/>
  <c r="G225" i="3"/>
  <c r="G15" i="3"/>
  <c r="G339" i="3"/>
  <c r="G317" i="3"/>
  <c r="G194" i="3"/>
  <c r="G241" i="3"/>
  <c r="G231" i="3"/>
  <c r="G237" i="3"/>
  <c r="G12" i="3"/>
  <c r="G97" i="3"/>
  <c r="G56" i="3"/>
  <c r="G137" i="3"/>
  <c r="G70" i="3"/>
  <c r="G195" i="3"/>
  <c r="G35" i="3"/>
  <c r="G14" i="3"/>
  <c r="G9" i="3"/>
  <c r="G87" i="3"/>
  <c r="G21" i="3"/>
  <c r="G332" i="3"/>
  <c r="G142" i="3"/>
  <c r="G2" i="3"/>
  <c r="G229" i="3"/>
  <c r="G168" i="3"/>
  <c r="G216" i="3"/>
  <c r="G380" i="3"/>
  <c r="G3" i="3"/>
  <c r="G33" i="3"/>
  <c r="G143" i="3"/>
  <c r="G89" i="3"/>
  <c r="G69" i="3"/>
  <c r="G166" i="3"/>
  <c r="G19" i="3"/>
  <c r="G386" i="3"/>
  <c r="G107" i="3"/>
  <c r="G75" i="3"/>
  <c r="G28" i="3"/>
  <c r="G4" i="3"/>
  <c r="G65" i="3"/>
  <c r="G416" i="3"/>
  <c r="H291" i="3"/>
  <c r="H396" i="3"/>
  <c r="H40" i="3"/>
  <c r="H58" i="3"/>
  <c r="H245" i="3"/>
  <c r="H260" i="3"/>
  <c r="H308" i="3"/>
  <c r="H385" i="3"/>
  <c r="H253" i="3"/>
  <c r="H316" i="3"/>
  <c r="H302" i="3"/>
  <c r="H348" i="3"/>
  <c r="H157" i="3"/>
  <c r="H299" i="3"/>
  <c r="H147" i="3"/>
  <c r="H228" i="3"/>
  <c r="H376" i="3"/>
  <c r="H375" i="3"/>
  <c r="H5" i="3"/>
  <c r="H243" i="3"/>
  <c r="H84" i="3"/>
  <c r="H305" i="3"/>
  <c r="H397" i="3"/>
  <c r="H105" i="3"/>
  <c r="H179" i="3"/>
  <c r="H272" i="3"/>
  <c r="H126" i="3"/>
  <c r="H187" i="3"/>
  <c r="H117" i="3"/>
  <c r="H156" i="3"/>
  <c r="H266" i="3"/>
  <c r="H277" i="3"/>
  <c r="H259" i="3"/>
  <c r="H404" i="3"/>
  <c r="H292" i="3"/>
  <c r="H363" i="3"/>
  <c r="H394" i="3"/>
  <c r="H382" i="3"/>
  <c r="H106" i="3"/>
  <c r="H203" i="3"/>
  <c r="H98" i="3"/>
  <c r="H53" i="3"/>
  <c r="H282" i="3"/>
  <c r="H145" i="3"/>
  <c r="H301" i="3"/>
  <c r="H71" i="3"/>
  <c r="H377" i="3"/>
  <c r="H123" i="3"/>
  <c r="H104" i="3"/>
  <c r="H83" i="3"/>
  <c r="H160" i="3"/>
  <c r="H161" i="3"/>
  <c r="H373" i="3"/>
  <c r="H170" i="3"/>
  <c r="H384" i="3"/>
  <c r="H407" i="3"/>
  <c r="H6" i="3"/>
  <c r="H287" i="3"/>
  <c r="H221" i="3"/>
  <c r="H193" i="3"/>
  <c r="H254" i="3"/>
  <c r="H405" i="3"/>
  <c r="H54" i="3"/>
  <c r="H101" i="3"/>
  <c r="H16" i="3"/>
  <c r="H306" i="3"/>
  <c r="H29" i="3"/>
  <c r="H211" i="3"/>
  <c r="H49" i="3"/>
  <c r="H129" i="3"/>
  <c r="H242" i="3"/>
  <c r="H296" i="3"/>
  <c r="H171" i="3"/>
  <c r="H315" i="3"/>
  <c r="H294" i="3"/>
  <c r="H350" i="3"/>
  <c r="H252" i="3"/>
  <c r="H235" i="3"/>
  <c r="H250" i="3"/>
  <c r="H349" i="3"/>
  <c r="H177" i="3"/>
  <c r="H186" i="3"/>
  <c r="H269" i="3"/>
  <c r="H293" i="3"/>
  <c r="H96" i="3"/>
  <c r="H30" i="3"/>
  <c r="H345" i="3"/>
  <c r="H238" i="3"/>
  <c r="H225" i="3"/>
  <c r="H15" i="3"/>
  <c r="H339" i="3"/>
  <c r="H317" i="3"/>
  <c r="H194" i="3"/>
  <c r="H241" i="3"/>
  <c r="H231" i="3"/>
  <c r="H237" i="3"/>
  <c r="H12" i="3"/>
  <c r="H97" i="3"/>
  <c r="H56" i="3"/>
  <c r="H137" i="3"/>
  <c r="H70" i="3"/>
  <c r="H195" i="3"/>
  <c r="H35" i="3"/>
  <c r="H14" i="3"/>
  <c r="H9" i="3"/>
  <c r="H87" i="3"/>
  <c r="H21" i="3"/>
  <c r="H332" i="3"/>
  <c r="H142" i="3"/>
  <c r="H2" i="3"/>
  <c r="H229" i="3"/>
  <c r="H168" i="3"/>
  <c r="H216" i="3"/>
  <c r="H380" i="3"/>
  <c r="H3" i="3"/>
  <c r="H33" i="3"/>
  <c r="H143" i="3"/>
  <c r="H89" i="3"/>
  <c r="H69" i="3"/>
  <c r="H166" i="3"/>
  <c r="H19" i="3"/>
  <c r="H386" i="3"/>
  <c r="H107" i="3"/>
  <c r="H75" i="3"/>
  <c r="H28" i="3"/>
  <c r="H4" i="3"/>
  <c r="H65" i="3"/>
  <c r="H416" i="3"/>
  <c r="G42" i="4"/>
  <c r="G40" i="4"/>
  <c r="G45" i="4"/>
  <c r="G38" i="4"/>
  <c r="G46" i="4"/>
  <c r="G47" i="4"/>
  <c r="G44" i="4"/>
  <c r="G43" i="4"/>
  <c r="G37" i="4"/>
  <c r="G41" i="4"/>
  <c r="G36" i="4"/>
  <c r="G48" i="4"/>
  <c r="G39" i="4"/>
  <c r="G49" i="4"/>
  <c r="H42" i="4"/>
  <c r="H40" i="4"/>
  <c r="H45" i="4"/>
  <c r="H38" i="4"/>
  <c r="H46" i="4"/>
  <c r="H47" i="4"/>
  <c r="H44" i="4"/>
  <c r="H43" i="4"/>
  <c r="H37" i="4"/>
  <c r="H41" i="4"/>
  <c r="H36" i="4"/>
  <c r="H48" i="4"/>
  <c r="H39" i="4"/>
  <c r="H49" i="4"/>
  <c r="G64" i="6"/>
  <c r="G17" i="6"/>
  <c r="G61" i="6"/>
  <c r="G44" i="6"/>
  <c r="G56" i="6"/>
  <c r="G24" i="6"/>
  <c r="G38" i="6"/>
  <c r="G34" i="6"/>
  <c r="G35" i="6"/>
  <c r="G20" i="6"/>
  <c r="G46" i="6"/>
  <c r="G57" i="6"/>
  <c r="G48" i="6"/>
  <c r="G62" i="6"/>
  <c r="G25" i="6"/>
  <c r="G14" i="6"/>
  <c r="G63" i="6"/>
  <c r="G13" i="6"/>
  <c r="G31" i="6"/>
  <c r="G43" i="6"/>
  <c r="G37" i="6"/>
  <c r="G41" i="6"/>
  <c r="G60" i="6"/>
  <c r="G51" i="6"/>
  <c r="G22" i="6"/>
  <c r="G40" i="6"/>
  <c r="G52" i="6"/>
  <c r="G65" i="6"/>
  <c r="G15" i="6"/>
  <c r="G30" i="6"/>
  <c r="G16" i="6"/>
  <c r="G27" i="6"/>
  <c r="G55" i="6"/>
  <c r="G33" i="6"/>
  <c r="G18" i="6"/>
  <c r="G39" i="6"/>
  <c r="G36" i="6"/>
  <c r="G29" i="6"/>
  <c r="G49" i="6"/>
  <c r="G11" i="6"/>
  <c r="G50" i="6"/>
  <c r="G21" i="6"/>
  <c r="G26" i="6"/>
  <c r="G53" i="6"/>
  <c r="G47" i="6"/>
  <c r="G12" i="6"/>
  <c r="G23" i="6"/>
  <c r="G45" i="6"/>
  <c r="G67" i="6"/>
  <c r="G66" i="6"/>
  <c r="G68" i="6"/>
  <c r="H64" i="6"/>
  <c r="H17" i="6"/>
  <c r="H61" i="6"/>
  <c r="H44" i="6"/>
  <c r="H56" i="6"/>
  <c r="H24" i="6"/>
  <c r="H38" i="6"/>
  <c r="H34" i="6"/>
  <c r="H35" i="6"/>
  <c r="H20" i="6"/>
  <c r="H46" i="6"/>
  <c r="H57" i="6"/>
  <c r="H48" i="6"/>
  <c r="H62" i="6"/>
  <c r="H25" i="6"/>
  <c r="H14" i="6"/>
  <c r="H63" i="6"/>
  <c r="H13" i="6"/>
  <c r="H31" i="6"/>
  <c r="H43" i="6"/>
  <c r="H37" i="6"/>
  <c r="H41" i="6"/>
  <c r="H60" i="6"/>
  <c r="H51" i="6"/>
  <c r="H22" i="6"/>
  <c r="H40" i="6"/>
  <c r="H52" i="6"/>
  <c r="H65" i="6"/>
  <c r="H15" i="6"/>
  <c r="H30" i="6"/>
  <c r="H16" i="6"/>
  <c r="H27" i="6"/>
  <c r="H55" i="6"/>
  <c r="H33" i="6"/>
  <c r="H18" i="6"/>
  <c r="H39" i="6"/>
  <c r="H36" i="6"/>
  <c r="H29" i="6"/>
  <c r="H49" i="6"/>
  <c r="H11" i="6"/>
  <c r="H50" i="6"/>
  <c r="H21" i="6"/>
  <c r="H26" i="6"/>
  <c r="H53" i="6"/>
  <c r="H47" i="6"/>
  <c r="H12" i="6"/>
  <c r="H23" i="6"/>
  <c r="H45" i="6"/>
  <c r="H67" i="6"/>
  <c r="H66" i="6"/>
  <c r="H68" i="6"/>
  <c r="T26" i="6" l="1"/>
  <c r="M26" i="6"/>
  <c r="P26" i="6"/>
  <c r="O26" i="6"/>
  <c r="S15" i="6"/>
  <c r="Q25" i="6"/>
  <c r="R25" i="6"/>
  <c r="K25" i="6"/>
  <c r="L25" i="6"/>
  <c r="T25" i="6"/>
  <c r="M26" i="5"/>
  <c r="T15" i="5"/>
  <c r="P25" i="5"/>
  <c r="N26" i="5"/>
  <c r="Q25" i="5"/>
  <c r="R25" i="5"/>
  <c r="K25" i="5"/>
  <c r="S15" i="5"/>
  <c r="L25" i="5"/>
  <c r="T18" i="4"/>
  <c r="T15" i="4"/>
  <c r="T26" i="4" s="1"/>
  <c r="Q26" i="4"/>
  <c r="M26" i="4"/>
  <c r="Q25" i="4"/>
  <c r="R25" i="4"/>
  <c r="L25" i="4"/>
  <c r="S26" i="3"/>
  <c r="S25" i="3"/>
  <c r="O25" i="3"/>
  <c r="M26" i="3"/>
  <c r="T15" i="3"/>
  <c r="P25" i="3"/>
  <c r="N26" i="3"/>
  <c r="Q25" i="3"/>
  <c r="R25" i="3"/>
  <c r="K25" i="3"/>
  <c r="L25" i="3"/>
  <c r="K26" i="3"/>
  <c r="T15" i="2"/>
  <c r="T26" i="2" s="1"/>
  <c r="M25" i="2"/>
  <c r="S26" i="2"/>
  <c r="S25" i="2"/>
  <c r="O25" i="2"/>
  <c r="P25" i="2"/>
  <c r="N26" i="2"/>
  <c r="Q25" i="2"/>
  <c r="R25" i="2"/>
  <c r="K25" i="2"/>
  <c r="L25" i="2"/>
  <c r="T25" i="2"/>
  <c r="K26" i="2"/>
  <c r="T20" i="7"/>
  <c r="L26" i="7"/>
  <c r="T18" i="7"/>
  <c r="T16" i="7"/>
  <c r="M26" i="7"/>
  <c r="T15" i="7"/>
  <c r="Q25" i="7"/>
  <c r="R25" i="7"/>
  <c r="L25" i="7"/>
  <c r="G2" i="6"/>
  <c r="G3" i="6"/>
  <c r="G4" i="6"/>
  <c r="G5" i="6"/>
  <c r="G6" i="6"/>
  <c r="G7" i="6"/>
  <c r="G8" i="6"/>
  <c r="G9" i="6"/>
  <c r="G10" i="6"/>
  <c r="G59" i="6"/>
  <c r="G58" i="6"/>
  <c r="G32" i="6"/>
  <c r="G28" i="6"/>
  <c r="G54" i="6"/>
  <c r="G42" i="6"/>
  <c r="G19" i="6"/>
  <c r="G83" i="5"/>
  <c r="G150" i="5"/>
  <c r="G77" i="5"/>
  <c r="G159" i="5"/>
  <c r="G87" i="5"/>
  <c r="G145" i="5"/>
  <c r="G161" i="5"/>
  <c r="G134" i="5"/>
  <c r="G94" i="5"/>
  <c r="G121" i="5"/>
  <c r="G155" i="5"/>
  <c r="G106" i="5"/>
  <c r="G95" i="5"/>
  <c r="G100" i="5"/>
  <c r="G55" i="5"/>
  <c r="G153" i="5"/>
  <c r="G88" i="5"/>
  <c r="G123" i="5"/>
  <c r="G135" i="5"/>
  <c r="G129" i="5"/>
  <c r="G105" i="5"/>
  <c r="G157" i="5"/>
  <c r="G71" i="5"/>
  <c r="G137" i="5"/>
  <c r="G115" i="5"/>
  <c r="G160" i="5"/>
  <c r="G142" i="5"/>
  <c r="G127" i="5"/>
  <c r="G138" i="5"/>
  <c r="G147" i="5"/>
  <c r="G141" i="5"/>
  <c r="G107" i="5"/>
  <c r="G131" i="5"/>
  <c r="G99" i="5"/>
  <c r="G110" i="5"/>
  <c r="G139" i="5"/>
  <c r="G156" i="5"/>
  <c r="G151" i="5"/>
  <c r="G144" i="5"/>
  <c r="G143" i="5"/>
  <c r="G132" i="5"/>
  <c r="G52" i="5"/>
  <c r="G130" i="5"/>
  <c r="G108" i="5"/>
  <c r="G81" i="5"/>
  <c r="G154" i="5"/>
  <c r="G57" i="5"/>
  <c r="G122" i="5"/>
  <c r="G78" i="5"/>
  <c r="G73" i="5"/>
  <c r="G33" i="5"/>
  <c r="G75" i="5"/>
  <c r="G20" i="5"/>
  <c r="G86" i="5"/>
  <c r="G29" i="5"/>
  <c r="G43" i="5"/>
  <c r="G56" i="5"/>
  <c r="G90" i="5"/>
  <c r="G38" i="5"/>
  <c r="G53" i="5"/>
  <c r="G23" i="5"/>
  <c r="G39" i="5"/>
  <c r="G40" i="5"/>
  <c r="G4" i="5"/>
  <c r="G37" i="5"/>
  <c r="G74" i="5"/>
  <c r="G6" i="5"/>
  <c r="G70" i="5"/>
  <c r="G46" i="5"/>
  <c r="G13" i="5"/>
  <c r="G11" i="5"/>
  <c r="G25" i="5"/>
  <c r="G32" i="5"/>
  <c r="G19" i="5"/>
  <c r="G14" i="5"/>
  <c r="G21" i="5"/>
  <c r="G24" i="5"/>
  <c r="G9" i="5"/>
  <c r="G69" i="5"/>
  <c r="G16" i="5"/>
  <c r="G47" i="5"/>
  <c r="G44" i="5"/>
  <c r="G18" i="5"/>
  <c r="G26" i="5"/>
  <c r="G92" i="5"/>
  <c r="G117" i="5"/>
  <c r="G118" i="5"/>
  <c r="G101" i="5"/>
  <c r="G89" i="5"/>
  <c r="G59" i="5"/>
  <c r="G35" i="5"/>
  <c r="G49" i="5"/>
  <c r="G22" i="5"/>
  <c r="G5" i="5"/>
  <c r="G27" i="5"/>
  <c r="G41" i="5"/>
  <c r="G36" i="5"/>
  <c r="G7" i="5"/>
  <c r="G51" i="5"/>
  <c r="G31" i="5"/>
  <c r="G2" i="5"/>
  <c r="G3" i="5"/>
  <c r="G8" i="5"/>
  <c r="G10" i="5"/>
  <c r="G66" i="5"/>
  <c r="G58" i="5"/>
  <c r="G102" i="5"/>
  <c r="G50" i="5"/>
  <c r="G15" i="5"/>
  <c r="G17" i="5"/>
  <c r="G62" i="5"/>
  <c r="G30" i="5"/>
  <c r="G48" i="5"/>
  <c r="G12" i="5"/>
  <c r="G72" i="5"/>
  <c r="G97" i="5"/>
  <c r="G114" i="5"/>
  <c r="G140" i="5"/>
  <c r="G82" i="5"/>
  <c r="G113" i="5"/>
  <c r="G76" i="5"/>
  <c r="G149" i="5"/>
  <c r="G112" i="5"/>
  <c r="G116" i="5"/>
  <c r="G84" i="5"/>
  <c r="G54" i="5"/>
  <c r="G79" i="5"/>
  <c r="G158" i="5"/>
  <c r="G96" i="5"/>
  <c r="G128" i="5"/>
  <c r="G104" i="5"/>
  <c r="G146" i="5"/>
  <c r="G91" i="5"/>
  <c r="G136" i="5"/>
  <c r="G93" i="5"/>
  <c r="G67" i="5"/>
  <c r="G148" i="5"/>
  <c r="G119" i="5"/>
  <c r="G126" i="5"/>
  <c r="G120" i="5"/>
  <c r="G152" i="5"/>
  <c r="G61" i="5"/>
  <c r="G133" i="5"/>
  <c r="G85" i="5"/>
  <c r="G80" i="5"/>
  <c r="G68" i="5"/>
  <c r="G111" i="5"/>
  <c r="G98" i="5"/>
  <c r="G125" i="5"/>
  <c r="G28" i="5"/>
  <c r="G124" i="5"/>
  <c r="G63" i="5"/>
  <c r="G65" i="5"/>
  <c r="G103" i="5"/>
  <c r="G60" i="5"/>
  <c r="G64" i="5"/>
  <c r="G109" i="5"/>
  <c r="G42" i="5"/>
  <c r="G34" i="5"/>
  <c r="G45" i="5"/>
  <c r="G8" i="4"/>
  <c r="G3" i="4"/>
  <c r="G9" i="4"/>
  <c r="G17" i="4"/>
  <c r="G15" i="4"/>
  <c r="G11" i="4"/>
  <c r="G4" i="4"/>
  <c r="G5" i="4"/>
  <c r="G2" i="4"/>
  <c r="G10" i="4"/>
  <c r="G6" i="4"/>
  <c r="G16" i="4"/>
  <c r="G12" i="4"/>
  <c r="G14" i="4"/>
  <c r="G13" i="4"/>
  <c r="G7" i="4"/>
  <c r="G21" i="4"/>
  <c r="G18" i="4"/>
  <c r="G20" i="4"/>
  <c r="G19" i="4"/>
  <c r="G22" i="4"/>
  <c r="G24" i="4"/>
  <c r="G25" i="4"/>
  <c r="G23" i="4"/>
  <c r="G26" i="4"/>
  <c r="G28" i="4"/>
  <c r="G27" i="4"/>
  <c r="G29" i="4"/>
  <c r="G30" i="4"/>
  <c r="G31" i="4"/>
  <c r="G32" i="4"/>
  <c r="G33" i="4"/>
  <c r="G34" i="4"/>
  <c r="G35" i="4"/>
  <c r="G20" i="3"/>
  <c r="G354" i="3"/>
  <c r="G74" i="3"/>
  <c r="G109" i="3"/>
  <c r="G262" i="3"/>
  <c r="G132" i="3"/>
  <c r="G113" i="3"/>
  <c r="G7" i="3"/>
  <c r="G271" i="3"/>
  <c r="G112" i="3"/>
  <c r="G120" i="3"/>
  <c r="G208" i="3"/>
  <c r="G390" i="3"/>
  <c r="G310" i="3"/>
  <c r="G13" i="3"/>
  <c r="G337" i="3"/>
  <c r="G347" i="3"/>
  <c r="G220" i="3"/>
  <c r="G133" i="3"/>
  <c r="G204" i="3"/>
  <c r="G273" i="3"/>
  <c r="G256" i="3"/>
  <c r="G258" i="3"/>
  <c r="G86" i="3"/>
  <c r="G325" i="3"/>
  <c r="G414" i="3"/>
  <c r="G323" i="3"/>
  <c r="G226" i="3"/>
  <c r="G110" i="3"/>
  <c r="G41" i="3"/>
  <c r="G326" i="3"/>
  <c r="G146" i="3"/>
  <c r="G265" i="3"/>
  <c r="G233" i="3"/>
  <c r="G131" i="3"/>
  <c r="G206" i="3"/>
  <c r="G163" i="3"/>
  <c r="G63" i="3"/>
  <c r="G352" i="3"/>
  <c r="G32" i="3"/>
  <c r="G60" i="3"/>
  <c r="G45" i="3"/>
  <c r="G150" i="3"/>
  <c r="G199" i="3"/>
  <c r="G121" i="3"/>
  <c r="G351" i="3"/>
  <c r="G88" i="3"/>
  <c r="G25" i="3"/>
  <c r="G128" i="3"/>
  <c r="G165" i="3"/>
  <c r="G263" i="3"/>
  <c r="G151" i="3"/>
  <c r="G46" i="3"/>
  <c r="G55" i="3"/>
  <c r="G10" i="3"/>
  <c r="G81" i="3"/>
  <c r="G73" i="3"/>
  <c r="G148" i="3"/>
  <c r="G307" i="3"/>
  <c r="G286" i="3"/>
  <c r="G392" i="3"/>
  <c r="G336" i="3"/>
  <c r="G47" i="3"/>
  <c r="G152" i="3"/>
  <c r="G180" i="3"/>
  <c r="G223" i="3"/>
  <c r="G182" i="3"/>
  <c r="G278" i="3"/>
  <c r="G72" i="3"/>
  <c r="G158" i="3"/>
  <c r="G155" i="3"/>
  <c r="G335" i="3"/>
  <c r="G343" i="3"/>
  <c r="G355" i="3"/>
  <c r="G124" i="3"/>
  <c r="G289" i="3"/>
  <c r="G415" i="3"/>
  <c r="G388" i="3"/>
  <c r="G44" i="3"/>
  <c r="G127" i="3"/>
  <c r="G246" i="3"/>
  <c r="G102" i="3"/>
  <c r="G406" i="3"/>
  <c r="G341" i="3"/>
  <c r="G311" i="3"/>
  <c r="G90" i="3"/>
  <c r="G276" i="3"/>
  <c r="G244" i="3"/>
  <c r="G391" i="3"/>
  <c r="G57" i="3"/>
  <c r="G338" i="3"/>
  <c r="G234" i="3"/>
  <c r="G361" i="3"/>
  <c r="G64" i="3"/>
  <c r="G356" i="3"/>
  <c r="G183" i="3"/>
  <c r="G331" i="3"/>
  <c r="G274" i="3"/>
  <c r="G322" i="3"/>
  <c r="G298" i="3"/>
  <c r="G369" i="3"/>
  <c r="G314" i="3"/>
  <c r="G295" i="3"/>
  <c r="G92" i="3"/>
  <c r="G215" i="3"/>
  <c r="G378" i="3"/>
  <c r="G367" i="3"/>
  <c r="G219" i="3"/>
  <c r="G115" i="3"/>
  <c r="G264" i="3"/>
  <c r="G364" i="3"/>
  <c r="G224" i="3"/>
  <c r="G116" i="3"/>
  <c r="G284" i="3"/>
  <c r="G400" i="3"/>
  <c r="G79" i="3"/>
  <c r="G173" i="3"/>
  <c r="G78" i="3"/>
  <c r="G268" i="3"/>
  <c r="G213" i="3"/>
  <c r="G205" i="3"/>
  <c r="G212" i="3"/>
  <c r="G290" i="3"/>
  <c r="G111" i="3"/>
  <c r="G24" i="3"/>
  <c r="G197" i="3"/>
  <c r="G141" i="3"/>
  <c r="G389" i="3"/>
  <c r="G383" i="3"/>
  <c r="G114" i="3"/>
  <c r="G387" i="3"/>
  <c r="G249" i="3"/>
  <c r="G135" i="3"/>
  <c r="G27" i="3"/>
  <c r="G172" i="3"/>
  <c r="G411" i="3"/>
  <c r="G248" i="3"/>
  <c r="G321" i="3"/>
  <c r="G366" i="3"/>
  <c r="G399" i="3"/>
  <c r="G80" i="3"/>
  <c r="G164" i="3"/>
  <c r="G300" i="3"/>
  <c r="G62" i="3"/>
  <c r="G18" i="3"/>
  <c r="G236" i="3"/>
  <c r="G174" i="3"/>
  <c r="G240" i="3"/>
  <c r="G285" i="3"/>
  <c r="G93" i="3"/>
  <c r="G410" i="3"/>
  <c r="G303" i="3"/>
  <c r="G393" i="3"/>
  <c r="G61" i="3"/>
  <c r="G175" i="3"/>
  <c r="G91" i="3"/>
  <c r="G340" i="3"/>
  <c r="G76" i="3"/>
  <c r="G417" i="3"/>
  <c r="G412" i="3"/>
  <c r="G99" i="3"/>
  <c r="G68" i="3"/>
  <c r="G95" i="3"/>
  <c r="G190" i="3"/>
  <c r="G401" i="3"/>
  <c r="G413" i="3"/>
  <c r="G346" i="3"/>
  <c r="G217" i="3"/>
  <c r="G374" i="3"/>
  <c r="G381" i="3"/>
  <c r="G357" i="3"/>
  <c r="G34" i="3"/>
  <c r="G353" i="3"/>
  <c r="G281" i="3"/>
  <c r="G51" i="3"/>
  <c r="G59" i="3"/>
  <c r="G198" i="3"/>
  <c r="G403" i="3"/>
  <c r="G125" i="3"/>
  <c r="G178" i="3"/>
  <c r="G408" i="3"/>
  <c r="G257" i="3"/>
  <c r="G334" i="3"/>
  <c r="G218" i="3"/>
  <c r="G359" i="3"/>
  <c r="G118" i="3"/>
  <c r="G66" i="3"/>
  <c r="G318" i="3"/>
  <c r="G100" i="3"/>
  <c r="G395" i="3"/>
  <c r="G279" i="3"/>
  <c r="G119" i="3"/>
  <c r="G159" i="3"/>
  <c r="G17" i="3"/>
  <c r="G39" i="3"/>
  <c r="G227" i="3"/>
  <c r="G333" i="3"/>
  <c r="G280" i="3"/>
  <c r="G189" i="3"/>
  <c r="G267" i="3"/>
  <c r="G313" i="3"/>
  <c r="G153" i="3"/>
  <c r="G23" i="3"/>
  <c r="G409" i="3"/>
  <c r="G36" i="3"/>
  <c r="G288" i="3"/>
  <c r="G11" i="3"/>
  <c r="G77" i="3"/>
  <c r="G149" i="3"/>
  <c r="G261" i="3"/>
  <c r="G304" i="3"/>
  <c r="G134" i="3"/>
  <c r="G184" i="3"/>
  <c r="G37" i="3"/>
  <c r="G82" i="3"/>
  <c r="G222" i="3"/>
  <c r="G181" i="3"/>
  <c r="G328" i="3"/>
  <c r="G167" i="3"/>
  <c r="G139" i="3"/>
  <c r="G368" i="3"/>
  <c r="G247" i="3"/>
  <c r="G52" i="3"/>
  <c r="G48" i="3"/>
  <c r="G8" i="3"/>
  <c r="G196" i="3"/>
  <c r="G327" i="3"/>
  <c r="G108" i="3"/>
  <c r="G283" i="3"/>
  <c r="G371" i="3"/>
  <c r="G85" i="3"/>
  <c r="G38" i="3"/>
  <c r="G192" i="3"/>
  <c r="G185" i="3"/>
  <c r="G251" i="3"/>
  <c r="G144" i="3"/>
  <c r="G43" i="3"/>
  <c r="G330" i="3"/>
  <c r="G358" i="3"/>
  <c r="G372" i="3"/>
  <c r="G270" i="3"/>
  <c r="G176" i="3"/>
  <c r="G402" i="3"/>
  <c r="G169" i="3"/>
  <c r="G130" i="3"/>
  <c r="G329" i="3"/>
  <c r="G210" i="3"/>
  <c r="G200" i="3"/>
  <c r="G275" i="3"/>
  <c r="G255" i="3"/>
  <c r="G94" i="3"/>
  <c r="G214" i="3"/>
  <c r="G309" i="3"/>
  <c r="G230" i="3"/>
  <c r="G320" i="3"/>
  <c r="G379" i="3"/>
  <c r="G138" i="3"/>
  <c r="G136" i="3"/>
  <c r="G362" i="3"/>
  <c r="G360" i="3"/>
  <c r="G201" i="3"/>
  <c r="G239" i="3"/>
  <c r="G122" i="3"/>
  <c r="G67" i="3"/>
  <c r="G26" i="3"/>
  <c r="G103" i="3"/>
  <c r="G312" i="3"/>
  <c r="G31" i="3"/>
  <c r="G365" i="3"/>
  <c r="G140" i="3"/>
  <c r="G344" i="3"/>
  <c r="G154" i="3"/>
  <c r="G209" i="3"/>
  <c r="G370" i="3"/>
  <c r="G42" i="3"/>
  <c r="G50" i="3"/>
  <c r="G342" i="3"/>
  <c r="G297" i="3"/>
  <c r="G188" i="3"/>
  <c r="G162" i="3"/>
  <c r="G324" i="3"/>
  <c r="G202" i="3"/>
  <c r="G22" i="3"/>
  <c r="G207" i="3"/>
  <c r="G232" i="3"/>
  <c r="G191" i="3"/>
  <c r="G319" i="3"/>
  <c r="G398" i="3"/>
  <c r="G436" i="2"/>
  <c r="G407" i="2"/>
  <c r="G262" i="2"/>
  <c r="G52" i="2"/>
  <c r="G85" i="2"/>
  <c r="G43" i="2"/>
  <c r="G128" i="2"/>
  <c r="G276" i="2"/>
  <c r="G335" i="2"/>
  <c r="G62" i="2"/>
  <c r="G323" i="2"/>
  <c r="G99" i="2"/>
  <c r="G127" i="2"/>
  <c r="G187" i="2"/>
  <c r="G2" i="2"/>
  <c r="G113" i="2"/>
  <c r="G100" i="2"/>
  <c r="G36" i="2"/>
  <c r="G57" i="2"/>
  <c r="G71" i="2"/>
  <c r="G281" i="2"/>
  <c r="G75" i="2"/>
  <c r="G163" i="2"/>
  <c r="G311" i="2"/>
  <c r="G10" i="2"/>
  <c r="G328" i="2"/>
  <c r="G135" i="2"/>
  <c r="G70" i="2"/>
  <c r="G140" i="2"/>
  <c r="G209" i="2"/>
  <c r="G181" i="2"/>
  <c r="G91" i="2"/>
  <c r="G124" i="2"/>
  <c r="G27" i="2"/>
  <c r="G82" i="2"/>
  <c r="G149" i="2"/>
  <c r="G46" i="2"/>
  <c r="G68" i="2"/>
  <c r="G138" i="2"/>
  <c r="G19" i="2"/>
  <c r="G84" i="2"/>
  <c r="G48" i="2"/>
  <c r="G359" i="2"/>
  <c r="G136" i="2"/>
  <c r="G67" i="2"/>
  <c r="G33" i="2"/>
  <c r="G316" i="2"/>
  <c r="G4" i="2"/>
  <c r="G23" i="2"/>
  <c r="G353" i="2"/>
  <c r="G35" i="2"/>
  <c r="G205" i="2"/>
  <c r="G103" i="2"/>
  <c r="G8" i="2"/>
  <c r="G44" i="2"/>
  <c r="G156" i="2"/>
  <c r="G86" i="2"/>
  <c r="G216" i="2"/>
  <c r="G13" i="2"/>
  <c r="G9" i="2"/>
  <c r="G293" i="2"/>
  <c r="G50" i="2"/>
  <c r="G133" i="2"/>
  <c r="G30" i="2"/>
  <c r="G282" i="2"/>
  <c r="G58" i="2"/>
  <c r="G17" i="2"/>
  <c r="G130" i="2"/>
  <c r="G260" i="2"/>
  <c r="G226" i="2"/>
  <c r="G131" i="2"/>
  <c r="G18" i="2"/>
  <c r="G114" i="2"/>
  <c r="G146" i="2"/>
  <c r="G154" i="2"/>
  <c r="G248" i="2"/>
  <c r="G59" i="2"/>
  <c r="G177" i="2"/>
  <c r="G153" i="2"/>
  <c r="G92" i="2"/>
  <c r="G97" i="2"/>
  <c r="G20" i="2"/>
  <c r="G421" i="2"/>
  <c r="G60" i="2"/>
  <c r="G31" i="2"/>
  <c r="G22" i="2"/>
  <c r="G72" i="2"/>
  <c r="G3" i="2"/>
  <c r="G289" i="2"/>
  <c r="G61" i="2"/>
  <c r="G37" i="2"/>
  <c r="G65" i="2"/>
  <c r="G101" i="2"/>
  <c r="G108" i="2"/>
  <c r="G125" i="2"/>
  <c r="G40" i="2"/>
  <c r="G119" i="2"/>
  <c r="G346" i="2"/>
  <c r="G360" i="2"/>
  <c r="G250" i="2"/>
  <c r="G21" i="2"/>
  <c r="G234" i="2"/>
  <c r="G152" i="2"/>
  <c r="G105" i="2"/>
  <c r="G211" i="2"/>
  <c r="G54" i="2"/>
  <c r="G77" i="2"/>
  <c r="G373" i="2"/>
  <c r="G7" i="2"/>
  <c r="G90" i="2"/>
  <c r="G55" i="2"/>
  <c r="G42" i="2"/>
  <c r="G28" i="2"/>
  <c r="G66" i="2"/>
  <c r="G166" i="2"/>
  <c r="G88" i="2"/>
  <c r="G172" i="2"/>
  <c r="G195" i="2"/>
  <c r="G25" i="2"/>
  <c r="G5" i="2"/>
  <c r="G16" i="2"/>
  <c r="G14" i="2"/>
  <c r="G190" i="2"/>
  <c r="G12" i="2"/>
  <c r="G47" i="2"/>
  <c r="G29" i="2"/>
  <c r="G6" i="2"/>
  <c r="G39" i="2"/>
  <c r="G118" i="2"/>
  <c r="G63" i="2"/>
  <c r="G121" i="2"/>
  <c r="G49" i="2"/>
  <c r="G41" i="2"/>
  <c r="G98" i="2"/>
  <c r="G111" i="2"/>
  <c r="G11" i="2"/>
  <c r="G32" i="2"/>
  <c r="G45" i="2"/>
  <c r="G188" i="2"/>
  <c r="G178" i="2"/>
  <c r="G2" i="7"/>
  <c r="G54" i="7"/>
  <c r="G10" i="7"/>
  <c r="G52" i="7"/>
  <c r="G23" i="7"/>
  <c r="G25" i="7"/>
  <c r="G3" i="7"/>
  <c r="G32" i="7"/>
  <c r="G6" i="7"/>
  <c r="G67" i="7"/>
  <c r="G17" i="7"/>
  <c r="G24" i="7"/>
  <c r="G43" i="7"/>
  <c r="K2" i="3"/>
  <c r="K2" i="4"/>
  <c r="K2" i="6"/>
  <c r="K2" i="2"/>
  <c r="K2" i="7"/>
  <c r="K2" i="5"/>
  <c r="H83" i="5"/>
  <c r="H150" i="5"/>
  <c r="H77" i="5"/>
  <c r="H159" i="5"/>
  <c r="H87" i="5"/>
  <c r="H145" i="5"/>
  <c r="H161" i="5"/>
  <c r="H134" i="5"/>
  <c r="H94" i="5"/>
  <c r="H121" i="5"/>
  <c r="H155" i="5"/>
  <c r="H106" i="5"/>
  <c r="H95" i="5"/>
  <c r="H100" i="5"/>
  <c r="H55" i="5"/>
  <c r="H153" i="5"/>
  <c r="H88" i="5"/>
  <c r="H123" i="5"/>
  <c r="H135" i="5"/>
  <c r="H129" i="5"/>
  <c r="H105" i="5"/>
  <c r="H157" i="5"/>
  <c r="H71" i="5"/>
  <c r="H137" i="5"/>
  <c r="H115" i="5"/>
  <c r="H160" i="5"/>
  <c r="H142" i="5"/>
  <c r="H127" i="5"/>
  <c r="H138" i="5"/>
  <c r="H147" i="5"/>
  <c r="H141" i="5"/>
  <c r="H107" i="5"/>
  <c r="H131" i="5"/>
  <c r="H99" i="5"/>
  <c r="H110" i="5"/>
  <c r="H139" i="5"/>
  <c r="H156" i="5"/>
  <c r="H151" i="5"/>
  <c r="H144" i="5"/>
  <c r="H143" i="5"/>
  <c r="H132" i="5"/>
  <c r="H52" i="5"/>
  <c r="H130" i="5"/>
  <c r="H108" i="5"/>
  <c r="H81" i="5"/>
  <c r="H154" i="5"/>
  <c r="H57" i="5"/>
  <c r="H122" i="5"/>
  <c r="H78" i="5"/>
  <c r="H73" i="5"/>
  <c r="H33" i="5"/>
  <c r="H75" i="5"/>
  <c r="H20" i="5"/>
  <c r="H86" i="5"/>
  <c r="H29" i="5"/>
  <c r="H43" i="5"/>
  <c r="H56" i="5"/>
  <c r="H90" i="5"/>
  <c r="H38" i="5"/>
  <c r="H53" i="5"/>
  <c r="H23" i="5"/>
  <c r="H39" i="5"/>
  <c r="H40" i="5"/>
  <c r="H4" i="5"/>
  <c r="H37" i="5"/>
  <c r="H74" i="5"/>
  <c r="H6" i="5"/>
  <c r="H70" i="5"/>
  <c r="H46" i="5"/>
  <c r="H13" i="5"/>
  <c r="H11" i="5"/>
  <c r="H25" i="5"/>
  <c r="H32" i="5"/>
  <c r="H19" i="5"/>
  <c r="H14" i="5"/>
  <c r="H21" i="5"/>
  <c r="H24" i="5"/>
  <c r="H9" i="5"/>
  <c r="H69" i="5"/>
  <c r="H16" i="5"/>
  <c r="H47" i="5"/>
  <c r="H44" i="5"/>
  <c r="H18" i="5"/>
  <c r="H26" i="5"/>
  <c r="H92" i="5"/>
  <c r="H117" i="5"/>
  <c r="H118" i="5"/>
  <c r="H101" i="5"/>
  <c r="H89" i="5"/>
  <c r="H59" i="5"/>
  <c r="H35" i="5"/>
  <c r="H49" i="5"/>
  <c r="H22" i="5"/>
  <c r="H5" i="5"/>
  <c r="H27" i="5"/>
  <c r="H41" i="5"/>
  <c r="H36" i="5"/>
  <c r="H7" i="5"/>
  <c r="H51" i="5"/>
  <c r="H31" i="5"/>
  <c r="H2" i="5"/>
  <c r="H3" i="5"/>
  <c r="H8" i="5"/>
  <c r="H10" i="5"/>
  <c r="H66" i="5"/>
  <c r="H58" i="5"/>
  <c r="H102" i="5"/>
  <c r="H50" i="5"/>
  <c r="H15" i="5"/>
  <c r="H17" i="5"/>
  <c r="H62" i="5"/>
  <c r="H30" i="5"/>
  <c r="H48" i="5"/>
  <c r="H12" i="5"/>
  <c r="H72" i="5"/>
  <c r="H97" i="5"/>
  <c r="H114" i="5"/>
  <c r="H140" i="5"/>
  <c r="H82" i="5"/>
  <c r="H113" i="5"/>
  <c r="H76" i="5"/>
  <c r="H149" i="5"/>
  <c r="H112" i="5"/>
  <c r="H116" i="5"/>
  <c r="H84" i="5"/>
  <c r="H54" i="5"/>
  <c r="H79" i="5"/>
  <c r="H158" i="5"/>
  <c r="H96" i="5"/>
  <c r="H128" i="5"/>
  <c r="H104" i="5"/>
  <c r="H146" i="5"/>
  <c r="H91" i="5"/>
  <c r="H136" i="5"/>
  <c r="H93" i="5"/>
  <c r="H67" i="5"/>
  <c r="H148" i="5"/>
  <c r="H119" i="5"/>
  <c r="H126" i="5"/>
  <c r="H120" i="5"/>
  <c r="H152" i="5"/>
  <c r="H61" i="5"/>
  <c r="H133" i="5"/>
  <c r="H85" i="5"/>
  <c r="H80" i="5"/>
  <c r="H68" i="5"/>
  <c r="H111" i="5"/>
  <c r="H98" i="5"/>
  <c r="H125" i="5"/>
  <c r="H28" i="5"/>
  <c r="H124" i="5"/>
  <c r="H63" i="5"/>
  <c r="H65" i="5"/>
  <c r="H103" i="5"/>
  <c r="H60" i="5"/>
  <c r="H64" i="5"/>
  <c r="H109" i="5"/>
  <c r="H42" i="5"/>
  <c r="H34" i="5"/>
  <c r="H45" i="5"/>
  <c r="H8" i="4"/>
  <c r="H3" i="4"/>
  <c r="H9" i="4"/>
  <c r="H17" i="4"/>
  <c r="H15" i="4"/>
  <c r="H11" i="4"/>
  <c r="H4" i="4"/>
  <c r="H5" i="4"/>
  <c r="H2" i="4"/>
  <c r="H10" i="4"/>
  <c r="H6" i="4"/>
  <c r="H16" i="4"/>
  <c r="H12" i="4"/>
  <c r="H14" i="4"/>
  <c r="H13" i="4"/>
  <c r="H7" i="4"/>
  <c r="H21" i="4"/>
  <c r="H18" i="4"/>
  <c r="H20" i="4"/>
  <c r="H19" i="4"/>
  <c r="H22" i="4"/>
  <c r="H24" i="4"/>
  <c r="H25" i="4"/>
  <c r="H23" i="4"/>
  <c r="H26" i="4"/>
  <c r="H28" i="4"/>
  <c r="H27" i="4"/>
  <c r="H29" i="4"/>
  <c r="H30" i="4"/>
  <c r="H31" i="4"/>
  <c r="H32" i="4"/>
  <c r="H33" i="4"/>
  <c r="H34" i="4"/>
  <c r="H35" i="4"/>
  <c r="H20" i="3"/>
  <c r="H354" i="3"/>
  <c r="H74" i="3"/>
  <c r="H109" i="3"/>
  <c r="H262" i="3"/>
  <c r="H132" i="3"/>
  <c r="H113" i="3"/>
  <c r="H7" i="3"/>
  <c r="H271" i="3"/>
  <c r="H112" i="3"/>
  <c r="H120" i="3"/>
  <c r="H208" i="3"/>
  <c r="H390" i="3"/>
  <c r="H310" i="3"/>
  <c r="H13" i="3"/>
  <c r="H337" i="3"/>
  <c r="H347" i="3"/>
  <c r="H220" i="3"/>
  <c r="H133" i="3"/>
  <c r="H204" i="3"/>
  <c r="H273" i="3"/>
  <c r="H256" i="3"/>
  <c r="H258" i="3"/>
  <c r="H86" i="3"/>
  <c r="H325" i="3"/>
  <c r="H414" i="3"/>
  <c r="H323" i="3"/>
  <c r="H226" i="3"/>
  <c r="H110" i="3"/>
  <c r="H41" i="3"/>
  <c r="H326" i="3"/>
  <c r="H146" i="3"/>
  <c r="H265" i="3"/>
  <c r="H233" i="3"/>
  <c r="H131" i="3"/>
  <c r="H206" i="3"/>
  <c r="H163" i="3"/>
  <c r="H63" i="3"/>
  <c r="H352" i="3"/>
  <c r="H32" i="3"/>
  <c r="H60" i="3"/>
  <c r="H45" i="3"/>
  <c r="H150" i="3"/>
  <c r="H199" i="3"/>
  <c r="H121" i="3"/>
  <c r="H351" i="3"/>
  <c r="H88" i="3"/>
  <c r="H25" i="3"/>
  <c r="H128" i="3"/>
  <c r="H165" i="3"/>
  <c r="H263" i="3"/>
  <c r="H151" i="3"/>
  <c r="H46" i="3"/>
  <c r="H55" i="3"/>
  <c r="H10" i="3"/>
  <c r="H81" i="3"/>
  <c r="H73" i="3"/>
  <c r="H148" i="3"/>
  <c r="H307" i="3"/>
  <c r="H286" i="3"/>
  <c r="H392" i="3"/>
  <c r="H336" i="3"/>
  <c r="H47" i="3"/>
  <c r="H152" i="3"/>
  <c r="H180" i="3"/>
  <c r="H223" i="3"/>
  <c r="H182" i="3"/>
  <c r="H278" i="3"/>
  <c r="H72" i="3"/>
  <c r="H158" i="3"/>
  <c r="H155" i="3"/>
  <c r="H335" i="3"/>
  <c r="H343" i="3"/>
  <c r="H355" i="3"/>
  <c r="H124" i="3"/>
  <c r="H289" i="3"/>
  <c r="H415" i="3"/>
  <c r="H388" i="3"/>
  <c r="H44" i="3"/>
  <c r="H127" i="3"/>
  <c r="H246" i="3"/>
  <c r="H102" i="3"/>
  <c r="H406" i="3"/>
  <c r="H341" i="3"/>
  <c r="H311" i="3"/>
  <c r="H90" i="3"/>
  <c r="H276" i="3"/>
  <c r="H244" i="3"/>
  <c r="H391" i="3"/>
  <c r="H57" i="3"/>
  <c r="H338" i="3"/>
  <c r="H234" i="3"/>
  <c r="H361" i="3"/>
  <c r="H64" i="3"/>
  <c r="H356" i="3"/>
  <c r="H183" i="3"/>
  <c r="H331" i="3"/>
  <c r="H274" i="3"/>
  <c r="H322" i="3"/>
  <c r="H298" i="3"/>
  <c r="H369" i="3"/>
  <c r="H314" i="3"/>
  <c r="H295" i="3"/>
  <c r="H92" i="3"/>
  <c r="H215" i="3"/>
  <c r="H378" i="3"/>
  <c r="H367" i="3"/>
  <c r="H219" i="3"/>
  <c r="H115" i="3"/>
  <c r="H264" i="3"/>
  <c r="H364" i="3"/>
  <c r="H224" i="3"/>
  <c r="H116" i="3"/>
  <c r="H284" i="3"/>
  <c r="H400" i="3"/>
  <c r="H79" i="3"/>
  <c r="H173" i="3"/>
  <c r="H78" i="3"/>
  <c r="H268" i="3"/>
  <c r="H213" i="3"/>
  <c r="H205" i="3"/>
  <c r="H212" i="3"/>
  <c r="H290" i="3"/>
  <c r="H111" i="3"/>
  <c r="H24" i="3"/>
  <c r="H197" i="3"/>
  <c r="H141" i="3"/>
  <c r="H389" i="3"/>
  <c r="H383" i="3"/>
  <c r="H114" i="3"/>
  <c r="H387" i="3"/>
  <c r="H249" i="3"/>
  <c r="H135" i="3"/>
  <c r="H27" i="3"/>
  <c r="H172" i="3"/>
  <c r="H411" i="3"/>
  <c r="H248" i="3"/>
  <c r="H321" i="3"/>
  <c r="H366" i="3"/>
  <c r="H399" i="3"/>
  <c r="H80" i="3"/>
  <c r="H164" i="3"/>
  <c r="H300" i="3"/>
  <c r="H62" i="3"/>
  <c r="H18" i="3"/>
  <c r="H236" i="3"/>
  <c r="H174" i="3"/>
  <c r="H240" i="3"/>
  <c r="H285" i="3"/>
  <c r="H93" i="3"/>
  <c r="H410" i="3"/>
  <c r="H303" i="3"/>
  <c r="H393" i="3"/>
  <c r="H61" i="3"/>
  <c r="H175" i="3"/>
  <c r="H91" i="3"/>
  <c r="H340" i="3"/>
  <c r="H76" i="3"/>
  <c r="H417" i="3"/>
  <c r="H412" i="3"/>
  <c r="H99" i="3"/>
  <c r="H68" i="3"/>
  <c r="H95" i="3"/>
  <c r="H190" i="3"/>
  <c r="H401" i="3"/>
  <c r="H413" i="3"/>
  <c r="H346" i="3"/>
  <c r="H217" i="3"/>
  <c r="H374" i="3"/>
  <c r="H381" i="3"/>
  <c r="H357" i="3"/>
  <c r="H34" i="3"/>
  <c r="H353" i="3"/>
  <c r="H281" i="3"/>
  <c r="H51" i="3"/>
  <c r="H59" i="3"/>
  <c r="H198" i="3"/>
  <c r="H403" i="3"/>
  <c r="H125" i="3"/>
  <c r="H178" i="3"/>
  <c r="H408" i="3"/>
  <c r="H257" i="3"/>
  <c r="H334" i="3"/>
  <c r="H218" i="3"/>
  <c r="H359" i="3"/>
  <c r="H118" i="3"/>
  <c r="H66" i="3"/>
  <c r="H318" i="3"/>
  <c r="H100" i="3"/>
  <c r="H395" i="3"/>
  <c r="H279" i="3"/>
  <c r="H119" i="3"/>
  <c r="H159" i="3"/>
  <c r="H17" i="3"/>
  <c r="H39" i="3"/>
  <c r="H227" i="3"/>
  <c r="H333" i="3"/>
  <c r="H280" i="3"/>
  <c r="H189" i="3"/>
  <c r="H267" i="3"/>
  <c r="H313" i="3"/>
  <c r="H153" i="3"/>
  <c r="H23" i="3"/>
  <c r="H409" i="3"/>
  <c r="H36" i="3"/>
  <c r="H288" i="3"/>
  <c r="H11" i="3"/>
  <c r="H77" i="3"/>
  <c r="H149" i="3"/>
  <c r="H261" i="3"/>
  <c r="H304" i="3"/>
  <c r="H134" i="3"/>
  <c r="H184" i="3"/>
  <c r="H37" i="3"/>
  <c r="H82" i="3"/>
  <c r="H222" i="3"/>
  <c r="H181" i="3"/>
  <c r="H328" i="3"/>
  <c r="H167" i="3"/>
  <c r="H139" i="3"/>
  <c r="H368" i="3"/>
  <c r="H247" i="3"/>
  <c r="H52" i="3"/>
  <c r="H48" i="3"/>
  <c r="H8" i="3"/>
  <c r="H196" i="3"/>
  <c r="H327" i="3"/>
  <c r="H108" i="3"/>
  <c r="H283" i="3"/>
  <c r="H371" i="3"/>
  <c r="H85" i="3"/>
  <c r="H38" i="3"/>
  <c r="H192" i="3"/>
  <c r="H185" i="3"/>
  <c r="H251" i="3"/>
  <c r="H144" i="3"/>
  <c r="H43" i="3"/>
  <c r="H330" i="3"/>
  <c r="H358" i="3"/>
  <c r="H372" i="3"/>
  <c r="H270" i="3"/>
  <c r="H176" i="3"/>
  <c r="H402" i="3"/>
  <c r="H169" i="3"/>
  <c r="H130" i="3"/>
  <c r="H329" i="3"/>
  <c r="H210" i="3"/>
  <c r="H200" i="3"/>
  <c r="H275" i="3"/>
  <c r="H255" i="3"/>
  <c r="H94" i="3"/>
  <c r="H214" i="3"/>
  <c r="H309" i="3"/>
  <c r="H230" i="3"/>
  <c r="H320" i="3"/>
  <c r="H379" i="3"/>
  <c r="H138" i="3"/>
  <c r="H136" i="3"/>
  <c r="H362" i="3"/>
  <c r="H360" i="3"/>
  <c r="H201" i="3"/>
  <c r="H239" i="3"/>
  <c r="H122" i="3"/>
  <c r="H67" i="3"/>
  <c r="H26" i="3"/>
  <c r="H103" i="3"/>
  <c r="H312" i="3"/>
  <c r="H31" i="3"/>
  <c r="H365" i="3"/>
  <c r="H140" i="3"/>
  <c r="H344" i="3"/>
  <c r="H154" i="3"/>
  <c r="H209" i="3"/>
  <c r="H370" i="3"/>
  <c r="H42" i="3"/>
  <c r="H50" i="3"/>
  <c r="H342" i="3"/>
  <c r="H297" i="3"/>
  <c r="H188" i="3"/>
  <c r="H162" i="3"/>
  <c r="H324" i="3"/>
  <c r="H202" i="3"/>
  <c r="H22" i="3"/>
  <c r="H207" i="3"/>
  <c r="H232" i="3"/>
  <c r="H191" i="3"/>
  <c r="H319" i="3"/>
  <c r="H398" i="3"/>
  <c r="H436" i="2"/>
  <c r="H407" i="2"/>
  <c r="H262" i="2"/>
  <c r="H52" i="2"/>
  <c r="H85" i="2"/>
  <c r="H43" i="2"/>
  <c r="H128" i="2"/>
  <c r="H276" i="2"/>
  <c r="H335" i="2"/>
  <c r="H62" i="2"/>
  <c r="H323" i="2"/>
  <c r="H99" i="2"/>
  <c r="H127" i="2"/>
  <c r="H187" i="2"/>
  <c r="H2" i="2"/>
  <c r="H113" i="2"/>
  <c r="H100" i="2"/>
  <c r="H36" i="2"/>
  <c r="H57" i="2"/>
  <c r="H71" i="2"/>
  <c r="H281" i="2"/>
  <c r="H75" i="2"/>
  <c r="H163" i="2"/>
  <c r="H311" i="2"/>
  <c r="H10" i="2"/>
  <c r="H328" i="2"/>
  <c r="H135" i="2"/>
  <c r="H70" i="2"/>
  <c r="H140" i="2"/>
  <c r="H209" i="2"/>
  <c r="H181" i="2"/>
  <c r="H91" i="2"/>
  <c r="H124" i="2"/>
  <c r="H27" i="2"/>
  <c r="H82" i="2"/>
  <c r="H149" i="2"/>
  <c r="H46" i="2"/>
  <c r="H68" i="2"/>
  <c r="H138" i="2"/>
  <c r="H19" i="2"/>
  <c r="H84" i="2"/>
  <c r="H48" i="2"/>
  <c r="H359" i="2"/>
  <c r="H136" i="2"/>
  <c r="H67" i="2"/>
  <c r="H33" i="2"/>
  <c r="H316" i="2"/>
  <c r="H4" i="2"/>
  <c r="H23" i="2"/>
  <c r="H353" i="2"/>
  <c r="H35" i="2"/>
  <c r="H205" i="2"/>
  <c r="H103" i="2"/>
  <c r="H8" i="2"/>
  <c r="H44" i="2"/>
  <c r="H156" i="2"/>
  <c r="H86" i="2"/>
  <c r="H216" i="2"/>
  <c r="H13" i="2"/>
  <c r="H9" i="2"/>
  <c r="H293" i="2"/>
  <c r="H50" i="2"/>
  <c r="H133" i="2"/>
  <c r="H30" i="2"/>
  <c r="H282" i="2"/>
  <c r="H58" i="2"/>
  <c r="H17" i="2"/>
  <c r="H130" i="2"/>
  <c r="H260" i="2"/>
  <c r="H226" i="2"/>
  <c r="H131" i="2"/>
  <c r="H18" i="2"/>
  <c r="H114" i="2"/>
  <c r="H146" i="2"/>
  <c r="H154" i="2"/>
  <c r="H248" i="2"/>
  <c r="H59" i="2"/>
  <c r="H177" i="2"/>
  <c r="H153" i="2"/>
  <c r="H92" i="2"/>
  <c r="H97" i="2"/>
  <c r="H20" i="2"/>
  <c r="H421" i="2"/>
  <c r="H60" i="2"/>
  <c r="H31" i="2"/>
  <c r="H22" i="2"/>
  <c r="H72" i="2"/>
  <c r="H3" i="2"/>
  <c r="H289" i="2"/>
  <c r="H61" i="2"/>
  <c r="H37" i="2"/>
  <c r="H65" i="2"/>
  <c r="H101" i="2"/>
  <c r="H108" i="2"/>
  <c r="H125" i="2"/>
  <c r="H40" i="2"/>
  <c r="H119" i="2"/>
  <c r="H346" i="2"/>
  <c r="H360" i="2"/>
  <c r="H250" i="2"/>
  <c r="H21" i="2"/>
  <c r="H234" i="2"/>
  <c r="H152" i="2"/>
  <c r="H105" i="2"/>
  <c r="H211" i="2"/>
  <c r="H54" i="2"/>
  <c r="H77" i="2"/>
  <c r="H373" i="2"/>
  <c r="H7" i="2"/>
  <c r="H90" i="2"/>
  <c r="H55" i="2"/>
  <c r="H42" i="2"/>
  <c r="H28" i="2"/>
  <c r="H66" i="2"/>
  <c r="H166" i="2"/>
  <c r="H88" i="2"/>
  <c r="H172" i="2"/>
  <c r="H195" i="2"/>
  <c r="H25" i="2"/>
  <c r="H5" i="2"/>
  <c r="H16" i="2"/>
  <c r="H14" i="2"/>
  <c r="H190" i="2"/>
  <c r="H12" i="2"/>
  <c r="H47" i="2"/>
  <c r="H29" i="2"/>
  <c r="H6" i="2"/>
  <c r="H39" i="2"/>
  <c r="H118" i="2"/>
  <c r="H63" i="2"/>
  <c r="H121" i="2"/>
  <c r="H49" i="2"/>
  <c r="H41" i="2"/>
  <c r="H98" i="2"/>
  <c r="H111" i="2"/>
  <c r="H11" i="2"/>
  <c r="H32" i="2"/>
  <c r="H45" i="2"/>
  <c r="H188" i="2"/>
  <c r="H178" i="2"/>
  <c r="H2" i="7"/>
  <c r="H54" i="7"/>
  <c r="H10" i="7"/>
  <c r="H52" i="7"/>
  <c r="H23" i="7"/>
  <c r="H25" i="7"/>
  <c r="H3" i="7"/>
  <c r="H32" i="7"/>
  <c r="H6" i="7"/>
  <c r="H67" i="7"/>
  <c r="H17" i="7"/>
  <c r="H24" i="7"/>
  <c r="H43" i="7"/>
  <c r="H2" i="6"/>
  <c r="H3" i="6"/>
  <c r="H4" i="6"/>
  <c r="H5" i="6"/>
  <c r="H6" i="6"/>
  <c r="H7" i="6"/>
  <c r="H8" i="6"/>
  <c r="H9" i="6"/>
  <c r="H10" i="6"/>
  <c r="H59" i="6"/>
  <c r="H58" i="6"/>
  <c r="H32" i="6"/>
  <c r="H28" i="6"/>
  <c r="H54" i="6"/>
  <c r="H42" i="6"/>
  <c r="H19" i="6"/>
  <c r="S26" i="6" l="1"/>
  <c r="S25" i="6"/>
  <c r="S26" i="5"/>
  <c r="S25" i="5"/>
  <c r="T26" i="5"/>
  <c r="T25" i="5"/>
  <c r="N24" i="4"/>
  <c r="N23" i="4"/>
  <c r="N22" i="4"/>
  <c r="N21" i="4"/>
  <c r="N20" i="4"/>
  <c r="N19" i="4"/>
  <c r="N18" i="4"/>
  <c r="N17" i="4"/>
  <c r="N16" i="4"/>
  <c r="N15" i="4"/>
  <c r="K24" i="4"/>
  <c r="K23" i="4"/>
  <c r="K22" i="4"/>
  <c r="K21" i="4"/>
  <c r="K20" i="4"/>
  <c r="K19" i="4"/>
  <c r="K18" i="4"/>
  <c r="K17" i="4"/>
  <c r="S17" i="4" s="1"/>
  <c r="K16" i="4"/>
  <c r="K15" i="4"/>
  <c r="T25" i="4"/>
  <c r="P24" i="4"/>
  <c r="P23" i="4"/>
  <c r="P22" i="4"/>
  <c r="P21" i="4"/>
  <c r="P20" i="4"/>
  <c r="P19" i="4"/>
  <c r="P18" i="4"/>
  <c r="P17" i="4"/>
  <c r="P16" i="4"/>
  <c r="P15" i="4"/>
  <c r="O24" i="4"/>
  <c r="O23" i="4"/>
  <c r="O22" i="4"/>
  <c r="O21" i="4"/>
  <c r="O20" i="4"/>
  <c r="O19" i="4"/>
  <c r="O18" i="4"/>
  <c r="O17" i="4"/>
  <c r="O16" i="4"/>
  <c r="O15" i="4"/>
  <c r="T26" i="3"/>
  <c r="T25" i="3"/>
  <c r="K18" i="7"/>
  <c r="K16" i="7"/>
  <c r="S16" i="7" s="1"/>
  <c r="K19" i="7"/>
  <c r="K17" i="7"/>
  <c r="K20" i="7"/>
  <c r="N16" i="7"/>
  <c r="N15" i="7"/>
  <c r="K21" i="7"/>
  <c r="N18" i="7"/>
  <c r="N17" i="7"/>
  <c r="K22" i="7"/>
  <c r="N20" i="7"/>
  <c r="N19" i="7"/>
  <c r="K23" i="7"/>
  <c r="S23" i="7" s="1"/>
  <c r="N23" i="7"/>
  <c r="N22" i="7"/>
  <c r="N21" i="7"/>
  <c r="K24" i="7"/>
  <c r="S24" i="7" s="1"/>
  <c r="N24" i="7"/>
  <c r="K15" i="7"/>
  <c r="P16" i="7"/>
  <c r="P15" i="7"/>
  <c r="P18" i="7"/>
  <c r="P17" i="7"/>
  <c r="O16" i="7"/>
  <c r="O15" i="7"/>
  <c r="P20" i="7"/>
  <c r="P19" i="7"/>
  <c r="O18" i="7"/>
  <c r="O17" i="7"/>
  <c r="P23" i="7"/>
  <c r="P22" i="7"/>
  <c r="P21" i="7"/>
  <c r="O20" i="7"/>
  <c r="O19" i="7"/>
  <c r="P24" i="7"/>
  <c r="O23" i="7"/>
  <c r="O22" i="7"/>
  <c r="O21" i="7"/>
  <c r="O24" i="7"/>
  <c r="T26" i="7"/>
  <c r="T25" i="7"/>
  <c r="K3" i="6"/>
  <c r="K6" i="7"/>
  <c r="K5" i="7"/>
  <c r="K9" i="7"/>
  <c r="K8" i="7"/>
  <c r="K3" i="7"/>
  <c r="K6" i="2"/>
  <c r="K5" i="2"/>
  <c r="K9" i="2"/>
  <c r="K8" i="2"/>
  <c r="K6" i="3"/>
  <c r="K5" i="3"/>
  <c r="K3" i="3"/>
  <c r="K8" i="3"/>
  <c r="K9" i="3"/>
  <c r="K6" i="4"/>
  <c r="K5" i="4"/>
  <c r="K3" i="4"/>
  <c r="K8" i="4"/>
  <c r="K9" i="4"/>
  <c r="K5" i="5"/>
  <c r="K6" i="5"/>
  <c r="K3" i="5"/>
  <c r="K8" i="5"/>
  <c r="K9" i="5"/>
  <c r="K6" i="6"/>
  <c r="K5" i="6"/>
  <c r="K8" i="6"/>
  <c r="K9" i="6"/>
  <c r="K3" i="2"/>
  <c r="S19" i="4" l="1"/>
  <c r="P25" i="4"/>
  <c r="P26" i="4"/>
  <c r="S20" i="4"/>
  <c r="S21" i="4"/>
  <c r="S22" i="4"/>
  <c r="K26" i="4"/>
  <c r="S15" i="4"/>
  <c r="K25" i="4"/>
  <c r="S23" i="4"/>
  <c r="S16" i="4"/>
  <c r="S24" i="4"/>
  <c r="N25" i="4"/>
  <c r="N26" i="4"/>
  <c r="O26" i="4"/>
  <c r="O25" i="4"/>
  <c r="S18" i="4"/>
  <c r="S21" i="7"/>
  <c r="N25" i="7"/>
  <c r="N26" i="7"/>
  <c r="P26" i="7"/>
  <c r="P25" i="7"/>
  <c r="S20" i="7"/>
  <c r="K26" i="7"/>
  <c r="K25" i="7"/>
  <c r="S15" i="7"/>
  <c r="S17" i="7"/>
  <c r="S22" i="7"/>
  <c r="S19" i="7"/>
  <c r="O26" i="7"/>
  <c r="O25" i="7"/>
  <c r="S18" i="7"/>
  <c r="S25" i="4" l="1"/>
  <c r="S26" i="4"/>
  <c r="S26" i="7"/>
  <c r="S25" i="7"/>
</calcChain>
</file>

<file path=xl/sharedStrings.xml><?xml version="1.0" encoding="utf-8"?>
<sst xmlns="http://schemas.openxmlformats.org/spreadsheetml/2006/main" count="1382" uniqueCount="1246">
  <si>
    <t>Genome</t>
  </si>
  <si>
    <t>EA Fitness</t>
  </si>
  <si>
    <t>Benchmark mean accuracy</t>
  </si>
  <si>
    <t>Best Individual mean accuracy</t>
  </si>
  <si>
    <t>F value</t>
  </si>
  <si>
    <t>Seed</t>
  </si>
  <si>
    <t>Has same error rate and is better</t>
  </si>
  <si>
    <t>Total individuals found</t>
  </si>
  <si>
    <t>Percentage of better individuals</t>
  </si>
  <si>
    <t>Improvement/Deterioration</t>
  </si>
  <si>
    <t>Best improvement</t>
  </si>
  <si>
    <t>Worse deterioration</t>
  </si>
  <si>
    <t>Average improvement</t>
  </si>
  <si>
    <t>Average deterioration</t>
  </si>
  <si>
    <t>[0. 0. 0. 0. 0. 0. 1. 1. 1. 0. 0. 1. 1. 0. 0. 0. 1. 0. 0. 1. 0. 0. 0. 1.
 0. 1. 0. 0. 1. 1. 1. 1. 1. 0. 1. 1. 1. 1. 1. 0. 0. 1. 1. 1. 0. 1. 1. 0.
 0. 0. 1. 1. 1. 0. 1. 1. 0. 0. 1. 0. 0. 0. 0. 0. 0. 0. 0. 0. 0. 1. 0. 0.
 1. 0. 1. 1. 1. 0. 0. 1. 1. 0. 1. 1. 0. 1. 0. 0. 0. 0. 0. 0. 0. 1. 1. 1.
 0. 1. 0. 0. 1. 0. 0. 0. 1. 1. 1. 0. 0. 1. 1. 0. 1. 0. 1. 0. 0. 1. 1. 1.
 0. 1. 0. 0. 1. 1. 0. 0. 1. 0. 0. 0. 0. 0. 1. 1. 0. 1. 1. 1. 1. 1. 1. 0.
 1. 1. 1. 0. 1. 0. 1. 0. 1. 0. 1. 0. 1. 1. 0. 0. 1. 0. 1. 1. 0. 0. 0. 1.
 0. 1. 0. 0. 0. 1. 1. 0. 0. 1. 0. 0. 0. 1. 1. 0. 0. 1. 1. 1. 1. 0. 0. 0.
 1. 1. 0. 1. 0. 1. 1. 1. 0. 0. 0. 0. 0. 0. 1. 1. 0. 1. 0. 1. 0. 0. 0. 0.
 0. 1. 0. 1. 1. 1. 1. 0. 1. 1. 0. 0. 0. 0. 0. 1. 1. 0. 1. 0. 1. 0. 1. 1.
 0. 1. 1. 0. 1. 1. 1. 0. 0. 0. 0. 1. 0. 1. 1. 1. 0. 0. 1. 1. 1. 0. 1. 0.
 0. 1. 1. 1. 0. 1. 1. 0. 1. 0. 1. 1. 0. 1. 1. 0. 1. 1. 1. 0. 1. 1. 1. 1.
 1. 1. 1. 0. 1. 0. 1. 1. 1. 0. 0. 1. 1. 0. 1. 1. 1. 1. 0. 1. 1. 0. 0. 1.
 0. 1. 1. 1. 1. 0. 1. 1. 0. 0. 1. 0. 1. 0. 0. 1. 1. 0. 1. 0. 0. 0. 0. 1.
 1. 0. 1. 1. 1. 0. 1. 0. 1. 0. 0. 1. 0. 0. 0. 0. 0. 1. 0. 0. 0. 1. 1. 1.
 0. 0. 1. 0. 1. 1. 1. 1. 0. 0. 0. 1. 1. 0. 0. 1. 1. 1. 1. 1. 1. 1. 1. 0.
 0. 0. 0. 0. 0. 0. 0. 1. 1. 0. 1. 1. 0. 1. 0. 1. 1. 1. 0. 1. 0. 0. 0. 1.
 0. 0. 1. 0. 0. 1. 0. 1. 0. 1. 1. 1. 1. 0. 1. 1. 0. 1. 1. 0.]</t>
  </si>
  <si>
    <t>[0. 0. 0. 0. 0. 0. 1. 1. 1. 0. 0. 1. 1. 0. 0. 0. 1. 0. 0. 1. 0. 0. 0. 1.
 0. 1. 1. 0. 1. 1. 1. 1. 1. 0. 1. 1. 1. 1. 1. 0. 0. 1. 1. 1. 0. 1. 0. 0.
 0. 0. 1. 1. 1. 0. 1. 1. 0. 0. 1. 0. 0. 0. 0. 1. 0. 0. 0. 0. 0. 1. 0. 0.
 1. 0. 0. 1. 1. 0. 0. 1. 1. 0. 1. 1. 0. 1. 0. 0. 0. 0. 0. 0. 0. 1. 1. 1.
 0. 1. 0. 0. 0. 0. 0. 0. 1. 1. 1. 0. 0. 1. 1. 0. 1. 0. 1. 0. 1. 1. 1. 1.
 0. 1. 0. 0. 1. 1. 0. 0. 1. 0. 0. 0. 0. 0. 1. 1. 0. 1. 1. 1. 1. 1. 1. 0.
 1. 1. 1. 0. 1. 0. 1. 0. 1. 0. 1. 0. 1. 0. 0. 0. 1. 0. 1. 1. 0. 0. 0. 1.
 0. 1. 0. 0. 0. 1. 1. 0. 0. 1. 0. 0. 0. 1. 1. 0. 0. 1. 1. 1. 1. 0. 0. 0.
 1. 1. 0. 1. 0. 1. 1. 1. 0. 0. 0. 0. 0. 0. 1. 1. 0. 1. 0. 1. 0. 0. 0. 0.
 0. 1. 0. 1. 1. 1. 1. 0. 1. 1. 0. 0. 0. 0. 0. 1. 1. 0. 1. 0. 1. 0. 1. 1.
 0. 1. 1. 0. 1. 1. 1. 0. 0. 0. 0. 1. 0. 1. 1. 1. 0. 0. 1. 1. 1. 0. 1. 0.
 0. 1. 1. 1. 0. 1. 1. 0. 1. 0. 1. 1. 0. 1. 1. 0. 1. 1. 1. 0. 1. 1. 1. 1.
 1. 1. 1. 0. 1. 1. 1. 1. 1. 0. 0. 1. 1. 0. 1. 1. 1. 1. 0. 1. 1. 0. 0. 1.
 0. 1. 1. 1. 1. 0. 1. 1. 0. 0. 1. 0. 1. 0. 0. 1. 1. 0. 1. 0. 0. 0. 0. 1.
 1. 0. 1. 1. 0. 0. 1. 0. 1. 0. 0. 1. 0. 0. 0. 0. 0. 1. 0. 0. 0. 1. 1. 1.
 0. 0. 1. 0. 1. 1. 1. 1. 0. 0. 0. 1. 1. 0. 0. 1. 1. 1. 1. 1. 1. 1. 1. 0.
 0. 0. 1. 0. 0. 0. 0. 1. 1. 0. 1. 1. 0. 1. 0. 1. 1. 1. 0. 1. 0. 0. 0. 1.
 0. 0. 1. 0. 0. 1. 1. 1. 0. 1. 1. 1. 1. 0. 1. 1. 0. 1. 1. 0.]</t>
  </si>
  <si>
    <t>[0 0 1 1 1 0 1 1 1 0 0 1 0 1 1 1 0 0 0 1 1 1 1 1 1 0 0 0 0 1 0 1 1 1 1 1 1
 0 0 0 1 1 0 1 1 0 0 0 0 0 1 1 0 1 0 1 1 1 1 0 0 0 0 0 0 1 0 1 0 0 1 1 1 1
 0 1 0 0 0 1 1 0 1 1 0 1 1 1 1 0 1 1 0 1 1 0 0 1 1 0 1 0 0 1 1 0 0 0 0 1 1
 0 0 0 1 1 1 0 1 1 1 1 1 1 1 1 1 1 0 0 0 0 1 1 1 1 0 1 0 1 0 0 1 1 1 0 1 1
 0 0 1 1 0 1 0 0 0 1 0 1 1 0 1 1 0 1 1 0 0 0 0 0 0 0 0 1 0 1 1 1 1 1 1 0 0
 1 1 1 0 1 1 1 0 1 1 0 0 0 1 0 0 1 1 0 1 1 1 1 0 1 1 0 0 1 1 1 0 0 0 0 0 1
 0 0 1 0 0 1 0 0 1 0 1 0 1 1 0 1 0 1 0 0 1 1 1 1 1 1 1 0 1 1 0 1 0 1 0 1 0
 0 0 0 1 0 0 1 0 0 0 1 0 0 1 0 1 1 0 0 0 1 1 1 1 1 1 1 1 1 0 0 1 0 0 0 0 1
 0 1 1 0 0 0 0 1 0 1 1 0 0 1 1 0 0 1 0 0 1 1 1 1 1 1 1 1 0 0 1 1 0 0 0 0 1
 0 1 1 0 1 1 0 0 1 0 1 0 0 1 1 1 0 1 0 1 0 0 0 1 1 1 1 0 0 1 1 0 0 1 1 0 1
 0 0 0 1 1 0 0 0 1 0 0 0 1 0 1 1 1 0 1 1 1 0 1 0 1 1 0 0 0 0 1 0 1 0 0 0 1
 1 0 0 1 1 1 0 1 0 1 1 1 0 0 1 1 0 0 1 1 1]</t>
  </si>
  <si>
    <t>[1 0 0 0 0 0 0 1 1 0 0 0 0 0 0 1 1 0 0 1 1 1 0 1 1 0 0 0 1 0 0 0 0 1 1 1 1
 1 1 1 0 1 1 1 0 0 1 0 0 1 1 0 0 0 1 1 0 1 1 0 1 1 0 0 0 0 0 1 1 0 0 1 0 1
 1 1 1 0 1 1 0 0 0 0 0 0 0 1 1 0 0 1 1 1 0 1 1 0 1 0 1 1 1 1 0 0 0 0 1 0 0
 1 1 0 1 1 1 0 1 1 1 0 0 0 1 0 1 1 1 0 1 0 1 0 1 1 0 0 1 0 0 1 0 0 1 1 1 1
 0 0 0 0 1 0 1 1 0 0 0 0 1 1 0 0 1 0 1 1 1 0 1 0 0 1 1 1 0 1 1 1 1 0 1 0 1
 0 0 1 1 1 1 0 1 1 0 1 1 0 0 0 0 0 1 1 0 0 1 0 0 0 0 0 1 0 0 1 0 1 0 1 1 1
 0 0 1 0 0 1 1 0 0 1 0 0 0 1 0 0 1 1 1 1 1 1 1 0 1 1 0 0 0 1 1 0 1 1 0 1 0
 1 1 1 0 1 1 0 0 1 1 0 1 1 1 1 1 0 0 0 1 0 1 1 1 0 1 1 0 0 1 1 1 0 0 0 0 0
 1 0 1 0 0 1 0 0 1 0 1 0 1 0 0 1 1 0 1 0 0 0 1 1 1 0 1 0 1 1 1 1 0 1 0 1 1
 1 1 1 1 1 0 1 0 1 0 0 1 0 0 1 0 0 1 1 1 1 1 1 1 1 1 0 1 0 1 1 0 1 0 0 0 0
 1 0 0 1 0 1 0 1 1 0 0 0 1 0 0 1 0 0 1 0 1 0 1 0 1 0 1 0 0 1 1 1 1 0 1 0 0
 1 1 1 0 0 1 1 1 1 1 0 0 0 1 0 1 1 0 0 1 1]</t>
  </si>
  <si>
    <t>[0 0 1 1 0 0 0 1 1 0 0 1 0 0 1 1 0 0 0 1 0 1 1 1 1 1 0 1 1 0 1 1 0 0 0 1 1
 0 0 1 0 0 0 1 1 0 0 1 0 0 0 1 0 0 0 0 1 1 1 1 0 1 1 1 1 1 0 0 1 1 1 0 1 1
 1 0 1 0 1 1 0 0 1 0 1 0 1 1 1 1 0 0 1 1 0 1 1 0 1 0 0 0 1 1 0 1 0 0 0 0 0
 0 0 1 1 1 1 0 1 0 0 0 1 0 0 1 0 0 1 0 0 0 1 1 0 1 1 0 1 0 1 0 0 0 0 1 1 1
 0 0 1 1 0 1 0 0 1 0 0 0 1 0 1 0 0 1 1 1 1 1 1 0 1 1 1 1 0 0 0 1 0 0 1 0 1
 0 0 1 0 1 1 0 0 0 1 0 0 0 1 1 0 1 1 0 0 0 0 1 1 0 0 1 1 1 0 1 1 0 0 1 1 0
 1 0 1 1 1 0 1 0 0 1 1 0 1 0 0 1 0 1 1 1 0 0 1 0 0 0 1 0 1 0 0 0 1 0 1 1 0
 1 1 0 1 1 0 0 0 1 0 0 1 0 0 0 0 1 1 0 1 1 0 1 1 0 1 0 0 0 0 0 0 1 0 0 0 1
 0 0 1 1 1 0 0 0 1 1 1 0 0 0 1 1 0 1 0 1 0 0 0 0 1 0 1 1 1 0 0 0 0 0 0 1 1
 1 1 0 1 0 0 0 0 1 1 1 1 1 1 1 0 1 0 0 0 1 0 1 1 1 1 0 1 1 1 1 1 0 1 0 1 1
 0 1 0 1 0 0 0 0 0 0 0 1 0 1 1 0 1 0 0 1 1 0 1 1 1 0 0 1 1 0 1 0 0 0 0 1 0
 1 0 1 0 0 1 1 0 1 1 0 0 0 1 0 1 1 1 0 1 1]</t>
  </si>
  <si>
    <t>[0. 1. 1. 0. 1. 1. 0. 0. 1. 1. 1. 1. 0. 1. 1. 0. 1. 0. 0. 1. 0. 1. 0. 0.
 1. 0. 0. 1. 0. 0. 0. 0. 0. 0. 1. 0. 1. 0. 1. 1. 0. 1. 1. 1. 0. 1. 1. 1.
 1. 0. 0. 0. 1. 0. 0. 0. 0. 0. 0. 1. 1. 1. 1. 1. 1. 1. 1. 1. 1. 1. 1. 0.
 1. 0. 1. 0. 0. 1. 0. 1. 1. 1. 1. 0. 0. 1. 1. 1. 1. 0. 0. 0. 0. 1. 0. 1.
 0. 0. 0. 0. 1. 1. 1. 0. 0. 1. 0. 0. 1. 0. 0. 0. 0. 1. 0. 0. 0. 0. 1. 1.
 0. 1. 0. 1. 0. 0. 1. 1. 0. 0. 0. 1. 1. 1. 1. 0. 1. 0. 0. 1. 1. 0. 0. 0.
 0. 1. 1. 0. 1. 1. 1. 1. 0. 1. 0. 0. 1. 1. 0. 1. 0. 0. 0. 1. 0. 1. 1. 1.
 0. 1. 0. 1. 0. 0. 0. 0. 1. 1. 1. 1. 0. 0. 0. 0. 1. 1. 0. 0. 1. 0. 0. 1.
 0. 1. 0. 0. 0. 0. 1. 0. 1. 1. 1. 0. 1. 0. 0. 1. 0. 1. 1. 1. 0. 1. 1. 0.
 1. 0. 0. 1. 1. 1. 1. 1. 0. 0. 0. 0. 0. 0. 0. 1. 0. 0. 1. 1. 0. 0. 1. 0.
 0. 1. 1. 1. 1. 1. 1. 0. 1. 1. 0. 0. 1. 1. 0. 0. 1. 1. 1. 1. 1. 0. 0. 0.
 0. 0. 0. 0. 1. 0. 1. 0. 1. 1. 1. 0. 0. 1. 1. 0. 1. 1. 1. 1. 1. 1. 1. 0.
 1. 0. 1. 0. 1. 1. 0. 1. 0. 1. 0. 1. 1. 1. 0. 1. 1. 0. 1. 1. 1. 0. 0. 0.
 1. 0. 1. 1. 1. 0. 1. 0. 1. 1. 1. 1. 1. 0. 1. 0. 0. 0. 1. 1. 1. 0. 1. 1.
 0. 0. 1. 0. 1. 0. 1. 0. 0. 1. 0. 1. 0. 1. 1. 0. 1. 0. 0. 0. 0. 1. 1. 0.
 0. 0. 1. 0. 1. 0. 0. 1. 1. 1. 0. 1. 1. 1. 1. 1. 1. 1. 1. 1. 1. 0. 0. 1.
 0. 0. 0. 1. 1. 0. 0. 1. 1. 0. 0. 1. 0. 1. 1. 0. 0. 1. 1. 1. 0. 1. 1. 1.
 1. 1. 0. 0. 1. 1. 1. 1. 1. 0. 1. 1. 0. 1. 0. 0. 0. 0. 1. 1.]</t>
  </si>
  <si>
    <t>[0 1 0 0 1 1 0 0 1 1 1 0 1 1 0 1 0 0 0 1 0 1 1 0 1 0 1 0 1 1 0 0 1 0 1 1 1
 1 0 1 0 0 0 1 1 0 0 1 0 1 1 1 0 0 0 0 1 1 0 1 0 1 1 1 1 1 1 1 1 1 0 0 1 1
 0 0 1 0 0 1 0 0 0 1 0 0 0 1 1 0 1 0 0 0 1 0 1 0 0 1 1 1 1 1 1 0 0 0 1 1 1
 0 0 0 1 1 1 1 1 1 0 0 1 0 0 0 1 1 0 1 0 1 1 0 0 1 1 1 1 1 0 1 1 0 1 1 1 1
 0 1 0 1 1 1 1 1 0 0 1 0 0 1 0 0 1 0 0 0 1 0 0 0 0 0 0 1 0 0 0 0 1 1 0 1 1
 0 1 0 1 1 1 1 0 0 1 0 1 0 0 0 0 1 1 0 1 0 1 1 0 1 0 1 1 1 0 1 1 0 0 1 1 1
 0 0 1 1 1 1 1 1 0 0 1 1 0 0 1 1 1 1 0 0 1 1 1 1 1 1 1 0 1 0 0 0 0 1 1 0 0
 1 0 1 0 0 0 0 0 0 1 0 1 1 0 1 1 0 1 0 0 1 1 1 0 0 0 1 0 0 1 1 0 1 1 0 0 1
 1 0 1 0 1 0 1 1 1 1 1 0 1 0 0 1 0 0 0 0 0 0 0 0 0 1 1 1 0 1 0 1 1 0 1 1 0
 1 1 0 1 0 0 1 0 0 1 0 0 0 0 1 1 1 1 1 1 0 0 0 0 1 0 1 0 1 0 1 1 0 0 0 1 0
 0 0 1 1 1 0 0 1 1 1 0 0 0 1 0 0 0 1 0 0 0 1 1 1 1 0 0 0 1 0 0 0 1 1 1 1 0
 1 0 0 0 0 0 1 1 0 1 1 1 0 1 0 1 1 1 0 1 0]</t>
  </si>
  <si>
    <t>[1 0 1 0 1 0 0 0 1 0 1 0 1 1 1 0 1 1 0 1 1 0 1 1 1 0 1 0 1 0 1 1 1 1 1 1 1
 0 0 1 1 1 1 0 1 1 0 1 0 1 0 0 1 1 1 0 0 0 1 1 0 1 1 0 1 0 0 1 0 1 1 1 0 0
 0 1 0 1 0 1 0 0 0 0 1 1 1 1 1 1 1 0 1 1 1 0 0 0 1 1 0 1 0 1 1 0 0 1 0 1 1
 1 0 0 0 1 1 0 1 1 0 1 1 0 0 1 0 1 1 1 1 0 0 0 1 1 1 0 1 0 0 0 0 0 1 0 1 1
 0 1 0 1 0 1 0 1 0 0 1 0 1 1 0 1 0 0 0 1 1 1 1 0 1 0 0 0 1 1 1 1 0 1 0 0 1
 1 1 0 1 0 1 0 0 1 1 0 1 0 1 0 0 0 0 1 0 0 0 1 1 1 1 0 1 1 0 1 0 1 0 1 0 0
 1 1 0 1 1 1 1 0 0 1 1 0 0 1 0 1 1 1 0 1 0 1 1 1 0 1 0 0 1 0 0 0 1 1 1 0 0
 1 1 0 0 1 1 0 0 0 1 1 1 1 1 0 0 0 0 1 1 1 0 0 1 1 0 0 1 1 1 0 1 0 1 0 1 1
 1 0 0 1 1 1 1 0 0 0 1 1 0 0 1 1 1 0 0 0 1 0 1 1 1 1 0 1 0 1 0 0 1 1 1 0 0
 0 1 1 1 1 1 1 1 1 0 1 1 0 1 0 1 1 1 0 1 1 0 0 1 0 1 1 0 0 0 0 0 0 1 1 1 1
 1 1 0 1 1 0 0 0 0 0 1 0 1 1 1 1 1 0 1 0 0 0 1 1 0 0 0 0 1 1 0 1 0 0 1 0 1
 0 0 0 0 1 0 1 0 1 0 0 0 0 0 1 0 0 0 0 1 1]</t>
  </si>
  <si>
    <t>[0 1 0 1 1 1 1 0 0 0 1 1 1 1 0 1 1 0 0 0 1 1 0 1 1 1 0 0 1 1 0 1 1 1 1 0 0
 0 0 0 0 0 0 0 0 0 0 0 0 0 1 0 1 1 1 0 0 1 1 1 1 0 0 0 1 0 0 1 1 1 0 0 0 1
 1 1 1 1 0 1 1 0 1 0 0 0 1 0 0 1 0 1 0 1 0 1 1 0 0 1 0 0 0 1 1 0 1 0 1 0 0
 1 1 1 1 1 1 0 1 0 0 1 1 1 1 0 1 0 1 1 0 0 1 1 0 0 0 1 0 0 1 1 1 0 1 1 0 1
 0 1 0 0 0 1 0 0 0 1 0 1 0 1 1 1 1 1 1 0 1 0 0 1 0 1 0 1 1 1 1 0 0 1 0 1 0
 1 1 0 0 0 1 1 0 0 0 1 1 1 0 1 1 1 1 1 0 0 0 1 1 1 1 1 0 1 0 1 1 1 1 0 0 0
 0 1 0 0 0 1 0 0 1 1 1 0 1 1 1 0 1 0 0 1 1 0 1 0 0 0 1 0 1 1 0 1 1 1 1 0 0
 1 1 1 0 0 0 0 0 0 1 0 0 0 1 0 0 1 1 1 1 0 1 0 1 0 0 0 0 1 0 1 1 1 0 0 0 1
 1 0 0 0 1 1 0 0 1 1 0 1 1 0 1 0 1 0 1 0 0 0 1 0 0 1 1 1 1 0 0 1 1 1 1 0 1
 1 1 1 0 1 0 1 1 0 1 1 0 0 1 1 0 0 1 0 1 1 0 1 0 0 1 0 1 0 1 0 0 1 1 0 1 0
 1 0 0 1 0 1 0 0 1 0 1 1 1 1 1 0 1 0 1 0 1 0 1 1 0 1 1 1 0 0 0 0 0 1 0 0 0
 0 0 1 1 1 1 0 1 0 1 1 0 1 1 1 1 1 0 0 1 0]</t>
  </si>
  <si>
    <t>[0. 0. 1. 0. 1. 1. 0. 0. 0. 0. 1. 0. 0. 0. 0. 0. 0. 0. 1. 1. 0. 0. 0. 0.
 0. 1. 1. 0. 1. 0. 0. 1. 0. 1. 0. 1. 1. 0. 0. 1. 1. 0. 0. 0. 0. 1. 1. 0.
 1. 1. 0. 0. 0. 1. 1. 0. 1. 0. 1. 0. 1. 0. 0. 1. 0. 0. 0. 1. 0. 1. 1. 1.
 1. 1. 1. 1. 0. 0. 1. 1. 0. 0. 0. 1. 1. 0. 0. 0. 1. 1. 1. 0. 0. 1. 0. 1.
 1. 0. 1. 1. 1. 1. 0. 1. 0. 0. 1. 1. 1. 0. 0. 0. 1. 1. 1. 1. 0. 0. 0. 0.
 1. 0. 1. 0. 1. 0. 1. 1. 0. 0. 0. 0. 0. 0. 0. 0. 1. 1. 0. 1. 1. 0. 1. 1.
 1. 1. 1. 1. 0. 1. 1. 1. 0. 1. 1. 1. 0. 1. 1. 1. 1. 0. 1. 0. 1. 0. 1. 1.
 0. 0. 0. 1. 0. 1. 1. 1. 0. 0. 0. 1. 1. 1. 0. 1. 0. 0. 1. 0. 0. 0. 1. 0.
 1. 0. 0. 1. 0. 0. 1. 1. 1. 0. 0. 0. 0. 1. 1. 1. 1. 0. 1. 1. 0. 1. 0. 0.
 0. 0. 1. 1. 0. 1. 0. 1. 0. 0. 1. 1. 1. 0. 1. 1. 0. 0. 0. 1. 1. 1. 1. 0.
 0. 0. 1. 0. 1. 1. 0. 1. 0. 1. 1. 0. 0. 1. 0. 0. 1. 1. 0. 0. 0. 0. 0. 0.
 0. 0. 0. 1. 1. 1. 0. 0. 0. 1. 1. 1. 1. 1. 0. 0. 1. 0. 0. 0. 1. 0. 1. 0.
 0. 0. 1. 1. 0. 1. 1. 1. 1. 1. 0. 1. 0. 1. 0. 0. 0. 1. 1. 1. 0. 1. 1. 1.
 1. 1. 1. 1. 0. 0. 0. 0. 1. 0. 1. 0. 1. 0. 1. 0. 0. 1. 1. 1. 1. 1. 0. 1.
 0. 0. 1. 1. 0. 1. 0. 1. 1. 0. 0. 1. 0. 0. 0. 1. 1. 0. 1. 1. 1. 0. 1. 0.
 1. 1. 1. 0. 1. 0. 1. 1. 0. 1. 1. 0. 1. 1. 0. 1. 0. 0. 1. 1. 1. 1. 1. 0.
 0. 0. 1. 0. 1. 0. 1. 0. 0. 0. 1. 1. 1. 0. 0. 0. 0. 0. 1. 0. 1. 0. 0. 1.
 0. 1. 0. 0. 1. 0. 0. 0. 0. 1. 1. 1. 0. 1. 1. 0. 1. 1. 1. 0.]</t>
  </si>
  <si>
    <t>[0. 0. 1. 0. 1. 0. 0. 0. 0. 0. 1. 0. 0. 0. 0. 0. 0. 0. 1. 1. 0. 0. 0. 0.
 0. 1. 1. 0. 1. 0. 1. 0. 0. 1. 0. 1. 1. 0. 0. 1. 1. 0. 0. 0. 0. 1. 1. 0.
 1. 1. 0. 0. 0. 1. 1. 0. 1. 0. 1. 0. 1. 0. 0. 0. 1. 0. 0. 1. 0. 1. 1. 1.
 1. 1. 1. 1. 0. 0. 1. 1. 0. 1. 0. 1. 1. 0. 0. 0. 1. 1. 1. 0. 0. 1. 0. 1.
 1. 0. 0. 1. 1. 1. 1. 1. 0. 0. 1. 1. 1. 0. 1. 0. 1. 1. 1. 1. 0. 0. 0. 0.
 1. 0. 1. 0. 1. 0. 1. 1. 0. 0. 0. 1. 0. 0. 1. 0. 1. 1. 0. 1. 1. 0. 1. 1.
 1. 1. 1. 1. 0. 1. 1. 1. 0. 1. 1. 1. 0. 1. 1. 1. 1. 0. 1. 0. 1. 0. 1. 0.
 0. 0. 0. 1. 0. 1. 1. 1. 0. 0. 0. 1. 1. 1. 0. 0. 0. 0. 1. 0. 0. 0. 1. 0.
 1. 0. 0. 1. 0. 0. 1. 1. 1. 0. 0. 1. 0. 0. 1. 1. 1. 0. 1. 1. 0. 1. 0. 0.
 0. 0. 1. 1. 0. 1. 0. 1. 0. 0. 0. 1. 1. 0. 1. 1. 1. 1. 0. 1. 1. 1. 1. 0.
 0. 0. 1. 1. 1. 1. 0. 1. 0. 1. 0. 0. 0. 0. 0. 0. 1. 1. 0. 0. 0. 0. 0. 0.
 0. 0. 0. 0. 1. 1. 0. 0. 0. 1. 1. 1. 1. 1. 0. 0. 1. 0. 0. 0. 1. 0. 1. 0.
 0. 0. 1. 1. 0. 1. 1. 1. 1. 1. 0. 1. 0. 1. 0. 0. 0. 0. 0. 1. 1. 1. 1. 1.
 1. 1. 1. 1. 0. 0. 0. 0. 1. 0. 1. 0. 1. 0. 1. 0. 0. 1. 1. 1. 1. 1. 0. 1.
 0. 0. 1. 1. 0. 0. 0. 1. 1. 0. 0. 1. 1. 0. 0. 1. 0. 0. 1. 1. 1. 0. 1. 0.
 0. 1. 1. 0. 1. 1. 1. 1. 0. 1. 1. 0. 1. 1. 0. 1. 0. 0. 1. 1. 1. 1. 1. 0.
 0. 0. 1. 0. 1. 0. 1. 0. 0. 0. 1. 1. 1. 0. 1. 0. 0. 0. 1. 0. 1. 0. 0. 1.
 0. 1. 0. 0. 1. 0. 0. 0. 0. 1. 1. 0. 0. 0. 1. 0. 1. 1. 1. 0.]</t>
  </si>
  <si>
    <t>[0. 0. 1. 0. 1. 0. 0. 0. 1. 0. 1. 0. 0. 0. 0. 0. 0. 0. 1. 1. 0. 0. 0. 0.
 0. 1. 1. 0. 1. 0. 1. 0. 0. 1. 0. 1. 1. 0. 0. 1. 1. 0. 0. 0. 0. 1. 1. 0.
 1. 1. 0. 0. 0. 1. 1. 0. 1. 0. 1. 0. 1. 0. 0. 1. 1. 0. 0. 1. 0. 0. 1. 1.
 1. 1. 1. 1. 0. 0. 1. 1. 0. 1. 0. 1. 1. 0. 0. 0. 1. 1. 1. 0. 0. 1. 0. 1.
 1. 0. 0. 1. 1. 1. 1. 1. 0. 0. 1. 1. 1. 0. 1. 0. 1. 1. 1. 0. 0. 0. 0. 0.
 1. 0. 1. 0. 1. 0. 1. 1. 0. 0. 0. 1. 0. 0. 1. 0. 1. 1. 0. 0. 1. 0. 1. 1.
 1. 1. 1. 1. 1. 1. 1. 1. 0. 1. 1. 1. 0. 1. 1. 0. 1. 0. 1. 0. 1. 0. 1. 0.
 0. 0. 0. 1. 0. 1. 1. 1. 0. 0. 0. 1. 1. 1. 0. 0. 0. 0. 1. 0. 0. 0. 1. 0.
 1. 0. 0. 1. 0. 0. 1. 1. 1. 0. 0. 1. 0. 0. 1. 0. 0. 0. 1. 1. 0. 1. 0. 0.
 0. 0. 0. 1. 0. 1. 0. 1. 0. 0. 0. 1. 1. 0. 1. 1. 0. 1. 0. 1. 0. 0. 1. 0.
 0. 0. 1. 1. 1. 1. 0. 1. 0. 1. 0. 0. 0. 0. 0. 0. 1. 1. 0. 0. 0. 0. 0. 1.
 0. 0. 0. 0. 1. 1. 0. 0. 0. 1. 1. 1. 1. 1. 0. 0. 1. 0. 1. 0. 1. 1. 1. 0.
 0. 0. 1. 1. 0. 1. 1. 1. 1. 1. 0. 1. 0. 1. 0. 0. 0. 0. 0. 1. 1. 1. 1. 1.
 1. 0. 1. 1. 0. 0. 0. 0. 1. 0. 1. 0. 1. 0. 1. 0. 0. 1. 1. 1. 1. 1. 0. 1.
 0. 0. 1. 1. 0. 0. 1. 1. 1. 0. 0. 1. 0. 0. 0. 1. 0. 0. 1. 1. 1. 0. 1. 0.
 0. 1. 1. 0. 1. 1. 1. 1. 0. 1. 1. 0. 1. 1. 0. 1. 0. 0. 1. 1. 1. 1. 1. 0.
 0. 0. 1. 0. 1. 0. 1. 0. 0. 0. 1. 1. 1. 0. 1. 0. 0. 0. 1. 0. 1. 0. 0. 1.
 0. 1. 0. 0. 1. 0. 0. 0. 0. 1. 1. 1. 0. 0. 1. 0. 1. 1. 1. 0.]</t>
  </si>
  <si>
    <t>[0. 0. 1. 0. 1. 0. 0. 0. 1. 0. 1. 0. 0. 0. 0. 0. 0. 0. 1. 1. 0. 0. 0. 0.
 0. 1. 1. 0. 1. 0. 1. 0. 0. 1. 0. 1. 1. 0. 0. 1. 1. 0. 0. 0. 0. 1. 1. 0.
 1. 1. 0. 0. 0. 1. 1. 0. 1. 0. 1. 0. 1. 0. 0. 1. 1. 0. 0. 1. 0. 0. 1. 1.
 1. 1. 1. 1. 0. 0. 1. 1. 0. 1. 0. 1. 1. 0. 0. 0. 1. 1. 1. 0. 0. 1. 0. 0.
 1. 0. 0. 1. 1. 1. 1. 1. 0. 0. 1. 1. 1. 0. 1. 0. 1. 1. 1. 0. 0. 0. 0. 0.
 1. 0. 1. 0. 1. 0. 1. 1. 0. 0. 0. 1. 0. 0. 1. 0. 1. 1. 0. 0. 1. 0. 1. 1.
 1. 1. 1. 1. 1. 1. 1. 1. 0. 1. 1. 1. 0. 1. 1. 0. 1. 0. 1. 0. 1. 0. 1. 0.
 0. 0. 0. 1. 0. 1. 1. 1. 0. 0. 0. 1. 1. 1. 0. 0. 0. 0. 1. 0. 0. 0. 0. 0.
 1. 0. 0. 1. 0. 0. 1. 1. 1. 0. 0. 1. 0. 0. 1. 0. 1. 0. 1. 1. 0. 1. 0. 0.
 0. 0. 0. 1. 0. 1. 0. 1. 0. 0. 0. 1. 1. 0. 1. 1. 0. 1. 0. 1. 1. 0. 1. 0.
 0. 0. 1. 1. 1. 1. 0. 1. 0. 1. 0. 0. 0. 0. 0. 0. 1. 1. 0. 0. 0. 0. 0. 1.
 0. 0. 0. 0. 1. 1. 0. 0. 0. 1. 1. 1. 1. 1. 0. 0. 1. 0. 1. 0. 1. 1. 1. 0.
 0. 0. 1. 1. 0. 1. 1. 1. 1. 1. 0. 1. 0. 1. 0. 0. 0. 0. 0. 1. 1. 1. 1. 1.
 1. 1. 1. 1. 0. 0. 0. 0. 1. 0. 1. 0. 1. 0. 1. 0. 0. 1. 1. 1. 1. 1. 0. 1.
 0. 0. 1. 1. 0. 0. 1. 1. 1. 0. 0. 0. 0. 0. 0. 1. 0. 0. 1. 1. 1. 0. 1. 0.
 0. 1. 1. 0. 1. 1. 1. 1. 0. 1. 1. 0. 1. 1. 0. 1. 0. 0. 1. 1. 1. 1. 1. 0.
 0. 0. 1. 0. 1. 0. 1. 0. 0. 0. 1. 1. 1. 0. 1. 0. 0. 0. 1. 0. 1. 0. 0. 1.
 0. 1. 0. 0. 1. 0. 0. 0. 0. 1. 1. 0. 0. 0. 1. 0. 1. 1. 1. 0.]</t>
  </si>
  <si>
    <t>[0. 0. 1. 0. 1. 0. 0. 0. 1. 0. 1. 0. 0. 0. 0. 0. 0. 0. 1. 1. 0. 0. 0. 0.
 0. 1. 1. 0. 1. 0. 1. 0. 0. 1. 0. 1. 1. 0. 0. 1. 1. 0. 0. 0. 0. 1. 1. 0.
 1. 1. 0. 0. 0. 1. 1. 0. 1. 0. 1. 0. 1. 0. 0. 1. 1. 0. 0. 1. 0. 0. 1. 1.
 1. 1. 1. 1. 0. 0. 1. 1. 0. 1. 0. 1. 1. 0. 0. 0. 1. 1. 1. 0. 0. 1. 0. 0.
 1. 0. 0. 1. 1. 1. 1. 1. 0. 0. 1. 1. 1. 0. 1. 0. 1. 1. 1. 0. 0. 0. 0. 0.
 1. 0. 1. 0. 1. 0. 1. 1. 0. 0. 0. 1. 0. 0. 1. 0. 1. 1. 0. 0. 1. 0. 1. 1.
 1. 0. 1. 0. 1. 1. 1. 1. 0. 1. 1. 1. 0. 1. 1. 0. 1. 0. 1. 0. 1. 0. 1. 0.
 0. 0. 0. 1. 0. 1. 1. 1. 0. 0. 0. 1. 1. 1. 0. 0. 0. 0. 1. 0. 0. 0. 0. 0.
 1. 0. 0. 1. 0. 0. 1. 1. 1. 0. 0. 1. 0. 0. 1. 0. 1. 0. 1. 1. 0. 1. 0. 0.
 0. 0. 0. 1. 0. 1. 0. 1. 0. 0. 0. 1. 1. 0. 1. 1. 0. 1. 0. 1. 1. 0. 1. 0.
 0. 0. 1. 1. 1. 1. 0. 1. 0. 1. 0. 0. 0. 0. 0. 0. 1. 1. 0. 0. 0. 0. 0. 1.
 0. 0. 0. 0. 1. 1. 0. 0. 0. 1. 1. 1. 1. 1. 0. 0. 1. 0. 1. 0. 1. 1. 1. 0.
 0. 0. 1. 1. 0. 1. 1. 1. 1. 1. 0. 1. 0. 1. 0. 0. 0. 0. 0. 1. 1. 1. 1. 1.
 1. 1. 1. 1. 0. 0. 0. 0. 1. 0. 1. 0. 1. 0. 1. 0. 0. 1. 1. 1. 1. 1. 0. 1.
 0. 0. 1. 1. 0. 0. 1. 1. 1. 0. 0. 1. 0. 0. 0. 1. 0. 0. 1. 1. 1. 0. 1. 0.
 0. 1. 1. 0. 1. 1. 1. 1. 0. 1. 1. 0. 1. 1. 0. 1. 0. 0. 1. 1. 1. 1. 1. 0.
 0. 0. 1. 0. 1. 0. 1. 0. 0. 0. 1. 1. 1. 0. 1. 0. 0. 0. 1. 0. 1. 0. 0. 1.
 0. 1. 0. 0. 1. 0. 0. 0. 0. 1. 1. 1. 0. 0. 1. 0. 1. 1. 1. 0.]</t>
  </si>
  <si>
    <t>[0. 0. 1. 0. 1. 0. 0. 0. 1. 0. 1. 0. 0. 0. 0. 0. 0. 0. 1. 1. 0. 0. 0. 0.
 0. 1. 1. 0. 1. 0. 1. 0. 0. 1. 0. 1. 1. 0. 0. 1. 1. 0. 0. 0. 0. 1. 1. 0.
 1. 1. 0. 0. 0. 1. 1. 0. 1. 0. 1. 0. 1. 0. 0. 1. 1. 0. 0. 1. 0. 0. 1. 1.
 1. 1. 1. 1. 0. 0. 1. 1. 0. 1. 0. 1. 1. 0. 0. 0. 1. 1. 1. 0. 0. 1. 0. 0.
 1. 0. 0. 1. 1. 1. 1. 1. 0. 0. 1. 1. 1. 0. 1. 0. 1. 1. 1. 0. 0. 0. 0. 0.
 1. 0. 1. 0. 1. 0. 1. 1. 0. 0. 0. 1. 0. 0. 1. 0. 1. 1. 0. 0. 1. 0. 1. 1.
 1. 0. 1. 1. 1. 1. 1. 1. 0. 1. 1. 1. 0. 1. 1. 0. 1. 0. 1. 0. 1. 0. 1. 0.
 0. 0. 0. 1. 0. 1. 1. 1. 0. 0. 0. 1. 1. 1. 0. 0. 0. 0. 1. 0. 0. 0. 1. 0.
 1. 0. 0. 1. 0. 0. 1. 1. 1. 0. 0. 1. 0. 0. 1. 0. 0. 0. 1. 1. 0. 1. 0. 0.
 0. 0. 0. 1. 0. 1. 0. 1. 0. 0. 0. 1. 1. 0. 1. 1. 0. 1. 0. 1. 1. 0. 1. 0.
 0. 0. 1. 1. 1. 1. 0. 1. 0. 1. 0. 0. 0. 0. 0. 0. 1. 1. 0. 0. 0. 0. 0. 1.
 0. 0. 0. 0. 1. 1. 0. 0. 0. 1. 1. 1. 1. 1. 0. 0. 1. 0. 1. 0. 1. 1. 1. 0.
 0. 0. 1. 1. 0. 1. 1. 1. 1. 1. 0. 1. 0. 1. 0. 0. 0. 0. 0. 1. 1. 1. 1. 1.
 1. 0. 1. 1. 0. 0. 0. 0. 1. 0. 1. 0. 1. 0. 1. 0. 0. 1. 1. 1. 1. 1. 0. 1.
 0. 0. 1. 1. 0. 0. 1. 1. 1. 0. 0. 1. 0. 0. 0. 1. 0. 0. 1. 1. 1. 0. 1. 0.
 0. 1. 1. 0. 1. 1. 1. 1. 0. 1. 1. 0. 1. 1. 0. 1. 0. 0. 1. 1. 1. 1. 1. 0.
 0. 0. 1. 0. 1. 0. 1. 0. 0. 0. 1. 1. 1. 0. 1. 0. 0. 0. 1. 0. 1. 0. 0. 1.
 0. 1. 0. 0. 1. 0. 0. 0. 0. 1. 1. 1. 0. 0. 1. 0. 1. 1. 1. 0.]</t>
  </si>
  <si>
    <t>[0. 0. 1. 0. 1. 0. 0. 0. 1. 0. 1. 0. 0. 0. 0. 0. 0. 0. 1. 1. 0. 0. 0. 0.
 0. 1. 1. 0. 1. 0. 1. 0. 0. 1. 0. 1. 1. 0. 0. 1. 1. 0. 0. 0. 0. 1. 1. 0.
 1. 1. 0. 0. 0. 1. 1. 0. 1. 0. 1. 0. 1. 0. 0. 1. 1. 0. 0. 1. 0. 0. 1. 1.
 1. 1. 1. 1. 0. 0. 1. 1. 0. 1. 0. 1. 1. 0. 0. 0. 1. 1. 1. 0. 0. 1. 0. 0.
 1. 0. 0. 1. 1. 1. 1. 1. 0. 0. 1. 1. 1. 0. 1. 0. 1. 1. 1. 0. 0. 0. 0. 0.
 1. 0. 1. 0. 1. 0. 1. 1. 0. 0. 0. 1. 0. 0. 1. 0. 1. 1. 0. 0. 1. 0. 1. 1.
 1. 1. 1. 1. 1. 1. 1. 1. 0. 1. 1. 1. 0. 1. 1. 0. 1. 0. 1. 0. 1. 0. 1. 0.
 0. 0. 0. 1. 0. 1. 1. 1. 0. 0. 0. 1. 1. 1. 0. 0. 0. 0. 1. 0. 0. 0. 1. 0.
 1. 0. 0. 1. 0. 0. 1. 1. 1. 0. 0. 1. 0. 0. 1. 0. 1. 0. 1. 1. 0. 1. 0. 0.
 0. 0. 0. 1. 0. 1. 0. 1. 0. 0. 0. 1. 1. 0. 1. 1. 0. 1. 0. 1. 1. 0. 1. 0.
 0. 0. 1. 1. 1. 1. 0. 1. 0. 1. 0. 0. 0. 0. 0. 0. 1. 1. 0. 0. 0. 0. 0. 1.
 0. 0. 0. 0. 1. 1. 0. 0. 0. 1. 1. 1. 1. 1. 0. 0. 1. 0. 1. 0. 1. 1. 1. 0.
 0. 0. 1. 1. 0. 1. 1. 1. 1. 1. 0. 1. 0. 1. 0. 0. 0. 0. 0. 1. 1. 1. 1. 1.
 1. 1. 1. 1. 0. 0. 0. 0. 1. 0. 1. 0. 1. 0. 1. 0. 0. 1. 1. 1. 1. 1. 0. 1.
 0. 0. 1. 1. 0. 0. 1. 1. 1. 0. 0. 0. 0. 0. 0. 1. 0. 0. 1. 1. 1. 0. 1. 0.
 0. 1. 1. 0. 1. 1. 1. 1. 0. 1. 1. 0. 1. 1. 0. 1. 0. 0. 1. 1. 1. 1. 1. 0.
 0. 0. 1. 0. 1. 0. 1. 0. 0. 0. 1. 1. 1. 0. 1. 0. 0. 0. 1. 0. 1. 0. 0. 1.
 0. 1. 0. 0. 1. 0. 0. 0. 0. 1. 1. 0. 0. 0. 1. 0. 1. 1. 1. 0.]</t>
  </si>
  <si>
    <t>[0. 0. 1. 0. 1. 0. 0. 0. 1. 0. 1. 0. 0. 0. 0. 0. 0. 0. 1. 1. 0. 0. 0. 0.
 0. 1. 1. 0. 1. 0. 1. 0. 0. 1. 0. 1. 1. 0. 0. 1. 1. 0. 0. 0. 0. 1. 1. 0.
 1. 1. 0. 0. 0. 1. 1. 0. 1. 0. 1. 0. 1. 0. 0. 1. 1. 0. 0. 1. 0. 0. 1. 1.
 1. 1. 1. 1. 0. 0. 1. 1. 0. 1. 0. 1. 1. 0. 0. 0. 1. 1. 1. 0. 0. 1. 0. 0.
 1. 0. 0. 1. 1. 1. 1. 1. 0. 0. 1. 1. 1. 0. 1. 0. 1. 1. 1. 0. 0. 0. 0. 0.
 1. 0. 1. 0. 1. 0. 1. 1. 0. 0. 1. 1. 0. 0. 1. 0. 1. 1. 0. 0. 1. 0. 1. 1.
 1. 1. 1. 1. 1. 1. 1. 1. 0. 1. 1. 1. 0. 1. 1. 0. 1. 0. 1. 0. 1. 0. 1. 0.
 0. 0. 0. 1. 0. 1. 1. 1. 0. 0. 0. 1. 1. 1. 0. 0. 0. 0. 1. 0. 0. 0. 1. 0.
 1. 0. 0. 1. 0. 0. 1. 1. 1. 0. 0. 1. 0. 0. 1. 0. 0. 0. 1. 1. 0. 1. 0. 0.
 0. 0. 0. 1. 0. 1. 0. 1. 0. 0. 0. 1. 1. 0. 1. 1. 0. 1. 0. 1. 1. 0. 1. 0.
 0. 0. 1. 1. 1. 1. 0. 1. 0. 1. 0. 0. 0. 0. 0. 0. 1. 1. 0. 0. 0. 0. 0. 1.
 0. 0. 0. 0. 1. 1. 0. 0. 0. 1. 1. 1. 1. 1. 0. 0. 1. 0. 1. 0. 1. 1. 1. 0.
 0. 0. 1. 1. 0. 1. 1. 1. 1. 1. 0. 1. 0. 1. 0. 0. 0. 0. 0. 1. 1. 1. 1. 1.
 1. 1. 1. 1. 0. 0. 0. 0. 1. 0. 1. 0. 1. 0. 1. 0. 0. 1. 1. 1. 1. 1. 0. 1.
 0. 0. 1. 1. 0. 0. 1. 1. 1. 0. 0. 0. 0. 0. 0. 1. 0. 0. 1. 1. 1. 0. 1. 0.
 0. 1. 1. 0. 1. 1. 1. 1. 0. 1. 1. 0. 1. 1. 0. 1. 0. 0. 1. 1. 1. 1. 1. 0.
 0. 0. 1. 0. 1. 0. 1. 0. 0. 0. 1. 1. 1. 0. 1. 0. 0. 0. 1. 0. 1. 0. 0. 1.
 0. 1. 0. 0. 1. 0. 0. 0. 0. 1. 1. 0. 0. 0. 1. 0. 1. 1. 1. 0.]</t>
  </si>
  <si>
    <t>[0. 0. 1. 0. 1. 0. 0. 0. 1. 0. 1. 0. 0. 0. 0. 0. 0. 0. 1. 1. 0. 0. 0. 0.
 0. 1. 1. 0. 1. 0. 1. 0. 0. 1. 0. 1. 1. 0. 0. 1. 1. 0. 0. 0. 0. 1. 1. 0.
 1. 1. 0. 0. 0. 1. 1. 0. 1. 0. 1. 0. 1. 0. 0. 1. 1. 0. 0. 1. 0. 0. 1. 1.
 1. 1. 1. 1. 0. 0. 1. 1. 0. 1. 0. 1. 1. 0. 0. 0. 1. 1. 1. 0. 0. 1. 0. 0.
 1. 0. 0. 1. 1. 1. 1. 1. 0. 0. 1. 1. 1. 0. 1. 0. 1. 1. 1. 0. 0. 0. 0. 0.
 1. 0. 1. 0. 1. 0. 1. 1. 0. 0. 0. 1. 0. 0. 1. 0. 1. 1. 0. 0. 1. 0. 1. 1.
 1. 1. 1. 1. 1. 1. 1. 1. 0. 1. 1. 1. 0. 1. 1. 0. 1. 0. 1. 0. 1. 0. 1. 0.
 0. 0. 0. 1. 0. 1. 1. 1. 0. 0. 0. 1. 1. 1. 0. 0. 0. 0. 1. 0. 0. 0. 0. 0.
 1. 0. 0. 1. 0. 0. 1. 1. 1. 0. 0. 1. 0. 0. 1. 0. 0. 0. 1. 1. 0. 1. 0. 0.
 0. 0. 0. 1. 0. 1. 0. 1. 0. 0. 0. 1. 1. 0. 1. 1. 0. 1. 0. 1. 1. 0. 1. 0.
 0. 0. 1. 1. 1. 1. 0. 1. 0. 1. 0. 0. 0. 0. 0. 0. 1. 1. 0. 0. 0. 0. 0. 1.
 0. 0. 0. 0. 1. 1. 0. 0. 0. 1. 1. 1. 1. 1. 0. 0. 1. 0. 1. 0. 1. 1. 1. 0.
 0. 0. 1. 1. 0. 1. 1. 1. 1. 1. 0. 1. 0. 1. 0. 0. 0. 0. 0. 1. 1. 1. 1. 1.
 1. 1. 1. 1. 0. 0. 0. 0. 1. 0. 1. 0. 1. 0. 1. 0. 0. 1. 1. 1. 1. 1. 0. 1.
 0. 0. 1. 1. 0. 0. 1. 1. 1. 0. 0. 0. 0. 0. 0. 1. 0. 0. 1. 1. 1. 0. 1. 0.
 0. 1. 1. 0. 1. 1. 1. 1. 0. 1. 1. 0. 1. 1. 0. 1. 0. 0. 1. 1. 1. 1. 1. 0.
 0. 0. 1. 0. 1. 0. 1. 0. 0. 0. 1. 1. 1. 0. 1. 0. 0. 0. 1. 0. 1. 0. 0. 1.
 0. 1. 0. 0. 1. 0. 0. 0. 0. 1. 1. 0. 0. 0. 1. 0. 1. 1. 1. 0.]</t>
  </si>
  <si>
    <t>[0. 0. 1. 0. 1. 0. 0. 0. 1. 0. 1. 0. 0. 0. 0. 0. 0. 0. 1. 1. 0. 0. 0. 0.
 0. 1. 1. 0. 1. 0. 1. 0. 0. 1. 0. 1. 1. 0. 0. 1. 1. 0. 0. 0. 0. 1. 1. 0.
 1. 1. 0. 0. 0. 1. 1. 0. 1. 0. 1. 0. 1. 0. 0. 1. 1. 0. 0. 1. 0. 0. 1. 1.
 1. 1. 1. 1. 0. 0. 1. 1. 0. 1. 0. 1. 1. 0. 0. 0. 1. 1. 1. 0. 0. 1. 0. 0.
 1. 0. 0. 1. 1. 1. 1. 1. 0. 0. 1. 1. 1. 0. 1. 0. 1. 1. 1. 0. 0. 0. 0. 0.
 1. 0. 1. 0. 1. 0. 1. 1. 0. 0. 0. 1. 0. 0. 1. 0. 1. 1. 0. 0. 1. 0. 1. 1.
 1. 1. 1. 1. 1. 1. 1. 1. 0. 1. 1. 1. 0. 1. 1. 0. 1. 0. 1. 0. 1. 0. 1. 0.
 0. 0. 0. 1. 0. 1. 1. 1. 0. 0. 0. 1. 1. 1. 0. 0. 0. 0. 1. 0. 0. 0. 1. 0.
 1. 0. 0. 1. 0. 0. 1. 1. 1. 0. 0. 1. 0. 0. 1. 0. 1. 0. 1. 1. 0. 1. 0. 0.
 0. 0. 0. 1. 0. 1. 0. 1. 0. 0. 0. 1. 1. 0. 1. 1. 0. 1. 0. 1. 1. 0. 1. 0.
 0. 0. 1. 1. 1. 1. 0. 1. 0. 1. 0. 0. 0. 0. 0. 0. 1. 1. 0. 0. 0. 0. 0. 1.
 0. 0. 0. 0. 1. 1. 0. 0. 0. 1. 1. 1. 1. 1. 0. 0. 1. 0. 1. 0. 1. 1. 1. 0.
 0. 0. 1. 1. 0. 1. 1. 1. 1. 1. 0. 1. 0. 1. 0. 0. 0. 0. 0. 1. 1. 1. 1. 1.
 1. 1. 1. 1. 0. 0. 0. 0. 1. 0. 1. 0. 1. 0. 1. 0. 0. 1. 1. 1. 1. 0. 0. 1.
 0. 0. 1. 1. 0. 0. 1. 1. 1. 0. 0. 1. 0. 0. 0. 1. 0. 0. 1. 1. 1. 0. 1. 0.
 0. 1. 1. 0. 1. 1. 1. 1. 0. 1. 1. 0. 1. 1. 0. 1. 0. 0. 1. 1. 1. 1. 1. 0.
 0. 0. 1. 0. 1. 0. 1. 0. 0. 0. 1. 1. 1. 0. 1. 0. 0. 1. 1. 0. 1. 0. 0. 1.
 0. 1. 0. 0. 1. 0. 0. 0. 0. 1. 1. 0. 0. 0. 1. 0. 1. 1. 1. 0.]</t>
  </si>
  <si>
    <t>[0. 0. 1. 0. 1. 0. 0. 0. 1. 0. 1. 0. 0. 0. 0. 0. 0. 0. 1. 1. 0. 0. 0. 0.
 0. 1. 1. 0. 1. 0. 1. 0. 0. 1. 0. 1. 1. 0. 0. 1. 1. 0. 0. 0. 0. 1. 1. 0.
 1. 1. 0. 0. 0. 1. 1. 0. 1. 0. 1. 0. 1. 0. 0. 1. 1. 0. 0. 1. 0. 0. 1. 1.
 1. 1. 1. 1. 0. 0. 1. 1. 0. 1. 0. 1. 1. 0. 0. 0. 1. 1. 1. 0. 0. 1. 0. 0.
 1. 0. 0. 1. 1. 1. 1. 0. 0. 0. 1. 1. 1. 0. 1. 0. 1. 1. 1. 0. 0. 0. 0. 0.
 1. 0. 1. 0. 1. 0. 1. 1. 0. 0. 0. 1. 0. 0. 1. 0. 1. 1. 0. 0. 1. 0. 1. 1.
 1. 1. 1. 1. 1. 1. 1. 1. 0. 1. 1. 1. 0. 1. 1. 0. 1. 0. 1. 0. 1. 0. 1. 0.
 0. 0. 0. 1. 0. 1. 1. 1. 0. 0. 0. 1. 1. 1. 0. 0. 0. 0. 1. 0. 0. 0. 0. 0.
 1. 0. 0. 1. 0. 0. 1. 1. 1. 0. 0. 1. 0. 0. 1. 0. 1. 0. 1. 1. 0. 1. 0. 0.
 0. 0. 0. 1. 0. 1. 0. 1. 0. 0. 0. 1. 1. 0. 1. 1. 0. 1. 0. 1. 1. 0. 1. 0.
 0. 0. 1. 1. 1. 1. 0. 1. 0. 1. 0. 0. 0. 0. 0. 0. 1. 1. 0. 0. 0. 0. 0. 1.
 0. 0. 0. 0. 1. 1. 0. 0. 0. 1. 1. 1. 1. 1. 0. 0. 1. 0. 1. 0. 1. 1. 1. 0.
 0. 0. 1. 1. 0. 1. 1. 1. 1. 1. 0. 1. 0. 1. 0. 0. 0. 0. 0. 1. 1. 1. 1. 1.
 1. 1. 1. 1. 0. 0. 0. 0. 1. 0. 1. 0. 1. 0. 1. 0. 0. 1. 1. 1. 1. 1. 0. 1.
 0. 0. 1. 1. 0. 0. 1. 1. 1. 0. 0. 0. 0. 0. 0. 1. 0. 0. 1. 1. 1. 0. 1. 0.
 0. 1. 1. 0. 1. 1. 1. 1. 0. 1. 1. 0. 1. 1. 0. 1. 0. 0. 1. 1. 1. 1. 1. 0.
 0. 0. 1. 0. 1. 0. 1. 0. 0. 0. 1. 1. 1. 0. 1. 0. 0. 0. 1. 0. 1. 0. 0. 1.
 0. 1. 0. 0. 1. 0. 0. 0. 0. 1. 1. 0. 0. 0. 1. 0. 1. 1. 1. 0.]</t>
  </si>
  <si>
    <t>[0. 0. 1. 0. 1. 0. 0. 0. 1. 0. 1. 0. 0. 0. 0. 0. 0. 0. 1. 1. 0. 0. 0. 0.
 0. 1. 1. 0. 1. 0. 1. 0. 0. 1. 0. 1. 1. 0. 0. 1. 1. 0. 0. 0. 0. 1. 1. 0.
 1. 1. 0. 0. 0. 1. 1. 0. 1. 0. 1. 0. 1. 0. 0. 1. 1. 0. 0. 1. 0. 0. 1. 1.
 1. 1. 1. 1. 0. 0. 1. 1. 0. 1. 0. 1. 1. 0. 0. 0. 1. 1. 1. 0. 0. 1. 0. 0.
 1. 0. 0. 1. 1. 1. 1. 1. 0. 0. 1. 1. 1. 0. 1. 0. 1. 1. 1. 0. 0. 0. 0. 0.
 1. 0. 1. 0. 1. 0. 1. 1. 0. 0. 0. 1. 0. 0. 1. 0. 1. 1. 0. 0. 1. 0. 1. 1.
 1. 1. 1. 1. 1. 1. 1. 1. 0. 1. 1. 1. 0. 1. 1. 0. 1. 0. 1. 0. 1. 0. 1. 0.
 0. 0. 0. 1. 0. 1. 1. 1. 0. 0. 0. 1. 1. 1. 0. 0. 0. 0. 1. 0. 0. 0. 1. 0.
 1. 0. 0. 1. 0. 0. 1. 1. 1. 0. 0. 1. 0. 0. 1. 0. 0. 0. 1. 1. 0. 1. 0. 0.
 0. 0. 0. 1. 0. 1. 0. 1. 0. 0. 0. 1. 1. 0. 1. 1. 0. 1. 0. 1. 1. 0. 1. 0.
 0. 0. 1. 1. 1. 1. 0. 1. 0. 1. 0. 0. 0. 0. 0. 0. 1. 1. 0. 0. 0. 0. 0. 1.
 0. 0. 0. 0. 1. 1. 0. 0. 0. 1. 1. 1. 1. 1. 0. 0. 1. 0. 1. 0. 1. 1. 1. 0.
 0. 0. 1. 1. 0. 1. 1. 1. 1. 1. 0. 1. 0. 1. 0. 0. 0. 0. 0. 1. 1. 1. 1. 1.
 1. 1. 1. 1. 0. 0. 0. 0. 1. 0. 1. 0. 1. 0. 1. 0. 0. 1. 1. 1. 1. 1. 0. 1.
 0. 0. 1. 1. 0. 0. 1. 1. 1. 0. 0. 0. 0. 0. 0. 1. 0. 0. 1. 1. 1. 0. 1. 0.
 0. 1. 1. 0. 1. 1. 1. 1. 0. 1. 1. 0. 1. 1. 0. 1. 0. 0. 1. 1. 1. 1. 1. 0.
 0. 0. 1. 0. 1. 0. 1. 0. 0. 0. 1. 1. 1. 0. 1. 0. 0. 0. 1. 0. 1. 0. 0. 1.
 0. 1. 0. 0. 1. 0. 0. 0. 0. 1. 1. 0. 0. 0. 1. 0. 1. 1. 1. 0.]</t>
  </si>
  <si>
    <t>[0. 0. 1. 0. 1. 0. 0. 0. 1. 0. 1. 0. 0. 0. 0. 0. 0. 0. 1. 1. 0. 0. 0. 0.
 0. 1. 1. 0. 1. 0. 1. 0. 0. 1. 0. 1. 1. 0. 0. 1. 1. 0. 0. 0. 0. 1. 1. 0.
 1. 1. 0. 0. 0. 1. 1. 0. 1. 0. 1. 0. 1. 0. 0. 1. 1. 0. 0. 1. 0. 0. 1. 1.
 1. 1. 1. 1. 0. 0. 1. 1. 0. 1. 0. 1. 1. 0. 0. 0. 1. 1. 1. 0. 1. 1. 0. 0.
 1. 0. 0. 1. 1. 1. 1. 1. 0. 0. 1. 1. 1. 0. 1. 0. 1. 1. 1. 0. 0. 0. 0. 0.
 1. 0. 1. 0. 1. 0. 1. 1. 0. 0. 1. 1. 0. 0. 1. 0. 1. 1. 0. 0. 1. 0. 1. 1.
 1. 1. 1. 1. 1. 1. 1. 1. 0. 1. 1. 1. 0. 1. 1. 0. 1. 0. 1. 0. 1. 0. 1. 0.
 0. 0. 0. 1. 0. 1. 1. 1. 0. 0. 0. 1. 1. 1. 0. 0. 0. 0. 1. 0. 0. 0. 0. 0.
 1. 0. 0. 1. 0. 0. 1. 1. 1. 0. 0. 1. 0. 0. 1. 0. 0. 0. 1. 1. 0. 1. 0. 0.
 0. 0. 0. 1. 0. 1. 0. 0. 0. 0. 0. 1. 1. 0. 1. 1. 0. 1. 0. 1. 1. 0. 1. 0.
 0. 0. 1. 1. 1. 1. 0. 1. 0. 1. 0. 0. 0. 0. 0. 0. 1. 1. 0. 0. 0. 0. 0. 1.
 0. 0. 0. 0. 1. 1. 0. 0. 0. 1. 1. 1. 1. 1. 0. 0. 1. 0. 1. 0. 1. 1. 1. 0.
 0. 0. 1. 1. 0. 1. 1. 1. 1. 1. 0. 1. 0. 1. 0. 0. 0. 0. 0. 1. 1. 1. 1. 1.
 1. 1. 1. 1. 0. 0. 0. 0. 1. 0. 1. 0. 1. 0. 1. 0. 0. 1. 1. 1. 1. 1. 0. 1.
 0. 0. 1. 1. 0. 0. 1. 1. 1. 0. 0. 0. 0. 0. 0. 1. 0. 0. 1. 1. 1. 0. 1. 0.
 0. 1. 1. 0. 1. 1. 1. 1. 0. 1. 1. 0. 1. 1. 0. 1. 0. 0. 1. 1. 1. 1. 1. 0.
 0. 0. 1. 0. 1. 0. 1. 0. 0. 0. 1. 1. 1. 0. 1. 0. 0. 0. 1. 0. 1. 0. 0. 1.
 0. 1. 0. 0. 1. 0. 0. 0. 0. 1. 1. 0. 0. 0. 1. 0. 1. 1. 1. 0.]</t>
  </si>
  <si>
    <t>[0. 0. 1. 0. 1. 0. 0. 0. 1. 0. 1. 0. 0. 0. 0. 0. 0. 0. 1. 1. 0. 0. 0. 0.
 0. 1. 1. 0. 1. 0. 1. 0. 0. 1. 0. 1. 1. 0. 0. 1. 1. 0. 0. 0. 0. 1. 1. 0.
 1. 1. 0. 0. 0. 1. 1. 0. 1. 0. 1. 0. 1. 0. 0. 1. 1. 0. 0. 1. 0. 0. 1. 1.
 1. 1. 1. 1. 0. 0. 1. 1. 0. 1. 0. 1. 1. 0. 0. 0. 1. 1. 1. 0. 0. 1. 0. 0.
 1. 0. 0. 1. 1. 1. 1. 1. 0. 0. 1. 1. 1. 0. 1. 0. 1. 1. 1. 0. 0. 0. 0. 0.
 1. 0. 1. 0. 1. 0. 1. 1. 0. 0. 1. 1. 0. 0. 1. 0. 1. 1. 0. 0. 1. 0. 1. 1.
 1. 1. 1. 1. 1. 1. 1. 1. 0. 1. 1. 1. 0. 1. 1. 0. 1. 0. 1. 0. 1. 0. 1. 0.
 0. 0. 0. 1. 0. 1. 1. 1. 0. 0. 0. 1. 1. 1. 0. 0. 0. 0. 1. 0. 0. 0. 0. 0.
 1. 0. 0. 1. 0. 0. 1. 1. 1. 0. 0. 1. 0. 0. 1. 0. 0. 0. 1. 1. 0. 1. 0. 0.
 0. 0. 0. 1. 0. 1. 0. 1. 0. 0. 0. 1. 1. 0. 1. 1. 0. 1. 0. 1. 1. 0. 0. 0.
 0. 0. 1. 1. 1. 1. 0. 1. 0. 1. 0. 0. 0. 0. 0. 0. 1. 1. 0. 0. 0. 0. 0. 1.
 0. 0. 0. 0. 1. 1. 0. 0. 0. 1. 1. 1. 1. 1. 0. 0. 1. 0. 1. 0. 1. 1. 1. 0.
 0. 0. 1. 1. 0. 1. 1. 1. 1. 1. 0. 1. 0. 1. 0. 0. 0. 0. 0. 1. 1. 1. 1. 1.
 1. 1. 1. 1. 0. 0. 0. 0. 1. 0. 1. 0. 1. 0. 1. 0. 0. 1. 0. 1. 1. 1. 0. 1.
 0. 0. 1. 1. 0. 0. 1. 1. 1. 0. 0. 0. 0. 0. 0. 1. 0. 0. 1. 1. 1. 0. 1. 0.
 0. 1. 1. 0. 1. 1. 1. 1. 0. 1. 1. 0. 1. 1. 0. 1. 0. 0. 1. 1. 1. 1. 1. 0.
 0. 0. 1. 0. 1. 0. 1. 0. 0. 0. 1. 1. 1. 0. 1. 0. 0. 0. 1. 0. 1. 0. 0. 1.
 0. 1. 0. 0. 1. 0. 0. 0. 0. 1. 1. 0. 0. 0. 1. 0. 1. 1. 1. 0.]</t>
  </si>
  <si>
    <t>[0. 0. 1. 0. 1. 0. 0. 0. 1. 0. 1. 0. 0. 0. 0. 0. 0. 0. 1. 1. 0. 0. 0. 0.
 0. 1. 1. 0. 1. 0. 1. 0. 0. 1. 0. 1. 1. 0. 0. 1. 1. 0. 0. 0. 0. 1. 1. 0.
 1. 1. 0. 0. 0. 1. 1. 0. 1. 0. 1. 0. 1. 0. 0. 1. 1. 0. 0. 1. 0. 0. 1. 1.
 1. 1. 1. 1. 0. 0. 1. 1. 0. 1. 0. 1. 1. 0. 0. 0. 1. 1. 1. 0. 1. 1. 0. 0.
 1. 0. 0. 1. 1. 1. 1. 1. 0. 0. 1. 1. 1. 0. 1. 1. 1. 1. 1. 0. 0. 0. 0. 0.
 1. 0. 1. 0. 1. 0. 1. 1. 0. 0. 0. 1. 0. 0. 1. 0. 1. 1. 0. 0. 1. 0. 1. 1.
 1. 1. 1. 1. 1. 1. 1. 1. 0. 1. 1. 1. 0. 1. 1. 0. 1. 0. 1. 0. 1. 0. 1. 0.
 0. 0. 0. 1. 0. 1. 1. 1. 0. 0. 0. 1. 1. 1. 0. 0. 0. 0. 1. 0. 0. 0. 0. 0.
 1. 0. 0. 1. 0. 0. 1. 1. 1. 0. 0. 1. 0. 0. 1. 0. 0. 0. 1. 1. 0. 1. 0. 0.
 0. 0. 0. 1. 0. 1. 0. 1. 0. 0. 0. 1. 1. 0. 1. 1. 0. 1. 0. 1. 1. 0. 1. 0.
 0. 0. 1. 1. 1. 1. 0. 1. 0. 1. 0. 0. 0. 0. 0. 0. 1. 1. 0. 0. 0. 0. 0. 1.
 0. 0. 0. 0. 1. 1. 0. 0. 0. 1. 1. 1. 1. 1. 0. 0. 1. 0. 1. 0. 1. 1. 1. 0.
 0. 0. 1. 1. 0. 1. 1. 1. 1. 1. 0. 1. 0. 1. 0. 0. 0. 0. 0. 1. 1. 1. 1. 1.
 1. 1. 1. 1. 0. 0. 0. 0. 1. 0. 1. 0. 1. 0. 1. 0. 0. 1. 1. 1. 1. 1. 0. 1.
 0. 0. 1. 1. 0. 0. 1. 1. 1. 0. 0. 0. 0. 0. 0. 1. 0. 0. 1. 1. 1. 0. 1. 0.
 0. 1. 1. 0. 1. 1. 1. 1. 0. 1. 1. 1. 1. 1. 0. 1. 0. 0. 1. 1. 1. 1. 1. 0.
 0. 0. 1. 0. 1. 0. 1. 0. 0. 0. 1. 1. 1. 0. 1. 0. 0. 0. 1. 0. 1. 0. 0. 1.
 0. 1. 0. 0. 1. 0. 0. 0. 0. 1. 1. 0. 0. 0. 1. 0. 1. 1. 1. 0.]</t>
  </si>
  <si>
    <t>[0. 0. 1. 0. 1. 0. 0. 0. 1. 0. 1. 0. 0. 0. 0. 0. 0. 0. 1. 1. 0. 0. 0. 0.
 0. 1. 1. 0. 1. 0. 1. 0. 0. 1. 0. 1. 1. 0. 0. 1. 1. 0. 0. 0. 0. 1. 1. 0.
 1. 1. 0. 0. 0. 1. 1. 0. 1. 0. 1. 0. 1. 0. 0. 1. 1. 0. 0. 1. 0. 0. 1. 1.
 1. 1. 1. 1. 0. 0. 1. 1. 0. 1. 0. 1. 1. 0. 0. 0. 1. 1. 1. 0. 1. 1. 0. 0.
 1. 0. 0. 1. 1. 1. 1. 1. 0. 0. 1. 1. 1. 0. 1. 0. 1. 1. 1. 0. 0. 0. 0. 0.
 1. 0. 1. 0. 1. 0. 1. 1. 0. 0. 1. 1. 0. 0. 1. 0. 1. 1. 0. 0. 1. 0. 1. 1.
 1. 1. 1. 1. 1. 1. 1. 1. 0. 1. 1. 1. 0. 1. 1. 0. 1. 0. 1. 0. 1. 0. 1. 0.
 0. 0. 0. 1. 0. 1. 1. 1. 0. 0. 0. 1. 1. 1. 0. 0. 0. 0. 1. 0. 0. 0. 0. 0.
 1. 0. 0. 1. 0. 0. 1. 1. 1. 0. 0. 1. 0. 0. 1. 0. 0. 0. 1. 1. 0. 1. 0. 0.
 0. 0. 0. 1. 0. 1. 0. 1. 0. 0. 0. 1. 1. 0. 1. 1. 0. 1. 0. 1. 1. 0. 1. 0.
 0. 0. 1. 1. 1. 1. 0. 1. 0. 1. 0. 0. 0. 0. 0. 0. 1. 1. 0. 0. 0. 0. 0. 1.
 0. 0. 0. 0. 0. 1. 0. 0. 0. 1. 1. 1. 1. 1. 0. 0. 1. 0. 1. 0. 1. 1. 1. 0.
 0. 0. 1. 1. 0. 1. 1. 1. 1. 1. 0. 1. 0. 1. 0. 0. 0. 0. 0. 1. 1. 1. 1. 1.
 1. 1. 1. 1. 0. 0. 0. 0. 1. 0. 1. 0. 1. 0. 1. 0. 0. 1. 1. 1. 1. 1. 0. 1.
 0. 0. 1. 1. 0. 0. 1. 1. 1. 0. 0. 0. 0. 0. 0. 1. 0. 0. 1. 1. 1. 0. 1. 0.
 0. 1. 1. 0. 1. 1. 1. 1. 0. 1. 1. 0. 1. 1. 0. 1. 0. 0. 1. 1. 1. 1. 1. 0.
 0.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</si>
  <si>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1. 0. 0. 0. 0. 1. 1. 0.
 1. 1. 0. 0. 0. 1. 1. 0. 1. 0. 1. 0. 1. 0. 0. 1. 1. 0. 0. 1. 0. 0. 1. 1.
 1. 1. 1. 1. 0. 0. 1. 1. 0. 1. 0. 1. 1. 0. 0. 0. 1. 1. 1. 0. 1. 1. 0. 0.
 1. 0. 0. 1. 1. 1. 1. 1. 0. 0. 1. 1. 1. 0. 1. 0. 1. 1. 1. 0. 0. 0. 0. 0.
 1. 0. 1. 0. 1. 0. 1. 1. 0. 0. 1. 1. 0. 0. 1. 0. 1. 1. 0. 0. 1. 0. 1. 1.
 1. 1. 1. 1. 1. 1. 1. 1. 0. 1. 1. 1. 0. 1. 1. 0. 1. 1. 1. 0. 1. 0. 1. 0.
 0. 0. 0. 1. 0. 1. 1. 1. 0. 0. 0. 1. 1. 1. 0. 0. 0. 0. 1. 0. 0. 0. 1. 0.
 1. 1. 0. 1. 0. 0. 1. 1. 1. 0. 0. 1. 0. 0. 1. 0. 0. 0. 1. 1. 0. 1. 0. 0.
 0. 0. 0. 1. 0. 1. 0. 1. 0. 0. 0. 1. 1. 0. 1. 1. 0. 1. 0. 1. 1. 0. 1. 0.
 0. 0. 1. 1. 1. 1. 0. 1. 0. 1. 0. 0. 0. 0. 0. 0. 1. 1. 0. 0. 0. 0. 0. 1.
 0. 0. 0. 0. 1. 1. 0. 0. 0. 1. 1. 1. 1. 1. 0. 0. 1. 0. 1. 0. 1. 1. 1. 0.
 0. 0. 1. 1. 0. 1. 1. 1. 1. 1. 0. 1. 0. 1. 0. 0. 0. 0. 0. 1. 1. 1. 1. 1.
 1. 1. 1. 1. 0. 0. 0. 0. 1. 1. 1. 0. 1. 0. 1. 0. 0. 1. 1. 1. 1. 1. 0. 1.
 0. 0. 1. 1. 0. 0. 1. 1. 1. 0. 0. 1. 0. 0. 0. 1. 0. 0. 1. 1. 1. 0. 1. 0.
 0. 1. 1. 0. 1. 1. 1. 1. 0. 1. 1. 0. 1. 1. 0. 1. 0. 1. 1. 1. 1. 1. 1. 0.
 0.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</si>
  <si>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1. 0. 0. 0. 0. 1. 1. 0.
 1. 1. 0. 0. 0. 1. 1. 0. 1. 0. 1. 0. 1. 0. 0. 1. 1. 0. 0. 1. 0. 0. 1. 1.
 1. 1. 1. 1. 0. 0. 1. 1. 0. 1. 0. 1. 1. 0. 0. 0. 1. 1. 1. 0. 1. 1. 0. 0.
 1. 0. 0. 1. 1. 1. 1. 1. 0. 0. 1. 1. 1. 0. 1. 0. 1. 1. 1. 0. 0. 0. 0. 0.
 1. 0. 1. 0. 1. 0. 1. 1. 0. 0. 1. 1. 0. 0. 1. 0. 1. 1. 0. 0. 1. 0. 1. 1.
 1. 1. 1. 1. 1. 1. 1. 0. 0. 1. 1. 1. 0. 1. 1. 0. 1. 1. 1. 0. 1. 0. 1. 0.
 0. 0. 0. 1. 0. 1. 1. 1. 0. 0. 0. 1. 1. 1. 0. 0. 0. 0. 1. 0. 0. 0. 0. 0.
 1. 0. 0. 1. 0. 0. 1. 1. 1. 0. 0. 1. 0. 0. 1. 0. 0. 0. 1. 1. 0. 1. 0. 0.
 0. 0. 0. 1. 0. 1. 0. 1. 0. 0. 0. 1. 1. 0. 1. 1. 1. 1. 0. 1. 1. 0. 1. 0.
 0. 0. 1. 1. 1. 1. 0. 1. 0. 1. 0. 0. 0. 0. 0. 0. 1. 1. 0. 0. 0. 0. 0. 1.
 0. 0. 0. 0. 1. 1. 0. 0. 0. 1. 1. 1. 1. 1. 0. 0. 1. 0. 1. 0. 1. 1. 1. 0.
 0. 0. 1. 1. 0. 1. 1. 1. 1. 1. 0. 1. 0. 1. 0. 0. 0. 0. 0. 1. 1. 1. 1. 1.
 1. 1. 1. 1. 0. 0. 0. 0. 1. 0. 1. 0. 1. 0. 1. 0. 0. 1. 1. 1. 1. 1. 0. 1.
 0. 0. 1. 1. 0. 0. 1. 1. 1. 0. 0. 1. 0. 0. 0. 1. 0. 0. 1. 1. 1. 0. 1. 0.
 0. 1. 1. 0. 1. 1. 1. 1. 0. 1. 1. 0. 1. 1. 0. 1. 0. 0. 1. 1. 1. 1. 1. 0.
 0. 0. 1. 0. 1. 0. 1. 0. 0. 0. 1. 1. 1. 0. 1. 0. 0. 0. 1. 0. 1. 0. 0. 1.
 0. 1. 0. 0. 1. 0. 0. 0. 0. 1. 1. 1. 0. 0. 1. 0. 1. 1. 1. 0.]</t>
  </si>
  <si>
    <t>[0. 0. 1. 0. 1. 0. 0. 0. 1. 0. 1. 0. 0. 0. 0. 1. 0. 0. 1. 1. 0. 0. 0. 0.
 0. 1. 1. 0. 1. 0. 1. 0. 0. 0. 0. 1. 1. 0. 0. 1. 1. 0. 0. 0. 0. 1. 1. 0.
 1. 1. 0. 0. 0. 1. 1. 0. 1. 0. 1. 0. 1. 0. 0. 1. 1. 0. 0. 1. 0. 0. 1. 1.
 1. 1. 1. 1. 0. 0. 1. 1. 0. 1. 0. 1. 1. 0. 0. 0. 1. 1. 1. 0. 1. 1. 0. 0.
 1. 0. 0. 1. 1. 1. 1. 1. 0. 0. 1. 1. 1. 0. 1. 0. 1. 1. 1. 0. 0. 0. 0. 0.
 1. 0. 1. 0. 1. 0. 1. 1. 0. 0. 1. 1. 0. 0. 1. 0. 1. 1. 0. 0. 1. 0. 1. 1.
 1. 1. 1. 1. 1. 1. 1. 0. 0. 1. 1. 1. 0. 1. 1. 0. 1. 1. 1. 0. 1. 0. 1. 0.
 0. 0. 0. 1. 0. 1. 1. 1. 0. 0. 0. 1. 1. 1. 0. 0. 0. 0. 1. 0. 0. 0. 0. 0.
 1. 1. 0. 1. 0. 0. 1. 1. 1. 0. 0. 1. 0. 0. 1. 0. 0. 0. 1. 1. 0. 1. 0. 0.
 0. 0. 0. 1. 0. 1. 0. 1. 0. 0. 0. 0. 1. 0. 1. 1. 1. 1. 0. 1. 1. 0. 1. 0.
 0. 0. 1. 1. 1. 1. 0. 1. 0. 1. 0. 0. 1. 0. 0. 0. 1. 1. 0. 0. 0. 0. 0. 1.
 0. 0. 0. 0. 1. 1. 0. 0. 0. 1. 1. 1. 1. 1. 0. 0. 1. 0. 1. 0. 1. 1. 1. 0.
 0. 0. 1. 1. 0. 1. 1. 1. 1. 1. 0. 1. 0. 1. 0. 0. 0. 0. 0. 1. 1. 1. 1. 1.
 1. 1. 1. 1. 0. 0. 0. 0. 1. 0. 1. 0. 1. 0. 1. 0. 0. 1. 1. 1. 1. 1. 0. 1.
 0. 0. 1. 1. 0. 0. 1. 1. 1. 0. 0. 1. 0. 0. 0. 1. 0. 0. 1. 1. 1. 0. 1. 0.
 0. 1. 1. 0. 1. 1. 1. 1. 0. 1. 1. 0. 1. 1. 0. 1. 0. 0. 1. 1. 1. 1. 1. 0.
 0. 0. 1. 0. 1. 0. 1. 0. 0. 0. 1. 1. 1. 0. 1. 0. 0. 0. 1. 0. 1. 0. 0. 1.
 0. 1. 0. 0. 1. 0. 0. 0. 0. 1. 1. 1. 0. 0. 1. 0. 1. 1. 1. 0.]</t>
  </si>
  <si>
    <t>[0. 0. 1. 0. 1. 0. 0. 0. 1. 0. 1. 0. 0. 0. 0. 0. 0. 0. 1. 1. 0. 0. 0. 0.
 0. 1. 1. 0. 1. 0. 1. 0. 0. 0. 0. 1. 1. 0. 0. 1. 1. 0. 0. 0. 0. 1. 1. 0.
 1. 1. 0. 0. 0. 1. 1. 0. 1. 0. 1. 0. 1. 0. 0. 1. 1. 0. 0. 1. 0. 0. 1. 1.
 1. 1. 1. 1. 0. 0. 1. 1. 0. 1. 0. 1. 1. 0. 0. 0. 1. 1. 1. 0. 1. 1. 0. 0.
 1. 0. 0. 1. 1. 1. 1. 1. 0. 0. 1. 1. 1. 0. 1. 0. 1. 1. 1. 0. 0. 0. 0. 0.
 1. 0. 1. 0. 1. 0. 1. 1. 0. 0. 1. 1. 0. 0. 1. 0. 1. 1. 0. 0. 1. 0. 1. 1.
 1. 1. 1. 1. 1. 1. 1. 0. 0. 1. 1. 1. 0. 1. 1. 0. 1. 1. 1. 0. 1. 0. 1. 0.
 0. 0. 0. 1. 0. 1. 1. 1. 0. 0. 0. 1. 1. 1. 0. 0. 0. 0. 1. 0. 0. 0. 0. 0.
 1. 1. 0. 1. 0. 0. 1. 1. 1. 0. 0. 1. 0. 0. 1. 0. 0. 0. 1. 1. 0. 1. 0. 0.
 0. 0. 0. 1. 0. 1. 0. 1. 0. 0. 0. 1. 1. 0. 1. 1. 1. 1. 0. 1. 1. 0. 1. 0.
 0. 0. 1. 1. 1. 1. 0. 1. 0. 1. 0. 0. 0. 0. 0. 0. 1. 1. 0. 0. 0. 0. 0. 1.
 0. 0. 0. 0. 1. 1. 0. 0. 0. 1. 1. 1. 1. 1. 0. 0. 1. 0. 1. 0. 1. 1. 1. 0.
 0. 0. 1. 1. 0. 1. 1. 1. 1. 1. 0. 1. 0. 1. 0. 0. 0. 0. 0. 1. 1. 1. 1. 1.
 1. 1. 1. 1. 0. 0. 0. 0. 1. 0. 1. 0. 1. 0. 1. 0. 0. 1. 1. 1. 1. 1. 0. 1.
 0. 0. 1. 1. 0. 0. 1. 1. 1. 0. 0. 1. 0. 0. 0. 1. 0. 0. 1. 1. 1. 0. 1. 0.
 0. 1. 1. 0. 1. 1. 1. 1. 0. 1. 1. 0. 1. 1. 0. 1. 0. 0. 1. 1. 1. 1. 1. 1.
 0. 0. 1. 0. 1. 0. 1. 0. 0. 0. 1. 1. 1. 0. 1. 0. 0. 0. 1. 0. 1. 1. 0. 1.
 0. 1. 0. 0. 0. 0. 0. 0. 0. 1. 1. 0. 0. 0. 1. 0. 1. 1. 1. 0.]</t>
  </si>
  <si>
    <t>[0. 0. 1. 0. 1. 0. 0. 0. 1. 0. 1. 0. 0. 0. 0. 0. 0. 0. 1. 1. 0. 0. 0. 0.
 0. 1. 1. 0. 1. 0. 1. 0. 0. 0. 0. 1. 1. 0. 0. 1. 0. 0. 0. 0. 0. 1. 1. 0.
 1. 1. 0. 0. 0. 1. 1. 0. 1. 0. 1. 0. 1. 0. 0. 1. 1. 0. 0. 1. 0. 0. 1. 1.
 1. 1. 1. 1. 0. 1. 1. 1. 0. 1. 0. 1. 1. 0. 0. 0. 1. 1. 1. 0. 1. 1. 0. 0.
 1. 0. 0. 1. 1. 1. 1. 1. 0. 0. 0. 1. 1. 1. 1. 0. 1. 0. 1. 0. 0. 0. 0. 0.
 1. 0. 1. 0. 1. 0. 1. 1. 0. 0. 1. 1. 0. 0. 1. 0. 1. 1. 0. 0. 1. 0. 1. 1.
 1. 1. 1. 1. 1. 1. 1. 0. 0. 1. 1. 1. 0. 1. 1. 0. 1. 1. 0. 0. 1. 0. 1. 0.
 0. 0. 0. 1. 0. 1. 1. 1. 0. 0. 0. 1. 1. 1. 0. 0. 0. 0. 1. 0. 0. 0. 0. 0.
 0. 1. 0. 1. 0. 0. 1. 1. 1. 0. 0. 1. 0. 0. 1. 0. 0. 0. 1. 1. 0. 1. 0. 0.
 1. 0. 0. 1. 0. 0. 0. 1. 0. 0. 0. 0. 1. 0. 1. 1. 1. 1. 1. 1. 1. 0. 1. 0.
 0. 0.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</si>
  <si>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0. 0. 0. 0. 1. 1. 0. 1. 0. 1. 0. 1. 0. 0. 1. 1. 0. 1. 1. 0. 0. 1. 1.
 1. 1. 1. 1. 0. 1. 1. 1. 0. 1. 0. 1. 1. 0. 0. 0. 1. 1. 1. 0. 1. 1. 0. 0.
 1. 0. 0. 1. 1. 1. 1. 1. 0. 0. 0. 1. 1. 1. 1. 0. 1. 0. 1. 0. 0. 0. 0. 0.
 1. 0. 1. 0. 1. 0. 1. 1. 0. 0. 1. 1. 0. 0. 1. 0. 1. 1. 0. 0. 1. 0. 1. 1.
 1. 1. 1. 1. 1. 1. 1. 0. 0. 1. 1. 1. 0. 1. 1. 0. 1. 1. 0. 0. 1. 0. 1. 0.
 0. 0. 0. 1. 0. 1. 1. 1. 0. 0. 0. 1. 1. 1. 0. 0. 0. 0. 1. 0. 0. 0. 0. 0.
 0. 1. 0. 1. 0. 0. 1. 1. 1. 0. 0. 1. 0. 0. 1. 0. 0. 0. 1. 1. 0. 1. 0. 0.
 1. 0. 0. 1. 0. 0. 0. 1. 0. 0. 0. 0. 1. 0. 1. 1. 1. 1. 1. 1. 1. 0. 1. 0.
 0. 0.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</si>
  <si>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0. 0. 0. 0. 1. 1. 0. 1. 0. 1. 0. 1. 0. 0. 1. 1. 0. 0. 1. 0. 0. 1. 1.
 1. 1. 1. 1. 0. 1. 1. 1. 0. 1. 0. 1. 1. 0. 0. 0. 1. 1. 1. 0. 1. 1. 0. 0.
 1. 0. 0. 1. 1. 1. 1. 1. 0. 0. 0. 1. 1. 1. 1. 0. 1. 0. 1. 0. 0. 0. 0. 0.
 1. 0. 1. 0. 1. 0. 1. 1. 0. 0. 1. 1. 0. 0. 1. 0. 1. 1. 0. 0. 1. 0. 1. 1.
 1. 1. 1. 1. 1. 1. 1. 0. 0. 1. 1. 1. 0. 1. 1. 0. 1. 1. 0. 0. 1. 0. 1. 0.
 0. 0. 0. 1. 0. 1. 1. 1. 0. 0. 0. 1. 1. 1. 0. 0. 0. 0. 1. 0. 0. 0. 0. 0.
 0. 1. 0. 1. 0. 0. 1. 1. 1. 0. 0. 1. 0. 0. 1. 0. 0. 0. 1. 1. 0. 1. 0. 0.
 1. 0. 0. 1. 0. 0. 0. 1. 0. 0. 0. 1. 1. 0. 1. 1. 1. 1. 1. 1. 1. 0. 1. 0.
 0. 0.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</si>
  <si>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1. 0. 0. 1. 1. 0.
 1. 0. 0. 0. 0. 1. 1. 0. 1. 0. 1. 0. 1. 0. 0. 1. 1. 0. 0. 1. 0. 0. 1. 1.
 0. 1. 1. 1. 0. 1. 1. 1. 0. 1. 0. 1. 1. 0. 0. 0. 1. 1. 1. 0. 1. 1. 0. 0.
 1. 0. 0. 1. 1. 1. 1. 1. 0. 0. 0. 1. 1. 1. 1. 0. 1. 0. 1. 0. 0. 0. 0. 0.
 1. 0. 1. 0. 1. 0. 1. 1. 0. 0. 1. 1. 0. 0. 1. 0. 1. 1. 0. 0. 1. 0. 1. 1.
 1. 1. 1. 1. 1. 1. 1. 0. 0. 1. 1. 1. 0. 1. 1. 0. 1. 1. 0. 0. 1. 0. 1. 0.
 0. 0. 0. 1. 0. 1. 1. 1. 0. 0. 0. 1. 1. 1. 0. 0. 0. 0. 1. 0. 0. 0. 0. 0.
 0. 1. 0. 1. 0. 0. 1. 1. 1. 0. 0. 1. 0. 0. 1. 0. 0. 0. 1. 1. 0. 1. 0. 0.
 1. 0. 0. 1. 0. 0. 0. 1. 0. 0. 0. 0. 1. 0. 1. 1. 1. 1. 1. 1. 1. 0. 1. 0.
 0. 0.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</si>
  <si>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0. 0. 0. 0. 1. 1. 0. 1. 0. 1. 0. 1. 0. 0. 1. 1. 0. 0. 1. 0. 0. 1. 1.
 0. 1. 1. 1. 0. 1. 1. 1. 0. 1. 0. 1. 1. 0. 0. 0. 1. 1. 1. 0. 1. 1. 0. 0.
 1. 0. 0. 1. 1. 1. 1. 1. 0. 0. 0. 1. 1. 1. 1. 0. 1. 0. 1. 0. 0. 0. 0. 0.
 1. 0. 1. 0. 1. 0. 1. 1. 0. 0. 1. 1. 0. 0. 1. 0. 1. 1. 0. 0. 1. 0. 1. 1.
 1. 1. 1. 1. 1. 1. 1. 0. 0. 1. 1. 1. 0. 1. 1. 0. 1. 1. 0. 0. 1. 0. 1. 0.
 0. 0. 0. 1. 0. 1. 1. 1. 0. 0. 0. 1. 1. 1. 0. 0. 0. 0. 1. 0. 0. 0. 0. 0.
 0. 1. 0. 1. 0. 0. 1. 1. 1. 0. 0. 1. 0. 0. 1. 0. 0. 0. 1. 1. 0. 1. 0. 0.
 1. 0. 0. 1. 0. 0. 0. 1. 0. 0. 0. 0. 1. 0. 1. 1. 1. 1. 1. 0. 1. 0. 1. 0.
 0. 0.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</si>
  <si>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1. 0. 0. 0. 1. 1. 0. 1. 0. 1. 0. 1. 0. 0. 1. 1. 0. 1. 1. 0. 0. 1. 1.
 1. 1. 1. 1. 0. 1. 1. 1. 0. 1. 0. 1. 1. 0. 0. 0. 1. 1. 1. 0. 1. 1. 0. 0.
 1. 0. 0. 1. 1. 1. 1. 1. 0. 0. 0. 1. 1. 1. 1. 0. 1. 0. 1. 0. 0. 0. 0. 0.
 1. 0. 1. 0. 1. 0. 1. 1. 0. 0. 1. 1. 0. 0. 1. 0. 1. 1. 0. 0. 1. 0. 1. 1.
 1. 1. 1. 1. 1. 1. 1. 0. 0. 1. 1. 1. 0. 1. 1. 0. 1. 1. 0. 0. 1. 0. 1. 0.
 0. 0. 0. 1. 0. 1. 1. 1. 0. 0. 0. 1. 1. 1. 0. 0. 0. 0. 1. 0. 0. 0. 0. 0.
 0. 1. 0. 1. 0. 0. 1. 1. 1. 0. 0. 1. 0. 0. 1. 0. 0. 0. 1. 1. 0. 1. 0. 0.
 1. 0. 0. 1. 0. 0. 0. 1. 0. 0. 0. 0. 1. 0. 1. 1. 1. 1. 1. 1. 1. 0. 1. 0.
 0. 0. 1. 1. 1. 1. 0. 1. 0. 1. 0. 0. 0. 0. 0. 0. 1. 1. 0. 0. 0. 0. 0. 1.
 0. 0. 0. 0. 1. 1. 0. 0. 0. 1. 1. 1. 1. 1. 0. 0. 1. 0. 1. 0. 1. 1. 1. 0.
 0. 0. 1. 1. 0. 0.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</si>
  <si>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0. 0. 0. 0. 1. 1. 0. 1. 0. 1. 0. 1. 0. 0. 1. 1. 0. 0. 1. 0. 0. 1. 1.
 1. 1. 1. 1. 0. 1. 1. 1. 0. 1. 0. 1. 1. 0. 0. 0. 1. 1. 1. 0. 1. 1. 0. 0.
 1. 0. 0. 1. 1. 1. 1. 1. 0. 0. 0. 1. 1. 1. 1. 0. 1. 0. 1. 0. 0. 0. 0. 0.
 1. 0. 1. 0. 1. 0. 1. 1. 0. 0. 1. 1. 0. 0. 1. 0. 1. 1. 0. 0. 1. 0. 1. 1.
 1. 1. 1. 1. 1. 1. 1. 0. 0. 1. 1. 1. 0. 1. 1. 0. 1. 1. 0. 0. 1. 0. 1. 0.
 0. 0. 0. 1. 0. 1. 1. 0. 0. 0. 0. 1. 1. 1. 0. 0. 0. 0. 1. 0. 0. 0. 0. 0.
 0. 1. 0. 1. 0. 0. 1. 1. 1. 0. 0. 1. 0. 0. 1. 0. 0. 0. 1. 1. 0. 1. 0. 0.
 1. 0. 0. 1. 0. 0. 0. 1. 0. 0. 0. 0. 1. 0. 1. 1. 1. 1. 1. 1. 1. 0. 1. 0.
 0. 0.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</si>
  <si>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0. 0. 0. 0. 1. 1. 0. 1. 0. 1. 0. 1. 0. 0. 1. 1. 0. 0. 1. 0. 0. 1. 1.
 1. 1. 1. 1. 0. 1. 1. 1. 0. 1. 0. 1. 1. 0. 0. 0. 1. 1. 1. 0. 1. 1. 0. 0.
 1. 0. 0. 1. 1. 1. 1. 1. 0. 0. 0. 1. 1. 1. 1. 0. 1. 0. 1. 0. 0. 0. 0. 0.
 1. 0. 1. 0. 1. 0. 1. 1. 0. 0. 1. 1. 0. 0. 1. 0. 1. 1. 0. 0. 1. 0. 1. 1.
 1. 1. 1. 1. 1. 1. 1. 0. 0. 1. 1. 1. 0. 1. 1. 0. 1. 1. 0. 0. 1. 0. 1. 0.
 0. 0. 0. 1. 0. 1. 1. 1. 0. 0. 0. 1. 1. 1. 0. 0. 0. 0. 1. 0. 0. 0. 1. 0.
 0. 1. 0. 1. 0. 0. 1. 1. 1. 0. 0. 1. 0. 0. 1. 0. 0. 0. 1. 1. 0. 1. 0. 0.
 1. 0. 0. 1. 0. 0. 0. 1. 0. 0. 0. 0. 1. 0. 1. 1. 1. 1. 1. 1. 1. 0. 1. 0.
 0. 0. 1. 1. 1. 1. 0. 1. 0. 1. 0. 0. 0. 0. 0. 0. 1. 1. 0. 0. 0. 0. 0. 1.
 0. 0. 0. 0. 1. 1. 0. 0. 0. 1. 1. 1. 1. 1. 0. 0. 1. 0. 1. 0. 1. 1. 1. 0.
 0. 0. 1. 1. 0. 1. 1. 1. 1. 1. 0. 1. 0. 1. 1.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</si>
  <si>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1. 0. 0. 1. 1. 0.
 1. 0. 0. 0. 0. 1. 1. 0. 1. 0. 1. 0. 1. 0. 0. 1. 1. 0. 0. 1. 0. 0. 1. 1.
 1. 1. 1. 1. 0. 1. 1. 1. 0. 1. 0. 1. 1. 0. 0. 0. 1. 1. 1. 0. 1. 1. 0. 0.
 1. 0. 0. 1. 1. 1. 1. 1. 0. 0. 0. 1. 1. 1. 1. 0. 1. 0. 1. 0. 0. 0. 0. 0.
 1. 0. 1. 0. 1. 0. 1. 1. 0. 0. 1. 1. 0. 0. 1. 0. 1. 1. 0. 0. 1. 0. 1. 1.
 1. 1. 1. 1. 1. 1. 1. 0. 0. 1. 1. 1. 0. 1. 1. 0. 1. 1. 0. 0. 1. 0. 1. 0.
 0. 0. 0. 1. 0. 1. 1. 1. 0. 0. 0. 1. 1. 1. 0. 0. 0. 0. 1. 0. 0. 0. 0. 0.
 0. 1. 0. 1. 0. 0. 1. 1. 1. 0. 0. 1. 0. 0. 1. 0. 0. 0. 1. 1. 0. 1. 0. 0.
 1. 0. 0. 1. 0. 0. 0. 1. 0. 0. 0. 0. 1. 0. 1. 1. 1. 1. 1. 1. 1. 0. 1. 0.
 0. 0.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</si>
  <si>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0. 0. 0. 0. 1. 1. 0. 1. 0. 1. 0. 1. 0. 0. 1. 1. 0. 0. 1. 0. 0. 1. 1.
 1. 1. 1. 1. 0. 1. 1. 1. 0. 1. 0. 1. 1. 0. 0. 0. 1. 1. 1. 0. 1. 1. 1. 0.
 1. 0. 0. 1. 1. 1. 1. 1. 0. 0. 0. 1. 1. 1. 1. 0. 1. 0. 1. 0. 0. 0. 0. 0.
 1. 0. 1. 0. 1. 0. 1. 1. 0. 0. 1. 1. 0. 0. 1. 0. 1. 1. 0. 0. 1. 0. 1. 1.
 1. 1. 1. 1. 1. 1. 1. 0. 0. 1. 1. 1. 0. 1. 1. 0. 1. 1. 0. 0. 1. 0. 1. 0.
 1. 0. 0. 1. 0. 1. 1. 1. 0. 0. 0. 1. 1. 1. 0. 0. 0. 0. 1. 0. 0. 0. 0. 0.
 0. 1. 0. 1. 0. 0. 1. 1. 1. 0. 0. 1. 0. 0. 1. 0. 0. 1. 1. 1. 0. 1. 0. 0.
 1. 0. 0. 1. 0. 0. 0. 1. 0. 0. 0. 0. 1. 0. 1. 1. 1. 1. 1. 1. 1. 0. 1. 0.
 0. 0.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</si>
  <si>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1. 0. 0. 0. 1. 1. 0. 1. 0. 1. 0. 1. 0. 0. 1. 1. 0. 0. 1. 0. 0. 1. 1.
 1. 1. 1. 1. 0. 1. 1. 1. 0. 1. 0. 1. 1. 0. 0. 0. 1. 1. 1. 0. 1. 1. 0. 0.
 1. 0. 0. 1. 1. 1. 1. 1. 0. 0. 0. 1. 1. 1. 1. 0. 1. 0. 1. 0. 0. 0. 0. 0.
 1. 0. 1. 0. 1. 0. 1. 1. 0. 0. 1. 1. 0. 0. 1. 0. 1. 1. 0. 0. 1. 0. 1. 1.
 1. 1. 1. 1. 1. 1. 1. 0. 0. 1. 1. 1. 0. 1. 1. 0. 1. 1. 0. 0. 1. 0. 1. 0.
 0. 0. 0. 1. 0. 1. 1. 1. 0. 0. 0. 1. 1. 1. 0. 0. 0. 0. 1. 0. 0. 0. 0. 0.
 0. 1. 0. 1. 0. 0. 1. 1. 1. 0. 0. 1. 0. 0. 1. 0. 0. 0. 1. 1. 0. 1. 0. 0.
 1. 0. 0. 1. 0. 0. 0. 1. 0. 0. 0. 0. 1. 0. 1. 1. 1. 1. 1. 1. 1. 0. 1. 0.
 0. 0. 1. 1. 1. 1. 0. 1. 0. 1. 0. 0. 0. 0. 0. 0. 1. 1. 0. 0. 0. 0. 0. 1.
 0. 0. 0. 0. 1. 1. 0. 0. 0. 1. 1. 1. 1. 1. 0. 0. 1. 0. 1. 0. 1. 1. 1. 0.
 0. 0. 1. 1. 0. 1. 1. 1. 1. 1. 0. 0.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</si>
  <si>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1. 0. 0. 0. 1. 1. 0. 1. 0. 1. 0. 0. 0. 0. 1. 1. 0. 1. 1. 0. 0. 1. 1.
 1. 1. 1. 1. 0. 1. 1. 1. 0. 1. 0. 1. 1. 0. 0. 0. 1. 1. 1. 0. 1. 1. 0. 0.
 1. 0. 0. 1. 1. 1. 1. 1. 0. 0. 0. 1. 1. 1. 1. 0. 1. 0. 1. 0. 0. 0. 0. 0.
 1. 0. 1. 0. 1. 0. 1. 1. 0. 0. 1. 1. 0. 0. 1. 0. 1. 1. 0. 0. 1. 0. 1. 1.
 1. 1. 1. 1. 1. 1. 1. 0. 0. 1. 1. 1. 0. 1. 1. 0. 1. 1. 0. 0. 1. 0. 1. 0.
 0. 0. 0. 1. 0. 1. 1. 1. 0. 0. 0. 1. 1. 1. 0. 0. 0. 0. 1. 0. 0. 0. 0. 0.
 0. 1. 0. 1. 0. 0. 1. 1. 1. 0. 0. 1. 0. 0. 1. 0. 0. 0. 1. 1. 0. 1. 0. 0.
 1. 0. 0. 1. 0. 0. 0. 1. 0. 0. 0. 0. 1. 0. 1. 1. 1. 1. 1. 1. 1. 0. 1. 0.
 0. 0.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</si>
  <si>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0. 0. 0. 0. 1. 1. 0. 1. 0. 1. 0. 1. 0. 0. 1. 1. 0. 1. 1. 0. 0. 1. 1.
 1. 1. 1. 1. 0. 1. 1. 1. 0. 1. 0. 1. 1. 0. 0. 0. 1. 1. 1. 0. 1. 1. 0. 0.
 1. 0. 0. 1. 1. 1. 1. 1. 0. 0. 0. 1. 1. 1. 1. 0. 1. 0. 1. 0. 0. 0. 0. 0.
 1. 0. 1. 0. 1. 0. 1. 1. 0. 0. 1. 1. 0. 0. 1. 0. 1. 1. 0. 0. 1. 0. 1. 1.
 1. 1. 0. 1. 1. 1. 1. 0. 0. 1. 1. 1. 0. 1. 1. 0. 1. 1. 0. 0. 1. 0. 1. 0.
 0. 0. 0. 1. 0. 1. 1. 1. 0. 0. 0. 1. 1. 1. 0. 0. 0. 0. 1. 0. 0. 0. 0. 0.
 0. 1. 0. 1. 0. 0. 1. 1. 1. 0. 0. 1. 0. 0. 1. 0. 0. 0. 1. 1. 0. 1. 0. 0.
 1. 0. 0. 1. 0. 0. 0. 1. 0. 0. 0. 0. 1. 0. 1. 1. 1. 1. 1. 1. 1. 0. 1. 0.
 0. 0.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</si>
  <si>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1. 0. 0. 0. 1. 1. 0. 1. 0. 1. 0. 1. 0. 0. 1. 1. 0. 0. 1. 0. 0. 1. 1.
 1. 1. 1. 1. 0. 1. 1. 1. 0. 1. 0. 1. 1. 0. 0. 0. 1. 1. 1. 0. 1. 1. 0. 0.
 1. 0. 0. 1. 1. 1. 1. 1. 0. 0. 0. 1. 1. 1. 1. 0. 1. 0. 1. 0. 0. 0. 0. 0.
 1. 0. 1. 0. 1. 0. 1. 1. 0. 0. 1. 1. 0. 0. 1. 0. 1. 1. 0. 0. 1. 0. 1. 1.
 1. 1. 1. 1. 1. 1. 1. 0. 0. 1. 1. 1. 0. 1. 1. 0. 1. 1. 0. 0. 1. 0. 1. 0.
 0. 0. 0. 1. 0. 1. 1. 1. 0. 0. 0. 1. 1. 1. 0. 0. 0. 0. 1. 0. 0. 0. 0. 0.
 0. 1. 0. 1. 0. 0. 1. 1. 1. 0. 0. 1. 0. 0. 1. 0. 0. 0. 1. 1. 0. 1. 0. 0.
 1. 0. 0. 1. 1. 0. 0. 1. 0. 0. 0. 0. 1. 0. 1. 1. 1. 1. 1. 1. 1. 0. 1. 0.
 0. 0.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</si>
  <si>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1. 0. 0. 0. 1. 1. 0. 1. 0. 1. 0. 1. 0. 0. 1. 1. 0. 0. 1. 0. 0. 1. 1.
 1. 1. 1. 1. 0. 1. 1. 1. 0. 1. 0. 1. 1. 0. 0. 0. 1. 1. 1. 0. 1. 1. 0. 0.
 1. 0. 0. 1. 1. 1. 1. 1. 0. 0. 0. 1. 1. 1. 1. 0. 1. 0. 1. 0. 0. 0. 0. 0.
 1. 0. 1. 0. 1. 0. 1. 1. 0. 0. 1. 1. 0. 0. 1. 0. 1. 1. 0. 0. 1. 0. 1. 1.
 1. 1. 1. 1. 1. 1. 1. 0. 0. 1. 1. 1. 0. 1. 1. 0. 1. 1. 0. 0. 1. 0. 1. 0.
 0. 0. 0. 1. 0. 1. 1. 1. 0. 0. 0. 1. 1. 1. 0. 0. 0. 0. 1. 0. 0. 0. 0. 0.
 0. 1. 0. 1. 0. 0. 1. 1. 1. 0. 1. 1. 0. 0. 1. 0. 0. 0. 1. 1. 0. 1. 0. 0.
 1. 0. 0. 1. 0. 0. 0. 1. 0. 0. 0. 0. 1. 0. 1. 1. 1. 1. 1. 1. 1. 0. 1. 0.
 0. 0.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</si>
  <si>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0. 0. 0. 0. 1. 1. 0. 1. 0. 1. 0. 1. 0. 0. 1. 1. 0. 0. 1. 0. 0. 1. 1.
 1. 1. 1. 1. 0. 1. 1. 1. 0. 1. 0. 1. 1. 0. 0. 0. 1. 1. 1. 0. 1. 1. 0. 0.
 1. 0. 0. 1. 1. 1. 1. 1. 0. 0. 0. 1. 1. 1. 1. 0. 1. 0. 1. 0. 0. 0. 0. 0.
 1. 0. 1. 0. 1. 0. 1. 1. 0. 0. 1. 1. 0. 0. 1. 0. 1. 1. 0. 0. 1. 0. 1. 1.
 1. 1. 1. 1. 1. 1. 1. 0. 0. 1. 1. 1. 0. 1. 1. 0. 1. 1. 0. 0. 1. 0. 1. 0.
 0. 0. 0. 1. 0. 1. 1. 1. 0. 0. 0. 1. 1. 1. 0. 0. 0. 0. 1. 0. 0. 0. 0. 0.
 0. 1. 0. 1. 0. 0. 1. 1. 1. 0. 0. 1. 0. 0. 1. 0. 0. 0. 1. 1. 0. 1. 0. 0.
 1. 0. 0. 1. 0. 0. 0. 1. 0. 0. 0. 0. 1. 0. 1. 1. 1. 1. 1. 1. 1. 0. 1. 0.
 0. 0.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</si>
  <si>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1. 0. 0. 0.
 0. 1. 1. 0. 1. 0. 1. 0. 0. 0. 0. 1. 1. 0. 0. 1. 0. 0. 0. 0. 0. 1. 1. 0.
 1. 0. 0. 0. 0. 1. 1. 0. 1. 0. 1. 0. 1. 0. 0. 1. 1. 0. 1. 1. 0. 0. 1. 1.
 1. 1. 1. 1. 0. 1. 1. 1. 0. 1. 0. 1. 1. 0. 0. 0. 1. 1. 1. 0. 1. 1. 0. 0.
 1. 0. 0. 1. 1. 1. 1. 1. 0. 0. 0. 1. 1. 1. 1. 0. 1. 0. 1. 0. 0. 0. 0. 0.
 1. 0. 1. 0. 1. 0. 1. 1. 0. 0. 1. 1. 0. 0. 1. 0. 1. 1. 0. 0. 1. 0. 1. 1.
 1. 1. 1. 1. 1. 1. 1. 0. 0. 1. 1. 1. 0. 1. 1. 0. 1. 1. 0. 0. 1. 0. 1. 0.
 0. 0. 0. 1. 0. 1. 1. 1. 0. 0. 0. 1. 1. 1. 0. 0. 0. 0. 1. 0. 0. 0. 0. 0.
 0. 1. 0. 1. 0. 0. 1. 1. 1. 0. 0. 1. 0. 0. 1. 0. 0. 0. 1. 1. 0. 1. 0. 0.
 1. 0. 0. 1. 0. 0. 0. 1. 0. 0. 0. 0. 1. 0. 1. 1. 1. 1. 1. 1. 1. 0. 1. 0.
 0. 0.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</si>
  <si>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0. 0. 0. 0. 1. 1. 0. 1. 0. 1. 0. 1. 0. 0. 1. 1. 0. 0. 1. 0. 0. 1. 1.
 1. 1. 1. 1. 0. 1. 1. 1. 0. 1. 0. 1. 1. 0. 0. 0. 1. 1. 1. 0. 1. 1. 0. 0.
 1. 0. 0. 1. 1. 1. 1. 1. 0. 0. 0. 1. 1. 1. 1. 0. 1. 0. 1. 0. 0. 0. 0. 0.
 1. 0. 1. 0. 1. 0. 1. 1. 0. 0. 1. 1. 0. 0. 1. 0. 1. 1. 0. 0. 1. 0. 1. 1.
 1. 1. 1. 1. 1. 1. 1. 0. 0. 1. 1. 1. 0. 1. 1. 0. 1. 1. 0. 0. 1. 0. 1. 0.
 1. 0. 0. 1. 0. 1. 1. 1. 0. 0. 0. 1. 1. 1. 0. 0. 0. 0. 1. 0. 0. 0. 0. 0.
 0. 1. 0. 1. 0. 0. 1. 1. 1. 0. 0. 1. 0. 0. 1. 0. 0. 0. 1. 1. 0. 1. 0. 0.
 1. 0. 0. 1. 0. 0. 0. 1. 0. 0. 0. 0. 1. 0. 1. 1. 1. 1. 1. 1. 1. 0. 1. 0.
 0. 0.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</si>
  <si>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0. 0. 0. 0. 1. 1. 0. 1. 0. 1. 0. 1. 0. 0. 1. 1. 0. 0. 1. 0. 0. 1. 1.
 1. 1. 1. 1. 0. 1. 1. 1. 0. 1. 0. 1. 1. 0. 0. 0. 1. 1. 1. 0. 1. 1. 0. 0.
 1. 0. 0. 1. 1. 1. 1. 1. 0. 0. 0. 1. 1. 1. 1. 0. 1. 0. 1. 0. 0. 0. 0. 0.
 1. 0. 1. 0. 1. 0. 1. 1. 0. 0. 1. 1. 0. 0. 1. 0. 1. 1. 0. 0. 1. 0. 1. 1.
 1. 1. 1. 1. 1. 1. 1. 0. 0. 1. 1. 1. 0. 1. 1. 0. 1. 1. 0. 0. 1. 0. 1. 0.
 1. 0. 0. 1. 0. 1. 1. 0. 0. 0. 0. 1. 1. 1. 0. 0. 0. 0. 1. 0. 0. 0. 0. 0.
 0. 1. 0. 1. 0. 0. 1. 1. 1. 0. 1. 1. 0. 0. 1. 0. 0. 0. 1. 1. 0. 1. 0. 0.
 1. 0. 0. 1. 0. 0. 0. 1. 0. 0. 0. 0. 1. 0. 1. 1. 1. 1. 1. 1. 1. 0. 1. 0.
 0. 0.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</si>
  <si>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0. 0. 0. 0. 1. 1. 0. 1. 0. 1. 0. 1. 0. 0. 1. 1. 0. 0. 1. 0. 0. 1. 1.
 1. 1. 1. 1. 0. 1. 1. 1. 0. 1. 0. 1. 0. 0. 0. 0. 1. 1. 1. 0. 1. 1. 1. 0.
 1. 0. 0. 1. 1. 1. 1. 1. 0. 0. 0. 1. 1. 1. 1. 0. 1. 0. 1. 0. 0. 0. 0. 0.
 1. 0. 1. 0. 1. 0. 1. 1. 0. 0. 1. 1. 0. 0. 1. 0. 1. 1. 0. 0. 1. 0. 1. 1.
 1. 1. 1. 1. 1. 1. 1. 0. 0. 1. 1. 1. 0. 1. 1. 0. 1. 1. 0. 0. 1. 0. 1. 0.
 0. 0. 0. 1. 0. 1. 1. 0. 0. 0. 0. 1. 1. 1. 0. 0. 0. 0. 1. 0. 0. 0. 0. 0.
 0. 1. 0. 1. 0. 0. 1. 1. 1. 0. 0. 1. 0. 0. 1. 0. 0. 0. 1. 1. 0. 1. 0. 0.
 1. 0. 0. 1. 0. 0. 0. 1. 0. 0. 0. 0. 1. 0. 1. 1. 1. 1. 1. 1. 1. 0. 1. 0.
 0. 0. 1. 1. 1. 1. 0. 1. 0. 1. 0. 0. 0. 0. 0. 0. 1. 1. 0. 0. 0. 0. 0. 1.
 0. 0. 0. 0. 1. 1. 0. 0. 0. 1. 1. 1. 1. 1. 0. 0. 1. 0. 1. 0. 1. 1. 1. 0.
 0. 0. 1. 1. 0. 1. 1. 1. 1. 1. 0. 1. 0. 1. 0. 0. 0. 0. 0. 1. 0.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</si>
  <si>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0. 0. 0. 0. 1. 1. 0. 1. 0. 1. 0. 1. 0. 0. 1. 1. 0. 0. 1. 0. 0. 1. 1.
 1. 1. 1. 1. 0. 1. 1. 1. 0. 1. 0. 1. 1. 0. 0. 0. 1. 1. 1. 0. 1. 1. 1. 0.
 1. 0. 0. 1. 1. 1. 1. 1. 0. 0. 0. 1. 1. 1. 1. 0. 1. 0. 1. 0. 0. 0. 0. 0.
 1. 0. 1. 0. 1. 0. 1. 1. 0. 0. 1. 1. 0. 0. 1. 0. 1. 1. 0. 0. 1. 0. 1. 1.
 1. 1. 1. 1. 1. 1. 1. 0. 0. 1. 1. 1. 0. 1. 1. 0. 1. 1. 0. 0. 1. 0. 1. 0.
 1. 0. 0. 1. 0. 1. 1. 0. 0. 0. 0. 1. 1. 1. 0. 0. 0. 0. 1. 0. 0. 0. 0. 0.
 0. 1. 0. 1. 0. 0. 1. 1. 1. 0. 0. 1. 0. 0. 1. 0. 0. 0. 1. 1. 0. 1. 0. 0.
 1. 0. 0. 1. 0. 0. 0. 1. 0. 0. 0. 0. 1. 0. 1. 1. 1. 1. 1. 1. 1. 0. 1. 0.
 0. 0.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</si>
  <si>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0. 0. 0. 0. 1. 1. 0. 1. 0. 1. 0. 1. 0. 0. 1. 1. 0. 0. 1. 0. 0. 1. 1.
 1. 1. 1. 1. 0. 1. 1. 1. 0. 1. 0. 1. 1. 0. 0. 0. 1. 1. 1. 0. 1. 1. 0. 0.
 1. 0. 0. 1. 1. 1. 1. 1. 0. 0. 0. 1. 1. 1. 1. 0. 1. 0. 1. 0. 0. 0. 0. 0.
 1. 0. 1. 0. 1. 0. 1. 1. 0. 0. 1. 1. 0. 0. 1. 0. 1. 1. 0. 0. 1. 0. 1. 1.
 1. 1. 1. 1. 1. 1. 1. 0. 0. 1. 1. 1. 0. 1. 1. 0. 1. 1. 0. 0. 1. 0. 1. 0.
 0. 0. 0. 1. 0. 1. 1. 1. 0. 0. 0. 1. 1. 1. 0. 0. 0. 0. 1. 0. 0. 0. 0. 0.
 0. 1. 0. 1. 0. 0. 1. 1. 1. 0. 0. 1. 0. 0. 1. 0. 0. 0. 1. 1. 0. 1. 0. 0.
 1. 0. 0. 1. 0. 0. 0. 1. 0. 0. 0. 0. 1. 0. 1. 1. 1. 1. 1. 1. 1. 0. 1. 0.
 0. 0. 1. 1. 1. 1. 0. 1. 0. 1. 0. 0. 0. 0. 0. 0. 1. 1. 0. 0. 0. 0. 0. 1.
 0. 0. 0. 0. 1. 1. 0. 0. 0. 1. 1. 1. 1. 1. 0. 0. 1. 0. 1. 0. 1. 1. 1. 0.
 0. 0. 1. 1. 0. 1. 1. 0.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</si>
  <si>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0. 0. 0. 0. 1. 1. 0. 1. 0. 1. 0. 1. 0. 0. 1. 1. 0. 0. 1. 0. 0. 1. 1.
 1. 1. 1. 1. 0. 1. 1. 1. 0. 1. 0. 1. 1. 0. 0. 0. 1. 1. 1. 0. 1. 1. 1. 0.
 1. 0. 0. 1. 1. 1. 1. 1. 0. 0. 0. 1. 1. 1. 1. 0. 1. 0. 1. 0. 0. 0. 0. 0.
 1. 0. 1. 0. 1. 0. 1. 1. 0. 0. 1. 1. 0. 0. 1. 0. 1. 1. 0. 0. 1. 0. 1. 1.
 1. 1. 1. 1. 1. 1. 1. 0. 0. 1. 1. 1. 0. 1. 1. 0. 1. 1. 0. 0. 1. 0. 1. 0.
 1. 0. 0. 1. 0. 1. 1. 1. 0. 0. 0. 1. 1. 1. 0. 0. 0. 0. 1. 0. 0. 0. 0. 0.
 0. 1. 0. 1. 0. 0. 1. 1. 1. 0. 0. 1. 0. 0. 1. 0. 0. 0. 1. 1. 0. 1. 0. 0.
 1. 0. 0. 1. 0. 0. 0. 1. 0. 0. 0. 0. 1. 0. 1. 1. 1. 1. 1. 1. 1. 0. 1. 0.
 0. 0.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</si>
  <si>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0. 1. 0. 0. 1. 0. 0. 0. 0. 0. 1. 1. 0.
 1. 0. 0. 0. 0. 1. 1. 0. 1. 0. 1. 0. 1. 0. 0. 1. 1. 0. 0. 1. 0. 0. 1. 1.
 1. 1. 1. 1. 0. 1. 1. 1. 0. 1. 0. 1. 1. 0. 0. 0. 1. 1. 1. 0. 1. 1. 1. 0.
 1. 0. 0. 1. 1. 1. 1. 1. 0. 0. 0. 1. 1. 1. 1. 0. 1. 0. 1. 0. 0. 0. 0. 0.
 1. 0. 1. 0. 1. 0. 1. 1. 0. 0. 1. 1. 0. 0. 1. 0. 1. 1. 0. 0. 1. 0. 1. 1.
 1. 1. 1. 1. 1. 1. 1. 0. 0. 1. 1. 1. 0. 1. 1. 0. 1. 1. 0. 0. 1. 0. 1. 0.
 0. 0. 0. 1. 0. 1. 1. 0. 0. 1. 0. 1. 1. 1. 0. 0. 0. 0. 1. 0. 0. 0. 0. 0.
 0. 1. 0. 1. 0. 0. 1. 1. 1. 0. 0. 1. 0. 0. 1. 0. 0. 1. 1. 1. 0. 1. 0. 0.
 1. 0. 0. 1. 0. 0. 0. 1. 0. 0. 0. 0. 1. 0. 1. 1. 1. 1. 1. 1. 1. 0. 1. 0.
 0. 0.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</si>
  <si>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0. 0. 0. 0. 1. 1. 0. 1. 0. 1. 0. 1. 0. 0. 1. 1. 0. 0. 1. 0. 0. 1. 1.
 1. 1. 1. 1. 0. 1. 1. 1. 0. 1. 0. 1. 1. 0. 0. 0. 1. 1. 1. 0. 1. 1. 1. 0.
 1. 0. 0. 1. 1. 1. 1. 1. 0. 0. 0. 1. 1. 1. 1. 0. 1. 0. 1. 0. 0. 0. 0. 0.
 1. 0. 1. 0. 1. 0. 1. 1. 0. 0. 1. 1. 0. 0. 1. 0. 1. 1. 0. 0. 1. 0. 1. 1.
 1. 1. 1. 1. 1. 1. 1. 0. 0. 1. 1. 1. 0. 1. 1. 0. 1. 1. 0. 0. 1. 0. 1. 0.
 0. 0. 0. 1. 0. 1. 1. 0. 0. 0. 0. 1. 1. 1. 0. 0. 0. 0. 1. 0. 0. 0. 0. 0.
 0. 1. 0. 1. 0. 0. 1. 1. 1. 0. 0. 1. 0. 0. 1. 0. 0. 1. 1. 1. 0. 1. 0. 0.
 1. 0. 0. 1. 0. 0. 0. 1. 0. 0. 0. 0. 1. 0. 1. 1. 1. 1. 1. 1. 1. 0. 1. 0.
 0. 0.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</si>
  <si>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0. 0. 0. 0. 1. 1. 0. 1. 0. 1. 0. 1. 0. 0. 1. 1. 0. 0. 1. 0. 0. 1. 1.
 1. 1. 1. 1. 0. 1. 1. 1. 0. 1. 0. 1. 1. 0. 0. 0. 1. 1. 1. 0. 1. 1. 0. 0.
 1. 0. 0. 1. 1. 1. 1. 1. 0. 0. 0. 1. 1. 1. 1. 0. 1. 0. 1. 0. 0. 0. 0. 0.
 1. 0. 1. 0. 1. 0. 1. 1. 0. 0. 1. 1. 0. 0. 1. 0. 1. 1. 0. 0. 1. 0. 1. 1.
 1. 1. 1. 1. 1. 1. 1. 0. 0. 1. 1. 1. 0. 1. 1. 0. 1. 1. 0. 0. 1. 0. 1. 0.
 1. 0. 0. 1. 0. 1. 1. 1. 0. 0. 0. 1. 1. 1. 0. 0. 0. 0. 1. 0. 0. 0. 0. 0.
 0. 1. 0. 1. 0. 0. 1. 1. 1. 0. 0. 1. 0. 0. 1. 0. 0. 1. 1. 1. 0. 1. 0. 0.
 1. 0. 0. 1. 0. 0. 0. 1. 0. 0. 0. 0. 1. 0. 1. 1. 1. 1. 1. 1. 1. 0. 1. 0.
 0. 0.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</si>
  <si>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0. 0. 0. 0. 1. 1. 0. 1. 0. 1. 0. 1. 0. 0. 1. 1. 0. 0. 1. 0. 0. 1. 1.
 1. 1. 1. 1. 0. 1. 1. 1. 0. 1. 0. 1. 1. 0. 0. 0. 1. 1. 1. 0. 1. 1. 1. 1.
 1. 0. 0. 1. 1. 1. 1. 1. 0. 0. 0. 1. 1. 1. 1. 0. 1. 0. 1. 0. 0. 0. 0. 0.
 1. 0. 1. 0. 1. 0. 1. 1. 0. 0. 1. 1. 0. 0. 1. 0. 1. 1. 0. 0. 1. 0. 1. 1.
 1. 1. 1. 1. 1. 1. 1. 0. 0. 1. 1. 1. 0. 1. 1. 0. 1. 1. 0. 0. 1. 0. 1. 0.
 0. 0. 0. 1. 0. 1. 1. 1. 0. 0. 0. 1. 1. 1. 0. 0. 0. 0. 1. 0. 0. 0. 0. 0.
 0. 1. 0. 1. 0. 0. 1. 1. 1. 0. 0. 1. 0. 0. 1. 0. 0. 1. 1. 1. 0. 1. 0. 0.
 1. 0. 0. 1. 0. 0. 0. 1. 0. 0. 0. 0. 1. 0. 1. 1. 1. 1. 1. 1. 1. 0. 1. 0.
 0. 1.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</si>
  <si>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0. 0. 0. 0. 1. 1. 0. 1. 0. 1. 0. 1. 0. 0. 1. 1. 0. 0. 1. 0. 0. 1. 1.
 1. 1. 1. 1. 0. 1. 1. 1. 0. 1. 0. 1. 1. 0. 0. 0. 1. 1. 1. 0. 1. 1. 0. 0.
 1. 0. 0. 1. 1. 1. 1. 1. 0. 0. 0. 1. 1. 1. 1. 0. 1. 0. 1. 0. 0. 0. 0. 0.
 1. 0. 1. 0. 1. 0. 1. 1. 0. 0. 1. 1. 0. 0. 1. 0. 1. 1. 0. 0. 1. 1. 1. 1.
 1. 1. 1. 1. 1. 1. 1. 0. 0. 1. 1. 1. 0. 1. 1. 0. 1. 1. 0. 0. 1. 0. 1. 0.
 1. 0. 0. 1. 0. 1. 1. 1. 0. 0. 0. 1. 1. 1. 0. 0. 0. 0. 1. 0. 0. 0. 0. 0.
 0. 1. 0. 1. 0. 0. 1. 1. 1. 0. 0. 1. 0. 0. 1. 0. 0. 0. 1. 1. 0. 1. 0. 0.
 1. 0. 0. 1. 0. 0. 0. 1. 0. 0. 0. 0. 1. 0. 1. 1. 1. 1. 1. 1. 1. 0. 1. 0.
 0. 0.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</si>
  <si>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0. 0. 0. 0. 1. 1. 0. 1. 0. 1. 0. 1. 0. 0. 1. 1. 0. 0. 1. 0. 0. 1. 1.
 1. 1. 1. 1. 0. 1. 1. 1. 0. 1. 0. 1. 1. 0. 0. 0. 1. 1. 1. 0. 1. 1. 0. 0.
 1. 0. 0. 1. 1. 1. 1. 1. 0. 0. 0. 1. 1. 1. 1. 0. 1. 0. 1. 0. 0. 0. 0. 0.
 1. 0. 1. 0. 1. 0. 1. 1. 0. 0. 1. 1. 0. 0. 1. 0. 1. 1. 0. 0. 1. 0. 1. 1.
 1. 1. 1. 1. 1. 1. 1. 0. 0. 1. 1. 1. 0. 1. 1. 0. 1. 1. 0. 0. 1. 0. 1. 0.
 1. 0. 0. 1. 0. 1. 1. 1. 0. 0. 0. 1. 1. 1. 0. 0. 0. 0. 1. 0. 0. 0. 0. 0.
 0. 1. 0. 1. 0. 0. 1. 1. 1. 0. 0. 1. 0. 0. 1. 0. 0. 0. 1. 1. 0. 1. 0. 0.
 1. 1. 0. 1. 0. 0. 0. 1. 0. 0. 0. 0. 1. 0. 1. 1. 1. 1. 1. 1. 1. 0. 1. 0.
 0. 0.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</si>
  <si>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0. 0. 0. 0. 1. 1. 0. 1. 0. 1. 0. 1. 0. 0. 1. 1. 0. 0. 1. 0. 0. 1. 1.
 1. 1. 1. 1. 0. 1. 1. 1. 0. 1. 0. 1. 1. 0. 0. 0. 0. 1. 1. 0. 1. 1. 0. 0.
 1. 0. 0. 1. 1. 1. 1. 1. 0. 0. 0. 1. 1. 1. 1. 0. 1. 0. 1. 0. 0. 0. 0. 0.
 1. 0. 1. 0. 1. 0. 0. 1. 0. 0. 1. 1. 0. 0. 1. 0. 1. 1. 0. 0. 1. 1. 1. 1.
 1. 1. 1. 1. 1. 1. 1. 0. 0. 1. 1. 1. 0. 1. 1. 0. 1. 1. 0. 0. 1. 0. 1. 0.
 1. 0. 0. 1. 0. 1. 1. 1. 0. 0. 0. 1. 1. 1. 0. 0. 0. 0. 1. 0. 0. 0. 0. 0.
 0. 1. 0. 1. 0. 0. 1. 1. 1. 0. 0. 1. 0. 0. 1. 0. 0. 0. 1. 1. 0. 1. 0. 0.
 1. 0. 0. 1. 0. 0. 0. 1. 0. 0. 0. 0. 1. 0. 1. 1. 1. 1. 1. 1. 1. 0. 1. 0.
 0. 0.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</si>
  <si>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0. 0. 0. 0. 1. 1. 0. 1. 0. 1. 0. 1. 0. 0. 1. 1. 0. 0. 1. 0. 0. 1. 1.
 1. 1. 1. 1. 0. 1. 1. 0. 0. 1. 0. 1. 1. 0. 0. 0. 1. 1. 1. 0. 1. 1. 0. 0.
 1. 0. 0. 1. 1. 1. 1. 1. 0. 0. 0. 1. 1. 1. 1. 0. 1. 0. 1. 0. 0. 0. 0. 0.
 1. 0. 1. 0. 1. 0. 1. 1. 0. 0. 1. 1. 0. 0. 1. 0. 1. 1. 0. 0. 1. 0. 1. 1.
 1. 1. 1. 1. 1. 1. 1. 0. 0. 1. 1. 1. 0. 1. 1. 0. 1. 0. 0. 0. 1. 0. 1. 0.
 1. 0. 0. 1. 0. 1. 1. 1. 0. 0. 0. 1. 1. 1. 0. 0. 0. 0. 1. 0. 0. 0. 0. 0.
 0. 1. 0. 1. 0. 0. 1. 1. 1. 0. 0. 1. 0. 0. 1. 0. 0. 0. 1. 1. 0. 1. 0. 0.
 1. 0. 0. 1. 0. 0. 0. 1. 0. 0. 0. 0. 1. 0. 1. 1. 1. 1. 1. 1. 1. 0. 1. 0.
 0. 0.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</si>
  <si>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1. 0. 1. 0. 0. 0. 0. 0. 1. 1. 0.
 1. 0. 0. 0. 0. 1. 1. 0. 1. 0. 1. 0. 1. 0. 0. 1. 1. 0. 0. 1. 0. 0. 1. 1.
 1. 1. 1. 1. 0. 1. 1. 1. 0. 1. 0. 1. 1. 0. 0. 0. 1. 1. 1. 0. 1. 1. 0. 0.
 1. 0. 0. 1. 1. 1. 1. 1. 0. 0. 0. 1. 1. 1. 1. 0. 1. 0. 1. 0. 0. 0. 0. 0.
 1. 0. 1. 0. 1. 0. 1. 1. 0. 0. 1. 1. 0. 0. 1. 0. 1. 1. 0. 0. 1. 1. 1. 1.
 1. 1. 1. 1. 1. 1. 1. 0. 0. 1. 1. 1. 0. 1. 1. 0. 1. 1. 0. 0. 1. 0. 1. 0.
 1. 0. 0. 1. 0. 1. 1. 1. 0. 0. 0. 1. 1. 1. 0. 0. 0. 0. 1. 0. 0. 0. 0. 0.
 0. 1. 0. 1. 0. 0. 1. 1. 1. 0. 0. 1. 0. 0. 1. 0. 0. 0. 1. 1. 0. 1. 0. 0.
 1. 0. 0. 1. 0. 0. 0. 1. 0. 0. 0. 0. 1. 0. 1. 1. 1. 1. 1. 1. 1. 0. 1. 0.
 0. 0.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</si>
  <si>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0. 0. 0. 0. 1. 1. 0. 1. 0. 1. 0. 1. 0. 0. 1. 1. 0. 0. 1. 0. 0. 1. 1.
 1. 1. 1. 1. 0. 1. 1. 1. 0. 1. 0. 1. 1. 0. 0. 0. 1. 1. 1. 0. 1. 1. 0. 0.
 1. 0. 0. 1. 1. 1. 1. 1. 0. 0. 0. 1. 1. 1. 1. 0. 1. 0. 1. 0. 0. 0. 0. 0.
 1. 0. 1. 0. 1. 0. 1. 1. 0. 0. 1. 1. 0. 0. 1. 0. 1. 1. 0. 0. 1. 1. 1. 1.
 1. 1. 1. 1. 1. 1. 1. 0. 0. 1. 1. 1. 0. 1. 1. 0. 1. 1. 0. 0. 1. 0. 1. 0.
 1. 0. 0. 1. 0. 1. 1. 1. 0. 0. 0. 1. 1. 1. 0. 0. 0. 0. 1. 0. 0. 0. 0. 0.
 0. 1. 0. 1. 0. 0. 1. 1. 1. 0. 0. 1. 0. 0. 1. 0. 0. 0. 1. 1. 0. 1. 0. 0.
 1. 0. 0. 1. 0. 0. 0. 1. 0. 0. 0. 0. 1. 0. 1. 1. 1. 1. 1. 1. 1. 0. 1. 0.
 0. 0. 1. 1. 1. 1. 0. 1. 0. 1. 0. 0. 0. 0. 0. 0. 1. 1. 0. 0. 0. 0. 0. 1.
 0. 0. 0. 0. 1. 1. 0. 0. 0. 1. 1. 1. 1. 1. 0. 0. 1. 0. 1. 0. 1. 0.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</si>
  <si>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0. 0. 0. 0. 1. 1. 0. 1. 0. 1. 0. 1. 0. 0. 1. 1. 0. 0. 1. 0. 0. 1. 1.
 1. 1. 1. 1. 0. 1. 1. 1. 0. 1. 0. 1. 1. 0. 0. 0. 1. 1. 1. 0. 1. 1. 0. 0.
 1. 0. 0. 1. 1. 1. 1. 1. 0. 0. 0. 1. 1. 1. 1. 0. 1. 0. 1. 0. 1. 0. 0. 0.
 1. 0. 1. 0. 1. 0. 1. 1. 0. 0. 1. 1. 0. 0. 1. 0. 1. 1. 0. 0. 1. 1. 1. 1.
 1. 1. 1. 1. 1. 1. 1. 0. 0. 1. 1. 1. 0. 1. 1. 0. 1. 1. 0. 0. 1. 0. 1. 0.
 1. 0. 0. 1. 0. 1. 1. 1. 0. 0. 1. 1. 1. 1. 0. 0. 0. 0. 1. 0. 0. 0. 0. 0.
 0. 1. 0. 1. 0. 0. 1. 1. 1. 0. 0. 1. 0. 0. 1. 0. 0. 0. 1. 1. 0. 1. 0. 0.
 1. 0. 0. 1. 0. 0. 0. 1. 0. 0. 0. 0. 1. 0. 1. 1. 1. 1. 1. 1. 1. 0. 1. 0.
 0. 0. 1. 1. 1. 1. 0. 1. 0. 1. 0. 0. 0. 0. 0. 0. 1. 1. 0. 0. 0. 0. 0. 1.
 0. 0. 0. 0. 1. 1. 0. 0. 0. 1. 1. 1. 1. 1. 0. 0. 1. 0. 1. 0. 1. 0.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</si>
  <si>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[0. 0. 1. 0. 1. 0. 0. 0. 1. 0. 1. 0. 0. 0. 0. 0. 0. 0. 1. 1. 0. 0. 0. 0.
 0. 1. 1. 0. 1. 0. 1. 0. 0. 0. 0. 1. 1. 0. 0. 1. 0. 0. 0. 0. 0. 1. 1. 0.
 1. 0. 0. 0. 0. 1. 1. 0. 1. 0. 1. 0. 1. 0. 0. 1. 1. 0. 0. 1. 0. 0. 1. 1.
 1. 1. 1. 1. 0. 1. 1. 1. 0. 1. 0. 1. 1. 0. 0. 0. 1. 1. 1. 0. 1. 1. 0. 0.
 1. 0. 0. 1. 1. 1. 1. 1. 0. 0. 0. 1. 1. 1. 1. 0. 1. 0. 1. 0. 0. 0. 0. 0.
 1. 0. 1. 0. 1. 0. 1. 1. 0. 0. 1. 1. 0. 0. 1. 0. 1. 1. 0. 0. 1. 1. 1. 1.
 1. 1. 1. 1. 1. 1. 1. 0. 0. 1. 1. 1. 0. 1. 1. 0. 1. 1. 0. 0. 1. 0. 1. 0.
 1. 0. 0. 1. 0. 1. 1. 1. 0. 0. 1. 1. 1. 1. 0. 0. 0. 0. 1. 0. 0. 0. 0. 0.
 0. 1. 0. 1. 0. 0. 1. 1. 1. 0. 0. 1. 0. 0. 1. 0. 0. 0. 1. 1. 0. 1. 0. 0.
 1. 0. 0. 1. 0. 0. 0. 1. 0. 0. 0. 0. 1. 0. 1. 1. 1. 1. 1. 1. 1. 0. 1. 0.
 0. 0. 1. 1. 1. 1. 0. 1. 0. 1. 0. 0. 0. 0. 0. 0. 1. 1. 0. 0. 0. 0. 0. 1.
 0. 0. 0. 0. 1. 1. 0. 0. 0. 1. 1. 1. 1. 1. 0. 0. 1. 0. 1. 0. 1. 1. 1. 0.
 0. 0. 1. 1. 0. 1. 1. 1. 1. 1. 0. 1. 0. 1. 0. 0. 0. 0. 0. 1. 1. 1. 0. 1.
 1. 1. 1. 1. 0. 0. 0. 0. 1. 0. 1. 0. 1. 0. 1. 0. 0. 1. 1. 1. 1. 1. 0. 1.
 0. 0. 1. 1. 0. 0. 1. 1. 1. 0. 0. 1. 0. 0. 0. 1. 0. 0. 1. 1. 1. 0. 1. 0.
 0. 1. 1. 0. 1. 1. 1. 1. 0. 1. 1. 0. 1. 1. 0. 1. 0. 0. 1. 1. 1. 1. 1. 0.
 1. 0. 1. 0. 1. 0. 1. 0. 0. 0. 1. 1. 1. 0. 1. 0. 0. 0. 1. 0. 1. 0. 0. 1.
 0. 1. 0. 0. 1. 0. 0. 0. 0. 1. 1. 0. 0. 0. 1. 0. 1. 1. 1. 0.]</t>
  </si>
  <si>
    <t>[1 0 0 1 0 0 1 1 0 0 0 1 0 0 0 0 1 0 1 0 1 1 0 0 1 0 0 0 0 0 0 0 1 1 1 1 0
 1 0 0 1 1 1 0 0 1 0 1 0 1 0 0 1 1 0 1 1 0 1 1 0 0 0 0 1 1 1 0 1 0 0 0 1 0
 1 0 1 1 0 1 1 1 0 0 1 0 1 0 1 0 1 0 0 0 0 0 1 0 0 1 1 0 1 1 0 0 0 0 0 0 0
 0 1 1 0 1 0 1 0 1 1 1 0 0 0 1 0 1 1 1 0 1 1 0 1 0 0 1 1 1 0 1 1 1 1 0 0 1
 1 0 1 0 0 0 0 0 1 0 0 1 0 0 1 1 0 0 1 1 0 1 0 0 0 1 0 1 0 1 1 0 0 1 0 1 0
 1 1 0 0 0 1 1 0 0 1 1 0 0 1 0 0 0 0 0 1 0 1 0 1 0 0 1 0 1 1 0 1 1 1 1 1 0
 0 1 1 0 1 0 1 0 1 0 0 1 0 1 0 1 1 0 0 1 0 1 0 1 1 1 0 1 0 0 1 1 1 1 0 1 1
 1 1 1 1 1 0 0 1 1 0 1 0 1 1 0 0 1 1 0 1 0 0 1 0 1 1 0 0 1 1 1 0 1 0 0 1 1
 0 0 0 1 1 1 0 0 0 1 1 0 1 0 0 1 1 1 1 1 0 0 1 0 1 1 0 1 1 1 0 0 1 1 1 0 1
 0 0 1 1 0 1 0 0 1 1 1 0 0 1 0 1 1 0 1 1 0 1 0 0 0 0 0 1 0 0 0 0 0 1 1 0 1
 0 1 0 1 0 1 0 1 0 0 0 0 0 0 1 0 1 1 0 1 1 0 1 1 0 1 0 0 1 1 0 0 0 0 1 1 0
 0 0 0 0 1 1 1 0 0 1 1 1 1 1 1 0 1 0 0 0 0]</t>
  </si>
  <si>
    <t>[1. 1. 0. 0. 1. 1. 0. 1. 0. 0. 0. 1. 1. 0. 0. 0. 0. 1. 0. 1. 1. 0. 1. 0.
 1. 0. 1. 1. 1. 1. 1. 0. 0. 0. 1. 1. 0. 0. 1. 0. 1. 1. 1. 1. 0. 0. 1. 1.
 0. 1. 1. 0. 1. 0. 1. 1. 1. 0. 1. 1. 0. 1. 1. 1. 1. 1. 0. 0. 0. 0. 0. 1.
 0. 1. 0. 1. 0. 0. 0. 0. 1. 1. 0. 0. 1. 0. 0. 0. 1. 1. 1. 0. 1. 0. 0. 0.
 0. 0. 1. 1. 1. 1. 0. 1. 1. 0. 1. 1. 1. 1. 0. 0. 1. 0. 1. 0. 0. 1. 1. 1.
 0. 0. 1. 0. 1. 0. 1. 0. 0. 1. 0. 0. 0. 0. 1. 1. 0. 0. 1. 1. 1. 1. 0. 1.
 0. 1. 1. 0. 1. 1. 0. 0. 0. 0. 0. 0. 1. 1. 0. 0. 0. 1. 0. 0. 0. 0. 0. 1.
 0. 0. 0. 0. 0. 0. 1. 1. 0. 1. 0. 1. 0. 1. 0. 1. 1. 0. 1. 0. 0. 0. 1. 0.
 1. 0. 1. 1. 0. 0. 1. 1. 1. 1. 1. 1. 0. 1. 1. 0. 1. 0. 1. 1. 0. 0. 0. 1.
 0. 1. 0. 0. 0. 1. 1. 1. 0. 1. 1. 1. 1. 0. 0. 1. 0. 0. 1. 0. 1. 1. 1. 1.
 1. 0. 0. 0. 0. 0. 1. 1. 1. 1. 1. 1. 0. 0. 0. 1. 0. 1. 0. 1. 1. 0. 0. 0.
 0. 0. 1. 1. 1. 1. 0. 0. 1. 1. 0. 0. 0. 1. 1. 1. 1. 0. 0. 1. 0. 0. 0. 1.
 0. 1. 0. 0. 0. 1. 0. 1. 1. 0. 1. 0. 0. 0. 0. 1. 0. 0. 1. 0. 1. 0. 1. 0.
 1. 1. 0. 1. 1. 0. 0. 0. 0. 0. 1. 1. 0. 1. 1. 1. 1. 1. 0. 0. 1. 1. 1. 0.
 1. 1. 1. 1. 0. 0. 1. 0. 0. 1. 0. 0. 0. 0. 0. 0. 0. 0. 1. 1. 0. 1. 0. 1.
 0. 0. 1. 1. 1. 0. 0. 1. 1. 0. 0. 0. 0. 1. 0. 0. 0. 0. 0. 1. 0. 1. 1. 0.
 0. 0. 1. 0. 0. 0. 0. 1. 1. 0. 1. 1. 0. 0. 1. 1. 0. 0. 1. 1. 1. 1. 1. 0.
 1. 0. 0. 0. 0. 0. 1. 0. 1. 0. 1. 0. 1. 1. 0. 1. 1. 0. 1. 1.]</t>
  </si>
  <si>
    <t>[0. 1. 0. 1. 0. 1. 0. 1. 0. 1. 0. 1. 0. 1. 0. 0. 0. 0. 0. 1. 0. 0. 1. 0.
 1. 0. 1. 1. 1. 0. 1. 0. 0. 0. 0. 1. 1. 0. 0. 0. 1. 1. 1. 1. 0. 0. 0. 0.
 1. 0. 1. 0. 1. 0. 0. 1. 1. 0. 1. 1. 0. 0. 1. 1. 1. 1. 0. 0. 0. 1. 0. 1.
 1. 0. 0. 0. 0. 1. 1. 0. 1. 1. 0. 1. 1. 1. 0. 1. 1. 1. 1. 0. 1. 1. 0. 0.
 0. 1. 1. 1. 1. 1. 0. 1. 1. 0. 1. 1. 1. 0. 0. 0. 1. 0. 0. 0. 1. 1. 1. 1.
 0. 0. 1. 0. 1. 0. 1. 0. 0. 1. 0. 0. 0. 0. 1. 1. 0. 0. 1. 1. 1. 1. 0. 1.
 0. 0. 1. 1. 0. 1. 0. 0. 0. 0. 1. 0. 0. 1. 0. 1. 0. 0. 0. 0. 0. 0. 0. 0.
 1. 0. 0. 0. 0. 0. 1. 1. 0. 1. 0. 0. 0. 1. 0. 0. 1. 0. 1. 1. 0. 0. 1. 0.
 1. 0. 1. 1. 0. 1. 0. 1. 1. 0. 1. 1. 0. 1. 0. 0. 1. 0. 0. 1. 0. 0. 0. 1.
 0. 1. 0. 0. 1. 1. 1. 0. 0. 0. 0. 1. 1. 0. 0. 0. 0. 0. 0. 0. 1. 0. 1. 1.
 1. 0. 1. 0. 0. 0. 0. 1. 0. 0. 1. 1. 1. 1. 0. 1. 0. 0. 0. 1. 1. 0. 0. 0.
 0. 1. 1. 1. 0. 1. 0. 0. 1. 1. 1. 0. 0. 1. 0. 0. 1. 0. 0. 0. 0. 1. 0. 1.
 0. 1. 0. 0. 0. 1. 0. 1. 1. 0. 0. 1. 0. 0. 0. 1. 0. 0. 1. 0. 1. 1. 0. 0.
 1. 1. 0. 0. 1. 0. 0. 0. 1. 0. 0. 1. 0. 1. 0. 0. 1. 1. 1. 0. 1. 1. 1. 0.
 0. 1. 0. 1. 0. 0. 1. 0. 0. 1. 0. 0. 0. 0. 0. 0. 0. 0. 1. 1. 0. 0. 0. 1.
 0. 0. 1. 0. 1. 0. 1. 1. 1. 0. 0. 0. 0. 1. 0. 0. 0. 0. 0. 1. 0. 1. 1. 0.
 0. 0. 0. 0. 1. 0. 0. 0. 1. 0. 0. 0. 0. 0. 1. 1. 1. 0. 1. 1. 0. 0. 1. 0.
 0. 0. 0. 0. 0. 0. 1. 1. 1. 0. 1. 0. 1. 1. 0. 0. 1. 1. 1. 1.]</t>
  </si>
  <si>
    <t>[0. 1. 1. 1. 1. 1. 1. 1. 0. 0. 0. 1. 1. 1. 1. 1. 1. 0. 0. 0. 1. 1. 1. 1.
 0. 0. 0. 1. 0. 1. 1. 1. 1. 0. 0. 1. 1. 0. 1. 1. 1. 0. 0. 1. 0. 1. 1.]</t>
  </si>
  <si>
    <t>[0. 0. 1. 1. 1. 1. 1. 1. 1. 1. 1. 1. 1. 1. 1. 1. 1. 0. 0. 0. 1. 1. 1. 1.
 0. 0. 0. 1. 0. 1. 1. 1. 1. 0. 0. 1. 1. 1. 1. 1. 1. 0. 0. 1. 1. 1. 1.]</t>
  </si>
  <si>
    <t>[0. 0. 1. 1. 1. 1. 1. 1. 0. 1. 0. 1. 1. 1. 1. 1. 1. 0. 0. 0. 1. 0. 1. 1.
 0. 0. 0. 1. 0. 1. 1. 1. 1. 0. 0. 1. 1. 1. 1. 1. 1. 0. 0. 1. 0. 1. 1.]</t>
  </si>
  <si>
    <t>[0. 0. 1. 1. 1. 1. 1. 1. 0. 1. 1. 1. 1. 1. 1. 1. 1. 0. 0. 1. 1. 1. 1. 1.
 0. 0. 0. 1. 0. 1. 1. 1. 1. 0. 0. 1. 1. 1. 1. 1. 1. 0. 0. 1. 1. 1. 1.]</t>
  </si>
  <si>
    <t>[1. 0. 1. 1. 1. 1. 1. 1. 0. 1. 0. 1. 1. 1. 1. 1. 0. 0. 0. 0. 1. 1. 1. 1.
 0. 0. 0. 1. 0. 1. 1. 1. 1. 0. 0. 1. 1. 1. 1. 1. 1. 0. 0. 1. 0. 1. 1.]</t>
  </si>
  <si>
    <t>[0. 1. 1. 1. 1. 1. 1. 1. 1. 1. 1. 1. 1. 1. 1. 1. 1. 0. 0. 0. 1. 0. 1. 1.
 0. 0. 0. 1. 0. 1. 1. 1. 1. 0. 0. 1. 1. 1. 1. 1. 1. 0. 0. 1. 1. 1. 1.]</t>
  </si>
  <si>
    <t>[0. 1. 1. 1. 1. 1. 1. 1. 0. 1. 1. 1. 0. 1. 1. 1. 1. 0. 0. 0. 1. 0. 1. 1.
 0. 0. 0. 1. 0. 1. 1. 1. 1. 0. 0. 1. 1. 1. 1. 1. 0. 0. 0. 1. 1. 1. 1.]</t>
  </si>
  <si>
    <t>[0. 0. 1. 1. 1. 1. 1. 1. 0. 1. 1. 1. 1. 1. 1. 1. 1. 0. 0. 0. 1. 0. 1. 1.
 0. 0. 0. 1. 0. 1. 1. 1. 1. 0. 0. 1. 1. 1. 1. 1. 1. 0. 0. 1. 1. 1. 1.]</t>
  </si>
  <si>
    <t>[0. 0. 1. 1. 1. 0. 1. 1. 1. 0. 1. 1. 1. 1. 1. 1. 1. 0. 0. 0. 1. 1. 1. 1.
 0. 0. 0. 1. 0. 1. 1. 1. 1. 0. 0. 1. 1. 1. 1. 1. 1. 0. 0. 1. 1. 1. 1.]</t>
  </si>
  <si>
    <t>[1. 1. 1. 1. 1. 1. 1. 1. 1. 1. 1. 1. 1. 1. 1. 1. 1. 0. 0. 0. 1. 0. 1. 1.
 0. 0. 0. 1. 0. 1. 1. 1. 1. 0. 0. 1. 1. 1. 1. 1. 1. 0. 0. 1. 1. 1. 1.]</t>
  </si>
  <si>
    <t>[0. 1. 1. 1. 1. 1. 1. 1. 0. 1. 1. 1. 1. 1. 1. 1. 1. 0. 0. 0. 1. 0. 1. 1.
 0. 0. 0. 1. 0. 1. 0. 1. 1. 0. 0. 1. 1. 1. 1. 1. 0. 0. 0. 1. 1. 1. 1.]</t>
  </si>
  <si>
    <t>[0. 0. 1. 1. 1. 1. 1. 1. 1. 0. 1. 1. 1. 1. 1. 0. 1. 0. 0. 0. 0. 0. 1. 1.
 0. 0. 0. 1. 0. 1. 1. 1. 1. 0. 0. 1. 1. 1. 1. 1. 1. 0. 0. 1. 1. 1. 1.]</t>
  </si>
  <si>
    <t>[0. 1. 1. 1. 1. 1. 1. 1. 1. 1. 0. 1. 0. 1. 1. 1. 1. 0. 0. 0. 1. 0. 1. 1.
 1. 0. 0. 1. 0. 1. 1. 1. 1. 0. 0. 1. 1. 1. 1. 1. 0. 0. 0. 1. 1. 1. 1.]</t>
  </si>
  <si>
    <t>[0. 1. 1. 1. 1. 1. 1. 1. 1. 1. 1. 1. 0. 1. 1. 1. 1. 0. 0. 0. 1. 0. 1. 1.
 0. 0. 0. 1. 0. 0. 1. 1. 1. 0. 1. 1. 1. 1. 1. 1. 0. 0. 0. 1. 1. 0. 1.]</t>
  </si>
  <si>
    <t>[0. 1. 1. 1. 1. 1. 1. 1. 1. 1. 1. 0. 1. 1. 1. 1. 1. 1. 0. 0. 1. 0. 0. 1.
 1. 1. 0. 1. 0. 1. 1. 1. 1. 0. 0. 1. 0. 1. 1. 1. 0. 0. 0. 1. 1. 0. 1.]</t>
  </si>
  <si>
    <t>[0. 1. 1. 1. 0. 1. 1. 1. 1. 0. 1. 1. 1. 1. 1. 1. 1. 0. 0. 0. 1. 0. 0. 1.
 1. 1. 0. 1. 0. 0. 1. 1. 1. 0. 0. 1. 0. 1. 1. 1. 0. 0. 0. 1. 1. 0. 1.]</t>
  </si>
  <si>
    <t>[0. 1. 1. 1. 1. 1. 1. 1. 1. 0. 1. 0. 1. 1. 1. 1. 0. 1. 0. 0. 1. 1. 0. 1.
 1. 1. 0. 1. 0. 1. 1. 1. 1. 0. 0. 1. 0. 1. 1. 1. 0. 0. 0. 1. 1. 0. 1.]</t>
  </si>
  <si>
    <t>[0. 1. 1. 1. 0. 0. 1. 1. 0. 0. 1. 1. 1. 1. 1. 1. 1. 0. 1. 0. 1. 1. 1. 1.
 0. 1. 0. 1. 0. 0. 1. 1. 1. 0. 0. 1. 0. 1. 1. 0. 0. 0. 0. 1. 1. 0. 1.]</t>
  </si>
  <si>
    <t>[0. 1. 1. 1. 0. 0. 1. 1. 0. 0. 1. 1. 1. 1. 1. 1. 0. 0. 1. 0. 1. 1. 1. 1.
 0. 1. 0. 1. 0. 1. 1. 1. 1. 0. 0. 1. 0. 1. 1. 0. 0. 0. 0. 1. 1. 1. 1.]</t>
  </si>
  <si>
    <t>[0. 1. 1. 1. 0. 0. 1. 1. 0. 0. 1. 0. 1. 0. 1. 1. 1. 0. 1. 0. 1. 1. 1. 1.
 0. 1. 0. 1. 0. 0. 1. 1. 1. 0. 0. 1. 0. 1. 1. 0. 0. 0. 0. 1. 1. 0. 1.]</t>
  </si>
  <si>
    <t>[0. 1. 1. 1. 0. 0. 1. 1. 0. 0. 1. 1. 1. 0. 1. 1. 1. 0. 1. 0. 1. 1. 1. 1.
 0. 1. 0. 1. 0. 0. 0. 1. 1. 0. 0. 1. 1. 1. 1. 1. 0. 0. 0. 1. 0. 0. 1.]</t>
  </si>
  <si>
    <t>[0. 1. 1. 1. 1. 0. 1. 1. 0. 0. 1. 1. 1. 0. 1. 1. 1. 0. 1. 0. 1. 1. 1. 1.
 0. 1. 0. 1. 0. 0. 0. 1. 1. 0. 0. 1. 1. 1. 1. 0. 0. 0. 0. 1. 0. 0. 1.]</t>
  </si>
  <si>
    <t>[0. 1. 1. 1. 0. 0. 1. 1. 0. 0. 0. 1. 1. 0. 1. 1. 1. 0. 1. 0. 1. 1. 1. 1.
 0. 1. 0. 1. 0. 0. 0. 1. 1. 0. 0. 1. 1. 1. 1. 0. 0. 0. 0. 1. 0. 0. 1.]</t>
  </si>
  <si>
    <t>[0. 1. 1. 1. 0. 0. 1. 1. 0. 1. 1. 1. 1. 0. 1. 1. 1. 0. 1. 0. 1. 1. 1. 1.
 0. 1. 0. 1. 0. 0. 0. 1. 1. 0. 0. 1. 0. 1. 1. 0. 0. 0. 0. 1. 0. 0. 1.]</t>
  </si>
  <si>
    <t>[0. 1. 1. 1. 0. 0. 1. 1. 0. 1. 1. 1. 1. 0. 1. 1. 1. 0. 1. 0. 1. 1. 1. 1.
 0. 1. 0. 1. 0. 0. 0. 1. 1. 0. 0. 1. 1. 1. 1. 0. 0. 0. 0. 1. 1. 1. 1.]</t>
  </si>
  <si>
    <t>[1. 1. 1. 1. 0. 0. 1. 1. 0. 1. 1. 1. 1. 0. 1. 1. 1. 0. 1. 0. 1. 1. 0. 1.
 0. 1. 0. 1. 0. 0. 0. 1. 1. 0. 0. 1. 1. 1. 1. 1. 0. 0. 1. 1. 1. 1. 1.]</t>
  </si>
  <si>
    <t>[0. 1. 1. 1. 0. 0. 1. 1. 0. 0. 1. 1. 1. 0. 1. 1. 1. 0. 1. 0. 1. 1. 1. 1.
 0. 1. 0. 1. 0. 0. 0. 1. 1. 0. 0. 1. 1. 1. 1. 0. 0. 0. 0. 1. 1. 1. 1.]</t>
  </si>
  <si>
    <t>[0. 1. 1. 1. 0. 0. 1. 1. 0. 0. 1. 1. 1. 0. 1. 1. 1. 0. 1. 0. 1. 0. 1. 1.
 0. 1. 0. 1. 0. 0. 0. 1. 1. 0. 0. 0. 1. 1. 1. 0. 1. 0. 0. 1. 1. 1. 1.]</t>
  </si>
  <si>
    <t>[0. 1. 1. 1. 0. 0. 1. 1. 0. 1. 1. 1. 1. 0. 1. 1. 1. 0. 1. 0. 1. 1. 1. 1.
 0. 1. 0. 1. 0. 0. 0. 1. 1. 0. 0. 0. 1. 1. 1. 0. 0. 0. 0. 1. 0. 0. 1.]</t>
  </si>
  <si>
    <t>[0. 1. 1. 1. 0. 0. 1. 1. 0. 0. 1. 1. 1. 0. 1. 1. 1. 0. 1. 0. 1. 1. 1. 1.
 0. 1. 0. 1. 0. 0. 0. 1. 1. 1. 0. 1. 1. 1. 1. 0. 0. 0. 0. 1. 0. 1. 0.]</t>
  </si>
  <si>
    <t>[0. 1. 1. 1. 0. 0. 1. 1. 0. 0. 1. 1. 1. 0. 1. 1. 1. 0. 1. 0. 1. 0. 1. 1.
 0. 1. 0. 1. 0. 0. 0. 1. 1. 0. 0. 1. 1. 1. 1. 0. 0. 0. 0. 1. 1. 1. 1.]</t>
  </si>
  <si>
    <t>[0. 1. 1. 1. 0. 0. 1. 1. 0. 0. 1. 1. 1. 0. 1. 1. 1. 0. 1. 0. 1. 1. 1. 1.
 0. 0. 0. 1. 0. 0. 0. 1. 1. 0. 0. 1. 1. 1. 1. 0. 1. 0. 0. 1. 0. 1. 1.]</t>
  </si>
  <si>
    <t>[0. 1. 1. 1. 0. 0. 1. 1. 0. 0. 0. 1. 1. 0. 1. 1. 1. 0. 1. 0. 1. 1. 1. 1.
 0. 1. 0. 1. 0. 0. 0. 1. 1. 0. 0. 1. 0. 1. 1. 0. 0. 0. 0. 1. 1. 1. 1.]</t>
  </si>
  <si>
    <t>[0. 1. 1. 1. 0. 0. 1. 1. 0. 0. 1. 1. 1. 0. 1. 1. 1. 0. 1. 0. 1. 0. 1. 1.
 0. 0. 0. 1. 0. 0. 0. 1. 1. 0. 0. 1. 0. 1. 1. 0. 0. 0. 0. 1. 1. 1. 1.]</t>
  </si>
  <si>
    <t>[1. 1. 1. 1. 0. 0. 1. 1. 0. 0. 1. 1. 1. 0. 1. 1. 1. 0. 1. 0. 1. 0. 1. 1.
 0. 1. 0. 1. 0. 0. 0. 1. 1. 0. 0. 1. 0. 1. 1. 0. 0. 0. 0. 1. 1. 1. 1.]</t>
  </si>
  <si>
    <t>[0. 1. 1. 1. 0. 0. 1. 1. 0. 0. 1. 1. 1. 0. 1. 1. 1. 0. 1. 0. 1. 1. 1. 1.
 0. 1. 0. 1. 0. 0. 0. 1. 1. 0. 0. 1. 0. 1. 1. 0. 0. 0. 0. 1. 1. 1. 1.]</t>
  </si>
  <si>
    <t>[0. 1. 1. 1. 1. 0. 1. 1. 0. 0. 1. 1. 1. 0. 1. 1. 1. 1. 1. 0. 1. 1. 1. 1.
 1. 1. 0. 1. 0. 0. 0. 1. 1. 0. 0. 1. 0. 1. 1. 0. 0. 0. 0. 1. 0. 0. 1.]</t>
  </si>
  <si>
    <t>[0. 1. 1. 1. 1. 0. 1. 1. 0. 0. 1. 1. 1. 0. 1. 1. 1. 0. 1. 0. 1. 1. 1. 1.
 1. 1. 0. 1. 0. 0. 0. 1. 1. 0. 0. 1. 0. 1. 1. 0. 0. 0. 0. 1. 0. 0. 1.]</t>
  </si>
  <si>
    <t>[0. 1. 1. 1. 0. 0. 1. 1. 0. 0. 1. 1. 1. 0. 1. 1. 1. 1. 1. 0. 1. 1. 1. 1.
 0. 1. 0. 1. 0. 0. 0. 1. 1. 0. 0. 1. 0. 1. 1. 0. 0. 0. 0. 1. 1. 1. 1.]</t>
  </si>
  <si>
    <t>[0. 0. 1. 1. 0. 0. 1. 1. 1. 0. 1. 1. 1. 0. 1. 1. 0. 0. 1. 0. 0. 1. 1. 1.
 0. 1. 0. 1. 0. 0. 1. 1. 1. 0. 0. 1. 0. 1. 1. 0. 1. 0. 0. 1. 1. 0. 1.]</t>
  </si>
  <si>
    <t>[0. 1. 1. 1. 0. 0. 1. 1. 0. 0. 1. 1. 1. 1. 1. 1. 1. 0. 1. 0. 0. 1. 1. 1.
 0. 1. 1. 1. 0. 0. 0. 1. 1. 0. 0. 0. 0. 1. 0. 0. 0. 0. 0. 1. 1. 0. 1.]</t>
  </si>
  <si>
    <t>[0. 0. 1. 1. 1. 0. 1. 1. 0. 0. 1. 0. 1. 0. 1. 1. 1. 0. 1. 0. 0. 1. 1. 1.
 0. 1. 0. 1. 0. 0. 0. 1. 1. 0. 0. 1. 0. 1. 0. 1. 0. 0. 1. 1. 1. 0. 1.]</t>
  </si>
  <si>
    <t>[0. 1. 1. 1. 0. 0. 1. 1. 0. 0. 1. 1. 1. 1. 1. 1. 1. 0. 1. 0. 1. 1. 1. 1.
 0. 1. 0. 1. 0. 0. 0. 1. 1. 0. 0. 0. 0. 1. 1. 0. 0. 0. 0. 1. 1. 1. 1.]</t>
  </si>
  <si>
    <t>[0. 1. 1. 1. 0. 0. 1. 1. 1. 0. 1. 1. 1. 0. 1. 1. 1. 0. 1. 0. 0. 1. 1. 1.
 0. 1. 0. 1. 0. 0. 0. 1. 1. 0. 0. 0. 0. 1. 0. 1. 0. 0. 0. 1. 1. 1. 1.]</t>
  </si>
  <si>
    <t>[0. 1. 1. 1. 0. 0. 1. 1. 0. 0. 1. 1. 1. 1. 1. 1. 1. 0. 1. 0. 0. 1. 1. 1.
 0. 1. 0. 1. 0. 0. 0. 1. 1. 0. 0. 0. 0. 1. 0. 1. 0. 0. 0. 1. 1. 1. 1.]</t>
  </si>
  <si>
    <t>[0. 1. 0. 1. 0. 1. 1. 1. 1. 0. 1. 1. 1. 1. 1. 1. 1. 0. 1. 0. 0. 1. 1. 1.
 0. 1. 0. 1. 0. 0. 0. 1. 0. 1. 0. 0. 0. 1. 1. 1. 1. 0. 0. 1. 1. 1. 1.]</t>
  </si>
  <si>
    <t>[0. 0. 1. 1. 1. 0. 1. 1. 0. 1. 1. 0. 1. 0. 1. 1. 1. 1. 1. 0. 0. 1. 1. 1.
 0. 1. 0. 0. 0. 1. 0. 1. 0. 0. 0. 0. 0. 1. 1. 1. 0. 0. 0. 1. 1. 1. 1.]</t>
  </si>
  <si>
    <t>[0. 0. 1. 1. 1. 0. 1. 1. 0. 0. 0. 0. 1. 0. 1. 1. 1. 0. 0. 0. 0. 1. 1. 1.
 0. 1. 0. 0. 0. 1. 1. 1. 0. 0. 0. 0. 0. 1. 1. 1. 1. 0. 0. 1. 1. 1. 1.]</t>
  </si>
  <si>
    <t>[0. 0. 1. 1. 1. 0. 1. 1. 0. 0. 1. 0. 1. 0. 1. 1. 1. 0. 0. 0. 0. 1. 1. 1.
 0. 1. 0. 0. 0. 1. 0. 1. 0. 0. 0. 0. 0. 1. 1. 0. 1. 0. 0. 1. 1. 1. 1.]</t>
  </si>
  <si>
    <t>[0. 1. 0. 1. 1. 1. 1. 1. 0. 0. 1. 0. 1. 1. 1. 0. 1. 0. 0. 0. 0. 1. 1. 1.
 0. 1. 1. 0. 0. 1. 1. 1. 0. 0. 0. 0. 0. 1. 1. 0. 1. 0. 0. 1. 1. 0. 1.]</t>
  </si>
  <si>
    <t>[0. 1. 0. 1. 1. 1. 1. 1. 1. 0. 1. 0. 1. 1. 1. 0. 1. 0. 0. 0. 0. 1. 1. 1.
 0. 1. 1. 0. 1. 1. 1. 1. 0. 0. 0. 0. 0. 1. 1. 0. 1. 0. 0. 1. 1. 0. 1.]</t>
  </si>
  <si>
    <t>[0. 1. 1. 1. 0. 1. 1. 1. 1. 0. 1. 0. 1. 1. 1. 0. 1. 0. 0. 0. 0. 1. 1. 1.
 0. 1. 1. 0. 0. 1. 1. 1. 0. 0. 0. 0. 0. 0. 1. 0. 1. 0. 0. 1. 1. 0. 1.]</t>
  </si>
  <si>
    <t>[0. 1. 0. 1. 1. 0. 1. 1. 1. 0. 1. 0. 1. 1. 1. 0. 1. 0. 0. 0. 0. 1. 1. 1.
 0. 1. 1. 0. 1. 1. 1. 1. 0. 0. 0. 0. 1. 0. 1. 0. 1. 0. 0. 1. 1. 0. 1.]</t>
  </si>
  <si>
    <t>[0. 1. 0. 1. 0. 1. 1. 1. 0. 0. 1. 0. 1. 1. 1. 0. 1. 0. 0. 0. 0. 1. 1. 1.
 0. 1. 1. 0. 0. 1. 1. 1. 0. 0. 0. 0. 1. 1. 1. 0. 1. 0. 0. 1. 1. 0. 1.]</t>
  </si>
  <si>
    <t>[0. 1. 0. 1. 1. 1. 1. 1. 1. 0. 1. 0. 1. 1. 1. 0. 1. 0. 0. 0. 0. 1. 1. 1.
 0. 1. 1. 0. 1. 1. 1. 1. 0. 0. 0. 0. 0. 0. 1. 0. 1. 0. 0. 1. 1. 0. 1.]</t>
  </si>
  <si>
    <t>[0. 1. 0. 1. 1. 0. 1. 1. 0. 0. 1. 0. 1. 1. 1. 0. 1. 0. 0. 0. 0. 1. 1. 1.
 0. 1. 1. 0. 1. 1. 1. 1. 0. 0. 0. 0. 1. 0. 1. 0. 1. 0. 0. 1. 1. 0. 1.]</t>
  </si>
  <si>
    <t>[0. 1. 0. 1. 1. 0. 1. 1. 1. 0. 1. 0. 1. 1. 1. 0. 1. 0. 0. 0. 0. 1. 1. 1.
 0. 1. 1. 0. 1. 1. 1. 1. 0. 0. 0. 0. 1. 1. 1. 0. 1. 0. 0. 1. 1. 0. 1.]</t>
  </si>
  <si>
    <t>[0. 1. 0. 1. 1. 0. 1. 1. 0. 0. 1. 0. 1. 1. 1. 1. 1. 0. 0. 0. 0. 1. 1. 1.
 0. 1. 0. 0. 1. 1. 1. 1. 0. 1. 0. 0. 1. 1. 1. 0. 1. 0. 0. 1. 1. 0. 1.]</t>
  </si>
  <si>
    <t>[0. 1. 0. 1. 1. 0. 1. 1. 0. 0. 1. 0. 1. 0. 1. 0. 1. 0. 0. 0. 0. 1. 1. 1.
 0. 1. 0. 0. 1. 1. 1. 1. 0. 1. 0. 0. 1. 0. 1. 1. 1. 0. 0. 1. 1. 0. 1.]</t>
  </si>
  <si>
    <t>[1 0 1 1 0 0 0 1 0 1 0 1 0 1 1 1 0 1 0 1 0 1 0 0 1 1 1 0 1 0 0 0 1 1 1 0 1
 1 1 0 1 1 1 1 1 0 1]</t>
  </si>
  <si>
    <t>[0. 0. 1. 0. 0. 1. 0. 1. 0. 0. 1. 1. 1. 0. 0. 0. 0. 0. 1. 1. 0. 0. 1. 0.
 0. 0. 1. 1. 1. 1. 1. 0. 1. 0. 0. 1. 0. 1. 0. 1. 1. 0. 0. 0. 1. 1. 1.]</t>
  </si>
  <si>
    <t>[1. 0. 1. 0. 1. 0. 0. 1. 0. 0. 1. 1. 1. 0. 1. 0. 0. 0. 1. 1. 0. 0. 1. 0.
 0. 0. 1. 1. 0. 0. 1. 0. 1. 0. 0. 1. 0. 0. 1. 1. 0. 0. 0. 1. 0. 1. 1.]</t>
  </si>
  <si>
    <t>[1. 1. 1. 0. 1. 1. 0. 1. 0. 0. 1. 1. 1. 0. 1. 0. 0. 0. 1. 1. 0. 0. 1. 0.
 0. 0. 1. 1. 0. 1. 1. 0. 1. 0. 0. 1. 1. 0. 0. 1. 0. 0. 0. 1. 0. 1. 1.]</t>
  </si>
  <si>
    <t>[1. 0. 1. 0. 1. 1. 0. 1. 0. 0. 1. 1. 1. 0. 1. 0. 0. 0. 1. 0. 0. 0. 1. 0.
 0. 0. 1. 1. 1. 0. 1. 0. 1. 0. 0. 1. 0. 0. 0. 1. 0. 0. 0. 1. 0. 1. 1.]</t>
  </si>
  <si>
    <t>[1. 0. 1. 0. 0. 1. 0. 1. 1. 0. 1. 1. 1. 0. 1. 0. 0. 0. 1. 1. 0. 0. 1. 0.
 0. 0. 1. 1. 0. 0. 1. 0. 1. 0. 0. 1. 0. 1. 0. 1. 0. 0. 0. 1. 0. 1. 1.]</t>
  </si>
  <si>
    <t>[1. 0. 1. 0. 1. 1. 0. 1. 1. 0. 1. 1. 1. 0. 1. 0. 0. 0. 1. 1. 0. 0. 1. 0.
 0. 0. 1. 0. 0. 0. 1. 0. 1. 1. 0. 1. 0. 1. 0. 1. 0. 0. 0. 1. 0. 1. 1.]</t>
  </si>
  <si>
    <t>[1. 0. 1. 0. 1. 1. 0. 1. 0. 0. 1. 1. 1. 0. 1. 0. 0. 0. 1. 1. 0. 0. 1. 0.
 0. 0. 1. 1. 0. 0. 1. 0. 1. 0. 0. 1. 0. 1. 0. 1. 0. 0. 0. 1. 0. 1. 1.]</t>
  </si>
  <si>
    <t>[1. 0. 1. 0. 1. 1. 0. 1. 0. 1. 1. 1. 1. 1. 1. 0. 0. 0. 1. 1. 0. 0. 1. 0.
 0. 0. 1. 1. 0. 0. 1. 0. 1. 1. 0. 1. 0. 1. 0. 1. 0. 0. 0. 1. 0. 1. 1.]</t>
  </si>
  <si>
    <t>[1. 1. 1. 0. 1. 1. 0. 1. 0. 1. 1. 1. 1. 1. 1. 0. 0. 0. 1. 0. 0. 0. 1. 0.
 0. 0. 1. 1. 0. 0. 1. 0. 1. 0. 0. 1. 0. 1. 0. 1. 0. 0. 0. 1. 0. 1. 1.]</t>
  </si>
  <si>
    <t>[1. 0. 1. 0. 1. 1. 0. 1. 1. 1. 1. 1. 1. 1. 1. 0. 0. 0. 1. 1. 0. 0. 1. 0.
 0. 0. 1. 1. 1. 0. 1. 0. 1. 0. 0. 1. 0. 0. 1. 1. 0. 0. 0. 1. 1. 1. 1.]</t>
  </si>
  <si>
    <t>[1. 0. 1. 0. 1. 1. 0. 0. 1. 1. 1. 1. 1. 1. 1. 0. 0. 0. 1. 0. 0. 0. 1. 0.
 0. 0. 1. 1. 1. 0. 1. 0. 1. 0. 0. 1. 0. 0. 0. 1. 0. 0. 0. 1. 1. 1. 1.]</t>
  </si>
  <si>
    <t>[0. 0. 1. 0. 1. 1. 0. 1. 1. 1. 1. 1. 1. 1. 1. 0. 0. 0. 1. 0. 0. 1. 0. 1.
 0. 0. 1. 1. 1. 0. 1. 0. 1. 0. 0. 1. 0. 0. 0. 1. 0. 0. 0. 1. 1. 1. 1.]</t>
  </si>
  <si>
    <t>[1. 0. 1. 0. 0. 1. 0. 1. 1. 1. 1. 1. 0. 0. 1. 1. 0. 0. 1. 1. 1. 1. 0. 1.
 0. 0. 1. 1. 1. 0. 1. 0. 1. 0. 0. 1. 1. 0. 0. 1. 0. 0. 0. 1. 0. 1. 1.]</t>
  </si>
  <si>
    <t>[1. 0. 1. 0. 0. 1. 0. 1. 1. 1. 1. 1. 0. 0. 1. 1. 0. 0. 1. 1. 1. 1. 0. 0.
 0. 0. 1. 0. 1. 0. 1. 0. 1. 0. 0. 1. 1. 0. 1. 0. 0. 0. 0. 1. 0. 1. 1.]</t>
  </si>
  <si>
    <t>[1. 0. 1. 0. 0. 1. 0. 1. 1. 0. 1. 1. 0. 0. 1. 0. 0. 0. 1. 1. 1. 1. 0. 0.
 0. 0. 1. 0. 1. 0. 1. 0. 1. 0. 0. 1. 1. 0. 0. 1. 0. 0. 0. 1. 0. 1. 1.]</t>
  </si>
  <si>
    <t>[1. 0. 1. 0. 0. 1. 0. 1. 1. 1. 1. 1. 0. 0. 1. 0. 0. 0. 1. 1. 1. 1. 0. 0.
 0. 0. 1. 0. 1. 0. 1. 0. 1. 0. 0. 1. 1. 1. 0. 1. 0. 0. 0. 1. 1. 1. 1.]</t>
  </si>
  <si>
    <t>[1. 0. 1. 0. 0. 1. 0. 1. 1. 1. 1. 1. 0. 1. 1. 0. 0. 0. 1. 1. 1. 1. 0. 0.
 0. 0. 1. 0. 1. 0. 1. 0. 1. 0. 0. 1. 1. 0. 0. 1. 0. 0. 0. 0. 1. 1. 1.]</t>
  </si>
  <si>
    <t>[1. 1. 1. 0. 0. 1. 0. 1. 1. 1. 1. 1. 0. 0. 1. 0. 0. 1. 1. 1. 1. 1. 0. 0.
 1. 0. 1. 0. 1. 0. 1. 0. 1. 0. 0. 1. 1. 0. 0. 1. 0. 0. 0. 1. 0. 1. 1.]</t>
  </si>
  <si>
    <t>[1. 0. 1. 1. 0. 1. 0. 1. 1. 1. 1. 1. 0. 0. 1. 0. 0. 0. 1. 1. 1. 1. 0. 0.
 0. 0. 1. 0. 1. 0. 1. 0. 1. 0. 0. 1. 1. 0. 0. 1. 0. 0. 0. 0. 0. 1. 1.]</t>
  </si>
  <si>
    <t>[1. 1. 1. 0. 0. 1. 0. 1. 1. 1. 1. 1. 0. 0. 1. 0. 0. 1. 0. 1. 1. 1. 0. 0.
 0. 0. 1. 0. 1. 0. 1. 0. 1. 0. 0. 1. 1. 0. 0. 1. 0. 0. 0. 1. 0. 1. 1.]</t>
  </si>
  <si>
    <t>[0. 1. 1. 0. 0. 1. 0. 1. 1. 1. 1. 1. 0. 0. 1. 0. 0. 0. 1. 1. 1. 1. 0. 0.
 0. 0. 1. 0. 1. 0. 1. 0. 1. 0. 0. 1. 1. 0. 0. 1. 0. 0. 0. 1. 0. 1. 1.]</t>
  </si>
  <si>
    <t>[1. 1. 1. 0. 0. 1. 0. 1. 1. 1. 1. 1. 0. 0. 1. 0. 0. 0. 1. 1. 1. 1. 0. 0.
 0. 0. 1. 0. 1. 0. 1. 0. 1. 0. 0. 1. 1. 0. 0. 1. 0. 0. 0. 1. 0. 1. 1.]</t>
  </si>
  <si>
    <t>[0. 1. 1. 0. 0. 1. 0. 1. 1. 1. 1. 1. 0. 0. 1. 0. 0. 0. 1. 1. 1. 1. 0. 0.
 0. 0. 1. 0. 1. 0. 1. 0. 1. 0. 0. 1. 1. 1. 0. 1. 0. 0. 0. 1. 0. 1. 1.]</t>
  </si>
  <si>
    <t>[0. 1. 1. 0. 0. 1. 0. 1. 1. 1. 1. 1. 0. 0. 1. 0. 0. 0. 0. 1. 1. 1. 0. 0.
 0. 0. 1. 0. 1. 0. 1. 0. 1. 0. 0. 1. 1. 0. 0. 1. 0. 0. 0. 1. 0. 1. 1.]</t>
  </si>
  <si>
    <t>[1. 1. 1. 0. 0. 1. 0. 1. 1. 1. 1. 1. 0. 0. 1. 0. 0. 0. 1. 1. 1. 1. 0. 0.
 1. 0. 1. 0. 1. 0. 1. 0. 1. 0. 0. 1. 1. 0. 0. 0. 0. 1. 0. 1. 0. 1. 1.]</t>
  </si>
  <si>
    <t>[0. 1. 0. 1. 1. 0. 0. 0. 0. 1. 0. 0. 1. 1. 1. 1. 1. 0. 1. 1. 0. 0. 0. 1.
 1. 1. 0. 0. 0. 0. 1. 0. 0. 1. 1. 0. 1. 1. 1. 1. 1. 1. 0. 1. 1. 1. 1.]</t>
  </si>
  <si>
    <t>[0. 1. 1. 1. 1. 1. 1. 1. 0. 1. 0. 1. 0. 1. 0. 1. 0. 1. 1. 1. 1. 0. 0. 1.
 1. 1. 0. 0. 0. 0. 0. 0. 0. 1. 1. 1. 1. 1. 1. 1. 0. 0. 0. 1. 0. 0. 1.]</t>
  </si>
  <si>
    <t>[0. 1. 1. 1. 1. 0. 0. 0. 0. 1. 0. 0. 0. 1. 1. 1. 1. 1. 1. 1. 1. 0. 0. 1.
 1. 1. 0. 0. 1. 0. 0. 1. 0. 0. 1. 1. 1. 1. 1. 1. 1. 1. 0. 1. 1. 0. 1.]</t>
  </si>
  <si>
    <t>[1. 1. 1. 1. 1. 0. 0. 0. 0. 1. 1. 1. 1. 1. 1. 0. 1. 0. 1. 1. 1. 0. 1. 1.
 0. 1. 0. 0. 0. 0. 1. 0. 1. 1. 1. 1. 0. 1. 0. 1. 1. 0. 0. 0. 0. 0. 1.]</t>
  </si>
  <si>
    <t>[1. 1. 1. 1. 1. 0. 0. 0. 0. 1. 0. 1. 1. 0. 1. 0. 1. 0. 1. 1. 1. 0. 0. 1.
 1. 1. 0. 0. 0. 0. 1. 1. 0. 1. 0. 1. 0. 1. 0. 1. 1. 1. 0. 1. 0. 1. 1.]</t>
  </si>
  <si>
    <t>[0. 0. 0. 1. 1. 0. 0. 0. 0. 1. 0. 1. 1. 1. 1. 0. 1. 0. 0. 1. 1. 0. 0. 1.
 1. 1. 0. 0. 0. 0. 1. 0. 0. 1. 1. 1. 0. 1. 0. 1. 1. 0. 0. 1. 0. 1. 1.]</t>
  </si>
  <si>
    <t>[0. 0. 1. 1. 1. 1. 0. 0. 0. 1. 0. 1. 1. 1. 0. 0. 1. 0. 0. 1. 1. 0. 0. 1.
 1. 1. 0. 1. 0. 0. 1. 0. 1. 1. 1. 1. 0. 1. 0. 1. 1. 1. 0. 1. 1. 0. 1.]</t>
  </si>
  <si>
    <t>[0. 0. 1. 1. 1. 1. 0. 0. 0. 1. 0. 1. 1. 1. 0. 0. 1. 0. 0. 1. 1. 0. 0. 1.
 1. 1. 0. 1. 0. 0. 1. 0. 1. 1. 0. 1. 0. 1. 0. 1. 1. 1. 0. 1. 1. 0. 1.]</t>
  </si>
  <si>
    <t>[0. 0. 1. 1. 1. 1. 0. 0. 0. 0. 0. 1. 1. 1. 0. 0. 1. 0. 0. 1. 1. 0. 0. 1.
 1. 1. 0. 1. 0. 0. 0. 0. 1. 1. 1. 1. 0. 1. 0. 1. 1. 1. 0. 1. 1. 0. 1.]</t>
  </si>
  <si>
    <t>[0. 0. 1. 1. 1. 1. 0. 0. 0. 1. 0. 1. 1. 1. 0. 1. 1. 0. 0. 1. 1. 0. 0. 1.
 1. 1. 0. 1. 0. 0. 1. 0. 1. 1. 1. 1. 0. 1. 0. 1. 1. 1. 0. 1. 1. 0. 1.]</t>
  </si>
  <si>
    <t>[0. 0. 1. 1. 1. 1. 0. 0. 0. 0. 0. 1. 0. 1. 0. 0. 1. 0. 0. 1. 1. 0. 0. 1.
 1. 1. 0. 1. 0. 0. 0. 0. 1. 1. 1. 1. 0. 1. 0. 1. 1. 1. 0. 1. 1. 0. 1.]</t>
  </si>
  <si>
    <t>[0. 0. 1. 1. 1. 1. 0. 0. 0. 1. 0. 1. 1. 1. 0. 0. 1. 0. 0. 1. 1. 0. 0. 1.
 1. 1. 0. 1. 0. 0. 1. 0. 1. 1. 1. 1. 0. 1. 0. 1. 1. 0. 0. 1. 1. 0. 1.]</t>
  </si>
  <si>
    <t>[0. 0. 0. 1. 1. 1. 0. 0. 0. 0. 0. 1. 1. 1. 0. 0. 1. 0. 1. 1. 1. 0. 0. 1.
 0. 0. 0. 1. 0. 0. 1. 0. 0. 1. 1. 1. 0. 1. 0. 1. 1. 0. 0. 1. 0. 0. 1.]</t>
  </si>
  <si>
    <t>[0. 0. 0. 1. 1. 1. 0. 0. 0. 0. 0. 1. 1. 1. 0. 0. 1. 0. 1. 1. 1. 0. 0. 0.
 0. 0. 0. 1. 0. 0. 1. 0. 0. 1. 1. 1. 0. 1. 0. 1. 1. 0. 0. 1. 0. 0. 1.]</t>
  </si>
  <si>
    <t>[0. 0. 0. 1. 1. 1. 0. 0. 0. 1. 1. 1. 0. 1. 0. 0. 1. 0. 0. 1. 1. 0. 0. 0.
 1. 1. 0. 1. 0. 0. 1. 0. 0. 1. 1. 1. 0. 1. 0. 1. 1. 0. 0. 1. 0. 0. 1.]</t>
  </si>
  <si>
    <t>[0. 0. 0. 1. 1. 1. 0. 0. 0. 0. 1. 1. 0. 1. 0. 0. 1. 0. 0. 1. 1. 0. 0. 1.
 0. 1. 0. 1. 0. 0. 1. 0. 0. 1. 1. 1. 0. 1. 0. 0. 1. 0. 0. 0. 0. 0. 1.]</t>
  </si>
  <si>
    <t>[0. 0. 0. 1. 1. 1. 0. 0. 0. 0. 1. 1. 1. 1. 0. 0. 0. 0. 0. 1. 1. 0. 0. 1.
 0. 1. 0. 1. 0. 0. 1. 0. 0. 1. 1. 1. 0. 1. 0. 0. 1. 0. 0. 0. 0. 0. 1.]</t>
  </si>
  <si>
    <t>[0. 0. 0. 1. 1. 1. 0. 0. 0. 0. 1. 1. 0. 1. 0. 0. 1. 0. 0. 1. 1. 0. 1. 1.
 0. 1. 0. 1. 0. 0. 1. 0. 0. 1. 1. 1. 0. 1. 0. 1. 1. 0. 0. 0. 0. 1. 1.]</t>
  </si>
  <si>
    <t>[0. 0. 0. 1. 1. 1. 0. 0. 0. 0. 1. 1. 0. 1. 0. 0. 1. 0. 0. 1. 1. 0. 1. 1.
 1. 1. 0. 1. 0. 0. 1. 0. 0. 1. 1. 1. 0. 1. 0. 0. 1. 0. 0. 0. 0. 0. 1.]</t>
  </si>
  <si>
    <t>[1. 0. 0. 1. 1. 1. 1. 0. 0. 0. 1. 1. 0. 0. 0. 1. 0. 1. 0. 0. 1. 0. 0. 1.
 1. 1. 0. 0. 0. 0. 1. 0. 1. 1. 0. 1. 0. 1. 1. 1. 1. 0. 0. 0. 1. 0. 1.]</t>
  </si>
  <si>
    <t>[0. 0. 0. 1. 1. 1. 1. 1. 0. 1. 1. 1. 0. 1. 0. 1. 0. 1. 0. 1. 1. 0. 0. 1.
 1. 1. 0. 0. 0. 0. 1. 0. 1. 1. 1. 1. 0. 1. 1. 1. 1. 1. 0. 0. 1. 1. 1.]</t>
  </si>
  <si>
    <t>[0. 0. 0. 1. 1. 1. 1. 1. 0. 1. 1. 1. 0. 0. 1. 1. 0. 1. 0. 1. 1. 1. 0. 1.
 1. 1. 0. 0. 0. 0. 1. 0. 1. 1. 1. 1. 0. 1. 1. 1. 1. 1. 0. 0. 1. 1. 1.]</t>
  </si>
  <si>
    <t>[1. 1. 1. 1. 0. 0. 0. 0. 0. 0. 0. 1. 0. 0. 0. 1. 1. 0. 0. 0. 1. 1. 0. 0.
 0. 1. 0. 0. 1. 0. 1. 0. 0. 0. 1. 1. 1. 1. 1. 1. 0. 1. 0. 0. 0. 1. 1.]</t>
  </si>
  <si>
    <t>[1. 1. 1. 1. 0. 0. 0. 0. 0. 0. 0. 1. 0. 0. 0. 1. 1. 0. 0. 0. 1. 1. 0. 0.
 1. 1. 0. 0. 1. 0. 1. 0. 0. 0. 1. 1. 1. 1. 1. 1. 0. 1. 0. 0. 0. 1. 1.]</t>
  </si>
  <si>
    <t>[1. 1. 1. 1. 0. 0. 0. 0. 1. 0. 0. 1. 0. 0. 0. 1. 1. 0. 0. 0. 1. 1. 0. 0.
 1. 1. 0. 0. 1. 0. 1. 0. 0. 0. 1. 1. 1. 1. 1. 1. 0. 1. 0. 0. 0. 1. 1.]</t>
  </si>
  <si>
    <t>[1. 1. 1. 1. 1. 0. 1. 1. 1. 0. 0. 1. 1. 0. 1. 1. 0. 0. 0. 1. 0. 0. 1. 1.
 1. 0. 1. 1. 1. 1. 1. 1. 1. 1. 0. 1. 0. 0. 0. 1. 1. 0. 1. 1. 0. 0. 1.]</t>
  </si>
  <si>
    <t>[1. 1. 1. 1. 1. 0. 0. 1. 1. 0. 0. 1. 1. 0. 1. 1. 0. 1. 0. 1. 0. 0. 1. 1.
 1. 1. 1. 1. 1. 0. 1. 1. 0. 0. 0. 1. 1. 0. 0. 1. 1. 0. 1. 1. 0. 1. 1.]</t>
  </si>
  <si>
    <t>[1. 1. 1. 1. 1. 0. 0. 1. 1. 0. 0. 1. 1. 0. 1. 0. 0. 1. 0. 1. 0. 0. 1. 1.
 1. 1. 0. 1. 1. 1. 1. 1. 0. 0. 0. 1. 1. 0. 0. 0. 1. 0. 1. 1. 0. 0. 1.]</t>
  </si>
  <si>
    <t>[1. 1. 1. 1. 1. 0. 0. 1. 1. 0. 0. 1. 1. 0. 1. 0. 1. 1. 0. 1. 0. 0. 1. 1.
 1. 1. 0. 1. 1. 1. 1. 1. 0. 0. 0. 1. 1. 0. 0. 0. 0. 0. 1. 1. 0. 0. 1.]</t>
  </si>
  <si>
    <t>[1. 1. 1. 1. 1. 0. 0. 1. 0. 0. 0. 1. 1. 0. 1. 0. 1. 1. 0. 1. 0. 0. 1. 1.
 1. 1. 0. 1. 1. 1. 1. 1. 0. 0. 0. 1. 1. 0. 0. 1. 1. 0. 1. 1. 0. 1. 1.]</t>
  </si>
  <si>
    <t>[1. 1. 1. 1. 1. 0. 0. 1. 1. 0. 0. 1. 1. 0. 1. 1. 1. 1. 0. 1. 0. 0. 1. 1.
 1. 0. 0. 1. 1. 1. 1. 1. 1. 0. 0. 1. 0. 1. 0. 0. 1. 0. 1. 1. 0. 1. 1.]</t>
  </si>
  <si>
    <t>[0. 1. 1. 1. 1. 0. 1. 1. 1. 0. 1. 1. 0. 0. 0. 1. 1. 0. 1. 0. 1. 1. 0. 1.
 0. 0. 1. 1. 0. 0. 1. 1. 0. 1. 0. 1. 0. 1. 0. 1. 1. 0. 0. 0. 1. 1. 1.]</t>
  </si>
  <si>
    <t>[0. 0. 1. 1. 1. 0. 1. 1. 1. 0. 1. 1. 0. 0. 0. 1. 1. 0. 1. 0. 1. 1. 0. 1.
 0. 0. 1. 1. 0. 0. 1. 1. 0. 1. 0. 1. 0. 1. 0. 1. 1. 0. 0. 0. 1. 1. 1.]</t>
  </si>
  <si>
    <t>[0. 1. 1. 1. 1. 0. 1. 1. 1. 0. 1. 1. 0. 0. 0. 1. 1. 0. 0. 0. 1. 1. 0. 1.
 0. 0. 1. 1. 0. 0. 1. 0. 0. 1. 0. 1. 0. 1. 0. 1. 1. 0. 0. 0. 1. 1. 1.]</t>
  </si>
  <si>
    <t>[0. 1. 1. 1. 1. 1. 1. 1. 1. 0. 0. 1. 0. 0. 0. 1. 1. 0. 1. 1. 1. 1. 0. 1.
 0. 0. 1. 1. 0. 0. 1. 1. 0. 1. 0. 1. 0. 1. 0. 1. 1. 0. 0. 0. 1. 1. 1.]</t>
  </si>
  <si>
    <t>[0. 1. 1. 1. 1. 0. 1. 1. 1. 0. 1. 1. 0. 0. 0. 1. 1. 0. 1. 0. 1. 1. 0. 1.
 0. 0. 1. 1. 0. 0. 1. 1. 0. 0. 1. 1. 0. 1. 0. 1. 1. 0. 0. 0. 0. 1. 1.]</t>
  </si>
  <si>
    <t>[0. 1. 1. 1. 1. 0. 1. 1. 1. 0. 1. 1. 0. 0. 1. 1. 1. 0. 1. 1. 1. 1. 0. 1.
 0. 0. 1. 1. 0. 0. 1. 1. 0. 1. 0. 1. 0. 1. 0. 1. 1. 0. 0. 0. 1. 1. 1.]</t>
  </si>
  <si>
    <t>[0. 1. 1. 1. 1. 0. 1. 1. 1. 0. 0. 1. 0. 0. 0. 1. 1. 0. 1. 1. 1. 1. 0. 1.
 0. 0. 1. 1. 0. 0. 1. 1. 0. 1. 0. 1. 0. 1. 0. 1. 0. 0. 0. 0. 1. 1. 1.]</t>
  </si>
  <si>
    <t>[0. 1. 1. 1. 1. 1. 1. 1. 1. 0. 1. 1. 0. 0. 0. 1. 1. 0. 1. 1. 1. 1. 0. 1.
 0. 0. 1. 1. 0. 0. 1. 1. 0. 1. 0. 1. 0. 1. 0. 1. 1. 0. 0. 0. 1. 1. 1.]</t>
  </si>
  <si>
    <t>[0. 1. 1. 1. 1. 1. 1. 1. 1. 0. 0. 1. 0. 0. 1. 1. 1. 0. 1. 1. 1. 1. 1. 1.
 0. 0. 1. 1. 0. 0. 1. 0. 0. 1. 0. 1. 0. 1. 0. 1. 0. 0. 0. 0. 1. 1. 1.]</t>
  </si>
  <si>
    <t>[0. 1. 1. 1. 1. 0. 1. 1. 1. 0. 0. 1. 0. 0. 0. 1. 1. 1. 1. 1. 1. 1. 1. 1.
 0. 0. 1. 1. 0. 0. 1. 1. 0. 1. 0. 1. 0. 0. 0. 1. 0. 0. 0. 0. 1. 1. 1.]</t>
  </si>
  <si>
    <t>[0. 1. 1. 1. 1. 0. 1. 1. 1. 0. 0. 1. 0. 0. 0. 1. 1. 0. 1. 0. 1. 1. 0. 1.
 0. 0. 1. 1. 0. 0. 1. 1. 0. 1. 0. 1. 0. 1. 0. 1. 1. 0. 0. 0. 1. 1. 1.]</t>
  </si>
  <si>
    <t>[0. 1. 1. 1. 1. 1. 1. 1. 1. 1. 1. 1. 0. 0. 0. 1. 1. 0. 1. 1. 1. 1. 0. 1.
 0. 0. 1. 1. 0. 0. 1. 1. 0. 1. 0. 1. 0. 1. 0. 1. 1. 0. 0. 0. 1. 1. 1.]</t>
  </si>
  <si>
    <t>[0. 1. 1. 1. 1. 1. 1. 1. 1. 0. 1. 1. 0. 0. 0. 1. 1. 0. 1. 1. 1. 1. 1. 1.
 0. 0. 1. 1. 0. 0. 1. 1. 0. 1. 0. 1. 1. 1. 0. 0. 0. 0. 0. 0. 1. 1. 1.]</t>
  </si>
  <si>
    <t>[0. 1. 1. 1. 1. 1. 1. 1. 1. 0. 1. 1. 0. 0. 0. 1. 1. 0. 1. 1. 1. 1. 1. 1.
 0. 0. 1. 1. 0. 0. 1. 1. 0. 1. 0. 1. 0. 1. 0. 1. 1. 0. 0. 0. 1. 1. 1.]</t>
  </si>
  <si>
    <t>[0. 1. 1. 1. 1. 0. 1. 1. 1. 0. 0. 1. 0. 0. 0. 1. 1. 1. 1. 1. 1. 1. 1. 1.
 0. 0. 1. 1. 0. 0. 1. 1. 0. 1. 0. 1. 0. 1. 0. 1. 1. 0. 0. 0. 1. 1. 1.]</t>
  </si>
  <si>
    <t>[0. 1. 1. 1. 1. 0. 1. 1. 1. 0. 0. 1. 0. 0. 1. 1. 1. 1. 1. 1. 1. 1. 1. 1.
 0. 0. 1. 1. 0. 0. 1. 1. 0. 1. 0. 1. 0. 0. 0. 1. 0. 0. 0. 0. 1. 1. 1.]</t>
  </si>
  <si>
    <t>[0. 1. 1. 1. 1. 0. 1. 1. 1. 0. 0. 1. 0. 0. 0. 1. 1. 1. 1. 1. 1. 1. 1. 1.
 0. 0. 1. 1. 0. 0. 1. 1. 0. 1. 0. 1. 0. 1. 0. 1. 0. 0. 0. 0. 1. 1. 1.]</t>
  </si>
  <si>
    <t>[0. 1. 1. 1. 1. 0. 1. 1. 1. 0. 0. 1. 0. 0. 0. 1. 1. 1. 1. 1. 1. 1. 0. 1.
 0. 0. 1. 1. 0. 0. 1. 1. 0. 1. 0. 1. 0. 1. 0. 1. 1. 0. 0. 0. 1. 1. 1.]</t>
  </si>
  <si>
    <t>[0. 1. 1. 1. 1. 0. 1. 1. 1. 0. 0. 1. 0. 0. 0. 1. 1. 1. 1. 1. 1. 1. 1. 1.
 0. 0. 1. 1. 0. 0. 1. 1. 0. 1. 0. 1. 0. 0. 0. 1. 1. 0. 0. 0. 1. 1. 1.]</t>
  </si>
  <si>
    <t>[0. 1. 1. 1. 1. 0. 1. 1. 1. 1. 0. 1. 0. 0. 0. 1. 1. 1. 1. 1. 1. 1. 1. 1.
 0. 0. 1. 1. 0. 0. 1. 1. 0. 1. 0. 1. 0. 0. 0. 1. 0. 0. 0. 0. 1. 1. 1.]</t>
  </si>
  <si>
    <t>[0. 1. 1. 1. 1. 0. 1. 1. 1. 0. 0. 1. 0. 0. 1. 1. 1. 1. 1. 1. 1. 1. 1. 1.
 0. 0. 1. 1. 0. 0. 1. 1. 0. 1. 0. 1. 0. 1. 0. 1. 0. 0. 0. 0. 1. 1. 1.]</t>
  </si>
  <si>
    <t>[0. 1. 1. 1. 1. 0. 1. 1. 1. 0. 0. 1. 0. 0. 1. 1. 1. 1. 1. 1. 1. 1. 1. 1.
 0. 0. 1. 1. 0. 0. 1. 1. 0. 1. 0. 1. 0. 1. 0. 1. 1. 1. 0. 0. 1. 1. 1.]</t>
  </si>
  <si>
    <t>[0. 1. 1. 1. 1. 0. 1. 1. 1. 0. 1. 1. 0. 0. 1. 1. 0. 1. 1. 1. 1. 1. 0. 1.
 0. 0. 1. 1. 0. 0. 1. 1. 0. 1. 0. 1. 0. 1. 0. 0. 0. 0. 0. 0. 1. 1. 1.]</t>
  </si>
  <si>
    <t>[0. 1. 1. 1. 1. 0. 1. 1. 1. 0. 0. 1. 0. 0. 1. 1. 1. 1. 1. 1. 1. 1. 1. 1.
 0. 0. 1. 1. 0. 0. 1. 1. 0. 1. 0. 1. 1. 1. 0. 0. 1. 0. 0. 0. 1. 0. 1.]</t>
  </si>
  <si>
    <t>[0. 1. 1. 1. 1. 0. 1. 1. 1. 0. 0. 1. 0. 0. 1. 1. 0. 1. 1. 1. 1. 1. 1. 1.
 0. 0. 1. 1. 0. 0. 1. 1. 0. 1. 0. 1. 1. 1. 0. 0. 1. 0. 0. 0. 1. 0. 1.]</t>
  </si>
  <si>
    <t>[0. 1. 1. 1. 1. 0. 1. 1. 1. 0. 0. 1. 0. 0. 1. 1. 1. 1. 1. 1. 1. 1. 1. 1.
 0. 0. 1. 1. 0. 0. 1. 1. 0. 1. 0. 1. 0. 1. 0. 0. 1. 0. 0. 0. 1. 0. 1.]</t>
  </si>
  <si>
    <t>[0. 1. 1. 1. 1. 0. 1. 1. 0. 0. 0. 1. 0. 0. 1. 1. 0. 1. 1. 1. 1. 1. 1. 1.
 0. 0. 1. 1. 0. 0. 1. 1. 0. 1. 0. 1. 1. 1. 0. 0. 1. 0. 0. 0. 1. 0. 1.]</t>
  </si>
  <si>
    <t>[0. 1. 1. 1. 1. 0. 1. 1. 1. 0. 0. 1. 0. 0. 1. 1. 1. 1. 0. 0. 1. 0. 1. 1.
 0. 1. 1. 1. 0. 0. 1. 0. 0. 1. 0. 0. 1. 1. 0. 0. 1. 0. 0. 0. 1. 0. 1.]</t>
  </si>
  <si>
    <t>[0. 1. 1. 1. 1. 0. 1. 1. 1. 0. 0. 1. 0. 0. 1. 1. 1. 1. 0. 0. 1. 0. 1. 1.
 0. 1. 1. 1. 0. 0. 1. 1. 0. 1. 0. 1. 1. 0. 0. 0. 1. 0. 0. 0. 0. 0. 1.]</t>
  </si>
  <si>
    <t>[0. 1. 1. 1. 1. 0. 1. 1. 1. 0. 0. 1. 0. 0. 1. 1. 1. 1. 0. 0. 1. 0. 1. 1.
 0. 1. 1. 1. 0. 0. 1. 0. 0. 1. 0. 1. 1. 0. 0. 0. 1. 0. 0. 0. 1. 0. 1.]</t>
  </si>
  <si>
    <t>[0. 1. 1. 1. 1. 0. 1. 1. 1. 0. 0. 1. 0. 0. 1. 1. 1. 1. 0. 0. 1. 0. 1. 1.
 1. 0. 1. 1. 0. 0. 1. 1. 0. 1. 0. 1. 1. 1. 0. 0. 1. 0. 0. 0. 1. 0. 1.]</t>
  </si>
  <si>
    <t>[0. 1. 1. 1. 1. 0. 1. 1. 1. 0. 0. 1. 0. 0. 1. 1. 1. 1. 0. 0. 1. 0. 1. 1.
 1. 1. 1. 1. 0. 0. 1. 1. 0. 1. 0. 1. 1. 1. 0. 0. 1. 0. 0. 0. 0. 0. 1.]</t>
  </si>
  <si>
    <t>[0. 1. 1. 1. 1. 0. 1. 1. 1. 0. 0. 1. 0. 0. 1. 1. 1. 1. 0. 0. 1. 0. 1. 1.
 0. 1. 1. 1. 0. 0. 1. 1. 0. 1. 0. 1. 1. 1. 0. 0. 1. 0. 0. 0. 0. 0. 1.]</t>
  </si>
  <si>
    <t>[0. 1. 1. 1. 1. 0. 1. 1. 1. 0. 0. 1. 0. 0. 1. 1. 0. 1. 0. 0. 1. 0. 1. 1.
 1. 1. 1. 1. 0. 0. 1. 1. 0. 1. 0. 1. 1. 1. 0. 0. 1. 0. 0. 0. 0. 0. 1.]</t>
  </si>
  <si>
    <t>[0. 1. 1. 1. 1. 0. 1. 1. 1. 0. 0. 1. 0. 0. 1. 1. 1. 1. 1. 0. 1. 0. 1. 1.
 0. 1. 1. 1. 0. 0. 1. 1. 0. 1. 0. 1. 1. 1. 0. 0. 1. 0. 0. 0. 0. 0. 1.]</t>
  </si>
  <si>
    <t>[0. 1. 1. 1. 1. 0. 1. 1. 1. 0. 0. 1. 0. 0. 1. 1. 1. 1. 0. 0. 1. 0. 0. 0.
 0. 1. 1. 1. 0. 0. 1. 1. 0. 1. 0. 1. 1. 1. 0. 0. 1. 0. 0. 0. 0. 0. 1.]</t>
  </si>
  <si>
    <t>[0. 1. 1. 1. 1. 0. 1. 1. 1. 0. 0. 1. 0. 0. 1. 1. 1. 1. 0. 0. 1. 0. 1. 1.
 0. 1. 1. 1. 0. 0. 1. 1. 0. 1. 0. 1. 1. 0. 1. 0. 1. 0. 0. 0. 0. 0. 1.]</t>
  </si>
  <si>
    <t>[0. 1. 1. 1. 1. 0. 1. 1. 1. 0. 0. 1. 0. 0. 1. 1. 1. 0. 0. 0. 1. 0. 1. 1.
 0. 1. 1. 1. 0. 0. 1. 1. 0. 1. 0. 1. 1. 0. 0. 0. 1. 0. 0. 0. 0. 0. 1.]</t>
  </si>
  <si>
    <t>[0. 1. 1. 1. 1. 0. 1. 1. 1. 0. 0. 1. 0. 1. 1. 1. 1. 0. 0. 0. 1. 0. 1. 1.
 0. 0. 1. 1. 0. 0. 1. 1. 0. 1. 0. 1. 1. 0. 0. 0. 1. 0. 0. 0. 0. 0. 1.]</t>
  </si>
  <si>
    <t>[0. 1. 1. 1. 1. 0. 1. 1. 1. 0. 0. 1. 0. 1. 1. 1. 1. 1. 0. 0. 1. 0. 1. 1.
 0. 0. 1. 1. 0. 0. 1. 1. 0. 1. 0. 1. 1. 0. 0. 0. 1. 0. 0. 0. 0. 0. 1.]</t>
  </si>
  <si>
    <t>[0. 1. 1. 1. 1. 0. 1. 1. 1. 0. 0. 1. 0. 0. 1. 1. 0. 1. 0. 0. 1. 0. 1. 1.
 0. 1. 1. 1. 0. 0. 1. 1. 0. 1. 0. 1. 1. 0. 0. 0. 1. 0. 0. 0. 0. 0. 1.]</t>
  </si>
  <si>
    <t>[1. 1. 1. 0. 0. 1. 0. 1. 0. 1. 1. 1. 0. 1. 0. 1. 1. 1. 0. 1. 0. 1. 0. 0.
 0. 0. 1. 0. 0. 0. 0. 0. 1. 1. 1. 1. 0. 1. 0. 0. 1. 1. 0. 0. 0. 1. 1.]</t>
  </si>
  <si>
    <t>[1. 1. 0. 0. 1. 1. 1. 1. 0. 1. 1. 1. 0. 1. 1. 1. 1. 1. 0. 1. 1. 0. 0. 1.
 1. 0. 1. 1. 0. 0. 0. 1. 0. 1. 0. 0. 1. 1. 1. 0. 1. 1. 0. 1. 1. 0. 1.]</t>
  </si>
  <si>
    <t>[1. 0. 1. 1. 1. 1. 1. 1. 0. 1. 1. 0. 0. 0. 1. 0. 0. 0. 0. 1. 1. 0. 0. 1.
 1. 1. 0. 0. 1. 1. 1. 1. 1. 0. 1. 0. 0. 0. 1. 1. 1. 0. 1. 1. 1. 0. 1.]</t>
  </si>
  <si>
    <t>[0. 0. 0. 0. 1. 0. 1. 0. 1. 0. 1. 1. 0. 0. 0. 1. 0. 1. 0. 0. 1. 1. 1. 0.
 1. 1. 0. 0. 0. 1. 0. 1. 1. 1. 1. 1. 0. 0. 1. 1. 1. 0. 0. 1. 1. 0. 1. 0.
 0. 0. 1. 0. 0. 1. 1. 0. 0. 1. 1. 1. 0. 0. 1. 1. 1. 0.]</t>
  </si>
  <si>
    <t>[0. 0. 0. 0. 1. 0. 1. 0. 1. 0. 1. 1. 0. 0. 0. 1. 0. 1. 0. 0. 1. 0. 1. 0.
 1. 1. 0. 0. 0. 1. 0. 1. 1. 1. 1. 1. 0. 0. 1. 1. 1. 0. 0. 1. 1. 0. 1. 0.
 0. 0. 1. 0. 0. 1. 1. 0. 0. 1. 1. 1. 0. 0. 1. 1. 1. 0.]</t>
  </si>
  <si>
    <t>[0. 0. 0. 1. 1. 0. 1. 1. 1. 0. 1. 0. 0. 1. 1. 1. 0. 1. 0. 0. 1. 1. 1. 0.
 1. 1. 0. 0. 0. 1. 1. 1. 1. 1. 1. 0. 0. 0. 1. 1. 1. 1. 0. 1. 1. 0. 1. 0.
 0. 0. 1. 0. 0. 1. 1. 0. 0. 1. 1. 1. 1. 0. 1. 1. 1. 0.]</t>
  </si>
  <si>
    <t>[0. 0. 0. 1. 1. 0. 0. 0. 1. 0. 1. 0. 0. 1. 1. 1. 0. 1. 0. 0. 1. 1. 1. 0.
 1. 1. 0. 1. 0. 1. 1. 1. 1. 1. 1. 1. 0. 0. 1. 1. 1. 1. 0. 1. 1. 0. 1. 0.
 0. 0. 1. 0. 0. 1. 1. 0. 0. 1. 1. 1. 1. 0. 1. 1. 1. 0.]</t>
  </si>
  <si>
    <t>[0. 0. 0. 1. 1. 0. 1. 0. 1. 0. 1. 0. 0. 1. 1. 1. 0. 1. 0. 0. 1. 1. 1. 0.
 1. 1. 0. 0. 0. 1. 1. 1. 1. 1. 1. 1. 0. 0. 1. 1. 1. 1. 0. 1. 1. 0. 1. 0.
 0. 0. 1. 0. 0. 1. 1. 0. 0. 1. 1. 1. 1. 0. 0. 1. 1. 0.]</t>
  </si>
  <si>
    <t>[0. 0. 0. 1. 0. 0. 1. 0. 1. 0. 1. 0. 0. 1. 1. 1. 0. 1. 0. 0. 1. 1. 1. 0.
 1. 1. 0. 0. 0. 1. 1. 1. 1. 1. 1. 0. 0. 0. 1. 1. 1. 1. 0. 1. 1. 0. 1. 0.
 0. 0. 1. 0. 0. 1. 1. 0. 0. 1. 1. 1. 1. 0. 1. 1. 1. 0.]</t>
  </si>
  <si>
    <t>[0. 0. 0. 1. 1. 0. 0. 0. 1. 0. 1. 0. 0. 1. 1. 1. 0. 1. 0. 0. 1. 1. 1. 0.
 1. 1. 0. 0. 0. 1. 1. 1. 1. 1. 1. 1. 0. 0. 1. 1. 1. 1. 0. 1. 1. 0. 1. 0.
 0. 0. 1. 0. 0. 1. 1. 0. 0. 1. 1. 1. 1. 1. 1. 1. 1. 0.]</t>
  </si>
  <si>
    <t>[0. 0. 0. 1. 1. 0. 1. 0. 1. 0. 1. 0. 0. 1. 1. 1. 0. 1. 0. 0. 1. 1. 1. 0.
 1. 1. 0. 0. 0. 1. 1. 1. 1. 1. 1. 1. 0. 0. 0. 1. 1. 1. 0. 1. 1. 0. 1. 0.
 0. 0. 1. 0. 0. 1. 1. 0. 0. 1. 1. 1. 1. 0. 1. 1. 1. 0.]</t>
  </si>
  <si>
    <t>[0. 0. 0. 1. 1. 0. 1. 0. 1. 0. 1. 0. 0. 1. 1. 1. 0. 1. 0. 0. 1. 1. 1. 0.
 1. 1. 0. 1. 0. 1. 1. 1. 1. 1. 1. 1. 0. 0. 1. 1. 1. 1. 0. 1. 1. 0. 1. 0.
 0. 0. 1. 0. 0. 1. 1. 0. 0. 1. 1. 1. 1. 0. 1. 1. 1. 0.]</t>
  </si>
  <si>
    <t>[0. 0. 0. 1. 1. 0. 1. 0. 1. 0. 1. 0. 0. 1. 1. 1. 0. 1. 0. 0. 1. 1. 1. 1.
 1. 1. 0. 0. 0. 1. 1. 1. 1. 1. 1. 1. 0. 0. 1. 1. 1. 1. 0. 1. 1. 0. 1. 0.
 0. 0. 1. 0. 0. 1. 1. 0. 0. 1. 1. 1. 1. 1. 1. 1. 1. 0.]</t>
  </si>
  <si>
    <t>[0. 1. 0. 1. 1. 0. 1. 0. 1. 0. 1. 0. 0. 1. 1. 1. 0. 1. 0. 0. 1. 1. 1. 0.
 1. 1. 0. 0. 0. 1. 1. 1. 0. 1. 1. 1. 0. 0. 1. 1. 1. 1. 0. 1. 1. 0. 1. 0.
 0. 1. 1. 0. 0. 1. 1. 0. 0. 1. 1. 1. 1. 1. 1. 1. 1. 0.]</t>
  </si>
  <si>
    <t>[0. 0. 0. 1. 1. 0. 1. 0. 1. 0. 1. 0. 0. 1. 1. 1. 0. 1. 0. 0. 1. 1. 1. 0.
 1. 1. 0. 0. 0. 1. 1. 1. 1. 1. 1. 1. 0. 0. 1. 1. 1. 1. 0. 1. 1. 0. 1. 0.
 0. 0. 1. 0. 0. 1. 1. 0. 0. 1. 1. 1. 1. 1. 1. 1. 1. 0.]</t>
  </si>
  <si>
    <t>[0. 0. 0. 1. 1. 0. 1. 0. 1. 0. 1. 0. 0. 1. 1. 1. 0. 1. 0. 0. 1. 1. 1. 1.
 1. 1. 0. 0. 0. 1. 1. 1. 1. 1. 1. 1. 0. 0. 1. 1. 1. 1. 0. 1. 1. 0. 1. 0.
 0. 0. 1. 0. 0. 1. 1. 0. 0. 0. 1. 1. 1. 1. 1. 1. 0. 0.]</t>
  </si>
  <si>
    <t>[0. 0. 0. 1. 1. 1. 1. 0. 1. 0. 1. 0. 0. 1. 1. 1. 0. 1. 0. 0. 1. 1. 1. 1.
 1. 1. 1. 0. 0. 1. 1. 1. 1. 1. 1. 1. 0. 0. 1. 1. 1. 1. 0. 1. 1. 0. 1. 0.
 0. 0. 1. 0. 0. 1. 1. 0. 0. 1. 1. 1. 1. 1. 1. 1. 1. 0.]</t>
  </si>
  <si>
    <t>[0. 0. 1. 1. 1. 0. 1. 0. 1. 0. 1. 0. 0. 1. 1. 0. 0. 1. 0. 0. 1. 1. 1. 1.
 1. 1. 0. 0. 1. 1. 1. 1. 1. 1. 1. 1. 0. 0. 1. 1. 1. 1. 0. 1. 1. 0. 1. 0.
 0. 0. 1. 0. 0. 1. 1. 0. 0. 1. 1. 1. 1. 1. 1. 1. 1. 1.]</t>
  </si>
  <si>
    <t>[0. 0. 1. 1. 1. 0. 1. 0. 1. 0. 1. 0. 0. 1. 1. 0. 0. 1. 0. 0. 1. 1. 1. 0.
 1. 1. 0. 0. 1. 1. 1. 1. 1. 1. 1. 1. 0. 0. 1. 1. 1. 1. 0. 1. 1. 0. 1. 0.
 0. 0. 1. 0. 0. 1. 1. 0. 0. 1. 1. 1. 1. 1. 1. 1. 1. 1.]</t>
  </si>
  <si>
    <t>[0. 0. 1. 1. 1. 0. 1. 0. 1. 0. 1. 1. 0. 1. 1. 0. 0. 1. 1. 0. 1. 1. 1. 0.
 1. 1. 0. 0. 0. 1. 1. 1. 1. 1. 1. 1. 0. 0. 1. 1. 1. 1. 0. 1. 1. 0. 1. 0.
 0. 0. 1. 0. 0. 1. 1. 0. 0. 1. 1. 1. 1. 1. 1. 1. 1. 1.]</t>
  </si>
  <si>
    <t>[0. 0. 1. 1. 1. 0. 1. 0. 1. 0. 1. 0. 0. 1. 1. 0. 0. 1. 0. 0. 1. 1. 1. 0.
 1. 1. 0. 0. 0. 1. 1. 1. 1. 1. 1. 1. 0. 0. 1. 1. 1. 0. 0. 1. 1. 0. 1. 0.
 0. 0. 1. 0. 0. 1. 1. 0. 0. 1. 1. 1. 1. 1. 1. 1. 1. 1.]</t>
  </si>
  <si>
    <t>[0. 0. 1. 1. 1. 0. 1. 0. 1. 0. 1. 0. 0. 1. 1. 0. 0. 1. 0. 0. 1. 1. 1. 0.
 1. 1. 0. 0. 0. 1. 1. 1. 1. 1. 1. 1. 0. 0. 1. 1. 1. 1. 0. 1. 1. 0. 1. 0.
 0. 0. 1. 0. 0. 0. 1. 0. 0. 1. 1. 1. 1. 1. 1. 1. 1. 1.]</t>
  </si>
  <si>
    <t>[0. 0. 1. 1. 1. 0. 1. 1. 1. 0. 1. 1. 0. 1. 1. 0. 0. 1. 0. 0. 1. 1. 0. 0.
 1. 1. 0. 0. 0. 1. 1. 1. 1. 1. 1. 1. 0. 0. 1. 1. 1. 1. 0. 1. 1. 0. 1. 0.
 0. 0. 1. 0. 0. 1. 1. 0. 0. 1. 1. 1. 1. 1. 1. 1. 1. 1.]</t>
  </si>
  <si>
    <t>[0. 0. 0. 1. 1. 0. 1. 0. 1. 1. 1. 0. 0. 1. 1. 0. 1. 0. 0. 0. 1. 1. 1. 0.
 0. 1. 0. 0. 0. 1. 1. 1. 1. 1. 1. 1. 0. 0. 1. 1. 1. 1. 0. 1. 1. 0. 1. 0.
 0. 0. 1. 0. 0. 1. 0. 0. 0. 1. 1. 1. 1. 1. 0. 1. 1. 1.]</t>
  </si>
  <si>
    <t>[1. 1. 1. 1. 1. 1. 0. 0. 1. 0. 0. 1. 1. 0. 1. 0. 0. 1. 1. 1. 1. 0. 0. 0.
 0. 1. 0. 1. 0. 1. 0. 1. 1. 0. 1. 1. 1. 1. 1. 1. 1. 1. 1. 1. 0. 0. 1. 1.
 0. 1. 1. 0. 0. 1. 1. 1. 1. 0. 1. 1. 0. 0. 1. 0. 0. 0.]</t>
  </si>
  <si>
    <t>[1. 1. 0. 1. 1. 1. 0. 0. 1. 0. 0. 1. 1. 0. 1. 0. 0. 1. 1. 1. 0. 0. 0. 0.
 0. 1. 0. 1. 0. 1. 0. 1. 1. 0. 1. 1. 1. 1. 1. 1. 1. 1. 1. 1. 0. 0. 1. 1.
 0. 1. 1. 0. 0. 1. 1. 1. 1. 0. 1. 1. 0. 0. 1. 0. 0. 0.]</t>
  </si>
  <si>
    <t>[1. 1. 0. 1. 1. 1. 0. 0. 1. 0. 0. 1. 1. 0. 1. 0. 0. 1. 1. 1. 1. 0. 0. 0.
 0. 1. 0. 1. 0. 1. 0. 1. 1. 0. 1. 1. 1. 1. 1. 1. 1. 1. 1. 1. 0. 0. 1. 1.
 0. 1. 1. 0. 0. 1. 1. 1. 1. 0. 1. 1. 0. 0. 1. 0. 0. 0.]</t>
  </si>
  <si>
    <t>[0. 0. 1. 1. 1. 1. 0. 1. 1. 0. 1. 1. 0. 1. 0. 0. 0. 0. 0. 0. 0. 1. 0. 0.
 1. 1. 0. 0. 0. 0. 0. 1. 1. 1. 1. 1. 1. 0. 1. 1. 0. 1. 0. 0. 0. 0. 0. 0.
 0. 1. 0. 0. 1. 1. 0. 0. 0. 1. 1. 1. 0. 0. 1. 0. 1. 1.]</t>
  </si>
  <si>
    <t>[0. 0. 1. 1. 0. 1. 1. 1. 1. 0. 1. 1. 0. 1. 0. 1. 0. 1. 0. 0. 0. 1. 1. 0.
 1. 1. 0. 1. 0. 0. 1. 1. 0. 0. 1. 1. 1. 0. 1. 1. 0. 1. 0. 0. 0. 0. 1. 0.
 0. 1. 0. 0. 1. 1. 0. 1. 0. 1. 1. 1. 1. 0. 1. 0. 1. 1.]</t>
  </si>
  <si>
    <t>[0. 0. 1. 1. 0. 1. 1. 1. 1. 0. 1. 1. 0. 0. 0. 0. 0. 1. 0. 0. 0. 1. 0. 0.
 1. 1. 0. 1. 0. 0. 1. 1. 0. 0. 1. 1. 1. 0. 1. 1. 0. 1. 0. 0. 0. 0. 1. 0.
 0. 1. 0. 0. 1. 1. 0. 1. 0. 1. 1. 1. 1. 0. 1. 0. 1. 1.]</t>
  </si>
  <si>
    <t>[1. 1. 0. 1. 0. 0. 0. 1. 0. 1. 1. 1. 0. 1. 1. 1. 0. 0. 1. 1. 1. 0. 0. 1.
 0. 0. 1. 1. 0. 1. 0. 1. 1. 1. 1. 1. 1. 0. 1. 1. 1. 0. 1. 0. 0. 0. 1. 0.
 0. 0. 1. 1. 0. 1. 1. 0. 1. 0. 0. 1. 0. 0. 0. 1. 0. 1.]</t>
  </si>
  <si>
    <t>[1. 0. 1. 1. 0. 0. 0. 1. 0. 1. 0. 1. 1. 1. 0. 0. 1. 1. 1. 1. 0. 1. 0. 0.
 1. 1. 1. 1. 1. 0. 1. 0. 0. 0. 1. 1. 1. 1. 1. 0. 1. 0. 0. 1. 0. 0. 1. 0.
 0. 0. 1. 1. 1. 0. 1. 0. 1. 0. 0. 0. 0. 1. 1. 1. 0. 1.]</t>
  </si>
  <si>
    <t>[1. 0. 1. 1. 0. 0. 1. 1. 0. 0. 0. 1. 1. 1. 0. 0. 1. 1. 0. 1. 0. 1. 0. 0.
 1. 1. 0. 1. 1. 0. 1. 0. 0. 0. 1. 1. 1. 1. 1. 0. 1. 0. 0. 1. 0. 0. 1. 0.
 0. 0. 1. 1. 1. 0. 1. 0. 1. 0. 0. 0. 0. 1. 1. 1. 0. 1.]</t>
  </si>
  <si>
    <t>[0. 0. 1. 1. 1. 0. 0. 1. 1. 1. 0. 1. 0. 0. 1. 0. 0. 0. 0. 1. 1. 1. 0. 1.
 0. 0. 1. 1. 0. 1. 0. 0. 0. 1. 0. 0. 1. 1. 0. 1. 0. 0. 0. 0. 1. 0. 1. 1.
 0. 0. 1. 1. 1. 1. 1. 1. 0. 1. 0. 1. 1. 1. 1. 1. 1. 1.]</t>
  </si>
  <si>
    <t>[0. 1. 0. 1. 0. 0. 0. 1. 1. 0. 0. 0. 0. 1. 1. 1. 1. 0. 1. 1. 1. 1. 1. 1.
 1. 0. 1. 0. 1. 1. 1. 1. 1. 0. 1. 0. 1. 0. 0. 0. 1. 1. 0. 1. 0. 1. 1. 0.
 1. 1. 0. 1. 0. 1. 1. 1. 0. 0. 1. 1. 0. 1. 0. 1. 1. 0.]</t>
  </si>
  <si>
    <t>[1. 1. 1. 0. 1. 1. 0. 0. 0. 0. 0. 1. 0. 1. 1. 1. 0. 1. 0. 1. 0. 1. 0. 0.
 0. 0. 1. 1. 1. 1. 0. 1. 1. 1. 0. 1. 1. 1. 0. 0. 1. 0. 0. 0. 0. 1. 0. 0.
 0. 1. 1. 0. 1. 1. 0. 1. 1. 1. 1. 0. 1. 0. 0. 0. 0. 0.]</t>
  </si>
  <si>
    <t>[1. 1. 1. 0. 0. 1. 0. 0. 1. 0. 0. 1. 1. 1. 1. 1. 1. 1. 0. 1. 0. 0. 0. 0.
 0. 0. 1. 1. 1. 1. 0. 1. 1. 1. 0. 0. 1. 1. 0. 0. 1. 1. 0. 0. 0. 1. 0. 0.
 0. 1. 1. 1. 1. 1. 1. 1. 1. 1. 0. 0. 1. 1. 0. 0. 1. 1.]</t>
  </si>
  <si>
    <t>[1. 0. 0. 1. 1. 1. 1. 0. 1. 1. 1. 1. 1. 1. 1. 0. 0. 1. 1. 1. 0. 0. 1. 0.
 1. 1. 0. 0. 1. 1. 1. 0. 0. 1. 0. 0. 1. 0. 1. 1. 1. 0. 0. 1. 1. 1. 1. 0.
 1. 1. 1. 1. 1. 0. 0. 1. 1. 1. 1. 1. 0. 0. 0. 0. 1. 1.]</t>
  </si>
  <si>
    <t>[1. 1. 0. 1. 1. 1. 1. 0. 0. 1. 1. 1. 1. 1. 1. 0. 0. 0. 1. 1. 0. 1. 1. 0.
 1. 1. 0. 0. 1. 1. 1. 0. 0. 1. 1. 0. 1. 0. 1. 1. 1. 0. 0. 1. 1. 1. 1. 0.
 1. 1. 1. 1. 1. 0. 0. 1. 1. 1. 1. 1. 0. 0. 0. 0. 1. 1.]</t>
  </si>
  <si>
    <t>[1. 0. 0. 1. 1. 1. 1. 1. 0. 1. 1. 1. 0. 1. 1. 0. 0. 0. 1. 1. 0. 1. 0. 0.
 0. 1. 0. 0. 1. 0. 1. 1. 0. 1. 1. 0. 1. 0. 1. 0. 1. 0. 0. 1. 1. 1. 1. 0.
 0. 1. 1. 1. 1. 0. 0. 1. 1. 1. 1. 1. 0. 0. 1. 0. 1. 1.]</t>
  </si>
  <si>
    <t>[1. 0. 0. 1. 1. 1. 1. 1. 0. 1. 1. 1. 0. 1. 1. 0. 0. 0. 1. 1. 0. 1. 0. 0.
 1. 1. 0. 0. 1. 0. 1. 0. 0. 1. 1. 0. 1. 0. 1. 0. 1. 0. 0. 1. 1. 1. 1. 0.
 0. 1. 1. 1. 1. 0. 0. 1. 1. 1. 1. 1. 0. 0. 1. 0. 1. 1.]</t>
  </si>
  <si>
    <t>[1. 0. 0. 1. 1. 1. 1. 1. 0. 1. 1. 1. 0. 1. 1. 1. 0. 0. 1. 1. 0. 1. 0. 0.
 1. 1. 0. 0. 1. 0. 1. 0. 0. 1. 1. 0. 1. 0. 1. 0. 1. 0. 0. 1. 1. 1. 1. 0.
 0. 1. 1. 1. 1. 0. 0. 1. 1. 1. 1. 1. 0. 0. 1. 0. 1. 1.]</t>
  </si>
  <si>
    <t>[1. 0. 0. 1. 1. 1. 1. 1. 0. 1. 1. 0. 0. 1. 1. 0. 0. 0. 1. 1. 0. 1. 0. 0.
 1. 1. 0. 0. 1. 0. 1. 0. 0. 1. 1. 0. 1. 0. 1. 0. 1. 0. 0. 1. 1. 1. 1. 0.
 0. 1. 1. 1. 1. 0. 0. 1. 1. 1. 1. 1. 0. 0. 1. 0. 1. 1.]</t>
  </si>
  <si>
    <t>[1. 0. 0. 1. 1. 1. 1. 1. 0. 1. 1. 1. 0. 1. 0. 1. 0. 0. 1. 1. 1. 1. 0. 0.
 1. 1. 0. 0. 1. 0. 1. 0. 0. 1. 1. 0. 1. 0. 1. 0. 1. 0. 0. 1. 1. 1. 1. 0.
 0. 1. 1. 1. 1. 0. 0. 1. 1. 1. 1. 1. 0. 0. 1. 0. 1. 1.]</t>
  </si>
  <si>
    <t>[1. 0. 0. 1. 1. 1. 1. 1. 0. 1. 1. 1. 0. 1. 1. 0. 0. 0. 1. 1. 0. 1. 0. 0.
 1. 1. 0. 0. 1. 0. 1. 0. 0. 1. 1. 0. 0. 0. 1. 0. 1. 0. 0. 1. 1. 1. 1. 0.
 0. 1. 1. 1. 1. 0. 0. 1. 1. 1. 1. 1. 0. 0. 1. 0. 1. 1.]</t>
  </si>
  <si>
    <t>[1. 0. 0. 1. 1. 1. 1. 1. 0. 1. 1. 1. 0. 1. 1. 1. 0. 0. 1. 1. 0. 1. 0. 0.
 1. 1. 0. 0. 1. 1. 1. 0. 0. 1. 1. 0. 1. 0. 1. 0. 1. 0. 0. 1. 1. 1. 1. 0.
 0. 1. 1. 1. 1. 0. 0. 1. 1. 1. 1. 1. 0. 0. 1. 0. 1. 1.]</t>
  </si>
  <si>
    <t>[1. 0. 0. 1. 1. 1. 1. 1. 0. 1. 1. 1. 0. 1. 0. 1. 0. 0. 1. 1. 0. 1. 0. 0.
 1. 1. 0. 0. 1. 0. 1. 0. 0. 1. 1. 0. 1. 0. 1. 0. 1. 0. 0. 1. 1. 1. 1. 0.
 0. 1. 1. 1. 1. 0. 0. 1. 1. 1. 1. 1. 0. 0. 1. 0. 1. 1.]</t>
  </si>
  <si>
    <t>[1. 0. 0. 1. 1. 1. 1. 0. 0. 1. 1. 1. 0. 1. 0. 1. 0. 0. 1. 1. 0. 1. 0. 0.
 1. 1. 0. 0. 1. 0. 1. 0. 0. 1. 1. 0. 1. 0. 1. 0. 1. 0. 0. 1. 1. 1. 1. 0.
 0. 1. 1. 1. 1. 0. 0. 1. 1. 1. 1. 1. 0. 0. 1. 0. 1. 0.]</t>
  </si>
  <si>
    <t>[1. 0. 0. 1. 1. 1. 1. 1. 1. 1. 1. 1. 0. 1. 0. 1. 0. 0. 1. 1. 0. 1. 0. 0.
 1. 1. 0. 0. 1. 0. 1. 0. 0. 1. 1. 0. 1. 0. 1. 0. 1. 0. 0. 1. 1. 1. 1. 0.
 0. 1. 1. 1. 1. 0. 0. 1. 1. 1. 1. 1. 0. 0. 1. 0. 1. 1.]</t>
  </si>
  <si>
    <t>[1. 0. 0. 1. 1. 1. 1. 1. 0. 1. 1. 0. 0. 1. 0. 1. 0. 0. 1. 1. 0. 1. 0. 0.
 1. 1. 0. 0. 1. 0. 1. 0. 0. 1. 1. 0. 1. 0. 1. 0. 1. 0. 0. 1. 1. 1. 1. 0.
 0. 1. 1. 1. 1. 0. 0. 1. 1. 1. 1. 1. 0. 0. 1. 0. 1. 1.]</t>
  </si>
  <si>
    <t>[1 1 0 1 0 1 1 0 1 1 0 1 0 0 1 1 1 1 0 0 1 1 1 1 1 1 0 1 0 1 1 1 0 0 1 1 1
 1 0 1 1 1 0 1 0 1 0 0 1 0 1 0 0 0 0 1 0 1 1 1 1 1 0 1 1 0]</t>
  </si>
  <si>
    <t>[1. 0. 1. 1. 1. 1. 1. 1. 0. 0. 1. 1. 1. 0. 0. 1. 1. 0. 1. 0. 1. 0. 1. 0.
 0. 1. 1. 0. 0. 1. 0. 1. 0. 0. 0. 0. 0. 0. 0. 1. 0. 0. 1. 0. 1. 1. 0. 0.
 0. 0. 0. 0. 0. 0. 0. 1. 0. 0. 1. 1. 1. 1. 1. 0. 1. 1. 1. 0. 1. 0. 1. 0.
 1.]</t>
  </si>
  <si>
    <t>[1. 0. 1. 1. 1. 1. 1. 1. 0. 0. 1. 1. 1. 0. 0. 1. 1. 0. 1. 0. 1. 0. 1. 0.
 0. 1. 1. 0. 0. 1. 0. 1. 0. 0. 0. 0. 0. 0. 0. 1. 0. 0. 0. 0. 1. 1. 0. 1.
 0. 0. 1. 0. 0. 0. 1. 1. 0. 0. 1. 0. 1. 1. 1. 0. 1. 1. 1. 0. 1. 0. 1. 0.
 0.]</t>
  </si>
  <si>
    <t>[1. 0. 1. 1. 1. 1. 1. 1. 0. 0. 1. 1. 1. 0. 0. 1. 1. 0. 1. 0. 1. 0. 1. 0.
 0. 1. 1. 0. 0. 1. 0. 1. 0. 0. 0. 0. 0. 0. 0. 1. 0. 0. 0. 0. 1. 1. 0. 1.
 0. 0. 1. 0. 0. 0. 1. 1. 0. 0. 1. 0. 1. 1. 1. 1. 1. 1. 1. 0. 1. 0. 1. 0.
 1.]</t>
  </si>
  <si>
    <t>[1. 0. 1. 1. 1. 1. 1. 0. 0. 1. 1. 1. 1. 0. 0. 1. 1. 1. 1. 0. 1. 0. 0. 0.
 0. 1. 1. 0. 0. 1. 0. 1. 0. 0. 0. 0. 0. 0. 0. 1. 1. 0. 0. 0. 1. 1. 0. 1.
 0. 0. 1. 0. 0. 0. 1. 1. 0. 0. 1. 0. 1. 1. 0. 1. 1. 1. 1. 0. 1. 0. 1. 0.
 1.]</t>
  </si>
  <si>
    <t>[1. 0. 1. 1. 1. 1. 1. 1. 0. 1. 1. 1. 1. 0. 0. 1. 1. 1. 1. 0. 1. 0. 0. 0.
 0. 0. 1. 0. 0. 1. 0. 0. 0. 0. 0. 0. 0. 0. 0. 1. 0. 0. 0. 0. 1. 1. 1. 1.
 0. 0. 1. 0. 0. 0. 1. 1. 0. 0. 1. 0. 1. 1. 1. 1. 1. 1. 1. 0. 1. 0. 1. 0.
 1.]</t>
  </si>
  <si>
    <t>[0. 1. 0. 1. 0. 1. 0. 1. 0. 1. 1. 1. 0. 0. 1. 1. 0. 1. 0. 0. 0. 0. 1. 0.
 1. 0. 0. 0. 1. 0. 0. 0. 0. 0. 1. 1. 1. 1. 0. 1. 0. 0. 1. 1. 0. 0. 1. 1.
 0. 1. 1. 1. 1. 1. 1. 1. 1. 1. 1. 1. 0. 1. 1. 1. 0. 0. 1. 1. 1. 1. 1. 0.
 0.]</t>
  </si>
  <si>
    <t>[0. 1. 1. 0. 0. 0. 1. 0. 0. 1. 1. 1. 0. 1. 1. 1. 0. 1. 0. 0. 1. 0. 1. 0.
 1. 0. 0. 1. 1. 0. 1. 0. 0. 0. 1. 1. 1. 1. 0. 0. 0. 0. 0. 0. 0. 0. 1. 1.
 1. 1. 0. 1. 1. 1. 1. 1. 1. 1. 0. 1. 0. 1. 1. 1. 1. 0. 1. 1. 1. 1. 0. 1.
 0.]</t>
  </si>
  <si>
    <t>[0. 1. 0. 0. 0. 0. 1. 0. 0. 1. 1. 1. 0. 1. 1. 1. 1. 1. 0. 0. 1. 0. 1. 0.
 1. 0. 0. 1. 1. 0. 1. 0. 0. 0. 1. 1. 1. 1. 0. 1. 0. 0. 0. 0. 0. 0. 0. 1.
 1. 0. 0. 1. 1. 1. 1. 1. 1. 1. 0. 1. 1. 1. 1. 1. 0. 0. 0. 1. 1. 1. 0. 1.
 0.]</t>
  </si>
  <si>
    <t>[0. 1. 0. 0. 0. 0. 1. 0. 1. 1. 1. 1. 0. 1. 1. 1. 0. 1. 0. 0. 1. 0. 1. 0.
 1. 0. 0. 1. 1. 0. 1. 0. 0. 0. 1. 1. 1. 1. 0. 0. 0. 0. 0. 0. 0. 1. 1. 1.
 1. 0. 0. 1. 1. 1. 1. 1. 1. 1. 0. 1. 1. 1. 1. 1. 0. 0. 0. 1. 1. 1. 0. 1.
 0.]</t>
  </si>
  <si>
    <t>[0. 1. 1. 0. 0. 0. 1. 0. 0. 1. 1. 1. 0. 1. 1. 1. 1. 1. 0. 0. 1. 0. 0. 0.
 1. 0. 0. 1. 1. 0. 1. 0. 0. 0. 1. 1. 1. 1. 0. 1. 0. 0. 0. 0. 0. 1. 1. 1.
 1. 1. 0. 1. 1. 1. 1. 1. 1. 1. 0. 1. 1. 1. 1. 1. 0. 0. 0. 1. 1. 1. 0. 1.
 0.]</t>
  </si>
  <si>
    <t>[0. 1. 1. 0. 0. 0. 1. 0. 0. 1. 1. 1. 0. 1. 1. 1. 1. 1. 0. 0. 1. 1. 0. 0.
 1. 0. 0. 1. 1. 0. 1. 0. 0. 0. 1. 1. 1. 1. 0. 1. 0. 0. 0. 0. 0. 1. 1. 0.
 1. 1. 0. 1. 1. 1. 1. 1. 1. 1. 0. 1. 1. 1. 1. 1. 0. 0. 0. 1. 1. 1. 0. 1.
 0.]</t>
  </si>
  <si>
    <t>[0. 1. 1. 0. 0. 0. 1. 0. 0. 1. 1. 1. 0. 1. 1. 1. 1. 1. 0. 0. 1. 0. 1. 0.
 1. 0. 0. 1. 1. 0. 1. 0. 0. 0. 1. 1. 1. 1. 0. 1. 0. 0. 0. 0. 0. 1. 1. 1.
 1. 1. 0. 1. 1. 1. 1. 0. 1. 1. 0. 1. 1. 1. 1. 0. 0. 0. 0. 1. 1. 1. 0. 1.
 0.]</t>
  </si>
  <si>
    <t>[0. 1. 1. 0. 1. 0. 1. 0. 0. 1. 1. 1. 0. 1. 1. 1. 1. 1. 0. 0. 1. 1. 1. 0.
 1. 0. 0. 1. 1. 0. 1. 0. 0. 0. 1. 1. 1. 1. 0. 1. 0. 0. 0. 0. 0. 1. 1. 1.
 1. 1. 0. 1. 1. 1. 1. 1. 1. 1. 0. 1. 1. 1. 1. 1. 0. 0. 0. 1. 1. 1. 1. 1.
 0.]</t>
  </si>
  <si>
    <t>[0. 1. 1. 0. 0. 0. 1. 0. 0. 1. 1. 1. 0. 1. 1. 1. 1. 1. 0. 0. 1. 1. 0. 0.
 1. 0. 0. 1. 1. 0. 1. 0. 0. 0. 1. 1. 1. 1. 0. 1. 0. 0. 0. 0. 0. 1. 1. 1.
 1. 1. 0. 1. 1. 1. 1. 1. 1. 1. 0. 1. 1. 1. 1. 0. 0. 0. 0. 1. 1. 1. 0. 1.
 0.]</t>
  </si>
  <si>
    <t>[0. 1. 0. 0. 1. 0. 1. 0. 0. 1. 1. 1. 0. 1. 1. 1. 1. 1. 0. 0. 1. 1. 0. 0.
 1. 0. 0. 1. 0. 0. 1. 0. 0. 1. 1. 1. 1. 1. 0. 1. 0. 0. 0. 0. 0. 1. 1. 0.
 1. 1. 0. 1. 1. 1. 1. 1. 1. 1. 0. 0. 1. 1. 1. 1. 0. 0. 0. 0. 1. 0. 0. 1.
 0.]</t>
  </si>
  <si>
    <t>[0. 1. 0. 0. 1. 0. 1. 0. 0. 1. 1. 1. 0. 1. 1. 1. 1. 1. 0. 0. 1. 1. 0. 0.
 1. 0. 0. 1. 1. 0. 1. 0. 0. 0. 1. 1. 1. 1. 0. 1. 0. 0. 1. 0. 0. 1. 1. 0.
 1. 1. 0. 1. 1. 1. 1. 1. 1. 1. 0. 0. 1. 1. 1. 0. 1. 0. 0. 0. 1. 1. 0. 1.
 0.]</t>
  </si>
  <si>
    <t>[0. 1. 0. 0. 1. 0. 1. 0. 0. 1. 1. 1. 0. 1. 1. 1. 1. 1. 0. 0. 1. 1. 0. 0.
 1. 0. 0. 1. 1. 0. 1. 0. 1. 0. 1. 1. 1. 1. 0. 1. 0. 0. 1. 0. 0. 1. 1. 0.
 1. 1. 0. 1. 1. 1. 1. 1. 1. 1. 0. 0. 1. 1. 1. 0. 1. 0. 0. 0. 1. 1. 0. 1.
 0.]</t>
  </si>
  <si>
    <t>[0. 1. 0. 0. 1. 0. 1. 0. 0. 1. 0. 1. 0. 1. 1. 1. 1. 1. 0. 0. 1. 0. 0. 0.
 1. 0. 0. 1. 1. 0. 1. 0. 0. 0. 1. 1. 1. 1. 0. 1. 0. 0. 1. 0. 0. 1. 1. 0.
 1. 1. 0. 1. 1. 1. 1. 1. 1. 1. 0. 1. 1. 1. 1. 0. 1. 0. 0. 0. 1. 1. 0. 1.
 0.]</t>
  </si>
  <si>
    <t>[0. 1. 0. 0. 1. 0. 1. 0. 0. 1. 1. 1. 0. 1. 1. 1. 1. 1. 0. 0. 1. 0. 0. 0.
 1. 0. 0. 0. 1. 0. 1. 0. 0. 0. 1. 1. 1. 1. 0. 1. 0. 0. 1. 0. 0. 1. 1. 0.
 1. 1. 0. 1. 1. 1. 1. 1. 1. 1. 0. 0. 1. 1. 1. 0. 1. 0. 0. 0. 1. 1. 0. 1.
 0.]</t>
  </si>
  <si>
    <t>[0. 1. 0. 0. 1. 0. 1. 0. 0. 1. 1. 1. 0. 1. 1. 1. 1. 1. 0. 0. 1. 0. 1. 0.
 1. 0. 0. 1. 1. 0. 1. 0. 0. 0. 1. 1. 1. 1. 0. 1. 0. 0. 1. 0. 0. 1. 1. 0.
 1. 1. 0. 1. 1. 1. 1. 1. 1. 1. 0. 0. 1. 1. 1. 0. 1. 0. 0. 0. 1. 1. 0. 1.
 0.]</t>
  </si>
  <si>
    <t>[0. 1. 0. 0. 1. 0. 1. 0. 0. 1. 1. 1. 0. 1. 1. 1. 1. 1. 0. 0. 1. 1. 0. 0.
 1. 0. 0. 1. 1. 0. 1. 0. 0. 0. 1. 1. 1. 1. 0. 1. 0. 0. 1. 0. 0. 1. 1. 0.
 1. 1. 0. 1. 1. 1. 1. 1. 1. 1. 0. 0. 1. 1. 1. 0. 1. 1. 0. 0. 1. 1. 0. 1.
 0.]</t>
  </si>
  <si>
    <t>[0. 1. 0. 0. 1. 0. 1. 0. 0. 1. 1. 1. 0. 1. 1. 1. 1. 1. 0. 0. 1. 1. 0. 0.
 1. 0. 0. 1. 1. 0. 1. 0. 0. 0. 1. 1. 1. 1. 0. 1. 0. 0. 1. 0. 0. 1. 1. 1.
 0. 1. 0. 1. 1. 1. 1. 1. 1. 1. 0. 0. 1. 1. 1. 0. 1. 0. 0. 0. 1. 1. 0. 1.
 0.]</t>
  </si>
  <si>
    <t>[1. 0. 1. 0. 0. 1. 0. 0. 1. 1. 1. 0. 1. 0. 1. 1. 1. 1. 1. 1. 0. 1. 0. 0.
 1. 1. 0. 0. 1. 0. 0. 1. 0. 0. 0. 1. 1. 1. 1. 1. 0. 0. 1. 1. 0. 0. 1. 0.
 0. 1. 0. 0. 0. 0. 1. 1. 0. 1. 0. 1. 1. 1. 1. 0. 1. 0. 0. 1. 1. 1. 0. 0.
 1.]</t>
  </si>
  <si>
    <t>[0. 1. 0. 0. 1. 0. 1. 0. 1. 0. 0. 1. 1. 0. 1. 1. 0. 0. 1. 0. 0. 1. 0. 1.
 1. 0. 1. 1. 0. 1. 1. 1. 1. 1. 1. 0. 1. 0. 0. 1. 1. 1. 0. 1. 1. 1. 0. 1.
 1. 0. 1. 1. 0. 1. 0. 1. 1. 1. 0. 0. 0. 1. 1. 0. 0. 1. 1. 1. 0. 0. 0. 1.
 1.]</t>
  </si>
  <si>
    <t>[0 1 0 1 1 1 0 1 1 0 1 1 0 0 1 0 1 1 1 1 1 0 0 1 1 0 0 1 0 1 1 1 1 1 0 1 1
 1 0 1 0 1 1 0 0 1 1 1 0 1 1 1 1 0 0 0 1 0 1 1 1 0 0 0 1 1 0 1 1 1 0 1 0]</t>
  </si>
  <si>
    <t>[1 1 0 1 1 1 0 0 1 0 1 1 0 1 1 1 0 0 1 1 0 1 1 0 0 0 1 1 1 1 1 1 0 1 0 0 0
 1 1 1 1 1 0 1 0 1 1 1 1 0 1 1 1 1 1 1 1 1 0 1 1 1 1 0 1 1 0 0 1 1 0 1 1]</t>
  </si>
  <si>
    <t>[0. 1. 0. 0. 0. 0. 1. 0. 0. 0. 1. 1. 1. 0. 0. 1. 1. 0. 0. 0. 0. 1. 1. 0.
 1. 0. 0. 0. 0. 1. 0. 1. 1. 1. 1. 1. 1. 1. 0. 1. 0. 1. 0. 0. 1. 0. 1. 1.
 0. 1. 0. 1. 1. 0. 1. 1. 1. 1. 1. 1. 1. 0. 1. 1. 1. 1. 0. 1. 1. 1. 1. 1.
 1.]</t>
  </si>
  <si>
    <t>[0. 1. 0. 0. 0. 0. 1. 0. 0. 0. 1. 0. 0. 0. 0. 1. 1. 0. 0. 0. 0. 1. 1. 0.
 1. 0. 0. 0. 0. 1. 0. 1. 1. 1. 1. 0. 1. 1. 0. 1. 0. 1. 0. 0. 1. 0. 1. 1.
 0. 1. 0. 1. 1. 0. 1. 1. 1. 1. 1. 1. 1. 0. 1. 1. 1. 1. 0. 1. 1. 1. 1. 1.
 1.]</t>
  </si>
  <si>
    <t>[0. 1. 0. 0. 0. 0. 1. 0. 0. 0. 1. 1. 1. 0. 0. 1. 1. 0. 0. 0. 0. 1. 1. 0.
 1. 0. 0. 0. 0. 1. 0. 1. 1. 1. 1. 1. 1. 1. 0. 1. 0. 1. 0. 0. 1. 0. 1. 1.
 0. 1. 0. 1. 1. 0. 1. 1. 1. 1. 1. 1. 1. 0. 1. 0. 0. 1. 0. 1. 1. 1. 1. 1.
 1.]</t>
  </si>
  <si>
    <t>[0. 1. 0. 0. 0. 0. 1. 0. 0. 0. 1. 1. 1. 0. 0. 1. 1. 0. 0. 0. 0. 1. 1. 0.
 1. 0. 1. 0. 0. 1. 0. 1. 1. 1. 1. 1. 1. 1. 0. 1. 0. 1. 0. 0. 1. 0. 1. 1.
 0. 1. 0. 1. 1. 0. 1. 1. 1. 1. 1. 1. 1. 0. 1. 1. 1. 1. 0. 1. 1. 1. 1. 1.
 0.]</t>
  </si>
  <si>
    <t>[0. 1. 0. 0. 0. 0. 1. 0. 0. 0. 1. 1. 1. 0. 0. 1. 1. 0. 0. 0. 0. 1. 1. 0.
 1. 0. 1. 0. 0. 1. 0. 1. 1. 1. 1. 1. 1. 1. 0. 1. 0. 1. 0. 0. 1. 0. 1. 1.
 0. 1. 0. 1. 1. 0. 1. 1. 1. 1. 1. 1. 1. 0. 1. 1. 1. 1. 0. 1. 1. 1. 1. 1.
 1.]</t>
  </si>
  <si>
    <t>[0. 1. 1. 0. 1. 0. 0. 0. 0. 1. 1. 0. 1. 0. 0. 0. 1. 1. 0. 0. 0. 1. 1. 0.
 0. 0. 1. 1. 1. 0. 1. 0. 1. 1. 1. 1. 1. 0. 1. 0. 1. 1. 1. 0. 1. 1. 1. 0.
 1. 0. 0. 0. 0. 1. 1. 1. 1. 1. 1. 1. 1. 1. 1. 1. 0. 1. 0. 0. 0. 1. 0. 0.
 0.]</t>
  </si>
  <si>
    <t>[0. 1. 0. 0. 1. 0. 0. 0. 0. 1. 1. 0. 1. 0. 0. 0. 1. 1. 0. 0. 0. 1. 1. 0.
 0. 0. 1. 1. 1. 0. 1. 0. 1. 1. 1. 1. 1. 1. 1. 1. 1. 1. 1. 0. 1. 1. 1. 0.
 1. 1. 0. 0. 0. 1. 1. 1. 1. 1. 1. 1. 1. 1. 1. 1. 0. 1. 1. 0. 0. 1. 0. 0.
 0.]</t>
  </si>
  <si>
    <t>[0. 1. 0. 0. 1. 0. 0. 0. 0. 0. 0. 0. 1. 0. 0. 0. 1. 1. 0. 0. 0. 1. 1. 0.
 0. 0. 1. 1. 1. 0. 1. 0. 1. 1. 1. 1. 1. 0. 1. 0. 1. 1. 1. 0. 1. 1. 1. 0.
 1. 0. 0. 0. 0. 1. 1. 1. 0. 1. 1. 1. 1. 1. 1. 1. 0. 1. 1. 0. 0. 1. 0. 0.
 0.]</t>
  </si>
  <si>
    <t>[0. 1. 0. 0. 1. 0. 0. 0. 0. 0. 1. 0. 1. 0. 0. 0. 1. 1. 0. 0. 0. 1. 1. 0.
 0. 0. 1. 1. 1. 0. 1. 0. 1. 1. 1. 1. 1. 0. 1. 0. 1. 1. 1. 1. 1. 1. 1. 0.
 1. 0. 0. 0. 0. 1. 1. 1. 0. 1. 1. 1. 0. 1. 1. 1. 0. 1. 1. 0. 0. 1. 0. 0.
 0.]</t>
  </si>
  <si>
    <t>[0. 1. 0. 0. 1. 0. 0. 0. 0. 0. 0. 0. 1. 0. 1. 0. 1. 1. 0. 0. 0. 1. 1. 0.
 0. 0. 1. 1. 1. 0. 1. 0. 1. 1. 1. 1. 1. 0. 1. 0. 1. 1. 1. 1. 1. 1. 1. 0.
 1. 0. 0. 0. 0. 1. 1. 1. 0. 1. 1. 1. 1. 1. 1. 1. 0. 1. 1. 0. 0. 1. 0. 0.
 0.]</t>
  </si>
  <si>
    <t>[0. 1. 0. 0. 1. 0. 0. 0. 0. 0. 1. 0. 1. 0. 0. 0. 1. 1. 0. 0. 0. 1. 1. 0.
 0. 0. 1. 1. 1. 0. 1. 0. 1. 1. 1. 1. 1. 0. 1. 0. 1. 1. 1. 0. 1. 1. 1. 0.
 1. 0. 0. 0. 0. 1. 1. 1. 0. 0. 1. 1. 1. 1. 1. 1. 0. 1. 1. 0. 0. 1. 0. 0.
 0.]</t>
  </si>
  <si>
    <t>[0. 1. 0. 0. 1. 0. 0. 0. 0. 0. 0. 0. 1. 0. 0. 0. 1. 1. 0. 0. 0. 1. 1. 1.
 0. 0. 1. 1. 1. 0. 1. 0. 1. 1. 1. 1. 1. 0. 1. 0. 1. 1. 1. 1. 1. 1. 1. 0.
 1. 0. 0. 0. 0. 1. 1. 1. 0. 1. 1. 1. 1. 1. 1. 1. 0. 1. 1. 0. 0. 1. 0. 0.
 0.]</t>
  </si>
  <si>
    <t>[0. 1. 0. 0. 1. 0. 0. 0. 0. 0. 1. 0. 1. 0. 0. 0. 1. 1. 0. 0. 0. 1. 1. 0.
 0. 0. 1. 1. 1. 0. 1. 0. 1. 1. 1. 1. 1. 0. 1. 0. 1. 1. 1. 1. 1. 1. 1. 0.
 1. 0. 0. 0. 0. 1. 1. 1. 1. 1. 1. 1. 1. 1. 1. 1. 0. 1. 1. 0. 0. 1. 0. 0.
 0.]</t>
  </si>
  <si>
    <t>[0. 1. 0. 0. 1. 0. 0. 0. 0. 0. 0. 0. 1. 1. 0. 0. 1. 1. 0. 0. 0. 1. 1. 0.
 0. 0. 1. 1. 1. 0. 1. 0. 1. 1. 1. 1. 1. 0. 1. 0. 1. 1. 1. 0. 1. 1. 1. 0.
 1. 0. 0. 0. 0. 1. 1. 1. 0. 1. 1. 1. 0. 1. 1. 1. 0. 1. 1. 0. 0. 1. 0. 0.
 0.]</t>
  </si>
  <si>
    <t>[0. 1. 0. 0. 1. 0. 0. 0. 0. 0. 1. 0. 1. 0. 0. 0. 1. 1. 0. 0. 0. 1. 1. 0.
 0. 0. 1. 1. 1. 0. 1. 0. 1. 1. 1. 1. 1. 1. 1. 0. 1. 1. 1. 1. 1. 1. 1. 0.
 1. 0. 0. 0. 0. 1. 1. 1. 0. 1. 1. 1. 0. 1. 1. 1. 0. 1. 1. 0. 0. 1. 0. 0.
 1.]</t>
  </si>
  <si>
    <t>[0. 1. 0. 0. 1. 0. 0. 0. 0. 0. 0. 0. 1. 0. 0. 0. 1. 1. 0. 0. 0. 1. 1. 0.
 0. 0. 1. 1. 1. 0. 1. 0. 1. 1. 1. 1. 1. 0. 1. 0. 1. 1. 1. 0. 1. 1. 1. 0.
 1. 0. 0. 0. 0. 1. 1. 1. 0. 1. 1. 1. 0. 1. 1. 1. 0. 1. 1. 0. 0. 1. 0. 0.
 0.]</t>
  </si>
  <si>
    <t>[0. 1. 1. 0. 1. 0. 0. 0. 0. 0. 0. 0. 1. 0. 0. 0. 1. 1. 0. 0. 0. 1. 1. 1.
 0. 0. 1. 1. 1. 0. 1. 0. 1. 1. 1. 1. 1. 0. 1. 0. 1. 1. 1. 0. 1. 1. 1. 0.
 1. 0. 0. 1. 0. 1. 1. 1. 0. 1. 1. 1. 1. 1. 1. 1. 0. 0. 1. 0. 0. 1. 0. 0.
 0.]</t>
  </si>
  <si>
    <t>[0. 1. 0. 0. 1. 0. 0. 0. 0. 0. 0. 0. 1. 0. 0. 0. 1. 1. 0. 0. 0. 1. 1. 0.
 0. 1. 1. 1. 1. 0. 1. 0. 1. 1. 1. 1. 1. 0. 1. 0. 1. 1. 1. 1. 1. 1. 1. 0.
 1. 0. 0. 0. 0. 1. 1. 1. 0. 1. 1. 1. 1. 1. 1. 1. 0. 1. 1. 0. 0. 1. 0. 0.
 0.]</t>
  </si>
  <si>
    <t>[0. 1. 0. 0. 1. 0. 0. 0. 0. 1. 1. 0. 1. 0. 0. 0. 1. 1. 0. 0. 0. 1. 1. 0.
 0. 0. 1. 1. 1. 0. 1. 0. 1. 1. 1. 1. 1. 0. 1. 0. 1. 1. 1. 1. 1. 1. 1. 0.
 1. 0. 0. 0. 0. 1. 1. 1. 0. 1. 1. 1. 0. 1. 1. 1. 0. 1. 1. 0. 0. 1. 0. 0.
 0.]</t>
  </si>
  <si>
    <t>[0. 1. 0. 0. 1. 0. 0. 0. 0. 0. 0. 0. 1. 0. 0. 0. 1. 1. 0. 0. 0. 1. 1. 1.
 0. 0. 1. 1. 1. 0. 1. 0. 1. 1. 1. 1. 1. 0. 1. 0. 1. 1. 1. 0. 1. 1. 1. 0.
 1. 0. 0. 0. 0. 1. 1. 1. 0. 1. 1. 1. 0. 1. 1. 1. 0. 1. 1. 0. 0. 1. 0. 0.
 0.]</t>
  </si>
  <si>
    <t>[0. 1. 0. 0. 1. 0. 0. 0. 0. 0. 0. 0. 1. 0. 1. 0. 1. 1. 0. 0. 0. 1. 1. 0.
 0. 0. 1. 1. 1. 0. 1. 0. 1. 1. 1. 0. 1. 0. 1. 0. 1. 1. 1. 0. 1. 1. 1. 0.
 1. 0. 0. 0. 0. 1. 1. 1. 0. 1. 1. 1. 0. 1. 1. 1. 0. 1. 1. 0. 0. 1. 0. 0.
 0.]</t>
  </si>
  <si>
    <t>[0. 1. 0. 0. 1. 0. 0. 0. 0. 0. 0. 0. 1. 0. 0. 0. 1. 1. 0. 0. 0. 1. 1. 1.
 0. 0. 1. 1. 1. 0. 1. 0. 1. 1. 1. 1. 1. 0. 1. 0. 1. 1. 1. 0. 1. 1. 1. 0.
 1. 0. 0. 0. 0. 1. 1. 1. 0. 1. 1. 1. 1. 1. 1. 1. 0. 1. 1. 0. 0. 1. 0. 0.
 0.]</t>
  </si>
  <si>
    <t>[0. 1. 0. 0. 1. 1. 0. 0. 0. 0. 0. 0. 1. 0. 0. 0. 1. 1. 0. 0. 0. 1. 1. 1.
 0. 0. 1. 1. 1. 0. 1. 0. 1. 1. 1. 1. 1. 0. 1. 0. 1. 1. 1. 0. 1. 1. 1. 0.
 1. 0. 0. 0. 0. 1. 1. 1. 0. 1. 1. 1. 0. 1. 1. 1. 0. 1. 1. 0. 0. 1. 0. 0.
 0.]</t>
  </si>
  <si>
    <t>[0. 1. 0. 0. 1. 0. 0. 0. 0. 0. 0. 0. 1. 0. 0. 0. 1. 1. 0. 0. 1. 1. 1. 0.
 0. 0. 1. 1. 1. 0. 1. 0. 1. 1. 1. 1. 1. 0. 1. 0. 1. 1. 1. 0. 1. 1. 1. 0.
 1. 0. 0. 0. 0. 1. 1. 1. 0. 1. 1. 1. 0. 1. 1. 1. 0. 1. 1. 0. 0. 1. 0. 0.
 0.]</t>
  </si>
  <si>
    <t>[1. 1. 0. 0. 1. 0. 0. 0. 0. 0. 0. 0. 1. 0. 0. 0. 1. 1. 0. 0. 0. 1. 1. 0.
 0. 1. 1. 1. 1. 0. 1. 0. 1. 1. 1. 0. 1. 0. 1. 0. 1. 1. 1. 0. 1. 1. 1. 0.
 1. 0. 0. 0. 0. 1. 1. 1. 0. 1. 1. 1. 0. 1. 1. 1. 0. 1. 1. 1. 0. 1. 0. 0.
 0.]</t>
  </si>
  <si>
    <t>[0. 1. 0. 0. 1. 0. 0. 0. 0. 0. 1. 0. 1. 0. 0. 0. 1. 1. 0. 0. 0. 1. 1. 0.
 0. 0. 1. 1. 1. 0. 1. 0. 1. 1. 1. 0. 1. 0. 1. 0. 1. 1. 1. 0. 1. 1. 1. 0.
 1. 0. 0. 0. 0. 1. 1. 1. 0. 1. 1. 0. 0. 1. 1. 1. 0. 1. 1. 0. 0. 1. 0. 0.
 0.]</t>
  </si>
  <si>
    <t>[0. 1. 0. 0. 1. 1. 1. 1. 0. 1. 1. 1. 0. 0. 0. 0. 0. 1. 1. 0. 0. 1. 0. 1.
 0. 1. 1. 0. 0. 1. 0. 0. 1. 0. 1. 1. 1. 0. 0. 0. 0. 0. 1. 0. 1. 0. 0. 1.
 1. 0. 1. 1. 1. 0. 0. 1. 1. 0. 0. 0. 0. 1. 0. 1. 1. 0. 1. 1. 0. 1. 1. 0.
 0.]</t>
  </si>
  <si>
    <t>[1. 1. 0. 0. 0. 1. 0. 1. 0. 1. 0. 1. 1. 0. 1. 0. 0. 1. 1. 0. 1. 1. 0. 1.
 1. 1. 1. 1. 0. 1. 0. 1. 1. 0. 1. 1. 1. 0. 0. 0. 0. 0. 0. 0. 1. 0. 0. 1.
 1. 0. 1. 0. 0. 0. 0. 1. 1. 0. 0. 0. 1. 1. 0. 1. 1. 0. 1. 1. 0. 1. 0. 1.
 0.]</t>
  </si>
  <si>
    <t>[1. 1. 0. 0. 1. 1. 0. 1. 0. 1. 0. 1. 0. 0. 1. 0. 0. 1. 1. 0. 1. 1. 0. 1.
 1. 1. 1. 0. 0. 1. 0. 1. 1. 0. 1. 1. 1. 0. 0. 0. 0. 0. 0. 0. 1. 0. 0. 1.
 1. 0. 1. 0. 0. 0. 0. 1. 1. 1. 0. 0. 0. 1. 0. 1. 1. 0. 1. 1. 0. 1. 0. 1.
 0.]</t>
  </si>
  <si>
    <t>[1. 1. 0. 0. 1. 1. 0. 1. 0. 1. 0. 1. 0. 0. 1. 0. 0. 1. 1. 1. 1. 1. 0. 1.
 1. 1. 1. 0. 0. 1. 0. 1. 1. 0. 1. 1. 1. 0. 0. 0. 0. 0. 0. 0. 1. 0. 0. 1.
 1. 0. 1. 0. 0. 0. 0. 1. 1. 0. 0. 0. 0. 1. 0. 1. 1. 0. 1. 1. 0. 1. 0. 1.
 0.]</t>
  </si>
  <si>
    <t>[1. 1. 0. 0. 1. 1. 0. 1. 0. 0. 0. 1. 0. 0. 1. 0. 0. 1. 1. 1. 1. 1. 0. 1.
 1. 1. 1. 0. 0. 1. 0. 1. 1. 0. 1. 1. 1. 0. 0. 0. 0. 0. 0. 0. 1. 0. 0. 1.
 1. 0. 1. 0. 0. 0. 0. 1. 1. 0. 0. 0. 0. 1. 0. 1. 1. 0. 1. 1. 0. 1. 0. 1.
 0.]</t>
  </si>
  <si>
    <t>[1. 1. 0. 0. 1. 1. 0. 1. 0. 1. 0. 1. 0. 0. 1. 0. 0. 1. 1. 1. 1. 1. 0. 1.
 1. 1. 1. 0. 0. 1. 0. 1. 1. 0. 1. 1. 1. 0. 0. 0. 0. 1. 0. 0. 1. 0. 0. 1.
 1. 0. 1. 0. 0. 0. 0. 1. 1. 0. 0. 0. 0. 1. 0. 1. 1. 0. 1. 1. 0. 1. 0. 1.
 0.]</t>
  </si>
  <si>
    <t>[1. 1. 0. 0. 1. 1. 0. 1. 0. 1. 0. 1. 0. 0. 1. 0. 0. 1. 1. 1. 1. 0. 0. 1.
 1. 1. 1. 0. 0. 1. 0. 1. 1. 0. 1. 1. 1. 0. 0. 0. 0. 0. 0. 0. 1. 0. 0. 1.
 1. 0. 1. 0. 0. 0. 0. 1. 1. 0. 0. 0. 0. 1. 0. 1. 1. 0. 1. 1. 0. 1. 0. 1.
 0.]</t>
  </si>
  <si>
    <t>[1. 1. 0. 0. 1. 1. 0. 1. 0. 1. 0. 1. 0. 0. 1. 0. 1. 1. 1. 1. 1. 1. 0. 1.
 1. 1. 1. 0. 0. 1. 0. 1. 1. 0. 1. 1. 1. 0. 0. 0. 0. 0. 0. 0. 1. 0. 0. 1.
 1. 0. 1. 0. 0. 0. 0. 1. 1. 0. 0. 0. 0. 1. 0. 1. 1. 0. 1. 1. 0. 1. 0. 1.
 0.]</t>
  </si>
  <si>
    <t>[1. 1. 0. 0. 1. 1. 0. 1. 0. 1. 0. 1. 0. 0. 1. 0. 0. 0. 1. 1. 1. 1. 0. 1.
 0. 1. 1. 0. 0. 1. 0. 1. 1. 0. 1. 1. 1. 1. 0. 0. 0. 0. 0. 0. 1. 0. 0. 1.
 1. 0. 1. 0. 0. 0. 0. 1. 1. 0. 0. 0. 0. 1. 0. 1. 1. 0. 1. 1. 0. 1. 0. 1.
 0.]</t>
  </si>
  <si>
    <t>[1. 1. 0. 0. 1. 1. 1. 1. 0. 1. 0. 1. 0. 0. 1. 0. 0. 1. 1. 1. 1. 1. 1. 1.
 1. 1. 1. 0. 0. 1. 0. 1. 1. 0. 1. 1. 1. 0. 0. 0. 0. 0. 0. 0. 1. 0. 0. 1.
 1. 0. 1. 0. 1. 0. 0. 1. 1. 0. 0. 0. 0. 1. 0. 1. 1. 0. 1. 1. 0. 1. 0. 1.
 0.]</t>
  </si>
  <si>
    <t>[1. 1. 0. 0. 1. 1. 0. 1. 0. 1. 0. 1. 0. 0. 1. 0. 0. 1. 1. 1. 1. 1. 0. 1.
 1. 1. 1. 0. 0. 1. 0. 1. 1. 0. 1. 0. 1. 0. 0. 0. 0. 0. 0. 0. 1. 0. 0. 1.
 1. 0. 1. 0. 0. 0. 0. 1. 1. 0. 0. 0. 0. 1. 0. 1. 1. 0. 1. 1. 0. 1. 0. 1.
 0.]</t>
  </si>
  <si>
    <t>[1. 1. 0. 0. 1. 1. 0. 1. 0. 1. 0. 1. 0. 0. 1. 0. 0. 1. 1. 1. 1. 1. 0. 1.
 1. 1. 1. 0. 1. 1. 0. 1. 1. 0. 1. 1. 1. 0. 0. 0. 0. 0. 0. 0. 1. 0. 0. 1.
 1. 0. 1. 0. 0. 0. 0. 1. 1. 0. 0. 0. 0. 1. 0. 1. 1. 0. 1. 1. 0. 1. 0. 1.
 0.]</t>
  </si>
  <si>
    <t>[1. 1. 0. 0. 1. 1. 0. 1. 0. 1. 0. 1. 0. 0. 1. 0. 0. 1. 1. 1. 1. 1. 0. 1.
 0. 1. 1. 0. 0. 1. 0. 1. 1. 0. 1. 1. 1. 0. 1. 0. 0. 0. 0. 0. 1. 0. 0. 1.
 1. 0. 1. 0. 0. 0. 0. 1. 1. 0. 0. 0. 0. 1. 0. 1. 1. 0. 1. 1. 0. 1. 0. 1.
 0.]</t>
  </si>
  <si>
    <t>[1. 1. 0. 0. 1. 1. 0. 1. 1. 1. 0. 1. 1. 0. 1. 0. 0. 1. 1. 1. 1. 1. 0. 1.
 1. 1. 1. 0. 0. 1. 0. 1. 1. 0. 1. 1. 1. 0. 0. 0. 0. 0. 0. 0. 1. 0. 0. 1.
 1. 0. 1. 0. 0. 0. 0. 1. 1. 0. 0. 0. 0. 1. 0. 1. 1. 0. 1. 1. 0. 1. 0. 1.
 0.]</t>
  </si>
  <si>
    <t>[1. 1. 0. 0. 1. 1. 0. 1. 1. 1. 0. 1. 0. 1. 1. 0. 0. 1. 1. 1. 1. 1. 0. 1.
 1. 1. 0. 0. 0. 1. 0. 1. 1. 0. 1. 1. 1. 0. 0. 0. 0. 0. 0. 0. 1. 0. 0. 1.
 1. 0. 1. 0. 0. 0. 0. 1. 1. 0. 0. 0. 0. 1. 0. 1. 1. 0. 1. 1. 0. 1. 0. 1.
 0.]</t>
  </si>
  <si>
    <t>[1. 1. 0. 0. 1. 1. 0. 1. 0. 1. 0. 1. 0. 0. 1. 0. 0. 1. 1. 1. 1. 1. 0. 1.
 0. 1. 1. 0. 0. 1. 0. 1. 1. 0. 1. 1. 1. 0. 0. 0. 0. 0. 0. 0. 1. 0. 0. 1.
 1. 0. 1. 0. 1. 0. 0. 1. 1. 0. 0. 0. 0. 1. 0. 1. 1. 0. 1. 1. 0. 1. 0. 1.
 0.]</t>
  </si>
  <si>
    <t>[1. 1. 0. 0. 1. 1. 0. 1. 0. 1. 0. 1. 0. 0. 1. 0. 0. 1. 1. 1. 1. 1. 0. 1.
 1. 1. 1. 0. 0. 1. 0. 1. 1. 0. 1. 1. 1. 0. 0. 0. 0. 0. 0. 0. 1. 0. 0. 1.
 1. 0. 1. 0. 0. 0. 0. 1. 1. 0. 0. 0. 0. 1. 0. 0. 1. 0. 1. 1. 0. 1. 0. 1.
 0.]</t>
  </si>
  <si>
    <t>[1. 1. 0. 0. 1. 1. 0. 1. 0. 1. 0. 1. 0. 0. 1. 0. 0. 1. 1. 1. 1. 1. 0. 1.
 1. 1. 1. 0. 0. 1. 0. 1. 1. 0. 1. 1. 1. 0. 0. 1. 0. 0. 0. 0. 1. 0. 0. 1.
 1. 0. 1. 0. 0. 0. 0. 1. 1. 0. 0. 0. 0. 1. 0. 1. 1. 0. 1. 1. 0. 1. 0. 1.
 0.]</t>
  </si>
  <si>
    <t>[1. 1. 0. 0. 1. 1. 0. 1. 0. 1. 0. 1. 0. 0. 0. 0. 0. 1. 1. 1. 1. 1. 0. 1.
 1. 1. 1. 0. 0. 1. 0. 1. 1. 0. 1. 1. 1. 0. 0. 0. 0. 0. 0. 0. 1. 0. 0. 1.
 1. 0. 1. 0. 0. 0. 0. 1. 1. 0. 0. 0. 0. 1. 0. 1. 1. 0. 1. 1. 0. 1. 0. 1.
 0.]</t>
  </si>
  <si>
    <t>[1. 1. 0. 0. 1. 1. 0. 1. 0. 1. 0. 1. 0. 0. 1. 0. 0. 1. 1. 1. 1. 1. 0. 1.
 1. 1. 1. 0. 0. 1. 0. 1. 1. 0. 1. 1. 1. 0. 0. 0. 0. 0. 0. 0. 0. 0. 0. 1.
 1. 0. 1. 0. 0. 0. 0. 1. 1. 0. 0. 0. 0. 1. 0. 1. 1. 0. 1. 1. 0. 1. 0. 1.
 0.]</t>
  </si>
  <si>
    <t>[1. 1. 0. 0. 1. 1. 0. 1. 0. 1. 0. 1. 0. 0. 1. 0. 0. 1. 1. 1. 1. 1. 0. 1.
 1. 1. 1. 0. 0. 1. 0. 1. 1. 0. 1. 1. 1. 0. 0. 0. 0. 0. 0. 0. 1. 1. 0. 1.
 1. 0. 1. 0. 0. 0. 0. 1. 1. 0. 1. 0. 0. 1. 0. 1. 1. 0. 1. 1. 0. 1. 1. 1.
 0.]</t>
  </si>
  <si>
    <t>[1. 1. 0. 1. 1. 1. 0. 1. 0. 1. 0. 1. 0. 0. 1. 0. 0. 1. 1. 1. 1. 1. 0. 1.
 1. 1. 0. 0. 0. 1. 0. 1. 1. 0. 1. 0. 1. 0. 0. 0. 0. 0. 0. 0. 1. 0. 0. 1.
 1. 0. 1. 0. 0. 0. 0. 1. 1. 0. 0. 1. 0. 1. 0. 1. 1. 0. 1. 1. 0. 1. 1. 1.
 0.]</t>
  </si>
  <si>
    <t>[1. 1. 0. 0. 1. 1. 0. 1. 0. 1. 0. 1. 0. 0. 1. 0. 0. 1. 1. 1. 1. 1. 0. 1.
 1. 1. 0. 0. 0. 1. 0. 1. 1. 0. 1. 0. 1. 0. 0. 0. 0. 0. 0. 0. 1. 0. 0. 1.
 1. 0. 1. 0. 0. 0. 0. 1. 1. 0. 0. 0. 0. 1. 0. 1. 1. 0. 1. 1. 0. 1. 0. 1.
 0.]</t>
  </si>
  <si>
    <t>[1. 1. 0. 0. 1. 1. 0. 1. 0. 1. 0. 1. 0. 0. 1. 0. 0. 1. 1. 1. 0. 1. 0. 1.
 1. 1. 0. 0. 0. 1. 0. 1. 1. 0. 0. 0. 1. 0. 0. 0. 0. 0. 0. 0. 1. 0. 0. 1.
 1. 0. 1. 0. 1. 0. 0. 1. 1. 1. 0. 0. 0. 1. 0. 1. 1. 0. 1. 1. 0. 1. 1. 1.
 0.]</t>
  </si>
  <si>
    <t>[1. 1. 0. 0. 1. 1. 1. 1. 0. 1. 0. 1. 0. 0. 1. 0. 0. 1. 1. 1. 1. 1. 0. 1.
 1. 0. 0. 0. 0. 1. 0. 1. 1. 0. 1. 0. 1. 0. 0. 0. 0. 0. 0. 0. 1. 0. 0. 1.
 1. 0. 1. 0. 1. 0. 0. 1. 1. 0. 0. 0. 0. 1. 0. 1. 1. 0. 1. 1. 0. 1. 1. 1.
 0.]</t>
  </si>
  <si>
    <t>[1. 1. 0. 0. 1. 1. 0. 1. 0. 1. 0. 1. 0. 0. 1. 0. 0. 1. 1. 1. 1. 1. 0. 1.
 1. 0. 0. 0. 1. 1. 0. 1. 1. 0. 1. 0. 1. 0. 0. 0. 0. 0. 0. 0. 1. 0. 0. 1.
 1. 0. 1. 0. 1. 0. 0. 1. 1. 0. 0. 0. 0. 1. 0. 1. 1. 0. 1. 1. 0. 1. 1. 1.
 0.]</t>
  </si>
  <si>
    <t>[1. 0. 0. 0. 1. 1. 0. 0. 0. 1. 0. 1. 0. 0. 1. 1. 0. 1. 1. 1. 1. 1. 0. 1.
 1. 1. 0. 0. 0. 1. 0. 1. 0. 0. 1. 0. 1. 0. 0. 0. 0. 0. 0. 0. 0. 0. 0. 1.
 1. 0. 1. 0. 1. 1. 0. 1. 1. 0. 0. 0. 0. 1. 0. 1. 1. 0. 1. 1. 0. 1. 1. 1.
 0.]</t>
  </si>
  <si>
    <t>[1. 1. 0. 0. 1. 1. 1. 1. 0. 1. 0. 1. 0. 0. 1. 1. 0. 1. 1. 1. 1. 1. 0. 1.
 1. 0. 0. 0. 0. 1. 0. 1. 1. 0. 1. 0. 1. 0. 1. 0. 0. 0. 0. 0. 1. 0. 0. 1.
 1. 0. 1. 0. 1. 0. 0. 1. 1. 0. 0. 0. 1. 1. 0. 1. 1. 0. 1. 1. 0. 1. 1. 1.
 0.]</t>
  </si>
  <si>
    <t>[1. 1. 0. 0. 1. 1. 1. 1. 0. 1. 0. 1. 0. 0. 1. 1. 0. 1. 1. 1. 1. 1. 0. 1.
 1. 1. 0. 0. 0. 1. 0. 1. 1. 0. 1. 0. 1. 0. 1. 0. 0. 0. 0. 0. 1. 0. 0. 1.
 1. 0. 1. 0. 1. 0. 0. 1. 1. 0. 0. 0. 0. 1. 0. 1. 1. 0. 1. 1. 0. 1. 1. 1.
 0.]</t>
  </si>
  <si>
    <t>[1. 1. 0. 0. 1. 1. 1. 0. 0. 1. 0. 1. 0. 0. 1. 0. 0. 1. 1. 1. 1. 1. 0. 1.
 1. 1. 0. 0. 0. 1. 0. 1. 1. 0. 1. 0. 1. 0. 0. 0. 0. 0. 0. 0. 1. 0. 0. 1.
 1. 0. 1. 0. 1. 0. 0. 1. 1. 0. 0. 0. 0. 1. 0. 1. 1. 0. 1. 1. 0. 1. 1. 1.
 0.]</t>
  </si>
  <si>
    <t>[1. 1. 0. 0. 1. 1. 1. 0. 1. 1. 0. 1. 0. 0. 1. 1. 0. 1. 1. 1. 1. 1. 0. 1.
 1. 1. 0. 0. 0. 1. 0. 1. 1. 0. 1. 0. 1. 0. 0. 0. 0. 0. 0. 0. 1. 0. 0. 1.
 1. 0. 1. 0. 1. 0. 0. 1. 1. 0. 0. 0. 0. 1. 0. 1. 1. 0. 1. 1. 0. 1. 1. 1.
 0.]</t>
  </si>
  <si>
    <t>[0. 1. 0. 0. 1. 1. 0. 0. 0. 1. 0. 0. 0. 0. 1. 1. 0. 1. 1. 1. 1. 1. 0. 1.
 1. 0. 0. 0. 0. 1. 0. 1. 1. 0. 1. 0. 0. 0. 0. 0. 0. 0. 0. 0. 1. 0. 0. 1.
 1. 0. 1. 0. 1. 0. 0. 1. 1. 0. 0. 0. 0. 1. 0. 1. 1. 0. 1. 1. 0. 1. 1. 1.
 0.]</t>
  </si>
  <si>
    <t>[1. 1. 0. 0. 1. 1. 1. 0. 0. 1. 0. 1. 0. 0. 1. 0. 0. 1. 1. 1. 1. 1. 0. 1.
 1. 1. 0. 0. 0. 1. 0. 1. 1. 0. 1. 0. 1. 0. 1. 0. 0. 0. 0. 0. 1. 0. 0. 1.
 1. 0. 1. 0. 1. 0. 0. 1. 1. 0. 0. 0. 0. 1. 0. 1. 1. 0. 1. 1. 0. 1. 1. 1.
 0.]</t>
  </si>
  <si>
    <t>[1. 1. 0. 0. 1. 0. 1. 0. 0. 1. 0. 1. 0. 0. 1. 1. 0. 1. 1. 1. 1. 1. 0. 1.
 1. 1. 0. 0. 0. 1. 0. 1. 1. 0. 1. 0. 1. 0. 0. 0. 0. 0. 0. 0. 1. 0. 0. 1.
 1. 0. 1. 0. 1. 0. 0. 1. 1. 0. 0. 0. 0. 1. 0. 1. 1. 0. 1. 1. 0. 1. 1. 1.
 0.]</t>
  </si>
  <si>
    <t>[1. 1. 0. 0. 1. 1. 0. 0. 0. 1. 0. 1. 0. 0. 1. 0. 0. 1. 1. 1. 1. 1. 0. 1.
 1. 0. 0. 0. 1. 1. 0. 1. 1. 0. 1. 0. 1. 0. 1. 0. 0. 0. 0. 0. 1. 0. 1. 1.
 1. 0. 1. 0. 1. 0. 0. 1. 1. 0. 0. 0. 0. 1. 0. 1. 1. 0. 1. 1. 0. 1. 1. 1.
 0.]</t>
  </si>
  <si>
    <t>[1. 1. 0. 0. 1. 1. 1. 1. 0. 1. 0. 1. 0. 0. 1. 0. 0. 1. 1. 1. 1. 1. 0. 1.
 1. 1. 0. 0. 1. 1. 0. 1. 1. 0. 1. 0. 1. 0. 0. 0. 0. 0. 0. 0. 1. 0. 1. 1.
 1. 0. 1. 0. 1. 0. 0. 1. 1. 0. 0. 0. 0. 1. 0. 1. 1. 0. 1. 1. 0. 1. 1. 1.
 0.]</t>
  </si>
  <si>
    <t>[1. 1. 0. 0. 1. 1. 0. 0. 0. 1. 0. 1. 0. 0. 1. 0. 0. 1. 1. 1. 1. 1. 0. 1.
 1. 1. 0. 0. 0. 1. 0. 1. 1. 0. 1. 0. 1. 0. 1. 0. 0. 0. 0. 0. 1. 0. 0. 1.
 1. 0. 1. 0. 1. 0. 0. 1. 1. 0. 0. 0. 0. 1. 0. 1. 1. 1. 1. 1. 0. 1. 1. 1.
 0.]</t>
  </si>
  <si>
    <t>[1. 1. 0. 0. 1. 1. 1. 0. 0. 1. 0. 1. 0. 0. 1. 0. 0. 1. 1. 1. 1. 1. 0. 1.
 1. 0. 0. 0. 1. 1. 0. 1. 1. 0. 1. 0. 0. 0. 1. 0. 0. 0. 0. 0. 1. 0. 0. 1.
 1. 0. 1. 0. 1. 0. 0. 1. 1. 0. 0. 0. 0. 1. 0. 1. 1. 0. 1. 1. 0. 1. 1. 1.
 0.]</t>
  </si>
  <si>
    <t>[1. 1. 0. 0. 1. 1. 0. 0. 0. 1. 0. 1. 0. 0. 1. 0. 0. 1. 1. 1. 1. 1. 0. 1.
 1. 0. 0. 0. 0. 1. 0. 1. 1. 0. 1. 1. 1. 0. 1. 0. 0. 0. 0. 0. 1. 0. 0. 1.
 1. 0. 1. 0. 1. 0. 0. 1. 1. 0. 0. 0. 0. 1. 0. 1. 1. 0. 1. 0. 0. 1. 1. 1.
 0.]</t>
  </si>
  <si>
    <t>[1. 1. 0. 0. 1. 1. 0. 1. 0. 1. 0. 1. 0. 0. 1. 0. 0. 1. 1. 1. 1. 1. 0. 1.
 1. 0. 0. 0. 0. 1. 0. 1. 1. 0. 1. 0. 1. 0. 1. 0. 0. 0. 0. 0. 1. 0. 0. 1.
 1. 0. 1. 0. 1. 0. 0. 1. 1. 0. 0. 0. 0. 1. 0. 1. 1. 0. 1. 1. 0. 1. 1. 1.
 0.]</t>
  </si>
  <si>
    <t>[1. 1. 0. 0. 1. 1. 0. 0. 0. 1. 0. 1. 0. 0. 1. 0. 0. 1. 1. 1. 1. 1. 0. 1.
 1. 0. 0. 0. 1. 1. 0. 1. 1. 0. 1. 0. 1. 0. 0. 0. 0. 0. 0. 0. 1. 0. 0. 1.
 1. 0. 1. 0. 1. 0. 0. 1. 1. 0. 0. 0. 0. 1. 0. 1. 1. 0. 1. 1. 0. 1. 1. 1.
 0.]</t>
  </si>
  <si>
    <t>[1. 1. 0. 0. 1. 1. 0. 0. 0. 1. 0. 1. 0. 0. 1. 0. 0. 1. 1. 1. 1. 1. 0. 1.
 1. 1. 0. 0. 0. 1. 0. 1. 1. 0. 1. 0. 1. 0. 1. 0. 0. 0. 0. 0. 1. 0. 0. 1.
 1. 0. 1. 0. 1. 0. 0. 1. 1. 0. 0. 0. 0. 1. 0. 1. 1. 0. 1. 1. 0. 1. 1. 1.
 0.]</t>
  </si>
  <si>
    <t>[1. 1. 0. 0. 1. 1. 0. 1. 0. 1. 0. 1. 0. 0. 1. 0. 0. 1. 1. 1. 1. 1. 0. 1.
 1. 1. 0. 0. 1. 1. 0. 1. 1. 0. 1. 0. 1. 0. 1. 0. 0. 0. 0. 0. 1. 0. 0. 1.
 1. 0. 1. 0. 1. 0. 0. 1. 1. 0. 0. 0. 0. 1. 0. 1. 1. 0. 1. 1. 0. 1. 1. 1.
 0.]</t>
  </si>
  <si>
    <t>[1. 1. 0. 0. 1. 1. 0. 1. 0. 1. 0. 1. 0. 0. 1. 0. 0. 1. 1. 1. 1. 1. 0. 1.
 1. 0. 0. 0. 1. 1. 0. 1. 1. 0. 1. 0. 1. 0. 1. 0. 0. 0. 0. 0. 1. 0. 0. 1.
 1. 0. 1. 0. 1. 0. 0. 1. 1. 0. 0. 0. 0. 1. 0. 1. 1. 0. 1. 1. 0. 1. 1. 1.
 0.]</t>
  </si>
  <si>
    <t>[1. 1. 0. 0. 1. 1. 1. 0. 0. 1. 0. 1. 0. 0. 1. 0. 0. 1. 1. 1. 1. 1. 0. 1.
 1. 1. 0. 0. 1. 1. 0. 1. 1. 0. 1. 0. 1. 0. 1. 0. 0. 0. 0. 0. 1. 0. 0. 0.
 1. 0. 1. 0. 1. 0. 0. 1. 1. 0. 0. 0. 0. 1. 0. 1. 1. 0. 1. 1. 0. 1. 1. 1.
 0.]</t>
  </si>
  <si>
    <t>[1. 1. 0. 0. 1. 1. 0. 0. 0. 1. 0. 1. 0. 0. 1. 0. 0. 1. 1. 1. 1. 1. 0. 1.
 1. 1. 0. 0. 0. 1. 0. 1. 1. 0. 1. 0. 1. 0. 0. 0. 0. 0. 0. 0. 1. 0. 0. 1.
 1. 0. 1. 0. 1. 0. 0. 1. 1. 0. 0. 0. 0. 1. 0. 1. 1. 0. 1. 1. 0. 1. 1. 1.
 0.]</t>
  </si>
  <si>
    <t>[1. 1. 0. 0. 1. 1. 1. 1. 0. 1. 0. 1. 0. 0. 1. 0. 0. 1. 1. 1. 1. 1. 0. 1.
 1. 0. 0. 0. 0. 1. 0. 1. 1. 0. 1. 0. 1. 0. 1. 0. 0. 0. 0. 0. 1. 0. 0. 1.
 1. 0. 1. 0. 1. 0. 0. 1. 1. 0. 0. 0. 0. 1. 0. 1. 1. 0. 1. 1. 0. 1. 1. 1.
 0.]</t>
  </si>
  <si>
    <t>[1. 1. 0. 0. 1. 1. 1. 1. 0. 1. 0. 1. 0. 0. 1. 0. 0. 1. 1. 1. 1. 1. 0. 1.
 1. 1. 0. 0. 1. 1. 0. 1. 1. 0. 1. 0. 1. 0. 1. 0. 0. 0. 0. 0. 1. 0. 0. 1.
 1. 0. 1. 0. 1. 0. 0. 1. 1. 0. 0. 0. 0. 1. 0. 1. 1. 0. 1. 1. 0. 1. 1. 1.
 0.]</t>
  </si>
  <si>
    <t>[1. 1. 0. 0. 1. 1. 1. 1. 0. 1. 0. 1. 0. 0. 1. 0. 0. 1. 1. 1. 1. 1. 0. 1.
 1. 1. 0. 0. 0. 1. 0. 1. 1. 0. 1. 0. 1. 0. 1. 0. 0. 0. 0. 0. 1. 0. 0. 1.
 1. 0. 1. 0. 1. 0. 0. 1. 1. 0. 0. 0. 0. 1. 0. 1. 1. 1. 1. 1. 0. 1. 1. 1.
 0.]</t>
  </si>
  <si>
    <t>[1. 1. 0. 0. 1. 1. 1. 0. 0. 1. 0. 1. 0. 0. 1. 0. 0. 1. 1. 1. 1. 1. 0. 1.
 1. 0. 0. 0. 1. 1. 0. 1. 1. 0. 1. 0. 1. 0. 0. 0. 0. 0. 0. 0. 1. 0. 0. 1.
 1. 0. 1. 0. 1. 0. 0. 1. 1. 0. 0. 0. 0. 1. 0. 1. 1. 0. 1. 1. 0. 1. 1. 1.
 0.]</t>
  </si>
  <si>
    <t>[1. 1. 0. 0. 1. 1. 1. 0. 0. 1. 0. 1. 0. 0. 1. 0. 0. 1. 1. 1. 1. 1. 0. 1.
 1. 0. 0. 0. 1. 1. 0. 1. 1. 0. 1. 0. 1. 0. 1. 0. 0. 0. 0. 0. 1. 0. 0. 1.
 1. 0. 1. 0. 1. 0. 0. 1. 1. 0. 0. 0. 0. 1. 0. 1. 1. 0. 1. 1. 0. 1. 1. 1.
 0.]</t>
  </si>
  <si>
    <t>[1. 1. 0. 0. 1. 1. 0. 1. 0. 1. 0. 1. 0. 0. 1. 0. 0. 1. 1. 1. 1. 1. 0. 1.
 1. 0. 0. 0. 0. 1. 0. 1. 1. 0. 1. 1. 1. 0. 0. 0. 1. 0. 0. 0. 1. 0. 0. 1.
 1. 0. 1. 0. 1. 0. 0. 1. 1. 0. 0. 0. 0. 1. 0. 1. 1. 0. 1. 0. 0. 1. 1. 1.
 0.]</t>
  </si>
  <si>
    <t>[1. 1. 1. 0. 1. 1. 0. 1. 0. 1. 0. 1. 0. 0. 1. 0. 0. 1. 1. 1. 1. 1. 0. 1.
 1. 0. 0. 0. 0. 1. 0. 1. 1. 0. 1. 1. 1. 0. 1. 0. 0. 0. 0. 0. 1. 0. 0. 1.
 1. 0. 1. 0. 1. 0. 0. 1. 1. 0. 0. 0. 0. 1. 0. 1. 1. 0. 1. 1. 0. 1. 1. 0.
 0.]</t>
  </si>
  <si>
    <t>[1. 1. 0. 0. 1. 1. 0. 0. 0. 1. 0. 1. 0. 0. 1. 0. 0. 1. 1. 1. 1. 1. 0. 1.
 1. 0. 0. 0. 0. 1. 0. 1. 1. 0. 1. 1. 1. 0. 1. 0. 0. 0. 0. 0. 1. 0. 0. 1.
 1. 0. 1. 0. 1. 0. 0. 1. 1. 0. 0. 0. 0. 1. 0. 1. 1. 0. 1. 1. 0. 1. 1. 1.
 0.]</t>
  </si>
  <si>
    <t>[1. 1. 0. 0. 1. 1. 0. 1. 0. 1. 0. 1. 0. 0. 1. 0. 0. 1. 1. 1. 1. 1. 0. 1.
 0. 0. 0. 0. 0. 1. 0. 1. 1. 0. 0. 1. 1. 0. 1. 0. 0. 0. 0. 0. 1. 0. 0. 1.
 1. 0. 1. 0. 1. 0. 0. 1. 1. 0. 0. 0. 0. 1. 0. 1. 1. 0. 1. 0. 0. 1. 1. 1.
 0.]</t>
  </si>
  <si>
    <t>[1. 1. 0. 0. 1. 1. 0. 1. 0. 1. 0. 1. 0. 0. 1. 1. 0. 1. 1. 1. 1. 1. 0. 1.
 1. 0. 0. 0. 0. 1. 0. 1. 1. 0. 1. 1. 1. 0. 1. 0. 0. 0. 0. 0. 1. 0. 0. 1.
 1. 0. 1. 0. 1. 0. 0. 1. 1. 0. 0. 0. 0. 1. 0. 1. 1. 0. 1. 1. 0. 1. 1. 1.
 0.]</t>
  </si>
  <si>
    <t>[1. 1. 0. 0. 1. 1. 0. 0. 0. 1. 0. 1. 0. 0. 1. 0. 0. 1. 1. 1. 1. 1. 0. 1.
 1. 0. 0. 0. 0. 1. 0. 1. 1. 0. 1. 0. 1. 0. 1. 0. 0. 0. 0. 0. 1. 0. 0. 1.
 1. 0. 1. 0. 1. 0. 0. 1. 1. 0. 0. 0. 0. 1. 0. 1. 1. 0. 1. 1. 0. 1. 1. 1.
 0.]</t>
  </si>
  <si>
    <t>[1. 1. 0. 0. 1. 1. 0. 1. 0. 1. 0. 1. 0. 0. 1. 0. 0. 1. 1. 1. 1. 1. 0. 1.
 1. 0. 0. 1. 0. 1. 0. 1. 1. 0. 1. 0. 1. 0. 1. 0. 0. 0. 0. 0. 1. 0. 0. 1.
 1. 0. 1. 0. 1. 0. 0. 1. 1. 0. 0. 0. 0. 1. 0. 1. 1. 0. 1. 0. 0. 1. 1. 1.
 0.]</t>
  </si>
  <si>
    <t>[1. 0. 0. 0. 1. 1. 0. 1. 0. 1. 0. 1. 0. 0. 1. 0. 0. 1. 1. 1. 1. 1. 0. 1.
 1. 0. 0. 0. 0. 1. 0. 1. 1. 0. 1. 0. 1. 0. 1. 0. 0. 0. 0. 0. 1. 0. 0. 1.
 1. 0. 1. 0. 1. 0. 0. 1. 1. 0. 0. 0. 0. 1. 0. 1. 1. 0. 1. 0. 0. 1. 1. 1.
 0.]</t>
  </si>
  <si>
    <t>[1. 1. 0. 0. 1. 1. 0. 1. 0. 1. 0. 1. 0. 0. 1. 0. 0. 1. 1. 1. 0. 1. 0. 1.
 1. 0. 0. 0. 0. 0. 0. 1. 1. 0. 1. 0. 1. 0. 1. 0. 0. 0. 0. 0. 0. 0. 0. 1.
 1. 0. 1. 0. 1. 0. 0. 1. 1. 0. 0. 0. 0. 1. 0. 1. 1. 0. 1. 0. 0. 1. 1. 1.
 0.]</t>
  </si>
  <si>
    <t>[1. 1. 0. 0. 1. 1. 0. 0. 0. 1. 0. 0. 0. 0. 1. 0. 0. 1. 1. 1. 1. 1. 0. 1.
 1. 0. 0. 0. 0. 1. 0. 1. 1. 0. 1. 0. 1. 0. 1. 0. 0. 0. 0. 0. 1. 0. 0. 1.
 1. 0. 1. 0. 1. 0. 0. 1. 1. 0. 0. 0. 0. 1. 0. 1. 1. 0. 1. 0. 0. 1. 1. 1.
 0.]</t>
  </si>
  <si>
    <t>[1. 1. 0. 0. 1. 1. 0. 1. 0. 1. 0. 1. 0. 0. 1. 0. 0. 1. 1. 1. 1. 1. 0. 1.
 1. 0. 0. 0. 0. 1. 0. 1. 1. 0. 1. 1. 1. 0. 1. 0. 0. 0. 0. 0. 1. 0. 0. 1.
 1. 0. 1. 0. 1. 0. 0. 1. 1. 0. 0. 0. 0. 1. 0. 1. 1. 0. 1. 0. 0. 1. 1. 1.
 0.]</t>
  </si>
  <si>
    <t>[1. 1. 0. 0. 1. 1. 0. 0. 0. 1. 0. 1. 0. 0. 1. 0. 0. 1. 1. 1. 1. 1. 0. 1.
 1. 0. 0. 0. 0. 1. 0. 1. 1. 0. 1. 0. 1. 0. 1. 0. 1. 0. 0. 0. 1. 0. 0. 1.
 1. 0. 1. 0. 1. 0. 0. 1. 1. 0. 0. 0. 1. 1. 0. 1. 1. 0. 1. 1. 0. 1. 1. 1.
 0.]</t>
  </si>
  <si>
    <t>[1. 1. 0. 0. 1. 1. 0. 0. 0. 1. 0. 1. 0. 0. 1. 0. 0. 1. 1. 1. 1. 1. 0. 1.
 1. 0. 0. 0. 1. 1. 0. 1. 1. 0. 1. 1. 1. 0. 1. 0. 0. 0. 0. 0. 1. 0. 0. 1.
 1. 0. 1. 0. 1. 0. 0. 1. 1. 0. 0. 0. 0. 1. 0. 1. 1. 0. 1. 1. 0. 0. 1. 1.
 0.]</t>
  </si>
  <si>
    <t>[0. 1. 1. 0. 1. 0. 0. 1. 0. 1. 0. 1. 0. 0. 1. 0. 0. 0. 1. 1. 1. 1. 0. 1.
 1. 0. 0. 0. 0. 1. 0. 1. 1. 0. 1. 1. 1. 0. 1. 0. 0. 0. 0. 0. 1. 0. 0. 1.
 1. 0. 1. 0. 1. 0. 0. 1. 1. 0. 0. 0. 1. 1. 0. 1. 1. 0. 1. 1. 0. 1. 1. 1.
 0.]</t>
  </si>
  <si>
    <t>[1. 1. 1. 0. 1. 1. 0. 1. 0. 1. 0. 1. 0. 0. 1. 0. 0. 1. 1. 1. 1. 1. 0. 1.
 1. 0. 0. 0. 0. 1. 0. 1. 1. 0. 1. 1. 1. 0. 1. 0. 0. 0. 0. 0. 1. 0. 0. 1.
 1. 0. 1. 0. 1. 0. 0. 1. 1. 0. 0. 0. 0. 1. 0. 1. 1. 0. 1. 1. 0. 1. 1. 1.
 0.]</t>
  </si>
  <si>
    <t>[1. 1. 0. 0. 1. 1. 0. 1. 0. 1. 0. 1. 0. 0. 1. 0. 0. 1. 1. 1. 1. 1. 0. 1.
 1. 0. 0. 0. 0. 1. 0. 1. 1. 0. 1. 1. 1. 0. 1. 0. 0. 0. 0. 0. 1. 0. 0. 1.
 1. 0. 1. 0. 1. 0. 0. 1. 1. 0. 0. 0. 0. 1. 0. 1. 1. 0. 1. 1. 1. 1. 1. 0.
 0.]</t>
  </si>
  <si>
    <t>[1. 1. 1. 1. 1. 0. 0. 1. 0. 1. 0. 1. 0. 0. 1. 0. 0. 1. 1. 1. 1. 1. 0. 1.
 1. 0. 0. 0. 0. 0. 0. 1. 1. 0. 1. 1. 1. 0. 1. 0. 0. 0. 0. 0. 1. 0. 0. 1.
 1. 0. 1. 0. 1. 0. 0. 1. 1. 0. 0. 0. 0. 1. 0. 1. 1. 0. 1. 0. 0. 1. 1. 1.
 0.]</t>
  </si>
  <si>
    <t>[1. 1. 1. 0. 1. 1. 0. 1. 0. 1. 0. 1. 0. 0. 1. 0. 1. 1. 1. 1. 1. 1. 0. 1.
 1. 0. 0. 0. 0. 1. 0. 1. 1. 0. 1. 1. 1. 0. 1. 0. 0. 0. 0. 0. 1. 0. 0. 1.
 1. 0. 1. 0. 1. 0. 0. 1. 1. 0. 0. 1. 0. 1. 0. 1. 1. 0. 1. 0. 0. 1. 1. 0.
 0.]</t>
  </si>
  <si>
    <t>[1. 1. 1. 0. 1. 1. 0. 1. 0. 1. 0. 1. 0. 1. 1. 0. 0. 1. 1. 1. 1. 1. 0. 1.
 1. 0. 0. 0. 0. 1. 0. 1. 1. 0. 1. 1. 1. 0. 1. 0. 0. 0. 0. 0. 1. 0. 0. 1.
 1. 0. 1. 0. 1. 0. 0. 1. 1. 0. 0. 0. 0. 1. 0. 1. 1. 0. 1. 1. 0. 1. 1. 0.
 0.]</t>
  </si>
  <si>
    <t>[1. 1. 1. 0. 1. 1. 0. 1. 0. 1. 0. 1. 0. 0. 1. 1. 0. 1. 1. 1. 1. 1. 0. 1.
 1. 0. 0. 0. 0. 1. 0. 1. 1. 0. 1. 1. 1. 0. 1. 0. 0. 0. 0. 0. 1. 0. 0. 1.
 1. 0. 1. 0. 1. 0. 0. 1. 1. 0. 0. 0. 0. 1. 0. 1. 1. 0. 1. 0. 0. 1. 1. 0.
 0.]</t>
  </si>
  <si>
    <t>[1. 1. 0. 0. 1. 1. 0. 1. 0. 1. 0. 1. 0. 0. 1. 0. 0. 1. 1. 1. 1. 1. 0. 1.
 1. 0. 0. 0. 0. 1. 0. 0. 1. 0. 1. 1. 1. 0. 1. 0. 0. 0. 0. 0. 1. 0. 0. 1.
 1. 0. 1. 0. 1. 0. 0. 1. 1. 0. 0. 0. 0. 1. 0. 1. 1. 0. 1. 1. 0. 1. 1. 0.
 0.]</t>
  </si>
  <si>
    <t>[1. 1. 0. 0. 1. 1. 0. 1. 0. 1. 0. 1. 0. 0. 1. 0. 0. 1. 1. 1. 1. 1. 0. 1.
 1. 0. 0. 0. 0. 1. 0. 1. 1. 1. 1. 1. 1. 0. 1. 0. 0. 0. 0. 0. 1. 0. 0. 1.
 1. 0. 1. 0. 1. 0. 0. 1. 1. 0. 0. 0. 0. 1. 0. 1. 1. 0. 1. 1. 1. 1. 1. 1.
 0.]</t>
  </si>
  <si>
    <t>[1. 1. 1. 0. 1. 1. 0. 1. 0. 1. 0. 1. 0. 0. 1. 0. 0. 1. 1. 1. 1. 1. 0. 1.
 1. 0. 0. 0. 0. 1. 0. 1. 1. 0. 1. 1. 1. 0. 1. 0. 0. 0. 0. 0. 1. 0. 0. 1.
 1. 0. 1. 0. 1. 1. 0. 1. 1. 0. 0. 0. 0. 1. 0. 1. 1. 0. 1. 0. 0. 1. 1. 1.
 0.]</t>
  </si>
  <si>
    <t>[1. 1. 0. 0. 1. 1. 0. 1. 0. 1. 0. 1. 0. 0. 0. 0. 0. 1. 1. 1. 1. 1. 0. 1.
 1. 0. 0. 0. 1. 1. 0. 1. 1. 0. 1. 1. 1. 0. 1. 0. 0. 0. 0. 0. 1. 0. 0. 1.
 1. 0. 1. 0. 1. 0. 0. 1. 1. 0. 0. 0. 0. 1. 0. 1. 1. 0. 1. 1. 0. 1. 1. 0.
 0.]</t>
  </si>
  <si>
    <t>[1. 1. 0. 0. 1. 1. 0. 1. 0. 1. 0. 1. 0. 0. 1. 0. 0. 1. 1. 1. 1. 1. 0. 1.
 1. 0. 0. 0. 0. 1. 0. 1. 1. 0. 1. 1. 1. 1. 1. 0. 0. 0. 0. 0. 1. 0. 0. 1.
 1. 0. 1. 0. 1. 0. 0. 1. 1. 0. 0. 0. 0. 1. 0. 1. 1. 0. 1. 0. 0. 1. 1. 0.
 0.]</t>
  </si>
  <si>
    <t>[1. 1. 1. 0. 1. 1. 0. 1. 0. 0. 0. 1. 0. 0. 1. 0. 0. 1. 1. 1. 1. 1. 0. 1.
 1. 0. 0. 0. 0. 1. 0. 1. 1. 0. 1. 1. 1. 0. 1. 0. 0. 0. 0. 0. 1. 0. 0. 1.
 1. 0. 1. 0. 1. 0. 0. 1. 1. 0. 0. 0. 1. 1. 0. 1. 1. 0. 1. 0. 0. 1. 1. 1.
 0.]</t>
  </si>
  <si>
    <t>[1. 1. 0. 0. 1. 1. 0. 1. 0. 1. 0. 1. 0. 0. 1. 0. 0. 1. 1. 1. 1. 1. 0. 1.
 1. 0. 0. 0. 0. 1. 0. 1. 1. 0. 1. 1. 1. 0. 1. 0. 1. 0. 0. 0. 1. 0. 0. 1.
 1. 0. 1. 0. 1. 0. 0. 1. 1. 0. 0. 0. 0. 1. 0. 1. 1. 0. 1. 0. 0. 1. 1. 1.
 0.]</t>
  </si>
  <si>
    <t>[1. 1. 1. 0. 1. 1. 0. 0. 0. 1. 0. 1. 0. 0. 1. 0. 0. 1. 1. 1. 1. 1. 0. 1.
 1. 0. 0. 0. 0. 1. 0. 1. 1. 0. 1. 1. 1. 0. 1. 0. 0. 0. 0. 0. 1. 0. 0. 1.
 1. 0. 1. 0. 1. 0. 0. 1. 1. 0. 0. 0. 0. 1. 0. 1. 1. 0. 1. 1. 0. 1. 1. 0.
 0.]</t>
  </si>
  <si>
    <t>[1. 1. 0. 0. 1. 1. 0. 1. 0. 1. 0. 1. 0. 0. 1. 0. 0. 1. 1. 1. 1. 1. 0. 1.
 1. 0. 0. 0. 0. 1. 0. 1. 1. 0. 1. 1. 1. 0. 1. 0. 0. 0. 0. 0. 1. 0. 0. 1.
 1. 0. 1. 0. 1. 0. 0. 1. 1. 0. 0. 0. 0. 1. 0. 1. 1. 0. 1. 1. 0. 1. 1. 1.
 0.]</t>
  </si>
  <si>
    <t>[0. 1. 1. 0. 1. 0. 0. 1. 0. 1. 0. 1. 0. 0. 1. 0. 0. 1. 1. 1. 1. 1. 0. 1.
 1. 0. 0. 0. 0. 1. 0. 1. 1. 0. 1. 1. 1. 0. 1. 0. 0. 0. 0. 0. 1. 0. 0. 1.
 1. 0. 1. 0. 1. 1. 0. 1. 1. 0. 0. 0. 1. 1. 0. 1. 1. 0. 1. 1. 0. 1. 1. 1.
 0.]</t>
  </si>
  <si>
    <t>[0. 1. 1. 0. 1. 1. 0. 1. 0. 1. 0. 1. 0. 1. 1. 0. 0. 0. 1. 1. 1. 1. 0. 1.
 1. 0. 0. 0. 0. 1. 0. 1. 1. 0. 1. 1. 1. 0. 1. 0. 0. 0. 0. 0. 1. 0. 0. 1.
 1. 0. 1. 0. 1. 1. 0. 1. 1. 0. 0. 0. 0. 1. 0. 1. 1. 0. 1. 0. 0. 0. 1. 1.
 0.]</t>
  </si>
  <si>
    <t>[0. 1. 1. 0. 1. 0. 0. 1. 0. 1. 0. 1. 0. 0. 1. 0. 0. 1. 1. 1. 1. 1. 0. 1.
 1. 0. 0. 0. 0. 1. 0. 1. 1. 0. 1. 1. 1. 0. 1. 0. 0. 0. 0. 0. 1. 0. 0. 1.
 1. 0. 1. 0. 1. 1. 0. 1. 1. 0. 0. 0. 0. 1. 0. 1. 1. 0. 1. 0. 0. 1. 1. 1.
 0.]</t>
  </si>
  <si>
    <t>[1. 1. 1. 0. 1. 0. 0. 1. 0. 1. 0. 1. 0. 0. 1. 0. 0. 1. 1. 1. 1. 1. 0. 1.
 1. 0. 0. 0. 0. 1. 0. 1. 1. 0. 1. 1. 1. 0. 1. 0. 0. 0. 0. 0. 1. 0. 0. 1.
 1. 0. 1. 0. 1. 0. 0. 1. 1. 0. 0. 0. 1. 1. 0. 1. 1. 0. 1. 1. 0. 1. 1. 1.
 0.]</t>
  </si>
  <si>
    <t>[0. 1. 1. 0. 1. 1. 0. 1. 0. 1. 0. 1. 0. 0. 1. 0. 0. 0. 1. 1. 1. 1. 0. 1.
 1. 0. 0. 0. 0. 1. 0. 1. 1. 0. 1. 1. 1. 0. 1. 0. 0. 0. 0. 0. 1. 0. 0. 1.
 1. 0. 1. 0. 1. 0. 0. 1. 1. 0. 0. 0. 0. 1. 0. 1. 1. 0. 1. 1. 0. 1. 1. 1.
 0.]</t>
  </si>
  <si>
    <t>[0. 1. 1. 0. 1. 1. 0. 1. 0. 1. 0. 1. 0. 0. 1. 0. 0. 1. 1. 1. 1. 1. 0. 1.
 1. 0. 0. 0. 0. 1. 0. 1. 1. 0. 1. 1. 1. 0. 1. 0. 0. 0. 0. 0. 1. 0. 0. 1.
 1. 0. 1. 0. 1. 0. 0. 1. 1. 0. 0. 0. 1. 1. 0. 1. 1. 0. 1. 0. 0. 1. 1. 1.
 0.]</t>
  </si>
  <si>
    <t>[1. 1. 1. 0. 1. 1. 0. 1. 0. 1. 0. 1. 0. 0. 1. 0. 0. 1. 1. 1. 1. 1. 0. 1.
 0. 1. 0. 0. 0. 1. 0. 1. 1. 0. 1. 1. 1. 0. 1. 0. 0. 0. 0. 0. 1. 0. 0. 1.
 1. 0. 1. 0. 1. 0. 0. 1. 1. 0. 0. 0. 1. 1. 0. 1. 1. 0. 1. 1. 0. 1. 1. 1.
 0.]</t>
  </si>
  <si>
    <t>[0. 1. 1. 0. 1. 1. 0. 1. 0. 1. 0. 1. 0. 0. 1. 0. 0. 0. 1. 1. 1. 1. 0. 1.
 1. 0. 0. 0. 0. 1. 0. 1. 1. 0. 1. 1. 1. 0. 1. 0. 0. 0. 0. 0. 1. 0. 0. 1.
 1. 0. 1. 0. 1. 0. 0. 1. 1. 0. 0. 0. 1. 1. 0. 1. 1. 0. 1. 1. 0. 1. 1. 1.
 0.]</t>
  </si>
  <si>
    <t>[0. 1. 0. 0. 1. 0. 0. 1. 0. 1. 0. 1. 0. 0. 1. 0. 0. 0. 1. 1. 1. 1. 0. 1.
 1. 0. 0. 0. 0. 1. 0. 1. 1. 0. 1. 1. 1. 0. 1. 0. 0. 0. 0. 0. 1. 0. 0. 0.
 1. 0. 1. 0. 1. 1. 0. 1. 1. 0. 0. 0. 0. 1. 0. 1. 1. 0. 1. 1. 0. 1. 1. 1.
 0.]</t>
  </si>
  <si>
    <t>[1. 1. 1. 0. 1. 0. 0. 1. 0. 1. 0. 1. 0. 0. 1. 1. 0. 1. 1. 1. 1. 1. 0. 1.
 1. 0. 0. 0. 0. 1. 0. 1. 1. 0. 1. 1. 1. 0. 1. 0. 0. 0. 0. 0. 1. 0. 0. 1.
 1. 0. 1. 0. 1. 1. 0. 1. 1. 0. 0. 0. 1. 0. 0. 1. 1. 0. 1. 0. 0. 1. 1. 1.
 0.]</t>
  </si>
  <si>
    <t>[0. 1. 1. 0. 1. 0. 1. 1. 0. 1. 0. 1. 0. 0. 1. 0. 0. 1. 1. 1. 1. 1. 0. 1.
 1. 0. 0. 0. 0. 1. 0. 1. 1. 0. 1. 1. 1. 0. 1. 0. 0. 0. 0. 0. 1. 0. 0. 1.
 1. 0. 1. 0. 1. 0. 0. 1. 1. 0. 0. 0. 0. 1. 0. 1. 1. 1. 1. 0. 0. 1. 1. 1.
 0.]</t>
  </si>
  <si>
    <t>[0. 1. 1. 0. 1. 0. 0. 1. 0. 1. 0. 1. 0. 0. 1. 0. 0. 0. 1. 1. 1. 1. 0. 1.
 1. 0. 0. 0. 0. 1. 0. 1. 1. 0. 1. 1. 1. 0. 1. 0. 0. 0. 0. 0. 1. 0. 0. 1.
 1. 0. 1. 0. 1. 1. 0. 1. 1. 0. 0. 0. 0. 1. 0. 1. 1. 0. 1. 0. 0. 1. 1. 1.
 0.]</t>
  </si>
  <si>
    <t>[1. 1. 1. 0. 1. 0. 0. 1. 0. 1. 0. 1. 0. 0. 1. 0. 0. 0. 1. 1. 1. 1. 0. 1.
 1. 0. 0. 0. 0. 0. 0. 1. 1. 0. 1. 1. 1. 0. 1. 0. 0. 0. 0. 0. 1. 0. 0. 1.
 1. 0. 1. 0. 1. 1. 0. 1. 1. 0. 0. 0. 0. 0. 0. 1. 1. 1. 1. 1. 0. 1. 1. 1.
 0.]</t>
  </si>
  <si>
    <t>[0. 1. 1. 0. 1. 0. 0. 1. 0. 1. 0. 1. 0. 0. 1. 0. 1. 1. 1. 1. 1. 1. 0. 1.
 1. 0. 0. 0. 0. 1. 0. 1. 1. 0. 1. 1. 1. 0. 1. 0. 0. 0. 0. 0. 1. 0. 0. 1.
 1. 0. 1. 0. 1. 0. 1. 1. 1. 0. 0. 0. 1. 1. 0. 1. 1. 0. 1. 0. 0. 1. 1. 1.
 0.]</t>
  </si>
  <si>
    <t>[1. 1. 1. 0. 1. 1. 0. 1. 0. 1. 1. 1. 0. 0. 1. 0. 0. 1. 1. 1. 1. 1. 0. 1.
 1. 0. 0. 0. 0. 1. 0. 1. 1. 0. 1. 1. 1. 0. 1. 0. 0. 0. 0. 0. 1. 0. 0. 1.
 1. 0. 1. 0. 1. 0. 0. 1. 1. 0. 0. 0. 0. 1. 0. 1. 1. 0. 1. 0. 0. 1. 1. 1.
 0.]</t>
  </si>
  <si>
    <t>[0. 1. 1. 0. 1. 0. 0. 1. 0. 1. 1. 1. 0. 0. 1. 0. 0. 1. 1. 1. 1. 1. 0. 1.
 1. 0. 0. 0. 0. 1. 0. 1. 1. 0. 1. 1. 1. 0. 1. 0. 0. 0. 0. 0. 1. 0. 0. 1.
 1. 0. 1. 0. 1. 1. 0. 1. 1. 0. 0. 0. 0. 1. 0. 1. 1. 0. 1. 0. 0. 1. 1. 1.
 0.]</t>
  </si>
  <si>
    <t>[1. 1. 1. 0. 1. 0. 0. 1. 0. 1. 0. 1. 0. 0. 1. 0. 0. 1. 1. 1. 1. 1. 0. 1.
 1. 0. 0. 0. 0. 1. 0. 1. 1. 0. 1. 1. 1. 0. 1. 0. 0. 0. 0. 0. 1. 0. 0. 1.
 1. 0. 1. 0. 1. 1. 0. 1. 1. 0. 0. 0. 1. 1. 0. 1. 1. 0. 1. 0. 0. 1. 1. 1.
 0.]</t>
  </si>
  <si>
    <t>[1. 1. 1. 0. 1. 0. 0. 1. 0. 1. 0. 1. 0. 0. 1. 0. 0. 0. 1. 1. 1. 1. 0. 1.
 1. 0. 0. 0. 0. 1. 0. 1. 1. 0. 1. 1. 1. 0. 1. 0. 0. 0. 0. 0. 1. 0. 0. 1.
 1. 0. 1. 0. 1. 0. 0. 1. 1. 0. 0. 0. 0. 1. 0. 1. 1. 0. 1. 0. 0. 1. 1. 1.
 0.]</t>
  </si>
  <si>
    <t>[1. 1. 1. 0. 1. 1. 0. 1. 0. 1. 0. 0. 0. 0. 1. 0. 0. 1. 1. 1. 1. 1. 0. 1.
 1. 0. 0. 0. 0. 1. 0. 1. 1. 0. 1. 1. 1. 0. 1. 0. 0. 0. 0. 0. 1. 0. 0. 1.
 1. 0. 1. 0. 1. 0. 0. 1. 1. 0. 0. 0. 1. 1. 0. 1. 1. 0. 1. 0. 0. 1. 1. 1.
 0.]</t>
  </si>
  <si>
    <t>[0. 1. 1. 0. 1. 1. 0. 1. 0. 1. 0. 1. 0. 0. 1. 0. 0. 1. 1. 1. 1. 1. 0. 1.
 1. 0. 0. 0. 0. 1. 0. 1. 1. 0. 1. 1. 1. 0. 1. 0. 0. 0. 0. 0. 1. 0. 0. 0.
 1. 0. 1. 0. 1. 0. 0. 1. 1. 0. 0. 0. 1. 1. 0. 1. 1. 0. 1. 0. 0. 1. 1. 1.
 0.]</t>
  </si>
  <si>
    <t>[1. 1. 1. 0. 1. 0. 0. 1. 0. 1. 0. 1. 0. 0. 1. 0. 0. 1. 1. 1. 1. 1. 0. 1.
 0. 0. 0. 0. 0. 1. 0. 1. 1. 0. 1. 1. 1. 0. 1. 0. 0. 0. 0. 0. 1. 0. 0. 1.
 1. 0. 1. 0. 1. 1. 0. 1. 1. 0. 0. 0. 1. 1. 0. 1. 1. 0. 1. 0. 0. 1. 1. 1.
 0.]</t>
  </si>
  <si>
    <t>[1. 1. 1. 0. 1. 1. 0. 1. 0. 1. 0. 1. 0. 0. 1. 0. 0. 1. 1. 1. 1. 1. 0. 1.
 1. 0. 0. 0. 0. 1. 0. 1. 1. 0. 1. 1. 1. 0. 1. 0. 0. 0. 0. 0. 1. 0. 0. 1.
 1. 0. 1. 0. 1. 0. 0. 1. 1. 0. 0. 0. 0. 1. 0. 1. 1. 0. 1. 0. 0. 1. 1. 1.
 0.]</t>
  </si>
  <si>
    <t>[1. 1. 1. 0. 1. 1. 0. 1. 0. 1. 0. 1. 0. 0. 1. 0. 0. 1. 1. 1. 1. 1. 0. 1.
 1. 0. 0. 0. 0. 1. 0. 1. 1. 0. 1. 1. 1. 0. 1. 0. 0. 0. 0. 0. 1. 0. 0. 1.
 1. 0. 1. 0. 1. 1. 0. 1. 1. 0. 0. 0. 0. 1. 0. 1. 1. 0. 1. 0. 0. 0. 1. 1.
 0.]</t>
  </si>
  <si>
    <t>[0. 1. 1. 0. 1. 1. 0. 1. 0. 1. 0. 0. 0. 0. 1. 0. 0. 1. 1. 1. 1. 1. 0. 1.
 1. 0. 0. 0. 0. 1. 0. 1. 1. 0. 1. 1. 1. 0. 1. 0. 0. 0. 0. 0. 1. 0. 0. 1.
 1. 0. 1. 0. 1. 0. 0. 1. 1. 0. 0. 0. 0. 1. 0. 1. 1. 0. 1. 0. 0. 1. 1. 1.
 0.]</t>
  </si>
  <si>
    <t>[1. 1. 1. 0. 1. 0. 0. 1. 0. 1. 0. 1. 0. 0. 1. 0. 0. 1. 1. 1. 1. 1. 0. 1.
 1. 0. 0. 0. 0. 1. 0. 1. 1. 0. 1. 1. 1. 0. 1. 0. 0. 0. 0. 0. 1. 0. 0. 1.
 1. 0. 1. 0. 1. 1. 0. 1. 1. 0. 0. 0. 1. 1. 0. 1. 1. 0. 1. 1. 0. 1. 1. 1.
 0.]</t>
  </si>
  <si>
    <t>[0. 1. 1. 0. 1. 0. 0. 1. 0. 1. 0. 1. 0. 0. 1. 0. 0. 1. 1. 1. 1. 1. 0. 1.
 1. 0. 0. 0. 0. 1. 0. 1. 1. 0. 1. 1. 1. 0. 1. 0. 0. 0. 0. 0. 1. 0. 0. 0.
 1. 0. 1. 0. 1. 1. 0. 1. 1. 0. 0. 0. 1. 1. 0. 1. 1. 0. 1. 0. 0. 1. 1. 1.
 0.]</t>
  </si>
  <si>
    <t>[1. 1. 1. 0. 1. 1. 0. 1. 0. 1. 0. 1. 0. 0. 1. 0. 0. 1. 1. 1. 1. 1. 0. 1.
 1. 1. 0. 0. 0. 1. 0. 1. 1. 0. 1. 1. 1. 0. 1. 0. 0. 0. 0. 0. 1. 0. 0. 1.
 1. 0. 1. 0. 1. 0. 0. 1. 1. 0. 0. 0. 1. 1. 0. 1. 1. 0. 1. 1. 0. 1. 1. 1.
 0.]</t>
  </si>
  <si>
    <t>[0. 1. 1. 0. 1. 1. 0. 1. 0. 1. 0. 1. 0. 0. 1. 0. 0. 1. 1. 1. 1. 1. 1. 1.
 1. 0. 0. 0. 0. 1. 0. 1. 1. 0. 1. 1. 1. 0. 1. 0. 0. 0. 0. 0. 1. 0. 0. 0.
 1. 0. 1. 0. 1. 0. 0. 1. 1. 0. 0. 0. 1. 1. 0. 1. 1. 0. 1. 0. 0. 1. 1. 1.
 0.]</t>
  </si>
  <si>
    <t>[0. 1. 1. 0. 1. 1. 0. 1. 0. 1. 0. 1. 0. 0. 1. 0. 0. 1. 1. 1. 1. 1. 0. 1.
 1. 0. 0. 0. 0. 1. 0. 1. 1. 0. 1. 1. 1. 0. 1. 0. 0. 0. 0. 0. 1. 0. 0. 0.
 1. 0. 1. 0. 1. 1. 0. 1. 1. 0. 0. 0. 1. 1. 0. 1. 1. 0. 1. 0. 0. 0. 1. 1.
 0.]</t>
  </si>
  <si>
    <t>[0. 1. 1. 0. 1. 1. 0. 1. 0. 1. 0. 1. 0. 0. 1. 0. 0. 1. 1. 1. 1. 1. 0. 1.
 1. 0. 0. 0. 0. 1. 0. 1. 1. 0. 1. 1. 1. 0. 1. 0. 0. 0. 0. 0. 1. 0. 0. 0.
 1. 0. 1. 0. 1. 0. 0. 1. 1. 0. 0. 0. 1. 1. 0. 1. 1. 0. 1. 1. 0. 1. 1. 1.
 0.]</t>
  </si>
  <si>
    <t>[1. 1. 1. 0. 1. 1. 0. 1. 0. 1. 0. 1. 0. 0. 1. 0. 0. 1. 1. 1. 1. 1. 0. 0.
 1. 1. 0. 0. 0. 1. 0. 1. 1. 0. 1. 1. 1. 0. 1. 0. 0. 0. 0. 0. 1. 0. 0. 0.
 1. 0. 1. 0. 1. 1. 0. 1. 1. 0. 0. 0. 1. 1. 0. 1. 1. 0. 1. 0. 0. 1. 1. 1.
 0.]</t>
  </si>
  <si>
    <t>[0. 1. 1. 0. 1. 0. 0. 1. 0. 1. 0. 1. 0. 0. 1. 0. 0. 1. 1. 1. 1. 1. 0. 1.
 1. 0. 0. 0. 0. 1. 0. 1. 1. 0. 1. 1. 1. 0. 1. 0. 0. 1. 0. 0. 1. 0. 0. 0.
 1. 0. 1. 0. 1. 1. 0. 1. 1. 0. 0. 0. 1. 1. 0. 1. 1. 0. 1. 1. 0. 1. 1. 1.
 0.]</t>
  </si>
  <si>
    <t>[0. 1. 1. 0. 1. 0. 0. 1. 0. 1. 0. 1. 0. 0. 1. 0. 0. 1. 1. 1. 1. 1. 1. 1.
 1. 0. 0. 0. 0. 1. 0. 1. 1. 0. 1. 1. 1. 0. 1. 0. 0. 0. 0. 0. 1. 1. 0. 0.
 1. 0. 1. 0. 1. 1. 0. 1. 1. 0. 0. 0. 1. 1. 0. 1. 1. 0. 1. 1. 0. 1. 1. 1.
 0.]</t>
  </si>
  <si>
    <t>[1. 1. 1. 0. 1. 1. 0. 1. 0. 1. 0. 1. 0. 0. 1. 0. 0. 1. 1. 1. 1. 1. 0. 1.
 1. 0. 0. 0. 0. 1. 0. 1. 1. 0. 1. 1. 1. 0. 1. 0. 0. 0. 0. 0. 1. 0. 0. 1.
 1. 0. 1. 0. 1. 0. 0. 1. 1. 0. 0. 0. 1. 1. 0. 1. 1. 0. 1. 0. 0. 1. 1. 1.
 0.]</t>
  </si>
  <si>
    <t>[0. 1. 1. 0. 1. 1. 0. 1. 0. 1. 0. 1. 0. 0. 1. 0. 0. 1. 1. 1. 1. 1. 0. 1.
 1. 0. 0. 0. 1. 1. 0. 1. 1. 0. 1. 1. 1. 0. 1. 0. 0. 0. 0. 0. 1. 0. 0. 0.
 1. 0. 1. 0. 1. 0. 0. 1. 1. 0. 0. 0. 1. 1. 0. 1. 1. 0. 1. 1. 0. 1. 1. 1.
 0.]</t>
  </si>
  <si>
    <t>[0. 1. 1. 0. 1. 1. 0. 1. 0. 1. 0. 1. 0. 0. 1. 0. 0. 1. 1. 1. 1. 1. 0. 1.
 1. 0. 0. 0. 0. 1. 0. 1. 1. 0. 1. 1. 1. 0. 1. 0. 0. 0. 0. 0. 1. 0. 0. 1.
 1. 0. 1. 0. 1. 0. 0. 1. 1. 0. 0. 0. 1. 1. 0. 1. 1. 0. 1. 1. 0. 1. 1. 1.
 0.]</t>
  </si>
  <si>
    <t>[1. 1. 1. 0. 1. 0. 0. 1. 0. 1. 0. 1. 0. 0. 1. 0. 0. 1. 1. 1. 1. 1. 0. 1.
 1. 0. 0. 0. 0. 1. 0. 1. 1. 0. 1. 1. 1. 0. 1. 0. 0. 0. 0. 0. 1. 0. 0. 1.
 1. 0. 1. 0. 1. 0. 0. 1. 1. 0. 0. 0. 1. 1. 0. 1. 1. 0. 1. 0. 0. 1. 1. 1.
 0.]</t>
  </si>
  <si>
    <t>[1. 1. 1. 0. 1. 1. 1. 1. 0. 1. 0. 1. 0. 0. 1. 0. 0. 1. 1. 1. 1. 1. 0. 1.
 1. 0. 0. 0. 0. 1. 0. 1. 1. 0. 1. 1. 1. 0. 1. 0. 0. 0. 0. 0. 1. 0. 0. 1.
 1. 0. 1. 0. 1. 1. 0. 1. 1. 0. 0. 0. 1. 1. 0. 1. 1. 0. 1. 0. 0. 1. 1. 1.
 0.]</t>
  </si>
  <si>
    <t>[1. 1. 1. 0. 1. 1. 0. 1. 1. 1. 0. 1. 0. 0. 1. 0. 0. 1. 1. 1. 1. 1. 0. 1.
 1. 0. 0. 0. 0. 1. 0. 1. 1. 0. 1. 1. 1. 0. 1. 0. 0. 0. 0. 0. 1. 0. 1. 1.
 1. 0. 1. 0. 1. 0. 0. 1. 1. 0. 0. 0. 1. 1. 0. 1. 1. 0. 1. 0. 0. 1. 1. 1.
 0.]</t>
  </si>
  <si>
    <t>[0. 1. 1. 0. 1. 0. 0. 1. 0. 1. 0. 1. 0. 0. 1. 0. 0. 1. 1. 1. 1. 1. 0. 1.
 1. 0. 0. 0. 0. 1. 0. 1. 1. 0. 1. 1. 1. 0. 1. 0. 0. 0. 0. 0. 1. 0. 0. 0.
 1. 0. 1. 0. 1. 0. 0. 1. 1. 0. 0. 0. 1. 1. 0. 1. 1. 0. 1. 0. 0. 1. 1. 1.
 0.]</t>
  </si>
  <si>
    <t>[1. 1. 1. 0. 1. 1. 0. 1. 0. 1. 0. 1. 0. 0. 1. 0. 0. 0. 1. 1. 1. 1. 0. 1.
 1. 0. 0. 0. 0. 1. 0. 1. 1. 0. 1. 1. 1. 0. 1. 0. 0. 0. 0. 0. 1. 0. 0. 0.
 1. 0. 1. 0. 1. 0. 0. 1. 1. 0. 0. 0. 1. 1. 0. 1. 1. 0. 0. 0. 0. 1. 1. 1.
 0.]</t>
  </si>
  <si>
    <t>[0. 1. 1. 0. 1. 1. 0. 1. 0. 1. 0. 1. 0. 0. 1. 0. 0. 1. 1. 1. 1. 1. 0. 1.
 1. 0. 0. 0. 0. 1. 0. 1. 1. 0. 1. 1. 1. 0. 1. 0. 0. 0. 0. 0. 1. 0. 0. 0.
 1. 1. 1. 0. 1. 0. 0. 1. 1. 0. 0. 0. 1. 1. 0. 1. 1. 0. 1. 1. 0. 1. 1. 1.
 0.]</t>
  </si>
  <si>
    <t>[1. 1. 1. 0. 1. 0. 0. 1. 0. 1. 0. 1. 0. 0. 1. 0. 0. 1. 1. 1. 1. 1. 0. 1.
 1. 0. 0. 0. 0. 1. 0. 1. 0. 0. 1. 1. 1. 0. 1. 0. 0. 0. 0. 0. 1. 0. 0. 1.
 1. 0. 1. 0. 1. 0. 0. 1. 1. 0. 0. 0. 1. 1. 0. 1. 1. 0. 1. 0. 0. 1. 1. 1.
 0.]</t>
  </si>
  <si>
    <t>[0. 1. 0. 0. 1. 0. 0. 1. 0. 1. 0. 1. 0. 0. 1. 0. 0. 1. 1. 1. 1. 1. 0. 1.
 0. 0. 0. 0. 0. 1. 0. 1. 1. 0. 1. 1. 1. 0. 1. 0. 0. 0. 0. 0. 1. 0. 0. 0.
 1. 0. 1. 0. 1. 0. 0. 1. 1. 0. 0. 0. 1. 1. 0. 1. 1. 0. 1. 1. 0. 1. 1. 1.
 0.]</t>
  </si>
  <si>
    <t>[1. 1. 1. 0. 1. 0. 0. 1. 0. 1. 0. 1. 0. 0. 1. 0. 0. 1. 1. 1. 1. 1. 0. 1.
 1. 0. 0. 0. 0. 1. 0. 1. 1. 0. 1. 1. 1. 0. 1. 0. 0. 0. 0. 0. 1. 0. 0. 0.
 1. 0. 1. 0. 1. 0. 0. 1. 1. 0. 0. 0. 1. 1. 0. 1. 1. 0. 1. 1. 0. 0. 1. 1.
 1.]</t>
  </si>
  <si>
    <t>[0. 1. 1. 0. 1. 0. 0. 1. 0. 1. 0. 1. 0. 0. 1. 0. 0. 1. 1. 1. 1. 1. 0. 1.
 1. 0. 0. 0. 0. 1. 0. 1. 1. 0. 1. 1. 1. 0. 1. 0. 0. 0. 0. 0. 1. 0. 0. 1.
 1. 1. 1. 0. 1. 0. 0. 1. 1. 0. 0. 0. 1. 1. 0. 1. 1. 0. 1. 1. 0. 1. 1. 0.
 0.]</t>
  </si>
  <si>
    <t>[1. 1. 1. 0. 1. 0. 0. 1. 0. 1. 0. 1. 0. 0. 1. 0. 0. 1. 1. 1. 1. 1. 0. 1.
 0. 0. 0. 0. 0. 1. 0. 1. 1. 0. 1. 1. 1. 0. 1. 0. 0. 0. 0. 0. 1. 0. 0. 0.
 1. 0. 1. 0. 1. 0. 0. 1. 1. 0. 0. 0. 1. 1. 0. 0. 1. 0. 1. 0. 0. 1. 1. 1.
 0.]</t>
  </si>
  <si>
    <t>[0. 1. 1. 0. 1. 1. 0. 1. 0. 1. 0. 1. 0. 0. 1. 0. 0. 1. 1. 1. 1. 1. 0. 1.
 0. 0. 0. 0. 0. 1. 0. 1. 1. 0. 1. 1. 1. 0. 1. 0. 0. 0. 0. 0. 1. 0. 0. 0.
 1. 0. 1. 0. 1. 0. 0. 1. 1. 0. 0. 0. 1. 1. 0. 1. 1. 0. 1. 1. 0. 1. 1. 1.
 0.]</t>
  </si>
  <si>
    <t>[0. 1. 0. 0. 1. 0. 0. 1. 0. 1. 0. 1. 0. 0. 1. 0. 0. 1. 1. 1. 1. 1. 0. 1.
 1. 0. 0. 0. 0. 1. 0. 1. 1. 0. 1. 1. 1. 0. 1. 0. 0. 0. 0. 0. 1. 0. 0. 1.
 1. 0. 1. 0. 1. 0. 0. 1. 1. 0. 0. 0. 1. 1. 0. 1. 1. 0. 1. 1. 0. 1. 1. 1.
 0.]</t>
  </si>
  <si>
    <t>[0. 1. 1. 0. 1. 0. 0. 1. 0. 1. 0. 1. 0. 0. 1. 0. 0. 1. 1. 1. 1. 1. 0. 1.
 1. 0. 0. 0. 0. 0. 0. 1. 1. 0. 1. 1. 1. 0. 1. 0. 0. 0. 0. 0. 1. 0. 0. 0.
 1. 0. 1. 0. 1. 0. 0. 1. 1. 0. 0. 0. 1. 1. 0. 1. 1. 0. 1. 0. 0. 1. 1. 1.
 0.]</t>
  </si>
  <si>
    <t>[0. 1. 1. 0. 1. 1. 0. 1. 0. 1. 0. 1. 0. 0. 1. 0. 0. 0. 1. 1. 1. 1. 0. 1.
 1. 0. 0. 0. 0. 1. 0. 1. 1. 0. 1. 1. 1. 0. 1. 0. 0. 0. 0. 0. 1. 0. 0. 0.
 1. 0. 1. 0. 1. 0. 0. 1. 1. 0. 0. 0. 1. 1. 0. 1. 1. 0. 1. 0. 0. 1. 1. 1.
 0.]</t>
  </si>
  <si>
    <t>[0. 1. 0. 0. 1. 1. 0. 1. 0. 1. 0. 1. 0. 0. 1. 0. 0. 1. 1. 1. 1. 1. 0. 1.
 1. 0. 0. 0. 1. 1. 0. 1. 1. 0. 1. 1. 1. 0. 1. 0. 0. 0. 0. 1. 1. 1. 0. 0.
 1. 0. 1. 0. 1. 0. 0. 1. 1. 0. 0. 0. 1. 1. 0. 1. 1. 0. 1. 0. 0. 1. 1. 1.
 0.]</t>
  </si>
  <si>
    <t>[0. 1. 1. 0. 1. 1. 0. 1. 0. 1. 0. 1. 0. 0. 1. 0. 0. 1. 1. 1. 1. 1. 0. 1.
 1. 0. 0. 0. 0. 1. 0. 1. 1. 0. 1. 1. 1. 0. 1. 0. 0. 1. 0. 0. 1. 0. 0. 0.
 1. 0. 1. 0. 1. 0. 0. 1. 1. 0. 0. 0. 1. 1. 0. 1. 1. 1. 1. 0. 0. 1. 1. 1.
 0.]</t>
  </si>
  <si>
    <t>[0. 1. 1. 0. 1. 1. 0. 1. 0. 1. 0. 1. 0. 0. 1. 0. 0. 1. 1. 1. 1. 1. 0. 1.
 1. 0. 0. 0. 0. 1. 0. 1. 1. 0. 1. 1. 1. 0. 1. 0. 0. 0. 0. 0. 1. 0. 0. 0.
 1. 0. 1. 0. 1. 0. 0. 1. 1. 0. 0. 0. 1. 1. 0. 1. 1. 0. 0. 0. 0. 1. 1. 1.
 0.]</t>
  </si>
  <si>
    <t>[0. 1. 1. 0. 0. 1. 0. 1. 0. 1. 0. 1. 0. 0. 1. 0. 0. 1. 1. 1. 1. 1. 0. 1.
 1. 0. 0. 0. 0. 1. 0. 1. 1. 0. 1. 1. 1. 0. 1. 0. 0. 0. 0. 0. 1. 0. 0. 0.
 1. 0. 1. 0. 1. 0. 0. 1. 1. 0. 0. 0. 1. 1. 0. 1. 1. 0. 1. 0. 0. 1. 1. 0.
 0.]</t>
  </si>
  <si>
    <t>[0. 0. 1. 0. 1. 1. 0. 1. 0. 0. 0. 1. 0. 0. 1. 0. 0. 1. 1. 1. 1. 1. 0. 1.
 1. 0. 0. 0. 0. 1. 0. 1. 1. 0. 1. 1. 1. 0. 1. 0. 0. 0. 0. 0. 1. 0. 0. 0.
 1. 0. 1. 0. 1. 0. 0. 1. 1. 0. 0. 0. 1. 1. 0. 1. 1. 0. 1. 0. 0. 1. 1. 1.
 0.]</t>
  </si>
  <si>
    <t>[0. 1. 1. 0. 1. 1. 0. 1. 0. 1. 0. 1. 0. 0. 1. 0. 0. 1. 1. 1. 1. 1. 0. 1.
 1. 0. 0. 0. 0. 1. 0. 1. 1. 0. 1. 1. 1. 0. 1. 0. 0. 0. 0. 0. 1. 0. 0. 0.
 1. 0. 1. 0. 1. 0. 0. 0. 1. 0. 0. 0. 1. 1. 0. 1. 1. 0. 1. 0. 0. 1. 1. 1.
 0.]</t>
  </si>
  <si>
    <t>[0. 1. 1. 0. 1. 1. 0. 1. 0. 1. 0. 1. 0. 0. 1. 0. 1. 1. 1. 1. 1. 1. 0. 1.
 1. 0. 0. 0. 0. 1. 1. 1. 1. 0. 1. 1. 1. 0. 1. 0. 0. 0. 0. 0. 1. 0. 0. 0.
 1. 0. 1. 0. 1. 0. 0. 1. 1. 0. 0. 0. 1. 1. 0. 1. 1. 0. 1. 0. 0. 1. 1. 1.
 0.]</t>
  </si>
  <si>
    <t>[0. 1. 1. 0. 1. 1. 0. 1. 0. 1. 0. 1. 0. 0. 1. 0. 1. 1. 1. 1. 1. 1. 0. 1.
 1. 0. 0. 0. 0. 0. 0. 1. 1. 0. 1. 1. 1. 0. 1. 0. 0. 0. 0. 0. 1. 0. 0. 0.
 1. 0. 1. 0. 1. 0. 0. 1. 1. 0. 0. 0. 1. 1. 0. 1. 1. 0. 1. 0. 1. 1. 1. 1.
 0.]</t>
  </si>
  <si>
    <t>[0. 1. 1. 0. 1. 1. 0. 1. 0. 1. 0. 1. 0. 0. 1. 0. 0. 1. 1. 1. 1. 1. 0. 1.
 1. 0. 0. 0. 0. 1. 0. 1. 0. 0. 1. 1. 1. 0. 1. 0. 0. 0. 0. 0. 1. 0. 0. 0.
 1. 0. 1. 0. 1. 0. 0. 1. 1. 0. 0. 0. 1. 1. 0. 1. 1. 0. 1. 0. 0. 1. 1. 1.
 0.]</t>
  </si>
  <si>
    <t>[0. 1. 1. 0. 1. 1. 0. 1. 0. 1. 0. 0. 0. 0. 1. 0. 0. 1. 1. 1. 1. 1. 0. 1.
 1. 0. 0. 0. 0. 1. 0. 1. 1. 0. 1. 1. 1. 0. 1. 0. 0. 0. 0. 0. 1. 0. 0. 0.
 1. 0. 1. 0. 1. 0. 0. 1. 1. 0. 0. 0. 1. 1. 0. 1. 1. 0. 0. 0. 0. 1. 1. 1.
 0.]</t>
  </si>
  <si>
    <t>[0. 1. 1. 0. 1. 1. 0. 1. 0. 1. 0. 1. 0. 0. 1. 0. 0. 1. 1. 1. 1. 1. 0. 1.
 1. 0. 0. 0. 0. 1. 0. 1. 1. 0. 1. 1. 1. 0. 1. 0. 0. 0. 0. 0. 1. 0. 0. 0.
 1. 0. 1. 0. 1. 0. 0. 1. 1. 0. 0. 0. 0. 1. 0. 1. 1. 0. 1. 0. 0. 1. 1. 1.
 0.]</t>
  </si>
  <si>
    <t>[0. 1. 1. 0. 1. 1. 0. 1. 0. 1. 0. 1. 0. 0. 1. 0. 0. 1. 1. 1. 1. 1. 0. 1.
 1. 0. 0. 0. 0. 1. 0. 1. 1. 0. 1. 1. 1. 0. 1. 0. 0. 0. 0. 0. 1. 0. 0. 0.
 1. 0. 1. 0. 1. 0. 0. 1. 1. 0. 0. 0. 1. 1. 0. 1. 0. 0. 1. 0. 0. 1. 1. 1.
 0.]</t>
  </si>
  <si>
    <t>[0. 1. 1. 0. 1. 1. 0. 1. 0. 1. 0. 1. 0. 0. 1. 0. 0. 1. 1. 1. 1. 1. 0. 1.
 1. 0. 1. 0. 0. 1. 0. 1. 1. 0. 1. 1. 1. 0. 1. 0. 0. 0. 0. 0. 1. 0. 0. 0.
 1. 0. 1. 0. 1. 0. 0. 1. 1. 0. 0. 0. 1. 1. 0. 1. 1. 0. 1. 0. 0. 1. 1. 1.
 0.]</t>
  </si>
  <si>
    <t>[0. 1. 1. 0. 0. 1. 0. 1. 0. 1. 0. 1. 0. 0. 1. 0. 0. 1. 1. 1. 1. 1. 0. 1.
 1. 0. 0. 0. 0. 1. 0. 1. 1. 0. 1. 1. 1. 0. 1. 0. 0. 0. 0. 0. 1. 0. 0. 0.
 1. 0. 1. 0. 1. 0. 0. 1. 1. 0. 0. 0. 1. 1. 0. 1. 1. 0. 1. 0. 0. 1. 1. 1.
 0.]</t>
  </si>
  <si>
    <t>[0. 1. 1. 0. 1. 1. 0. 1. 0. 1. 0. 1. 0. 0. 1. 0. 0. 1. 1. 1. 1. 1. 0. 1.
 1. 0. 0. 0. 0. 0. 0. 1. 1. 0. 1. 1. 1. 0. 1. 0. 0. 0. 1. 0. 1. 0. 0. 0.
 1. 0. 1. 0. 1. 0. 0. 1. 1. 0. 0. 0. 1. 1. 0. 1. 1. 0. 1. 0. 0. 1. 1. 1.
 0.]</t>
  </si>
  <si>
    <t>[0. 0. 1. 0. 1. 1. 0. 1. 0. 1. 0. 1. 0. 0. 1. 0. 0. 1. 1. 1. 1. 1. 0. 1.
 1. 0. 0. 0. 0. 1. 0. 1. 1. 0. 1. 1. 1. 0. 1. 0. 0. 0. 0. 0. 1. 0. 0. 0.
 1. 0. 1. 0. 1. 0. 0. 1. 1. 0. 0. 0. 1. 1. 0. 1. 1. 0. 1. 0. 0. 0. 1. 1.
 0.]</t>
  </si>
  <si>
    <t>[0. 1. 1. 0. 1. 1. 0. 1. 0. 1. 0. 1. 0. 0. 1. 0. 0. 1. 1. 1. 1. 1. 0. 1.
 1. 0. 0. 0. 0. 1. 0. 1. 1. 0. 1. 1. 1. 0. 1. 0. 0. 0. 0. 0. 1. 0. 0. 0.
 1. 0. 1. 0. 1. 0. 1. 1. 1. 0. 0. 0. 1. 1. 0. 1. 1. 0. 1. 0. 0. 1. 1. 1.
 0.]</t>
  </si>
  <si>
    <t>[0. 1. 1. 0. 1. 1. 0. 0. 0. 1. 0. 1. 0. 0. 1. 0. 0. 1. 1. 1. 1. 1. 0. 1.
 1. 0. 0. 0. 0. 1. 0. 1. 1. 0. 1. 1. 1. 0. 1. 0. 0. 0. 0. 0. 1. 0. 0. 0.
 1. 0. 1. 0. 1. 0. 0. 1. 1. 0. 0. 0. 1. 1. 0. 0. 1. 0. 1. 0. 0. 1. 1. 1.
 0.]</t>
  </si>
  <si>
    <t>[0. 1. 1. 0. 1. 1. 0. 1. 0. 1. 0. 1. 0. 0. 1. 0. 0. 1. 1. 1. 1. 1. 0. 1.
 1. 0. 0. 0. 0. 1. 0. 1. 1. 0. 1. 1. 1. 0. 1. 0. 0. 0. 0. 0. 0. 0. 0. 0.
 1. 0. 1. 0. 1. 0. 0. 0. 1. 0. 0. 0. 1. 1. 0. 1. 1. 0. 1. 0. 0. 1. 1. 1.
 0.]</t>
  </si>
  <si>
    <t>[0. 1. 1. 0. 1. 1. 0. 1. 0. 1. 0. 1. 0. 0. 1. 0. 0. 1. 1. 1. 1. 1. 0. 1.
 1. 0. 0. 0. 0. 1. 0. 1. 1. 0. 1. 1. 1. 0. 1. 0. 0. 0. 0. 0. 1. 0. 0. 0.
 1. 0. 1. 0. 1. 0. 1. 0. 1. 0. 0. 0. 1. 1. 0. 1. 1. 0. 1. 0. 0. 1. 1. 1.
 0.]</t>
  </si>
  <si>
    <t>[0. 1. 1. 0. 1. 1. 0. 1. 0. 1. 0. 1. 0. 0. 1. 0. 0. 1. 1. 1. 1. 1. 0. 1.
 1. 0. 0. 0. 0. 1. 0. 1. 1. 0. 1. 1. 1. 0. 1. 1. 0. 0. 0. 0. 1. 0. 0. 0.
 1. 0. 1. 0. 1. 0. 1. 1. 1. 0. 0. 0. 1. 1. 0. 1. 1. 0. 1. 0. 0. 1. 1. 1.
 0.]</t>
  </si>
  <si>
    <t>[0. 1. 1. 0. 1. 1. 0. 1. 0. 1. 0. 1. 0. 0. 1. 0. 0. 1. 1. 1. 1. 1. 0. 1.
 1. 0. 0. 0. 0. 1. 0. 1. 1. 0. 1. 1. 1. 0. 1. 0. 0. 0. 0. 0. 1. 0. 0. 0.
 0. 0. 1. 0. 1. 0. 0. 0. 1. 0. 0. 0. 1. 0. 0. 1. 1. 0. 1. 0. 0. 1. 1. 1.
 0.]</t>
  </si>
  <si>
    <t>[0. 1. 1. 0. 1. 1. 0. 1. 0. 1. 0. 1. 0. 0. 1. 0. 0. 1. 1. 1. 1. 1. 0. 1.
 1. 0. 0. 0. 0. 1. 1. 1. 1. 0. 1. 1. 1. 0. 1. 0. 0. 0. 0. 0. 1. 0. 0. 0.
 1. 0. 1. 0. 1. 0. 1. 0. 1. 0. 0. 0. 1. 1. 0. 1. 1. 0. 1. 0. 0. 1. 1. 1.
 0.]</t>
  </si>
  <si>
    <t>[0. 1. 1. 0. 1. 1. 0. 1. 0. 1. 0. 1. 0. 0. 1. 0. 0. 1. 1. 1. 1. 1. 0. 1.
 1. 0. 0. 0. 0. 1. 0. 1. 1. 0. 1. 1. 1. 0. 1. 0. 0. 0. 0. 0. 1. 0. 0. 0.
 1. 0. 1. 0. 1. 0. 0. 0. 1. 0. 0. 0. 1. 1. 0. 1. 0. 0. 1. 0. 0. 1. 1. 1.
 0.]</t>
  </si>
  <si>
    <t>[0. 1. 1. 0. 1. 1. 0. 1. 0. 1. 0. 1. 0. 0. 1. 0. 0. 1. 1. 1. 1. 1. 0. 1.
 1. 0. 0. 0. 0. 1. 0. 1. 1. 0. 1. 1. 1. 0. 1. 0. 0. 0. 0. 0. 0. 0. 0. 0.
 1. 0. 1. 0. 1. 1. 1. 0. 1. 0. 0. 0. 1. 1. 0. 1. 1. 0. 1. 0. 0. 1. 1. 1.
 0.]</t>
  </si>
  <si>
    <t>[0. 1. 1. 0. 1. 1. 0. 1. 0. 1. 0. 1. 0. 0. 1. 0. 0. 1. 1. 1. 1. 1. 0. 1.
 1. 0. 0. 0. 0. 1. 0. 1. 1. 0. 1. 1. 1. 0. 1. 0. 0. 0. 0. 0. 1. 0. 0. 0.
 1. 0. 1. 0. 1. 0. 0. 0. 1. 0. 0. 0. 1. 1. 0. 1. 1. 0. 1. 0. 1. 1. 1. 1.
 0.]</t>
  </si>
  <si>
    <t>[0. 1. 1. 0. 1. 1. 0. 1. 0. 1. 0. 1. 0. 0. 1. 0. 0. 1. 1. 1. 1. 1. 0. 1.
 1. 0. 0. 0. 1. 1. 0. 1. 1. 0. 1. 1. 1. 0. 1. 0. 0. 0. 0. 0. 1. 0. 0. 0.
 1. 0. 1. 0. 1. 0. 1. 0. 1. 0. 0. 0. 1. 1. 0. 1. 1. 0. 1. 0. 0. 1. 1. 1.
 0.]</t>
  </si>
  <si>
    <t>[0. 1. 1. 0. 1. 1. 0. 1. 0. 1. 0. 1. 0. 0. 1. 0. 0. 1. 1. 1. 1. 1. 0. 1.
 1. 0. 0. 0. 0. 1. 0. 1. 1. 0. 1. 1. 1. 0. 1. 0. 1. 0. 0. 0. 1. 0. 0. 0.
 1. 0. 1. 0. 1. 0. 0. 0. 1. 0. 0. 0. 1. 1. 0. 1. 1. 0. 1. 0. 0. 1. 1. 1.
 0.]</t>
  </si>
  <si>
    <t>[0. 1. 1. 0. 1. 1. 0. 1. 0. 1. 0. 1. 0. 0. 1. 0. 0. 1. 1. 1. 1. 1. 0. 1.
 1. 0. 0. 0. 0. 1. 0. 1. 1. 0. 1. 1. 1. 0. 1. 0. 0. 0. 0. 0. 0. 0. 0. 0.
 1. 0. 1. 0. 1. 0. 1. 0. 1. 0. 0. 0. 1. 1. 0. 1. 1. 0. 1. 0. 0. 1. 1. 1.
 0.]</t>
  </si>
  <si>
    <t>[0. 1. 1. 0. 1. 1. 0. 1. 0. 1. 0. 1. 0. 0. 1. 0. 0. 1. 1. 1. 1. 1. 0. 1.
 1. 0. 0. 0. 0. 1. 0. 1. 1. 0. 1. 1. 1. 0. 1. 0. 0. 0. 0. 0. 1. 0. 0. 0.
 1. 0. 1. 0. 1. 0. 0. 0. 1. 0. 0. 0. 1. 1. 0. 1. 1. 0. 1. 0. 0. 1. 1. 1.
 1.]</t>
  </si>
  <si>
    <t>[0. 1. 1. 0. 1. 1. 0. 0. 0. 1. 0. 1. 0. 0. 1. 0. 0. 0. 1. 1. 1. 1. 0. 1.
 1. 0. 0. 0. 0. 1. 0. 1. 1. 0. 1. 1. 1. 0. 1. 0. 0. 0. 0. 0. 1. 0. 0. 0.
 1. 0. 1. 0. 1. 0. 0. 0. 1. 0. 0. 0. 1. 1. 0. 1. 1. 0. 1. 0. 0. 1. 1. 1.
 0.]</t>
  </si>
  <si>
    <t>[0. 1. 1. 0. 1. 1. 0. 1. 0. 1. 0. 1. 1. 0. 1. 0. 0. 1. 1. 1. 1. 1. 0. 1.
 1. 0. 0. 0. 0. 1. 0. 1. 1. 0. 1. 1. 1. 0. 1. 0. 0. 0. 0. 0. 1. 0. 0. 0.
 1. 0. 1. 0. 1. 0. 0. 0. 1. 0. 0. 0. 1. 1. 0. 1. 1. 0. 1. 0. 0. 1. 1. 1.
 0.]</t>
  </si>
  <si>
    <t>[1. 1. 1. 0. 1. 1. 1. 1. 0. 1. 0. 1. 0. 0. 1. 0. 0. 1. 1. 1. 1. 1. 0. 1.
 1. 0. 0. 0. 0. 1. 0. 1. 1. 0. 1. 1. 1. 0. 1. 0. 0. 0. 0. 0. 1. 0. 0. 0.
 1. 0. 1. 0. 1. 0. 0. 0. 1. 0. 0. 0. 1. 1. 0. 1. 1. 0. 1. 0. 0. 1. 1. 1.
 0.]</t>
  </si>
  <si>
    <t>[0. 1. 1. 0. 1. 1. 0. 1. 0. 1. 0. 1. 0. 0. 1. 0. 0. 1. 1. 1. 1. 1. 0. 1.
 1. 0. 0. 0. 0. 1. 0. 1. 1. 0. 1. 1. 1. 0. 1. 0. 0. 1. 0. 0. 1. 0. 0. 0.
 1. 0. 1. 0. 1. 0. 0. 0. 1. 0. 0. 0. 1. 1. 0. 0. 1. 0. 1. 0. 0. 1. 1. 1.
 0.]</t>
  </si>
  <si>
    <t>[0. 1. 1. 1. 1. 1. 0. 1. 0. 1. 0. 1. 0. 0. 1. 0. 0. 1. 1. 1. 1. 1. 0. 1.
 1. 0. 0. 0. 0. 1. 0. 1. 1. 0. 1. 1. 1. 0. 1. 0. 0. 0. 0. 0. 1. 0. 0. 0.
 1. 0. 1. 0. 1. 0. 0. 0. 1. 0. 0. 0. 1. 1. 0. 1. 1. 0. 1. 0. 0. 1. 1. 1.
 0.]</t>
  </si>
  <si>
    <t>[0. 1. 1. 0. 1. 1. 0. 1. 0. 1. 0. 1. 0. 0. 1. 0. 0. 1. 1. 1. 1. 1. 0. 1.
 1. 0. 0. 0. 0. 1. 0. 1. 1. 0. 1. 1. 1. 0. 1. 0. 0. 0. 0. 1. 1. 0. 0. 0.
 1. 0. 1. 0. 1. 0. 0. 0. 1. 0. 0. 0. 1. 1. 0. 1. 1. 0. 1. 0. 0. 1. 1. 1.
 0.]</t>
  </si>
  <si>
    <t>[0. 1. 1. 0. 1. 1. 0. 1. 0. 0. 0. 1. 0. 0. 1. 0. 0. 1. 1. 1. 1. 1. 0. 1.
 1. 0. 0. 0. 0. 1. 0. 1. 1. 0. 1. 1. 1. 0. 1. 0. 0. 0. 0. 0. 1. 0. 0. 0.
 1. 0. 1. 0. 1. 0. 0. 0. 1. 0. 0. 0. 1. 1. 0. 1. 1. 0. 1. 0. 0. 1. 1. 1.
 0.]</t>
  </si>
  <si>
    <t>[0. 1. 1. 0. 1. 1. 0. 1. 0. 0. 0. 1. 0. 0. 1. 0. 0. 1. 1. 1. 1. 1. 0. 1.
 1. 0. 0. 0. 0. 1. 0. 1. 1. 0. 1. 1. 1. 0. 1. 0. 0. 0. 0. 1. 1. 0. 0. 0.
 1. 0. 1. 0. 1. 0. 0. 0. 1. 0. 0. 0. 1. 1. 0. 1. 1. 0. 1. 0. 0. 1. 1. 1.
 0.]</t>
  </si>
  <si>
    <t>[0. 1. 1. 0. 1. 1. 0. 1. 0. 1. 0. 1. 0. 0. 1. 0. 0. 1. 1. 1. 1. 0. 0. 1.
 1. 0. 0. 0. 0. 1. 0. 1. 1. 0. 1. 1. 1. 0. 1. 0. 0. 0. 0. 0. 1. 0. 0. 0.
 1. 0. 1. 0. 1. 0. 0. 0. 1. 0. 0. 0. 1. 1. 0. 1. 1. 1. 1. 0. 0. 1. 1. 1.
 0.]</t>
  </si>
  <si>
    <t>[0. 1. 1. 0. 1. 1. 0. 1. 0. 1. 0. 1. 0. 1. 1. 0. 0. 1. 1. 1. 1. 1. 0. 1.
 1. 0. 0. 0. 0. 1. 0. 1. 1. 0. 1. 1. 1. 0. 1. 0. 0. 0. 0. 0. 1. 0. 0. 0.
 1. 0. 1. 0. 1. 0. 0. 0. 1. 0. 0. 0. 1. 1. 0. 1. 1. 0. 1. 0. 0. 1. 1. 1.
 0.]</t>
  </si>
  <si>
    <t>[0. 1. 1. 0. 1. 1. 0. 1. 0. 1. 1. 1. 0. 0. 1. 0. 0. 1. 1. 1. 1. 1. 0. 1.
 1. 0. 0. 0. 0. 1. 0. 1. 1. 0. 1. 1. 1. 0. 1. 0. 0. 0. 0. 0. 1. 0. 0. 0.
 1. 0. 1. 0. 1. 0. 0. 0. 1. 0. 0. 0. 1. 1. 0. 1. 1. 0. 1. 0. 0. 1. 1. 1.
 0.]</t>
  </si>
  <si>
    <t>[0. 1. 1. 0. 1. 1. 0. 1. 0. 1. 0. 1. 0. 0. 0. 0. 0. 1. 1. 1. 1. 1. 0. 1.
 1. 0. 0. 0. 0. 1. 0. 1. 1. 0. 1. 1. 1. 0. 1. 0. 0. 0. 0. 0. 1. 0. 0. 0.
 1. 0. 1. 0. 1. 0. 0. 0. 1. 0. 0. 0. 1. 1. 0. 1. 1. 0. 1. 0. 0. 1. 1. 1.
 0.]</t>
  </si>
  <si>
    <t>[0. 1. 1. 0. 1. 1. 0. 1. 0. 1. 0. 1. 0. 0. 1. 0. 0. 1. 1. 1. 1. 1. 0. 1.
 0. 0. 0. 0. 0. 1. 0. 1. 1. 0. 1. 1. 1. 0. 0. 0. 0. 0. 0. 0. 1. 0. 0. 0.
 1. 0. 1. 0. 1. 0. 0. 0. 1. 0. 0. 0. 1. 1. 0. 1. 1. 0. 1. 0. 0. 1. 1. 1.
 0.]</t>
  </si>
  <si>
    <t>[0. 1. 1. 0. 0. 1. 0. 1. 0. 0. 0. 1. 0. 0. 1. 0. 0. 1. 1. 1. 1. 1. 0. 1.
 1. 0. 0. 0. 0. 1. 0. 1. 0. 0. 1. 1. 1. 0. 1. 0. 0. 0. 0. 0. 1. 0. 0. 0.
 1. 0. 1. 0. 1. 0. 0. 1. 1. 0. 0. 0. 1. 1. 0. 1. 1. 0. 1. 0. 0. 1. 1. 1.
 0.]</t>
  </si>
  <si>
    <t>[0. 1. 1. 0. 1. 1. 0. 1. 0. 1. 0. 1. 0. 0. 1. 0. 0. 1. 1. 1. 1. 1. 0. 1.
 1. 0. 0. 0. 0. 1. 1. 1. 1. 0. 1. 1. 1. 0. 1. 0. 0. 0. 0. 0. 1. 0. 0. 0.
 1. 0. 1. 0. 1. 0. 0. 0. 1. 0. 0. 0. 1. 1. 0. 1. 1. 0. 1. 0. 0. 1. 1. 1.
 0.]</t>
  </si>
  <si>
    <t>[0. 1. 1. 0. 1. 1. 0. 1. 0. 1. 0. 1. 0. 0. 1. 0. 0. 1. 1. 1. 1. 0. 0. 1.
 1. 0. 0. 0. 0. 1. 0. 1. 1. 0. 1. 1. 1. 0. 1. 0. 0. 0. 0. 0. 1. 0. 0. 0.
 1. 0. 1. 0. 1. 0. 0. 0. 1. 0. 0. 0. 1. 1. 0. 1. 1. 0. 1. 0. 0. 1. 1. 1.
 0.]</t>
  </si>
  <si>
    <t>[0. 1. 1. 1. 0. 1. 0. 1. 0. 1. 0. 1. 0. 0. 1. 0. 0. 1. 1. 1. 0. 1. 0. 1.
 1. 0. 1. 0. 0. 1. 0. 1. 1. 0. 1. 1. 1. 0. 1. 0. 0. 0. 0. 0. 1. 0. 0. 0.
 1. 0. 1. 0. 1. 0. 0. 0. 1. 0. 0. 0. 1. 1. 0. 1. 1. 0. 1. 0. 0. 1. 1. 1.
 0.]</t>
  </si>
  <si>
    <t>[0. 1. 1. 1. 1. 1. 0. 1. 0. 1. 0. 1. 0. 0. 1. 0. 0. 1. 1. 1. 1. 1. 0. 1.
 1. 0. 0. 0. 0. 1. 0. 1. 1. 0. 1. 1. 1. 0. 1. 0. 0. 0. 0. 0. 1. 0. 0. 0.
 1. 0. 1. 0. 1. 0. 0. 0. 0. 0. 0. 0. 1. 1. 0. 1. 1. 0. 1. 0. 0. 1. 1. 1.
 0.]</t>
  </si>
  <si>
    <t>[0. 1. 1. 1. 1. 1. 0. 1. 0. 1. 0. 1. 0. 0. 1. 0. 0. 1. 1. 1. 1. 1. 0. 1.
 1. 0. 0. 0. 0. 1. 0. 1. 1. 0. 1. 1. 1. 0. 1. 0. 0. 0. 0. 0. 1. 0. 0. 0.
 1. 0. 1. 0. 1. 0. 0. 0. 1. 0. 0. 0. 0. 1. 0. 1. 1. 0. 1. 0. 0. 1. 1. 1.
 0.]</t>
  </si>
  <si>
    <t>[0. 1. 1. 1. 1. 0. 0. 1. 0. 1. 0. 1. 0. 0. 1. 0. 0. 1. 1. 1. 1. 1. 0. 1.
 1. 0. 0. 0. 0. 1. 0. 1. 1. 0. 1. 1. 1. 0. 1. 0. 0. 0. 0. 0. 1. 0. 0. 0.
 1. 0. 1. 0. 1. 0. 0. 0. 1. 0. 0. 0. 1. 1. 0. 1. 1. 0. 1. 0. 0. 1. 1. 1.
 0.]</t>
  </si>
  <si>
    <t>[0. 1. 1. 1. 1. 1. 0. 1. 0. 1. 0. 1. 0. 0. 1. 0. 0. 1. 1. 1. 1. 1. 0. 1.
 1. 0. 0. 0. 0. 1. 0. 1. 1. 0. 1. 1. 1. 0. 1. 0. 0. 0. 0. 0. 1. 0. 0. 0.
 1. 0. 1. 0. 1. 0. 1. 0. 1. 0. 0. 0. 1. 1. 0. 1. 1. 0. 1. 0. 0. 1. 1. 1.
 0.]</t>
  </si>
  <si>
    <t>[0. 1. 1. 0. 1. 1. 0. 1. 0. 1. 0. 1. 0. 0. 1. 0. 1. 1. 1. 1. 1. 1. 0. 1.
 1. 0. 0. 0. 0. 1. 0. 1. 1. 0. 1. 1. 1. 0. 1. 0. 0. 0. 0. 0. 1. 0. 0. 0.
 1. 0. 1. 0. 1. 0. 0. 0. 1. 0. 0. 0. 1. 1. 0. 1. 1. 0. 1. 0. 0. 1. 1. 1.
 0.]</t>
  </si>
  <si>
    <t>[0. 1. 1. 0. 1. 1. 0. 1. 0. 1. 0. 1. 1. 0. 1. 0. 0. 1. 1. 1. 1. 1. 0. 1.
 1. 0. 0. 0. 0. 1. 0. 1. 1. 0. 1. 1. 1. 0. 1. 0. 0. 1. 0. 0. 1. 0. 0. 0.
 1. 0. 1. 0. 1. 0. 0. 0. 1. 0. 0. 0. 1. 1. 0. 1. 1. 0. 1. 0. 0. 1. 1. 1.
 0.]</t>
  </si>
  <si>
    <t>[0. 1. 1. 0. 1. 1. 0. 1. 0. 1. 0. 1. 0. 0. 1. 0. 0. 1. 1. 1. 1. 1. 1. 1.
 1. 0. 0. 0. 0. 1. 0. 1. 1. 0. 1. 0. 1. 0. 1. 0. 0. 0. 0. 0. 1. 1. 0. 0.
 1. 0. 1. 0. 1. 0. 0. 0. 1. 0. 0. 0. 1. 1. 0. 1. 1. 0. 1. 0. 0. 1. 1. 1.
 0.]</t>
  </si>
  <si>
    <t>[0. 1. 1. 1. 1. 1. 0. 1. 0. 1. 0. 1. 0. 0. 1. 0. 0. 1. 1. 1. 1. 1. 0. 1.
 1. 0. 0. 0. 0. 1. 1. 1. 1. 0. 1. 1. 1. 0. 1. 0. 0. 0. 0. 0. 1. 0. 0. 0.
 1. 0. 1. 0. 1. 0. 0. 0. 1. 0. 0. 0. 1. 1. 0. 1. 1. 0. 1. 0. 0. 1. 1. 1.
 0.]</t>
  </si>
  <si>
    <t>[0. 1. 1. 1. 1. 1. 0. 1. 0. 1. 0. 1. 0. 0. 1. 0. 0. 1. 1. 1. 1. 1. 0. 1.
 1. 0. 0. 0. 1. 1. 1. 1. 1. 0. 1. 1. 1. 0. 1. 0. 0. 0. 0. 0. 1. 0. 0. 0.
 1. 0. 1. 0. 1. 0. 0. 0. 1. 0. 0. 0. 1. 1. 0. 1. 1. 0. 1. 0. 0. 1. 1. 1.
 0.]</t>
  </si>
  <si>
    <t>[0. 1. 1. 1. 1. 1. 1. 1. 0. 1. 0. 1. 0. 0. 1. 0. 0. 1. 1. 1. 1. 1. 0. 1.
 1. 0. 0. 0. 1. 0. 0. 1. 1. 0. 1. 0. 1. 0. 1. 0. 0. 0. 0. 0. 1. 0. 0. 0.
 1. 0. 1. 0. 1. 0. 0. 0. 1. 0. 0. 0. 1. 1. 0. 1. 1. 0. 1. 0. 0. 1. 1. 1.
 0.]</t>
  </si>
  <si>
    <t>[0. 1. 1. 1. 1. 1. 0. 1. 0. 1. 0. 1. 0. 0. 1. 0. 0. 1. 1. 1. 1. 1. 0. 1.
 1. 0. 0. 0. 1. 1. 1. 1. 1. 0. 0. 1. 1. 0. 1. 0. 0. 0. 0. 0. 1. 0. 0. 0.
 1. 0. 1. 0. 1. 0. 0. 0. 1. 0. 0. 0. 1. 1. 0. 1. 1. 0. 1. 0. 0. 1. 1. 1.
 0.]</t>
  </si>
  <si>
    <t>[0. 1. 1. 0. 1. 1. 0. 1. 0. 1. 0. 1. 0. 0. 1. 0. 0. 1. 1. 1. 1. 1. 0. 1.
 1. 0. 0. 0. 1. 1. 1. 1. 1. 0. 1. 1. 1. 0. 1. 0. 0. 0. 0. 0. 1. 0. 0. 0.
 1. 0. 1. 0. 1. 0. 0. 0. 1. 0. 0. 0. 1. 1. 0. 1. 1. 0. 1. 0. 0. 1. 1. 1.
 0.]</t>
  </si>
  <si>
    <t>[0. 1. 1. 1. 1. 1. 0. 1. 0. 1. 0. 1. 0. 1. 1. 0. 0. 1. 1. 1. 1. 1. 0. 1.
 1. 0. 0. 0. 0. 1. 1. 1. 1. 0. 1. 1. 1. 0. 1. 0. 0. 0. 0. 0. 1. 0. 0. 0.
 1. 0. 1. 0. 1. 0. 0. 0. 1. 0. 0. 0. 1. 1. 0. 1. 1. 0. 1. 0. 0. 1. 1. 1.
 0.]</t>
  </si>
  <si>
    <t>[0. 1. 1. 0. 1. 1. 0. 1. 0. 1. 0. 1. 0. 0. 1. 0. 0. 1. 1. 1. 1. 1. 0. 1.
 1. 0. 0. 0. 1. 1. 0. 1. 1. 0. 1. 1. 1. 0. 1. 0. 0. 0. 0. 0. 1. 0. 0. 0.
 1. 0. 1. 0. 1. 0. 0. 0. 1. 0. 0. 0. 1. 1. 1. 1. 1. 0. 1. 0. 0. 1. 1. 1.
 0.]</t>
  </si>
  <si>
    <t>[0. 1. 1. 1. 1. 1. 0. 1. 0. 1. 0. 1. 0. 0. 1. 0. 0. 1. 1. 1. 1. 1. 0. 1.
 1. 0. 1. 0. 0. 1. 1. 1. 1. 0. 1. 1. 1. 0. 1. 0. 0. 0. 0. 0. 0. 0. 0. 0.
 1. 0. 1. 0. 1. 0. 0. 0. 1. 0. 0. 0. 1. 1. 0. 1. 1. 0. 1. 0. 0. 1. 1. 1.
 0.]</t>
  </si>
  <si>
    <t>[0. 1. 1. 1. 1. 1. 0. 1. 0. 1. 0. 0. 0. 0. 1. 0. 0. 1. 1. 1. 0. 1. 1. 1.
 1. 0. 0. 0. 1. 1. 1. 1. 1. 0. 1. 1. 1. 0. 1. 0. 0. 1. 0. 0. 1. 1. 0. 0.
 1. 0. 1. 0. 1. 0. 0. 0. 1. 0. 0. 0. 1. 1. 0. 1. 1. 0. 1. 0. 0. 1. 1. 1.
 0.]</t>
  </si>
  <si>
    <t>[0. 1. 1. 1. 1. 1. 0. 1. 0. 1. 0. 1. 0. 1. 1. 0. 0. 1. 1. 1. 1. 1. 0. 1.
 1. 1. 0. 0. 0. 1. 1. 1. 1. 0. 1. 1. 1. 0. 1. 0. 0. 0. 0. 0. 1. 0. 0. 0.
 1. 0. 1. 0. 1. 0. 0. 0. 1. 0. 0. 0. 1. 1. 0. 1. 1. 0. 1. 0. 0. 1. 1. 1.
 0.]</t>
  </si>
  <si>
    <t>[0. 0. 1. 1. 1. 1. 0. 1. 0. 1. 0. 1. 0. 1. 1. 0. 0. 1. 1. 1. 1. 1. 0. 1.
 1. 0. 0. 1. 0. 1. 1. 1. 1. 0. 1. 1. 1. 0. 1. 0. 0. 0. 0. 0. 1. 0. 0. 0.
 1. 0. 1. 0. 1. 0. 0. 0. 1. 0. 0. 0. 1. 1. 0. 1. 1. 0. 1. 0. 0. 1. 1. 1.
 0.]</t>
  </si>
  <si>
    <t>[0. 1. 1. 1. 1. 1. 0. 1. 0. 0. 0. 1. 0. 1. 1. 0. 0. 1. 1. 1. 1. 1. 0. 1.
 1. 0. 0. 0. 0. 1. 1. 1. 1. 0. 1. 1. 1. 0. 1. 0. 0. 0. 0. 0. 1. 0. 0. 0.
 1. 0. 1. 0. 1. 0. 0. 0. 1. 0. 0. 0. 1. 1. 0. 1. 1. 0. 1. 0. 0. 1. 1. 1.
 0.]</t>
  </si>
  <si>
    <t>[0. 1. 1. 0. 1. 1. 0. 1. 0. 1. 0. 1. 0. 1. 1. 0. 0. 1. 1. 1. 1. 1. 0. 1.
 1. 0. 0. 0. 0. 1. 1. 1. 1. 0. 1. 1. 1. 0. 1. 0. 0. 0. 0. 0. 1. 0. 0. 0.
 1. 0. 1. 0. 1. 0. 0. 0. 1. 0. 0. 0. 1. 1. 0. 1. 1. 0. 1. 0. 0. 1. 1. 1.
 0.]</t>
  </si>
  <si>
    <t>[0. 1. 1. 1. 1. 1. 0. 1. 1. 1. 0. 1. 0. 1. 1. 0. 0. 1. 1. 1. 1. 1. 0. 1.
 1. 0. 0. 0. 0. 1. 1. 1. 1. 0. 1. 1. 1. 0. 1. 0. 0. 0. 0. 0. 1. 0. 0. 0.
 1. 0. 1. 0. 1. 0. 0. 0. 1. 0. 0. 0. 1. 1. 0. 1. 1. 0. 1. 0. 0. 1. 1. 1.
 0.]</t>
  </si>
  <si>
    <t>[0. 1. 1. 1. 1. 1. 0. 1. 0. 1. 0. 1. 0. 1. 1. 0. 0. 1. 1. 1. 1. 1. 0. 1.
 1. 0. 0. 0. 0. 1. 1. 1. 1. 0. 1. 1. 1. 0. 1. 0. 0. 0. 0. 0. 1. 0. 0. 0.
 1. 0. 1. 0. 1. 0. 0. 0. 1. 0. 0. 0. 1. 0. 0. 1. 1. 0. 1. 0. 0. 1. 1. 1.
 0.]</t>
  </si>
  <si>
    <t>[0. 1. 1. 1. 1. 1. 1. 1. 0. 1. 0. 1. 0. 1. 1. 0. 0. 1. 1. 1. 1. 1. 0. 1.
 1. 0. 0. 0. 0. 1. 1. 1. 1. 0. 1. 1. 1. 0. 1. 0. 0. 0. 0. 0. 0. 0. 0. 0.
 1. 0. 1. 0. 1. 0. 0. 0. 1. 0. 0. 0. 1. 1. 0. 1. 1. 0. 1. 0. 0. 1. 1. 1.
 0.]</t>
  </si>
  <si>
    <t>[0. 1. 1. 1. 1. 1. 0. 1. 0. 1. 0. 1. 0. 1. 1. 0. 0. 1. 1. 1. 1. 1. 0. 1.
 1. 0. 0. 0. 0. 1. 1. 1. 1. 0. 1. 1. 1. 0. 1. 0. 0. 0. 0. 0. 1. 0. 0. 0.
 1. 0. 1. 0. 1. 0. 0. 0. 1. 0. 0. 0. 1. 1. 0. 1. 1. 0. 1. 0. 1. 1. 1. 1.
 1.]</t>
  </si>
  <si>
    <t>[0. 1. 1. 1. 1. 1. 0. 1. 0. 1. 0. 1. 0. 1. 1. 0. 0. 1. 1. 1. 1. 1. 0. 1.
 1. 0. 0. 0. 0. 1. 1. 1. 1. 0. 1. 1. 1. 0. 1. 0. 0. 0. 0. 0. 1. 0. 0. 0.
 1. 0. 1. 1. 1. 0. 0. 0. 1. 0. 0. 0. 1. 1. 0. 1. 1. 1. 1. 0. 0. 1. 1. 1.
 0.]</t>
  </si>
  <si>
    <t>[0. 1. 1. 1. 1. 1. 0. 1. 0. 1. 0. 1. 0. 1. 1. 0. 0. 1. 1. 1. 1. 1. 0. 1.
 1. 0. 0. 0. 0. 1. 1. 1. 1. 0. 1. 1. 1. 0. 1. 0. 0. 0. 0. 0. 1. 0. 0. 0.
 1. 0. 1. 0. 1. 0. 0. 1. 1. 0. 0. 0. 1. 1. 0. 1. 1. 0. 1. 0. 0. 1. 1. 1.
 0.]</t>
  </si>
  <si>
    <t>[0. 1. 1. 1. 1. 1. 0. 1. 0. 1. 0. 1. 0. 1. 1. 0. 0. 1. 1. 1. 1. 1. 0. 1.
 1. 0. 0. 0. 0. 1. 1. 1. 1. 0. 0. 1. 1. 0. 1. 0. 0. 0. 0. 0. 1. 0. 0. 0.
 1. 0. 1. 0. 1. 0. 0. 0. 1. 1. 0. 0. 1. 1. 0. 1. 1. 0. 1. 0. 0. 1. 1. 1.
 0.]</t>
  </si>
  <si>
    <t>[0. 1. 1. 1. 1. 1. 0. 1. 0. 1. 0. 1. 0. 1. 1. 0. 0. 1. 1. 1. 1. 1. 0. 1.
 1. 0. 0. 0. 0. 1. 1. 1. 1. 0. 1. 1. 1. 0. 1. 0. 0. 0. 0. 0. 1. 0. 0. 0.
 1. 0. 1. 0. 1. 0. 0. 0. 1. 0. 0. 0. 1. 1. 0. 1. 1. 0. 0. 0. 0. 1. 1. 1.
 0.]</t>
  </si>
  <si>
    <t>[0. 1. 1. 1. 1. 1. 0. 1. 0. 1. 0. 1. 0. 1. 1. 0. 0. 1. 1. 1. 1. 1. 0. 1.
 1. 0. 0. 0. 0. 1. 1. 0. 1. 0. 1. 1. 1. 0. 1. 0. 0. 0. 0. 0. 1. 0. 0. 0.
 1. 0. 1. 1. 1. 0. 0. 0. 1. 0. 0. 0. 1. 1. 0. 1. 1. 0. 1. 0. 0. 1. 1. 1.
 0.]</t>
  </si>
  <si>
    <t>[0. 1. 1. 1. 1. 1. 0. 1. 0. 1. 0. 1. 0. 1. 1. 0. 0. 1. 1. 1. 1. 1. 0. 1.
 1. 0. 0. 0. 0. 1. 1. 1. 1. 0. 1. 1. 1. 0. 1. 0. 0. 0. 0. 0. 1. 0. 0. 0.
 1. 0. 1. 0. 1. 0. 0. 0. 1. 0. 0. 0. 1. 1. 0. 0. 1. 0. 1. 0. 0. 1. 1. 1.
 0.]</t>
  </si>
  <si>
    <t>[0. 1. 1. 1. 0. 1. 0. 1. 0. 1. 0. 1. 1. 1. 1. 0. 0. 1. 1. 1. 1. 1. 0. 1.
 1. 0. 0. 0. 0. 1. 1. 1. 1. 0. 1. 1. 0. 0. 1. 0. 0. 0. 0. 0. 1. 0. 0. 0.
 1. 0. 1. 0. 1. 0. 0. 0. 1. 0. 0. 0. 1. 1. 0. 1. 1. 0. 1. 0. 0. 1. 1. 1.
 0.]</t>
  </si>
  <si>
    <t>[0. 1. 1. 1. 1. 1. 0. 1. 0. 1. 0. 1. 1. 1. 1. 0. 0. 1. 1. 1. 1. 1. 0. 1.
 1. 0. 0. 0. 0. 1. 1. 1. 1. 0. 1. 1. 1. 0. 1. 0. 0. 0. 0. 0. 1. 0. 0. 0.
 1. 0. 1. 0. 1. 0. 0. 0. 1. 0. 0. 0. 1. 1. 0. 1. 1. 0. 1. 0. 0. 1. 1. 1.
 0.]</t>
  </si>
  <si>
    <t>[0. 1. 1. 1. 1. 1. 0. 1. 0. 1. 0. 1. 0. 1. 1. 0. 0. 1. 1. 1. 1. 1. 0. 1.
 1. 0. 0. 0. 0. 1. 1. 1. 1. 0. 1. 1. 1. 0. 1. 0. 0. 0. 0. 1. 1. 0. 0. 0.
 1. 0. 1. 0. 1. 0. 0. 0. 1. 0. 0. 0. 1. 1. 0. 1. 1. 0. 1. 0. 0. 1. 1. 1.
 0.]</t>
  </si>
  <si>
    <t>[0. 1. 1. 1. 1. 1. 0. 1. 0. 1. 0. 1. 0. 1. 1. 0. 0. 1. 1. 1. 1. 1. 0. 1.
 1. 0. 0. 0. 0. 1. 1. 1. 0. 0. 1. 1. 1. 0. 1. 0. 0. 0. 0. 0. 1. 0. 0. 0.
 1. 0. 1. 0. 1. 0. 0. 0. 1. 0. 0. 0. 1. 1. 0. 1. 1. 0. 1. 0. 0. 1. 1. 1.
 0.]</t>
  </si>
  <si>
    <t>[0. 1. 1. 1. 1. 1. 0. 1. 0. 1. 0. 1. 1. 1. 1. 0. 0. 1. 1. 1. 1. 1. 0. 1.
 1. 0. 0. 0. 0. 1. 1. 1. 0. 0. 1. 1. 0. 0. 1. 0. 0. 0. 0. 0. 1. 0. 0. 0.
 1. 0. 1. 0. 1. 0. 0. 0. 1. 0. 0. 0. 1. 1. 0. 1. 1. 0. 1. 0. 0. 1. 1. 1.
 0.]</t>
  </si>
  <si>
    <t>[0. 1. 1. 1. 0. 1. 0. 1. 0. 1. 0. 1. 1. 1. 1. 0. 0. 1. 1. 1. 1. 1. 0. 1.
 1. 0. 0. 0. 0. 1. 1. 1. 0. 0. 1. 1. 0. 0. 1. 0. 0. 0. 0. 0. 1. 0. 0. 0.
 1. 0. 1. 0. 1. 0. 0. 0. 1. 0. 0. 0. 1. 1. 0. 1. 1. 0. 1. 0. 0. 1. 1. 1.
 0.]</t>
  </si>
  <si>
    <t>[0. 1. 1. 1. 0. 1. 0. 1. 0. 1. 0. 1. 1. 1. 1. 0. 0. 1. 1. 1. 1. 1. 0. 1.
 1. 0. 0. 0. 0. 1. 1. 1. 1. 0. 1. 1. 1. 0. 1. 0. 0. 0. 0. 0. 1. 0. 0. 0.
 1. 0. 1. 0. 1. 0. 0. 0. 1. 0. 0. 0. 1. 1. 0. 1. 1. 0. 1. 0. 0. 1. 1. 1.
 0.]</t>
  </si>
  <si>
    <t>[0. 1. 1. 1. 1. 1. 0. 1. 0. 1. 0. 1. 0. 1. 1. 0. 0. 1. 1. 1. 1. 1. 0. 1.
 1. 0. 0. 0. 0. 1. 1. 1. 1. 0. 1. 1. 0. 0. 1. 0. 0. 0. 0. 0. 1. 0. 0. 0.
 1. 0. 1. 0. 1. 0. 0. 0. 1. 0. 0. 0. 1. 1. 0. 1. 1. 0. 1. 0. 0. 1. 1. 1.
 0.]</t>
  </si>
  <si>
    <t>[0. 1. 1. 1. 1. 1. 0. 1. 0. 1. 0. 1. 1. 1. 1. 1. 0. 1. 1. 1. 1. 1. 0. 1.
 1. 1. 0. 0. 0. 1. 1. 1. 1. 0. 1. 1. 0. 0. 1. 0. 0. 0. 0. 0. 1. 0. 0. 0.
 1. 0. 1. 0. 1. 0. 0. 0. 1. 0. 0. 0. 1. 1. 0. 1. 1. 0. 1. 0. 0. 1. 1. 1.
 0.]</t>
  </si>
  <si>
    <t>[0. 1. 1. 1. 0. 1. 0. 1. 0. 1. 0. 1. 0. 1. 1. 0. 0. 1. 1. 1. 1. 1. 0. 1.
 1. 0. 0. 0. 0. 1. 1. 1. 0. 0. 1. 1. 0. 0. 1. 0. 0. 0. 0. 0. 1. 0. 0. 0.
 1. 0. 1. 0. 1. 0. 0. 0. 1. 0. 0. 0. 1. 1. 0. 1. 1. 0. 1. 0. 0. 1. 1. 1.
 0.]</t>
  </si>
  <si>
    <t>[0. 1. 1. 1. 0. 1. 0. 1. 0. 1. 0. 1. 0. 1. 1. 0. 0. 1. 1. 1. 1. 1. 0. 1.
 1. 0. 0. 0. 0. 1. 1. 1. 0. 1. 1. 1. 0. 0. 1. 0. 0. 0. 0. 0. 1. 0. 0. 0.
 1. 0. 1. 0. 1. 0. 0. 0. 1. 0. 0. 0. 1. 1. 1. 1. 1. 0. 1. 0. 0. 1. 1. 1.
 0.]</t>
  </si>
  <si>
    <t>[0. 1. 1. 1. 1. 1. 0. 1. 0. 1. 0. 1. 0. 1. 1. 0. 0. 1. 1. 1. 1. 1. 0. 1.
 1. 0. 0. 0. 0. 1. 1. 1. 0. 0. 1. 1. 0. 0. 1. 0. 0. 0. 0. 0. 1. 0. 0. 0.
 1. 0. 1. 0. 1. 0. 0. 0. 1. 0. 0. 0. 1. 1. 0. 1. 1. 0. 1. 0. 0. 1. 1. 1.
 0.]</t>
  </si>
  <si>
    <t>[0. 1. 1. 0. 0. 1. 0. 1. 0. 1. 0. 1. 1. 1. 1. 0. 0. 1. 1. 1. 1. 1. 0. 1.
 1. 0. 0. 0. 0. 1. 1. 1. 0. 0. 1. 1. 0. 0. 1. 0. 0. 1. 0. 0. 1. 0. 0. 0.
 1. 0. 1. 0. 1. 0. 0. 1. 1. 0. 0. 0. 1. 1. 0. 1. 1. 0. 1. 0. 0. 1. 1. 1.
 0.]</t>
  </si>
  <si>
    <t>[0. 1. 1. 1. 0. 1. 0. 1. 0. 1. 0. 1. 0. 1. 1. 0. 0. 1. 1. 1. 1. 1. 0. 1.
 1. 0. 0. 1. 0. 1. 1. 1. 1. 0. 1. 1. 0. 0. 1. 0. 0. 0. 0. 0. 1. 0. 0. 0.
 1. 0. 1. 0. 1. 0. 0. 0. 1. 0. 0. 0. 1. 1. 0. 1. 1. 0. 1. 0. 0. 1. 1. 1.
 0.]</t>
  </si>
  <si>
    <t>[0. 1. 1. 0. 1. 1. 0. 1. 0. 1. 0. 1. 0. 1. 0. 0. 0. 1. 1. 1. 1. 1. 0. 1.
 1. 0. 0. 0. 0. 1. 1. 1. 0. 0. 1. 1. 0. 0. 1. 0. 0. 0. 0. 0. 1. 0. 0. 0.
 1. 0. 1. 0. 1. 0. 0. 0. 1. 0. 0. 0. 1. 1. 0. 1. 1. 0. 1. 0. 0. 1. 1. 1.
 0.]</t>
  </si>
  <si>
    <t>[0. 1. 1. 1. 1. 1. 1. 1. 0. 1. 0. 1. 0. 1. 1. 0. 0. 1. 1. 1. 1. 1. 0. 1.
 1. 0. 0. 0. 0. 1. 1. 1. 0. 0. 1. 1. 0. 0. 1. 0. 0. 0. 0. 0. 1. 0. 0. 0.
 1. 0. 1. 0. 1. 0. 0. 0. 1. 0. 0. 0. 1. 1. 0. 1. 1. 0. 1. 0. 0. 1. 1. 1.
 0.]</t>
  </si>
  <si>
    <t>[0. 1. 1. 1. 1. 1. 1. 1. 0. 1. 0. 1. 0. 1. 1. 0. 0. 1. 1. 1. 1. 1. 0. 1.
 1. 0. 0. 0. 0. 1. 1. 1. 1. 0. 0. 1. 1. 0. 1. 0. 0. 0. 0. 0. 1. 0. 0. 0.
 1. 0. 1. 0. 1. 0. 0. 0. 1. 0. 0. 0. 1. 1. 0. 1. 1. 0. 1. 0. 0. 1. 1. 1.
 0.]</t>
  </si>
  <si>
    <t>[0. 1. 1. 1. 0. 1. 0. 1. 0. 1. 0. 1. 0. 1. 1. 0. 0. 1. 1. 1. 1. 1. 0. 1.
 1. 0. 0. 0. 0. 1. 1. 1. 1. 0. 1. 1. 0. 0. 1. 0. 0. 0. 0. 0. 1. 0. 0. 0.
 1. 0. 1. 0. 1. 0. 0. 0. 1. 0. 0. 0. 1. 1. 0. 1. 1. 0. 1. 0. 0. 1. 1. 1.
 0.]</t>
  </si>
  <si>
    <t>[1. 1. 1. 1. 0. 1. 0. 1. 0. 1. 0. 1. 1. 1. 1. 0. 0. 1. 1. 1. 1. 1. 0. 1.
 1. 0. 0. 0. 0. 1. 1. 1. 0. 0. 1. 1. 1. 0. 0. 0. 0. 0. 0. 0. 1. 0. 0. 0.
 1. 0. 1. 0. 1. 0. 0. 0. 1. 0. 0. 0. 1. 1. 0. 1. 1. 0. 1. 0. 0. 1. 1. 1.
 0.]</t>
  </si>
  <si>
    <t>[0. 1. 1. 0. 0. 1. 0. 1. 0. 1. 0. 1. 1. 1. 1. 0. 0. 1. 1. 1. 1. 1. 0. 1.
 1. 0. 1. 0. 0. 1. 1. 1. 0. 0. 1. 1. 0. 0. 1. 0. 0. 1. 0. 0. 1. 0. 0. 0.
 1. 0. 1. 0. 1. 0. 0. 1. 1. 0. 0. 0. 1. 1. 0. 1. 1. 0. 1. 0. 0. 1. 1. 1.
 0.]</t>
  </si>
  <si>
    <t>[0. 1. 1. 1. 0. 1. 0. 1. 0. 1. 0. 1. 1. 1. 1. 0. 0. 1. 1. 1. 1. 1. 0. 1.
 1. 0. 0. 0. 0. 1. 1. 1. 0. 0. 1. 1. 0. 0. 1. 0. 0. 0. 0. 0. 1. 0. 0. 0.
 1. 0. 1. 0. 1. 0. 0. 1. 1. 0. 0. 0. 1. 1. 0. 1. 1. 0. 1. 0. 0. 1. 1. 1.
 0.]</t>
  </si>
  <si>
    <t>[0. 1. 1. 0. 0. 1. 0. 1. 0. 1. 0. 1. 1. 1. 1. 0. 0. 1. 1. 1. 1. 1. 0. 1.
 1. 0. 0. 0. 0. 1. 1. 1. 0. 0. 1. 1. 0. 0. 1. 0. 0. 0. 0. 0. 1. 0. 0. 0.
 1. 0. 1. 0. 1. 0. 0. 1. 1. 0. 0. 0. 1. 1. 0. 1. 1. 0. 1. 0. 0. 1. 1. 1.
 0.]</t>
  </si>
  <si>
    <t>[0. 1. 1. 0. 0. 1. 0. 1. 0. 1. 0. 1. 1. 1. 1. 0. 0. 1. 1. 1. 1. 1. 0. 1.
 1. 0. 0. 0. 0. 1. 1. 1. 0. 0. 1. 1. 0. 0. 1. 0. 0. 1. 0. 0. 1. 0. 0. 0.
 1. 0. 1. 0. 1. 0. 0. 0. 1. 0. 0. 0. 1. 1. 0. 1. 1. 0. 1. 0. 0. 1. 1. 1.
 0.]</t>
  </si>
  <si>
    <t>[0. 1. 1. 0. 0. 1. 0. 1. 0. 1. 0. 1. 1. 1. 1. 0. 0. 1. 1. 1. 1. 1. 0. 1.
 1. 0. 0. 0. 0. 1. 1. 1. 0. 0. 1. 1. 0. 0. 1. 0. 0. 0. 0. 0. 1. 0. 0. 0.
 1. 0. 1. 0. 1. 0. 0. 0. 1. 0. 0. 0. 1. 1. 0. 1. 1. 0. 1. 0. 0. 1. 1. 1.
 0.]</t>
  </si>
  <si>
    <t>[0. 1. 1. 1. 0. 1. 0. 1. 0. 1. 0. 1. 1. 1. 1. 0. 0. 1. 1. 1. 1. 1. 0. 1.
 1. 0. 0. 0. 0. 1. 1. 1. 0. 0. 1. 0. 0. 0. 1. 0. 0. 1. 0. 0. 1. 0. 0. 0.
 1. 0. 1. 0. 1. 0. 0. 1. 1. 0. 0. 0. 1. 1. 0. 1. 1. 0. 1. 0. 0. 1. 1. 1.
 0.]</t>
  </si>
  <si>
    <t>[0. 1. 1. 0. 0. 1. 0. 1. 0. 1. 0. 1. 1. 1. 0. 0. 0. 1. 1. 1. 1. 1. 0. 1.
 1. 0. 0. 0. 0. 1. 1. 1. 0. 0. 1. 1. 0. 0. 1. 0. 0. 0. 0. 0. 1. 0. 0. 0.
 1. 0. 1. 0. 1. 0. 0. 1. 1. 0. 0. 0. 1. 1. 0. 1. 1. 0. 1. 0. 0. 1. 1. 1.
 0.]</t>
  </si>
  <si>
    <t>[0. 1. 1. 0. 0. 1. 0. 1. 0. 1. 0. 1. 1. 1. 1. 0. 0. 1. 1. 1. 1. 1. 0. 1.
 1. 0. 0. 0. 0. 1. 1. 1. 0. 0. 1. 1. 0. 0. 1. 1. 0. 0. 0. 0. 1. 0. 0. 0.
 1. 0. 1. 0. 1. 0. 0. 0. 1. 0. 0. 0. 1. 1. 0. 1. 1. 0. 1. 0. 0. 1. 1. 1.
 0.]</t>
  </si>
  <si>
    <t>[0. 1. 1. 1. 0. 1. 0. 1. 0. 1. 0. 1. 1. 1. 1. 0. 0. 1. 1. 1. 1. 1. 0. 1.
 1. 0. 0. 0. 0. 1. 1. 1. 0. 0. 1. 1. 0. 0. 1. 1. 0. 0. 0. 0. 1. 0. 0. 0.
 1. 0. 1. 0. 1. 0. 0. 1. 1. 0. 0. 0. 1. 1. 0. 1. 1. 0. 1. 0. 0. 1. 1. 1.
 0.]</t>
  </si>
  <si>
    <t>[0. 1. 1. 0. 0. 1. 0. 1. 0. 1. 0. 1. 1. 1. 1. 0. 0. 1. 1. 1. 1. 1. 0. 1.
 1. 0. 0. 1. 0. 1. 1. 1. 0. 0. 1. 1. 0. 0. 1. 0. 0. 0. 0. 0. 1. 0. 0. 0.
 1. 0. 1. 0. 1. 0. 0. 1. 1. 0. 0. 0. 1. 1. 0. 1. 1. 0. 1. 0. 0. 1. 1. 1.
 0.]</t>
  </si>
  <si>
    <t>[0. 1. 1. 1. 0. 1. 0. 1. 0. 1. 0. 1. 1. 1. 1. 0. 0. 1. 1. 1. 1. 1. 0. 1.
 1. 0. 0. 0. 0. 1. 0. 1. 0. 0. 1. 1. 0. 0. 1. 0. 0. 1. 0. 0. 1. 0. 0. 0.
 1. 0. 1. 0. 1. 0. 0. 1. 1. 0. 0. 0. 1. 1. 0. 1. 1. 0. 1. 0. 0. 1. 1. 1.
 0.]</t>
  </si>
  <si>
    <t>[1. 1. 1. 0. 0. 1. 1. 1. 0. 1. 0. 1. 1. 1. 1. 0. 0. 1. 1. 1. 1. 1. 0. 1.
 1. 0. 0. 0. 0. 1. 1. 1. 0. 0. 1. 1. 0. 0. 1. 0. 0. 0. 0. 0. 1. 0. 0. 0.
 1. 0. 1. 0. 1. 0. 0. 1. 1. 0. 0. 0. 1. 1. 0. 1. 1. 0. 1. 0. 0. 1. 1. 1.
 0.]</t>
  </si>
  <si>
    <t>[0. 1. 1. 0. 0. 1. 0. 1. 0. 1. 0. 1. 1. 1. 1. 0. 0. 1. 1. 1. 1. 1. 0. 1.
 1. 0. 0. 0. 0. 1. 1. 1. 0. 0. 1. 1. 0. 0. 1. 0. 0. 0. 0. 0. 1. 0. 0. 0.
 1. 0. 1. 0. 1. 0. 0. 1. 1. 1. 0. 0. 1. 1. 0. 1. 1. 0. 1. 0. 0. 1. 1. 1.
 0.]</t>
  </si>
  <si>
    <t>[0. 1. 1. 0. 0. 1. 0. 1. 0. 1. 1. 1. 1. 1. 1. 0. 0. 1. 1. 1. 1. 1. 0. 1.
 1. 0. 0. 0. 0. 1. 1. 1. 0. 0. 1. 1. 0. 0. 1. 0. 0. 0. 0. 0. 1. 0. 0. 0.
 1. 0. 1. 0. 1. 0. 0. 1. 1. 0. 0. 0. 1. 1. 0. 1. 1. 0. 1. 0. 0. 1. 1. 1.
 0.]</t>
  </si>
  <si>
    <t>[0. 1. 1. 0. 0. 1. 0. 1. 0. 1. 0. 1. 1. 1. 0. 0. 0. 1. 1. 1. 1. 1. 0. 1.
 1. 0. 0. 0. 0. 1. 1. 1. 0. 0. 1. 1. 0. 0. 1. 0. 0. 1. 0. 0. 1. 0. 0. 0.
 1. 0. 1. 0. 1. 0. 0. 1. 1. 0. 0. 0. 1. 1. 0. 1. 1. 0. 1. 0. 0. 1. 1. 1.
 0.]</t>
  </si>
  <si>
    <t>[0. 1. 1. 0. 0. 1. 0. 1. 0. 1. 0. 1. 0. 1. 1. 0. 0. 1. 1. 1. 1. 1. 0. 1.
 1. 0. 0. 0. 0. 1. 1. 1. 0. 0. 1. 1. 0. 0. 1. 0. 0. 0. 0. 0. 1. 0. 0. 0.
 1. 0. 1. 0. 1. 0. 0. 1. 1. 0. 0. 0. 1. 1. 0. 1. 1. 0. 1. 0. 1. 1. 1. 1.
 0.]</t>
  </si>
  <si>
    <t>[0. 1. 1. 0. 0. 1. 0. 1. 0. 1. 0. 1. 1. 1. 0. 0. 0. 1. 1. 1. 1. 1. 0. 1.
 1. 0. 0. 0. 0. 1. 1. 1. 0. 0. 1. 1. 0. 0. 1. 0. 1. 1. 0. 0. 1. 0. 0. 0.
 1. 0. 1. 0. 1. 0. 0. 1. 1. 0. 0. 0. 1. 1. 0. 1. 1. 0. 1. 0. 0. 1. 1. 1.
 0.]</t>
  </si>
  <si>
    <t>[0. 1. 1. 0. 0. 1. 0. 1. 0. 1. 0. 1. 1. 1. 1. 0. 0. 1. 1. 1. 1. 1. 0. 1.
 1. 0. 0. 0. 0. 1. 1. 1. 0. 0. 1. 1. 0. 0. 1. 0. 0. 0. 0. 0. 1. 0. 0. 0.
 0. 0. 1. 0. 1. 0. 0. 1. 1. 0. 0. 0. 1. 1. 0. 1. 1. 0. 1. 0. 0. 1. 1. 1.
 0.]</t>
  </si>
  <si>
    <t>[0. 1. 0. 0. 0. 1. 0. 1. 0. 1. 0. 1. 1. 1. 1. 0. 0. 1. 1. 1. 1. 1. 0. 1.
 1. 0. 0. 0. 0. 1. 0. 1. 0. 0. 1. 1. 0. 0. 1. 0. 0. 0. 0. 0. 1. 0. 0. 0.
 1. 0. 1. 0. 1. 0. 0. 1. 1. 0. 0. 0. 1. 1. 0. 1. 1. 0. 1. 0. 0. 1. 1. 1.
 0.]</t>
  </si>
  <si>
    <t>[0. 1. 1. 0. 0. 1. 0. 1. 0. 1. 0. 1. 0. 1. 1. 0. 0. 1. 1. 0. 1. 1. 0. 1.
 1. 0. 0. 0. 0. 1. 1. 1. 0. 0. 1. 1. 0. 0. 1. 0. 0. 0. 0. 0. 1. 0. 0. 0.
 1. 0. 1. 0. 1. 0. 0. 1. 1. 0. 0. 0. 1. 1. 0. 0. 1. 0. 1. 0. 0. 1. 1. 1.
 0.]</t>
  </si>
  <si>
    <t>[0. 1. 1. 1. 0. 1. 0. 1. 0. 1. 0. 1. 1. 1. 0. 0. 0. 1. 1. 1. 1. 1. 0. 1.
 1. 0. 0. 0. 0. 1. 1. 1. 1. 0. 1. 1. 1. 0. 1. 0. 0. 1. 0. 0. 1. 0. 0. 0.
 1. 0. 1. 0. 1. 0. 0. 1. 1. 0. 0. 0. 1. 1. 0. 1. 1. 0. 1. 0. 0. 1. 1. 1.
 0.]</t>
  </si>
  <si>
    <t>[0. 1. 1. 0. 0. 1. 0. 1. 0. 1. 0. 1. 0. 1. 1. 0. 0. 1. 1. 0. 1. 1. 0. 1.
 1. 0. 1. 0. 0. 1. 1. 1. 0. 0. 1. 1. 0. 0. 1. 0. 0. 1. 0. 0. 1. 0. 0. 0.
 1. 0. 1. 0. 1. 0. 0. 1. 1. 0. 0. 0. 1. 1. 0. 0. 1. 0. 1. 0. 0. 1. 0. 1.
 0.]</t>
  </si>
  <si>
    <t>[0. 1. 1. 0. 0. 1. 0. 1. 0. 1. 0. 1. 0. 1. 1. 0. 0. 1. 1. 0. 1. 1. 0. 1.
 1. 0. 1. 0. 0. 1. 1. 1. 0. 0. 1. 1. 0. 0. 1. 0. 0. 0. 0. 0. 1. 0. 0. 0.
 1. 0. 1. 0. 1. 0. 0. 1. 1. 0. 0. 0. 1. 1. 0. 1. 1. 0. 1. 0. 0. 1. 1. 1.
 0.]</t>
  </si>
  <si>
    <t>[0. 1. 1. 0. 0. 1. 0. 1. 0. 1. 0. 1. 1. 1. 1. 0. 0. 1. 1. 1. 1. 1. 0. 1.
 1. 0. 0. 0. 0. 1. 1. 1. 0. 0. 1. 1. 0. 0. 1. 0. 0. 0. 0. 0. 1. 0. 0. 0.
 1. 0. 1. 0. 1. 0. 0. 1. 1. 0. 0. 0. 1. 1. 0. 0. 1. 0. 1. 0. 0. 1. 1. 1.
 0.]</t>
  </si>
  <si>
    <t>[0. 1. 1. 0. 0. 1. 0. 1. 0. 1. 0. 1. 1. 1. 1. 0. 0. 1. 1. 0. 1. 1. 0. 1.
 1. 0. 0. 0. 0. 1. 1. 1. 0. 0. 1. 1. 0. 0. 1. 0. 0. 1. 0. 0. 1. 0. 0. 0.
 1. 0. 1. 0. 1. 0. 0. 1. 1. 0. 0. 0. 1. 1. 0. 0. 1. 0. 1. 0. 0. 1. 1. 1.
 0.]</t>
  </si>
  <si>
    <t>[0. 1. 1. 0. 0. 1. 0. 1. 0. 1. 0. 1. 0. 0. 1. 0. 0. 1. 1. 1. 1. 1. 0. 1.
 1. 0. 1. 0. 0. 1. 1. 1. 0. 0. 1. 1. 0. 0. 1. 0. 0. 1. 0. 0. 1. 0. 0. 0.
 1. 0. 1. 0. 1. 0. 0. 1. 1. 0. 0. 0. 1. 1. 0. 0. 1. 0. 1. 0. 0. 1. 1. 1.
 0.]</t>
  </si>
  <si>
    <t>[0. 1. 1. 0. 0. 1. 0. 1. 0. 1. 0. 1. 0. 1. 1. 0. 0. 1. 1. 0. 1. 1. 0. 1.
 1. 0. 0. 0. 0. 1. 1. 1. 0. 0. 1. 1. 0. 0. 1. 0. 0. 1. 0. 0. 1. 0. 0. 0.
 1. 0. 1. 0. 1. 0. 0. 1. 1. 0. 0. 0. 1. 1. 0. 1. 1. 0. 1. 0. 0. 1. 1. 1.
 0.]</t>
  </si>
  <si>
    <t>[0. 1. 1. 0. 0. 1. 0. 1. 0. 1. 0. 1. 0. 1. 1. 0. 0. 1. 1. 1. 1. 1. 0. 1.
 1. 0. 0. 0. 0. 1. 1. 1. 0. 0. 1. 1. 0. 0. 1. 0. 0. 1. 0. 0. 1. 0. 0. 0.
 1. 0. 1. 0. 1. 0. 0. 1. 1. 0. 0. 0. 1. 1. 0. 0. 1. 0. 1. 0. 0. 1. 1. 1.
 0.]</t>
  </si>
  <si>
    <t>[0. 1. 1. 0. 0. 1. 0. 1. 0. 1. 0. 1. 1. 1. 1. 0. 0. 1. 1. 0. 1. 1. 0. 1.
 1. 0. 1. 0. 0. 1. 1. 1. 0. 0. 1. 1. 0. 0. 1. 0. 0. 1. 0. 0. 1. 0. 0. 0.
 1. 0. 1. 0. 1. 0. 0. 1. 1. 0. 0. 0. 1. 1. 0. 0. 1. 0. 1. 0. 0. 1. 1. 1.
 0.]</t>
  </si>
  <si>
    <t>[0. 1. 1. 0. 0. 1. 0. 1. 0. 1. 0. 1. 0. 1. 1. 0. 0. 1. 1. 1. 1. 1. 0. 1.
 1. 0. 1. 0. 0. 1. 1. 1. 0. 0. 1. 1. 0. 0. 1. 0. 0. 0. 0. 0. 1. 0. 0. 0.
 1. 0. 1. 0. 1. 0. 0. 1. 1. 0. 0. 0. 1. 1. 0. 1. 1. 0. 1. 0. 0. 1. 1. 1.
 0.]</t>
  </si>
  <si>
    <t>[0. 1. 1. 0. 0. 1. 0. 1. 0. 1. 0. 1. 0. 1. 1. 0. 0. 1. 1. 1. 1. 1. 0. 1.
 1. 0. 1. 0. 0. 1. 1. 1. 0. 0. 1. 1. 0. 0. 1. 0. 0. 1. 0. 0. 1. 0. 0. 0.
 1. 0. 1. 0. 1. 0. 0. 1. 1. 0. 0. 0. 1. 1. 0. 1. 1. 0. 0. 0. 0. 1. 1. 1.
 0.]</t>
  </si>
  <si>
    <t>[0. 1. 1. 0. 0. 1. 0. 1. 0. 1. 0. 1. 0. 1. 1. 0. 0. 1. 1. 1. 1. 1. 0. 1.
 1. 0. 1. 0. 0. 1. 1. 1. 0. 0. 1. 1. 0. 0. 0. 0. 0. 1. 0. 0. 1. 0. 0. 0.
 1. 0. 1. 0. 1. 0. 0. 1. 1. 0. 0. 0. 1. 1. 0. 0. 1. 0. 1. 0. 0. 1. 1. 1.
 0.]</t>
  </si>
  <si>
    <t>[0. 1. 1. 0. 0. 1. 0. 1. 0. 1. 0. 1. 1. 0. 1. 0. 0. 1. 1. 0. 1. 1. 0. 1.
 1. 0. 1. 0. 0. 1. 1. 1. 0. 0. 1. 1. 0. 0. 1. 0. 0. 1. 0. 0. 1. 0. 0. 0.
 1. 0. 1. 0. 1. 0. 0. 1. 1. 0. 0. 0. 1. 1. 0. 0. 1. 0. 1. 0. 0. 1. 1. 1.
 0.]</t>
  </si>
  <si>
    <t>[0. 1. 1. 0. 0. 1. 0. 1. 0. 1. 0. 1. 1. 1. 1. 0. 0. 1. 1. 1. 1. 1. 0. 1.
 1. 0. 1. 0. 0. 1. 1. 1. 0. 0. 1. 1. 0. 0. 1. 0. 0. 1. 0. 0. 1. 0. 0. 0.
 1. 0. 1. 0. 1. 0. 0. 1. 1. 0. 0. 0. 1. 1. 0. 0. 1. 0. 1. 0. 0. 1. 1. 1.
 0.]</t>
  </si>
  <si>
    <t>[0. 1. 1. 0. 0. 1. 0. 1. 0. 1. 0. 1. 0. 1. 1. 0. 0. 1. 1. 1. 1. 1. 0. 1.
 1. 0. 1. 0. 0. 1. 1. 1. 0. 0. 1. 1. 0. 0. 1. 0. 0. 1. 0. 0. 1. 0. 0. 0.
 1. 0. 1. 0. 1. 0. 0. 1. 1. 0. 0. 0. 1. 1. 0. 0. 1. 0. 1. 0. 0. 1. 1. 1.
 0.]</t>
  </si>
  <si>
    <t>[0. 1. 1. 0. 0. 1. 0. 1. 0. 1. 0. 1. 1. 0. 1. 0. 0. 1. 1. 1. 1. 1. 0. 1.
 1. 0. 1. 0. 0. 1. 1. 1. 0. 0. 1. 1. 0. 0. 1. 0. 0. 1. 0. 0. 1. 0. 0. 0.
 1. 0. 1. 0. 1. 0. 0. 1. 1. 0. 0. 0. 1. 1. 0. 0. 1. 0. 1. 0. 1. 1. 1. 1.
 0.]</t>
  </si>
  <si>
    <t>[0. 1. 1. 0. 0. 1. 0. 0. 0. 1. 0. 1. 1. 0. 1. 0. 0. 1. 1. 1. 1. 1. 0. 1.
 1. 0. 1. 0. 0. 1. 1. 1. 0. 0. 1. 1. 0. 0. 1. 0. 0. 1. 1. 0. 1. 0. 0. 0.
 1. 0. 1. 0. 1. 0. 0. 1. 1. 0. 0. 0. 1. 1. 0. 0. 1. 0. 1. 0. 0. 1. 1. 1.
 0.]</t>
  </si>
  <si>
    <t>[0. 1. 1. 0. 0. 1. 0. 1. 0. 1. 0. 1. 1. 0. 1. 0. 0. 1. 1. 0. 1. 1. 0. 1.
 1. 0. 1. 0. 0. 1. 1. 1. 0. 0. 1. 1. 0. 0. 1. 0. 0. 1. 0. 0. 1. 0. 0. 0.
 1. 0. 1. 0. 1. 0. 0. 1. 1. 0. 0. 0. 1. 1. 0. 0. 1. 0. 1. 1. 0. 1. 1. 1.
 0.]</t>
  </si>
  <si>
    <t>[0. 1. 1. 0. 0. 1. 0. 1. 0. 1. 0. 1. 0. 1. 1. 0. 0. 1. 1. 1. 1. 1. 0. 1.
 1. 0. 1. 0. 0. 1. 1. 1. 0. 0. 1. 1. 0. 1. 1. 0. 0. 1. 0. 0. 1. 0. 0. 0.
 1. 0. 1. 0. 1. 0. 0. 1. 1. 0. 0. 0. 1. 1. 0. 0. 1. 0. 1. 0. 0. 1. 1. 1.
 0.]</t>
  </si>
  <si>
    <t>[0. 1. 1. 0. 0. 1. 0. 1. 1. 1. 0. 1. 1. 0. 1. 0. 0. 1. 1. 0. 1. 1. 0. 1.
 1. 0. 1. 0. 0. 1. 1. 1. 0. 0. 1. 1. 0. 0. 1. 0. 0. 1. 0. 0. 1. 0. 0. 1.
 1. 0. 1. 0. 1. 0. 0. 1. 1. 0. 0. 0. 1. 1. 0. 0. 1. 0. 1. 1. 0. 1. 1. 1.
 0.]</t>
  </si>
  <si>
    <t>[0. 1. 1. 0. 0. 1. 0. 1. 0. 1. 0. 1. 1. 0. 1. 0. 0. 1. 1. 0. 1. 1. 0. 1.
 1. 0. 1. 0. 0. 1. 1. 1. 0. 0. 1. 1. 0. 0. 1. 1. 0. 1. 0. 0. 1. 0. 0. 0.
 1. 0. 1. 0. 1. 0. 0. 1. 1. 0. 0. 0. 1. 1. 0. 0. 1. 0. 1. 0. 0. 1. 1. 1.
 0.]</t>
  </si>
  <si>
    <t>[0. 1. 1. 0. 0. 1. 0. 1. 0. 1. 0. 1. 1. 0. 1. 0. 0. 1. 1. 0. 1. 1. 0. 1.
 1. 0. 1. 0. 0. 1. 1. 1. 0. 0. 1. 1. 0. 0. 1. 0. 0. 1. 0. 1. 1. 0. 0. 0.
 1. 0. 1. 0. 1. 0. 0. 1. 1. 0. 0. 0. 1. 1. 0. 0. 1. 0. 1. 1. 0. 1. 1. 1.
 0.]</t>
  </si>
  <si>
    <t>[0. 1. 1. 0. 0. 1. 0. 1. 0. 1. 0. 1. 1. 0. 1. 1. 0. 1. 1. 0. 1. 1. 0. 1.
 1. 0. 1. 0. 0. 1. 1. 1. 0. 0. 1. 1. 0. 0. 1. 0. 0. 1. 0. 0. 1. 0. 0. 0.
 1. 0. 1. 0. 1. 0. 0. 1. 1. 0. 0. 0. 1. 1. 0. 0. 1. 1. 1. 0. 0. 1. 1. 1.
 0.]</t>
  </si>
  <si>
    <t>[0. 1. 1. 0. 0. 1. 0. 1. 0. 1. 0. 1. 1. 0. 1. 0. 0. 1. 1. 0. 1. 1. 0. 1.
 0. 0. 1. 0. 0. 1. 1. 1. 0. 0. 1. 1. 0. 0. 1. 0. 0. 1. 0. 0. 1. 0. 0. 0.
 1. 0. 1. 0. 1. 0. 0. 1. 1. 0. 0. 0. 1. 1. 1. 0. 1. 0. 1. 1. 0. 1. 1. 1.
 0.]</t>
  </si>
  <si>
    <t>[0. 1. 1. 0. 0. 1. 0. 1. 0. 1. 1. 1. 1. 0. 1. 0. 0. 1. 1. 0. 1. 1. 0. 1.
 0. 0. 1. 0. 0. 1. 1. 1. 0. 0. 1. 1. 0. 0. 1. 0. 0. 1. 0. 0. 0. 0. 0. 0.
 1. 0. 1. 0. 1. 0. 0. 1. 1. 0. 0. 0. 1. 1. 0. 0. 1. 0. 1. 1. 0. 1. 1. 1.
 0.]</t>
  </si>
  <si>
    <t>[0. 1. 1. 0. 0. 1. 0. 1. 0. 1. 0. 1. 1. 0. 1. 0. 0. 1. 1. 0. 1. 1. 0. 1.
 1. 0. 1. 0. 0. 1. 1. 1. 0. 0. 1. 1. 0. 1. 1. 0. 0. 1. 0. 0. 1. 0. 0. 0.
 1. 0. 1. 0. 1. 0. 0. 1. 1. 0. 0. 0. 1. 1. 0. 0. 1. 0. 1. 0. 0. 1. 1. 1.
 0.]</t>
  </si>
  <si>
    <t>[0. 1. 1. 0. 0. 1. 0. 1. 0. 1. 0. 1. 1. 0. 1. 0. 0. 1. 1. 0. 1. 1. 0. 1.
 0. 0. 1. 0. 0. 1. 1. 1. 0. 0. 1. 1. 0. 0. 1. 0. 0. 1. 0. 0. 1. 0. 0. 0.
 1. 0. 1. 0. 1. 0. 0. 1. 1. 0. 0. 0. 1. 1. 0. 0. 1. 0. 1. 1. 0. 1. 1. 1.
 0.]</t>
  </si>
  <si>
    <t>[0. 1. 1. 0. 0. 1. 0. 1. 0. 1. 0. 1. 1. 0. 1. 0. 0. 1. 1. 0. 1. 1. 0. 1.
 1. 0. 1. 0. 0. 1. 1. 1. 0. 0. 1. 0. 0. 0. 1. 1. 0. 1. 0. 0. 1. 0. 0. 0.
 1. 0. 1. 0. 1. 0. 0. 1. 1. 0. 0. 0. 1. 1. 0. 0. 1. 0. 1. 0. 0. 1. 1. 1.
 0.]</t>
  </si>
  <si>
    <t>[0. 1. 1. 0. 0. 1. 0. 1. 0. 1. 0. 1. 1. 0. 1. 0. 0. 1. 1. 0. 1. 1. 0. 1.
 1. 0. 1. 0. 0. 1. 1. 1. 0. 0. 1. 0. 0. 0. 1. 1. 0. 1. 0. 0. 1. 0. 0. 0.
 1. 0. 1. 0. 1. 0. 0. 1. 1. 0. 0. 0. 1. 1. 0. 0. 1. 0. 1. 0. 0. 1. 1. 1.
 1.]</t>
  </si>
  <si>
    <t>[0. 1. 1. 0. 0. 1. 0. 1. 0. 1. 0. 1. 1. 0. 1. 0. 0. 1. 1. 0. 1. 1. 0. 1.
 1. 0. 1. 0. 0. 1. 1. 1. 0. 0. 1. 1. 0. 0. 1. 1. 0. 1. 0. 0. 1. 0. 0. 0.
 1. 0. 1. 0. 1. 0. 0. 1. 1. 0. 0. 0. 1. 1. 0. 0. 1. 0. 1. 0. 0. 1. 0. 1.
 0.]</t>
  </si>
  <si>
    <t>[0. 1. 1. 0. 0. 1. 0. 1. 0. 1. 0. 1. 1. 0. 1. 0. 1. 1. 1. 0. 1. 1. 0. 1.
 1. 0. 1. 0. 0. 1. 1. 1. 0. 0. 1. 1. 0. 0. 1. 1. 0. 1. 0. 0. 1. 0. 0. 0.
 1. 0. 1. 0. 1. 0. 0. 1. 1. 0. 0. 0. 1. 1. 0. 0. 1. 0. 1. 0. 0. 1. 1. 1.
 0.]</t>
  </si>
  <si>
    <t>[0. 1. 1. 0. 0. 1. 0. 1. 0. 1. 0. 1. 1. 0. 1. 0. 0. 1. 1. 0. 1. 1. 0. 1.
 1. 0. 1. 0. 0. 1. 1. 1. 0. 1. 0. 1. 0. 0. 1. 1. 0. 1. 0. 0. 1. 0. 0. 0.
 1. 0. 1. 0. 1. 0. 0. 1. 1. 0. 1. 0. 1. 1. 0. 0. 1. 0. 1. 0. 0. 1. 1. 1.
 0.]</t>
  </si>
  <si>
    <t>[0. 1. 1. 0. 0. 1. 0. 1. 0. 1. 0. 1. 1. 1. 1. 0. 0. 1. 1. 0. 1. 1. 0. 1.
 1. 0. 1. 0. 0. 1. 1. 1. 0. 0. 1. 0. 0. 0. 1. 1. 0. 1. 0. 0. 1. 0. 0. 0.
 1. 0. 1. 0. 1. 0. 0. 1. 1. 0. 0. 0. 1. 1. 0. 0. 1. 0. 1. 0. 0. 1. 1. 1.
 0.]</t>
  </si>
  <si>
    <t>[0. 1. 1. 0. 0. 1. 0. 1. 0. 1. 0. 1. 1. 0. 1. 0. 0. 1. 1. 0. 1. 1. 0. 1.
 1. 0. 1. 0. 0. 1. 1. 1. 0. 0. 0. 1. 0. 0. 1. 1. 0. 1. 0. 0. 1. 0. 0. 0.
 1. 0. 1. 0. 1. 0. 0. 1. 1. 0. 0. 0. 1. 1. 0. 0. 1. 0. 1. 0. 0. 1. 1. 1.
 0.]</t>
  </si>
  <si>
    <t>[0. 1. 1. 0. 0. 1. 0. 1. 0. 1. 0. 1. 1. 0. 1. 0. 0. 1. 1. 0. 1. 1. 0. 1.
 1. 0. 1. 0. 0. 1. 1. 1. 0. 0. 1. 1. 0. 0. 1. 1. 0. 1. 0. 0. 1. 0. 0. 0.
 1. 0. 1. 0. 1. 0. 0. 1. 1. 0. 0. 0. 1. 1. 0. 0. 1. 0. 1. 0. 0. 1. 0. 1.
 1.]</t>
  </si>
  <si>
    <t>[1. 0. 1. 0. 0. 1. 0. 1. 0. 1. 0. 1. 1. 0. 1. 0. 0. 1. 1. 0. 1. 1. 0. 1.
 1. 0. 1. 0. 0. 1. 1. 1. 0. 0. 0. 1. 0. 0. 1. 1. 0. 1. 0. 0. 0. 0. 0. 0.
 1. 0. 1. 0. 1. 0. 0. 1. 1. 0. 0. 0. 1. 1. 0. 0. 1. 0. 1. 0. 0. 1. 1. 1.
 0.]</t>
  </si>
  <si>
    <t>[0. 1. 1. 0. 0. 1. 0. 1. 0. 1. 0. 1. 1. 0. 1. 0. 0. 1. 1. 0. 1. 1. 0. 1.
 1. 0. 1. 0. 0. 1. 1. 0. 0. 0. 1. 0. 0. 0. 1. 1. 0. 1. 0. 0. 1. 0. 0. 0.
 1. 0. 1. 0. 1. 0. 0. 1. 1. 0. 0. 0. 1. 1. 0. 0. 1. 0. 1. 0. 0. 1. 1. 1.
 1.]</t>
  </si>
  <si>
    <t>[0. 1. 1. 0. 0. 1. 0. 1. 0. 1. 0. 1. 1. 1. 1. 0. 0. 1. 1. 0. 1. 1. 0. 1.
 1. 0. 1. 0. 0. 1. 1. 1. 0. 0. 1. 1. 0. 0. 1. 1. 0. 1. 0. 0. 1. 0. 0. 0.
 1. 0. 1. 0. 1. 0. 0. 1. 1. 0. 0. 0. 1. 1. 0. 0. 1. 0. 1. 0. 0. 1. 1. 1.
 1.]</t>
  </si>
  <si>
    <t>[0. 1. 1. 0. 0. 1. 0. 1. 0. 1. 0. 1. 1. 0. 1. 0. 0. 1. 1. 0. 1. 1. 0. 1.
 1. 0. 1. 0. 0. 1. 1. 1. 0. 0. 1. 1. 0. 0. 1. 1. 1. 1. 0. 0. 1. 0. 0. 0.
 1. 0. 1. 0. 1. 0. 0. 1. 1. 0. 0. 0. 1. 1. 0. 0. 1. 0. 1. 0. 0. 1. 1. 1.
 1.]</t>
  </si>
  <si>
    <t>[0. 1. 1. 0. 0. 1. 0. 1. 0. 1. 0. 1. 1. 0. 1. 0. 0. 1. 1. 0. 1. 1. 0. 1.
 1. 0. 1. 0. 0. 1. 1. 1. 0. 0. 1. 1. 0. 0. 1. 1. 0. 1. 0. 0. 1. 0. 0. 0.
 1. 0. 1. 0. 1. 0. 0. 1. 1. 0. 0. 0. 1. 1. 0. 0. 1. 0. 1. 0. 0. 1. 1. 1.
 1.]</t>
  </si>
  <si>
    <t>[0. 1. 1. 0. 0. 1. 0. 1. 0. 1. 0. 1. 1. 1. 1. 0. 0. 1. 1. 0. 1. 1. 0. 1.
 1. 0. 1. 0. 0. 1. 1. 1. 0. 0. 1. 1. 0. 0. 1. 1. 1. 1. 0. 0. 1. 0. 0. 0.
 1. 0. 1. 0. 1. 0. 0. 1. 1. 0. 0. 0. 1. 1. 0. 0. 1. 0. 1. 0. 0. 1. 1. 1.
 1.]</t>
  </si>
  <si>
    <t>[0. 1. 1. 0. 0. 1. 0. 1. 0. 1. 0. 1. 1. 1. 1. 0. 0. 1. 1. 0. 1. 1. 0. 1.
 1. 0. 1. 0. 0. 1. 1. 1. 0. 0. 1. 1. 0. 0. 0. 1. 0. 1. 0. 0. 1. 0. 0. 0.
 1. 0. 1. 0. 1. 0. 0. 1. 1. 0. 0. 0. 1. 1. 0. 0. 1. 0. 1. 0. 0. 1. 1. 1.
 1.]</t>
  </si>
  <si>
    <t>[0. 1. 1. 0. 0. 1. 0. 1. 0. 1. 0. 1. 1. 0. 1. 0. 0. 1. 1. 0. 1. 1. 0. 1.
 0. 0. 1. 0. 0. 1. 1. 1. 0. 0. 1. 1. 0. 0. 1. 1. 0. 1. 0. 0. 1. 0. 0. 0.
 1. 0. 1. 0. 1. 1. 0. 1. 1. 0. 0. 1. 0. 1. 0. 0. 1. 0. 1. 0. 0. 1. 1. 1.
 1.]</t>
  </si>
  <si>
    <t>[0. 1. 1. 0. 0. 1. 0. 1. 1. 1. 0. 1. 1. 1. 1. 0. 0. 1. 1. 0. 1. 1. 0. 1.
 1. 0. 1. 0. 0. 1. 1. 1. 0. 0. 1. 1. 0. 0. 1. 1. 0. 1. 0. 0. 1. 0. 0. 0.
 1. 0. 1. 0. 1. 0. 0. 1. 1. 0. 0. 0. 1. 1. 0. 0. 1. 0. 1. 0. 0. 1. 1. 1.
 1.]</t>
  </si>
  <si>
    <t>[0. 1. 1. 0. 0. 1. 0. 1. 0. 1. 0. 1. 1. 1. 1. 0. 0. 1. 1. 1. 1. 1. 0. 1.
 1. 0. 1. 0. 0. 1. 1. 1. 0. 0. 1. 1. 0. 0. 1. 1. 1. 1. 0. 0. 1. 0. 0. 0.
 1. 0. 1. 0. 1. 0. 0. 1. 1. 0. 0. 0. 1. 1. 0. 0. 1. 0. 1. 0. 0. 1. 1. 1.
 1.]</t>
  </si>
  <si>
    <t>[0. 1. 1. 0. 0. 1. 0. 1. 0. 1. 0. 1. 1. 1. 1. 0. 0. 1. 1. 0. 1. 1. 0. 1.
 1. 0. 1. 0. 0. 1. 1. 1. 0. 0. 1. 1. 0. 0. 1. 1. 0. 1. 0. 0. 1. 0. 0. 0.
 0. 0. 1. 0. 1. 0. 0. 1. 1. 0. 0. 0. 1. 1. 0. 0. 1. 0. 1. 0. 0. 1. 1. 1.
 1.]</t>
  </si>
  <si>
    <t>[0. 1. 1. 0. 0. 1. 0. 1. 0. 1. 0. 1. 1. 1. 1. 0. 0. 1. 1. 0. 1. 1. 0. 1.
 1. 0. 1. 0. 0. 1. 1. 1. 0. 1. 1. 1. 0. 0. 1. 1. 1. 1. 0. 0. 1. 0. 0. 0.
 1. 0. 1. 0. 1. 0. 0. 1. 1. 0. 0. 0. 1. 1. 0. 0. 1. 0. 1. 0. 0. 1. 1. 1.
 1.]</t>
  </si>
  <si>
    <t>[0. 1. 1. 0. 0. 1. 0. 1. 0. 1. 0. 1. 1. 0. 1. 0. 0. 1. 1. 0. 1. 1. 0. 1.
 1. 0. 1. 1. 0. 1. 1. 1. 0. 0. 1. 1. 0. 0. 1. 1. 0. 0. 0. 0. 1. 0. 0. 0.
 1. 0. 1. 0. 1. 0. 0. 1. 1. 0. 0. 0. 1. 1. 0. 0. 1. 0. 1. 0. 0. 1. 1. 1.
 1.]</t>
  </si>
  <si>
    <t>[0. 1. 1. 0. 0. 0. 0. 1. 0. 1. 0. 1. 1. 1. 1. 0. 0. 1. 1. 0. 1. 1. 0. 1.
 1. 0. 1. 0. 0. 1. 1. 1. 0. 0. 1. 1. 0. 0. 1. 1. 0. 1. 0. 0. 1. 0. 0. 0.
 1. 0. 1. 0. 1. 0. 0. 1. 1. 0. 0. 0. 1. 1. 0. 0. 1. 0. 1. 1. 0. 1. 1. 1.
 1.]</t>
  </si>
  <si>
    <t>[0. 1. 1. 0. 0. 1. 0. 1. 1. 1. 0. 1. 1. 1. 1. 0. 0. 1. 1. 0. 1. 1. 0. 1.
 1. 0. 1. 0. 0. 1. 1. 1. 0. 0. 1. 1. 0. 0. 0. 1. 0. 1. 0. 0. 1. 0. 0. 0.
 1. 0. 1. 0. 1. 0. 0. 1. 1. 0. 0. 0. 1. 1. 0. 0. 1. 0. 1. 0. 0. 1. 1. 1.
 1.]</t>
  </si>
  <si>
    <t>[0. 1. 1. 0. 0. 1. 0. 1. 1. 1. 0. 0. 1. 1. 1. 0. 0. 1. 1. 0. 1. 1. 0. 1.
 1. 0. 1. 0. 0. 1. 1. 1. 0. 0. 1. 1. 0. 0. 1. 1. 0. 1. 0. 0. 1. 0. 0. 0.
 1. 0. 1. 0. 1. 0. 0. 1. 1. 0. 0. 0. 1. 1. 0. 0. 1. 0. 1. 0. 0. 1. 1. 1.
 1.]</t>
  </si>
  <si>
    <t>[0. 1. 1. 0. 0. 1. 0. 1. 1. 1. 0. 1. 1. 1. 1. 1. 0. 1. 1. 0. 1. 1. 0. 1.
 1. 0. 1. 0. 0. 1. 1. 1. 0. 0. 1. 1. 0. 0. 0. 1. 0. 1. 0. 0. 1. 0. 0. 0.
 1. 0. 1. 0. 1. 0. 0. 1. 1. 0. 0. 0. 1. 1. 0. 0. 1. 0. 1. 0. 0. 1. 1. 1.
 1.]</t>
  </si>
  <si>
    <t>[0. 1. 1. 0. 0. 1. 0. 1. 0. 1. 0. 1. 1. 1. 1. 0. 0. 1. 1. 0. 1. 1. 0. 1.
 1. 0. 1. 0. 1. 1. 1. 1. 0. 0. 1. 1. 0. 0. 0. 1. 0. 1. 0. 0. 1. 0. 0. 0.
 1. 0. 1. 0. 1. 0. 0. 1. 1. 0. 0. 0. 1. 1. 0. 0. 1. 0. 1. 0. 0. 1. 1. 1.
 0.]</t>
  </si>
  <si>
    <t>[0. 1. 1. 0. 0. 1. 0. 1. 1. 1. 0. 1. 1. 1. 1. 0. 0. 1. 1. 0. 1. 1. 0. 1.
 1. 0. 1. 0. 0. 1. 1. 1. 0. 0. 0. 1. 0. 0. 0. 1. 0. 1. 0. 0. 1. 0. 0. 0.
 1. 0. 1. 0. 1. 0. 0. 1. 1. 0. 0. 0. 1. 1. 0. 0. 1. 0. 1. 0. 0. 1. 1. 1.
 1.]</t>
  </si>
  <si>
    <t>[0. 1. 1. 0. 0. 1. 0. 1. 1. 1. 0. 1. 1. 1. 1. 0. 1. 1. 1. 0. 1. 1. 0. 1.
 1. 0. 1. 0. 0. 1. 1. 1. 0. 0. 1. 1. 0. 0. 0. 1. 0. 1. 0. 0. 1. 0. 0. 0.
 1. 0. 1. 0. 1. 0. 0. 1. 1. 0. 0. 0. 1. 1. 0. 0. 1. 0. 1. 0. 0. 1. 1. 1.
 1.]</t>
  </si>
  <si>
    <t>[0. 1. 1. 0. 0. 0. 0. 1. 1. 1. 0. 1. 1. 1. 1. 0. 0. 1. 1. 0. 1. 1. 0. 1.
 1. 0. 1. 0. 0. 1. 1. 1. 0. 0. 0. 1. 0. 0. 0. 1. 0. 1. 0. 0. 1. 0. 0. 0.
 1. 0. 1. 0. 1. 0. 0. 1. 1. 0. 0. 0. 1. 0. 0. 0. 1. 0. 1. 0. 0. 1. 1. 1.
 1.]</t>
  </si>
  <si>
    <t>[0. 1. 1. 0. 0. 1. 0. 1. 1. 1. 0. 1. 1. 1. 1. 0. 0. 1. 1. 0. 1. 1. 0. 1.
 1. 0. 1. 0. 0. 1. 1. 1. 0. 0. 1. 1. 0. 0. 0. 1. 0. 1. 0. 0. 1. 0. 0. 0.
 1. 0. 1. 0. 1. 0. 0. 1. 1. 0. 0. 0. 1. 1. 0. 0. 1. 0. 1. 0. 0. 1. 1. 1.
 0.]</t>
  </si>
  <si>
    <t>[0. 1. 1. 0. 0. 1. 0. 1. 1. 1. 0. 1. 1. 1. 1. 0. 0. 1. 1. 0. 1. 1. 0. 1.
 1. 0. 1. 0. 0. 1. 1. 1. 0. 0. 1. 1. 0. 0. 1. 1. 0. 0. 0. 0. 1. 0. 0. 0.
 1. 0. 1. 0. 1. 0. 0. 1. 1. 0. 0. 0. 1. 1. 0. 0. 1. 0. 1. 0. 0. 1. 1. 1.
 1.]</t>
  </si>
  <si>
    <t>[0. 1. 1. 0. 0. 1. 0. 1. 1. 1. 0. 1. 1. 1. 1. 0. 0. 1. 1. 0. 1. 1. 0. 1.
 1. 0. 1. 0. 0. 1. 1. 1. 0. 0. 0. 1. 0. 0. 0. 0. 0. 0. 0. 0. 1. 0. 0. 0.
 1. 0. 1. 0. 1. 0. 0. 1. 1. 0. 0. 0. 1. 1. 0. 0. 1. 0. 1. 1. 0. 1. 1. 1.
 1.]</t>
  </si>
  <si>
    <t>[0. 1. 1. 0. 0. 1. 0. 1. 1. 1. 1. 1. 1. 1. 1. 0. 0. 1. 1. 0. 1. 1. 0. 1.
 1. 0. 1. 0. 0. 1. 1. 1. 0. 1. 0. 1. 0. 0. 1. 1. 0. 1. 0. 0. 1. 0. 0. 0.
 1. 0. 1. 0. 1. 0. 0. 1. 1. 0. 0. 0. 1. 1. 0. 0. 1. 0. 1. 0. 0. 1. 1. 1.
 1.]</t>
  </si>
  <si>
    <t>[0. 1. 1. 0. 0. 1. 0. 1. 1. 1. 0. 1. 1. 1. 1. 0. 0. 1. 1. 0. 1. 1. 0. 1.
 1. 0. 1. 0. 0. 1. 1. 1. 0. 1. 1. 1. 0. 0. 0. 1. 0. 1. 0. 0. 1. 0. 0. 0.
 1. 0. 1. 0. 1. 0. 0. 1. 1. 0. 0. 0. 1. 1. 0. 0. 1. 0. 1. 0. 0. 1. 1. 1.
 1.]</t>
  </si>
  <si>
    <t>[0. 1. 1. 0. 0. 1. 0. 1. 1. 1. 1. 1. 1. 1. 1. 0. 0. 1. 1. 0. 1. 1. 0. 1.
 1. 0. 1. 0. 0. 1. 1. 1. 0. 1. 1. 1. 0. 0. 1. 1. 0. 1. 0. 0. 1. 0. 0. 0.
 1. 0. 1. 0. 1. 0. 0. 1. 1. 0. 0. 0. 1. 1. 0. 0. 1. 0. 1. 0. 0. 1. 1. 1.
 1.]</t>
  </si>
  <si>
    <t>[0. 1. 1. 0. 0. 1. 0. 1. 1. 1. 0. 1. 1. 1. 1. 0. 0. 1. 1. 0. 1. 1. 0. 1.
 1. 0. 1. 0. 0. 1. 1. 1. 0. 1. 0. 1. 0. 0. 0. 1. 0. 1. 0. 0. 1. 0. 0. 0.
 0. 0. 1. 0. 1. 0. 0. 1. 1. 0. 0. 0. 1. 1. 0. 0. 1. 0. 1. 0. 0. 1. 1. 1.
 1.]</t>
  </si>
  <si>
    <t>[0. 1. 1. 0. 0. 1. 0. 1. 1. 1. 0. 1. 1. 1. 1. 0. 0. 1. 1. 0. 1. 1. 0. 1.
 1. 0. 1. 0. 0. 1. 1. 1. 0. 1. 1. 1. 0. 0. 1. 1. 0. 1. 0. 0. 1. 0. 0. 0.
 1. 0. 1. 0. 1. 0. 0. 1. 1. 0. 0. 0. 1. 1. 0. 0. 1. 0. 1. 0. 0. 1. 1. 1.
 1.]</t>
  </si>
  <si>
    <t>[0. 1. 1. 0. 0. 1. 0. 1. 1. 1. 1. 1. 1. 1. 1. 0. 0. 1. 1. 0. 1. 1. 0. 1.
 1. 0. 1. 0. 0. 1. 1. 1. 0. 0. 1. 1. 0. 0. 1. 1. 0. 1. 0. 0. 1. 0. 0. 0.
 1. 0. 1. 0. 1. 0. 0. 1. 1. 0. 0. 0. 1. 1. 0. 0. 1. 0. 1. 0. 0. 1. 1. 1.
 1.]</t>
  </si>
  <si>
    <t>[0. 1. 1. 0. 0. 1. 0. 1. 1. 1. 1. 1. 1. 1. 1. 0. 0. 1. 1. 0. 1. 1. 0. 1.
 1. 0. 1. 0. 0. 1. 1. 1. 0. 0. 1. 1. 0. 0. 0. 1. 0. 1. 0. 0. 1. 0. 0. 0.
 1. 0. 1. 0. 1. 0. 0. 1. 1. 0. 0. 0. 1. 1. 0. 0. 1. 0. 1. 0. 0. 1. 1. 1.
 1.]</t>
  </si>
  <si>
    <t>[0. 1. 1. 0. 0. 1. 0. 1. 1. 1. 0. 1. 1. 0. 1. 0. 0. 1. 1. 0. 1. 1. 0. 1.
 1. 0. 1. 0. 0. 1. 1. 1. 0. 0. 0. 1. 0. 0. 0. 0. 0. 1. 0. 0. 1. 0. 0. 0.
 1. 0. 1. 0. 1. 0. 0. 1. 1. 0. 0. 0. 1. 1. 0. 0. 1. 0. 1. 0. 0. 1. 1. 1.
 1.]</t>
  </si>
  <si>
    <t>[0. 1. 1. 0. 0. 1. 0. 1. 1. 1. 1. 1. 1. 1. 1. 0. 0. 1. 1. 0. 1. 1. 0. 1.
 1. 0. 1. 0. 0. 1. 1. 1. 0. 1. 1. 1. 0. 0. 0. 1. 0. 1. 0. 0. 1. 0. 0. 0.
 1. 0. 1. 0. 1. 0. 0. 1. 1. 0. 0. 0. 1. 1. 0. 0. 1. 0. 1. 0. 0. 1. 1. 1.
 1.]</t>
  </si>
  <si>
    <t>[0. 1. 1. 0. 0. 1. 0. 1. 1. 1. 1. 1. 1. 1. 1. 0. 0. 1. 1. 0. 1. 0. 0. 1.
 1. 0. 1. 0. 0. 1. 1. 1. 0. 0. 1. 1. 0. 0. 1. 1. 0. 1. 0. 0. 1. 0. 0. 0.
 1. 0. 1. 0. 1. 0. 0. 1. 1. 0. 0. 0. 1. 1. 0. 0. 1. 0. 1. 0. 0. 1. 1. 1.
 1.]</t>
  </si>
  <si>
    <t>[0. 1. 1. 0. 0. 1. 0. 1. 1. 1. 1. 1. 1. 1. 1. 0. 0. 0. 1. 0. 1. 1. 0. 1.
 1. 0. 1. 0. 0. 1. 1. 1. 0. 1. 0. 1. 0. 0. 1. 1. 0. 1. 0. 0. 1. 0. 0. 0.
 1. 0. 1. 0. 1. 0. 0. 1. 1. 0. 0. 0. 1. 1. 0. 0. 1. 0. 1. 0. 0. 1. 1. 1.
 1.]</t>
  </si>
  <si>
    <t>[0. 1. 1. 0. 0. 1. 0. 1. 1. 1. 1. 1. 1. 1. 1. 0. 0. 1. 1. 0. 1. 1. 0. 1.
 1. 0. 1. 0. 0. 1. 1. 1. 0. 1. 1. 1. 0. 0. 0. 1. 0. 1. 0. 0. 1. 0. 0. 0.
 1. 0. 1. 0. 1. 0. 0. 1. 1. 0. 0. 0. 1. 0. 0. 0. 1. 0. 1. 0. 0. 1. 1. 1.
 1.]</t>
  </si>
  <si>
    <t>[0. 0. 1. 0. 0. 1. 0. 1. 1. 1. 1. 1. 1. 1. 1. 0. 0. 1. 1. 0. 1. 1. 0. 1.
 1. 0. 1. 0. 0. 1. 1. 1. 0. 1. 1. 1. 0. 0. 1. 1. 0. 1. 0. 0. 1. 0. 0. 0.
 1. 0. 1. 0. 1. 0. 0. 1. 1. 0. 0. 0. 1. 1. 0. 0. 1. 0. 1. 0. 0. 1. 1. 1.
 1.]</t>
  </si>
  <si>
    <t>[0. 1. 1. 0. 0. 1. 0. 1. 1. 1. 1. 1. 1. 1. 1. 0. 0. 1. 1. 0. 1. 1. 0. 1.
 1. 0. 1. 0. 0. 1. 1. 0. 0. 1. 1. 1. 0. 0. 0. 1. 0. 1. 0. 0. 1. 0. 0. 0.
 1. 0. 1. 0. 1. 0. 0. 1. 1. 0. 0. 0. 1. 1. 0. 0. 1. 0. 1. 0. 0. 1. 1. 1.
 1.]</t>
  </si>
  <si>
    <t>[0. 1. 1. 0. 0. 1. 0. 1. 1. 1. 0. 1. 1. 1. 1. 0. 0. 1. 1. 0. 1. 1. 0. 1.
 1. 0. 1. 0. 0. 1. 1. 1. 0. 1. 1. 1. 0. 0. 0. 1. 0. 1. 0. 0. 1. 0. 0. 0.
 1. 0. 1. 0. 1. 0. 0. 1. 1. 0. 0. 0. 1. 1. 0. 1. 1. 0. 1. 0. 0. 1. 1. 1.
 1.]</t>
  </si>
  <si>
    <t>[0. 1. 1. 0. 0. 1. 0. 1. 1. 1. 0. 1. 1. 1. 1. 0. 0. 1. 1. 0. 1. 1. 0. 1.
 1. 0. 1. 0. 0. 1. 1. 1. 0. 1. 0. 1. 0. 0. 0. 1. 0. 1. 0. 0. 1. 0. 0. 0.
 1. 0. 1. 0. 1. 0. 0. 1. 0. 0. 0. 0. 1. 1. 0. 0. 1. 0. 1. 0. 0. 1. 1. 1.
 1.]</t>
  </si>
  <si>
    <t>[0. 1. 1. 0. 0. 1. 0. 1. 1. 1. 0. 1. 1. 1. 1. 0. 0. 1. 1. 0. 1. 1. 0. 1.
 1. 0. 1. 0. 0. 1. 1. 1. 0. 1. 0. 1. 0. 0. 1. 1. 0. 1. 0. 0. 1. 0. 0. 0.
 1. 0. 1. 0. 1. 0. 0. 1. 1. 0. 0. 0. 1. 1. 0. 0. 1. 0. 1. 0. 0. 1. 1. 1.
 1.]</t>
  </si>
  <si>
    <t>[0. 1. 1. 0. 0. 1. 0. 1. 1. 1. 0. 1. 1. 1. 1. 0. 0. 1. 1. 0. 1. 1. 0. 1.
 1. 0. 1. 0. 0. 1. 1. 1. 0. 1. 0. 1. 0. 0. 0. 1. 0. 1. 0. 0. 1. 0. 0. 0.
 1. 0. 1. 0. 1. 0. 0. 1. 1. 0. 0. 0. 1. 1. 0. 0. 1. 0. 1. 0. 0. 1. 1. 1.
 1.]</t>
  </si>
  <si>
    <t>[0. 1. 1. 0. 0. 1. 0. 1. 0. 1. 0. 1. 1. 1. 1. 1. 0. 1. 1. 1. 1. 1. 0. 1.
 1. 0. 1. 0. 0. 1. 1. 1. 0. 1. 1. 1. 0. 0. 0. 1. 0. 1. 0. 0. 1. 0. 0. 0.
 1. 0. 1. 0. 1. 0. 0. 1. 1. 0. 0. 0. 1. 1. 0. 0. 1. 0. 1. 0. 0. 1. 1. 1.
 1.]</t>
  </si>
  <si>
    <t>[0. 1. 1. 0. 0. 1. 0. 1. 1. 1. 0. 1. 1. 1. 1. 0. 0. 1. 1. 0. 1. 1. 0. 1.
 1. 0. 1. 0. 0. 1. 1. 1. 0. 1. 1. 1. 1. 0. 0. 1. 0. 1. 0. 0. 1. 0. 0. 0.
 1. 0. 1. 0. 1. 0. 0. 1. 1. 0. 0. 0. 1. 1. 0. 0. 1. 0. 1. 0. 0. 1. 1. 1.
 1.]</t>
  </si>
  <si>
    <t>[0. 1. 1. 0. 0. 1. 0. 1. 1. 1. 0. 1. 1. 1. 1. 0. 0. 1. 1. 0. 1. 1. 0. 1.
 1. 0. 1. 0. 0. 1. 1. 1. 1. 1. 1. 1. 0. 0. 0. 1. 0. 1. 0. 0. 1. 0. 0. 0.
 1. 0. 1. 0. 1. 0. 0. 1. 1. 0. 0. 0. 1. 1. 0. 0. 1. 0. 1. 0. 0. 1. 1. 1.
 1.]</t>
  </si>
  <si>
    <t>[0. 1. 1. 0. 0. 1. 0. 1. 1. 1. 0. 1. 1. 1. 0. 0. 0. 1. 1. 0. 1. 1. 0. 1.
 1. 0. 1. 0. 0. 0. 1. 1. 0. 1. 1. 1. 0. 0. 0. 1. 0. 1. 0. 0. 1. 0. 0. 0.
 1. 0. 1. 0. 1. 0. 0. 1. 1. 0. 0. 0. 1. 1. 0. 0. 1. 0. 1. 0. 0. 1. 1. 1.
 1.]</t>
  </si>
  <si>
    <t>[0. 1. 1. 0. 0. 1. 0. 1. 1. 1. 0. 1. 1. 1. 1. 0. 0. 1. 1. 0. 1. 1. 0. 1.
 1. 0. 1. 0. 0. 1. 1. 1. 0. 1. 1. 1. 0. 0. 0. 0. 0. 1. 0. 0. 1. 0. 0. 0.
 1. 0. 1. 0. 1. 0. 0. 1. 1. 0. 0. 0. 1. 1. 0. 0. 1. 0. 1. 0. 0. 1. 1. 1.
 1.]</t>
  </si>
  <si>
    <t>[0. 1. 1. 0. 0. 1. 0. 1. 1. 1. 0. 1. 1. 0. 1. 0. 0. 1. 1. 0. 1. 1. 0. 1.
 1. 0. 1. 0. 0. 1. 1. 1. 0. 1. 0. 1. 0. 0. 0. 1. 0. 1. 0. 0. 1. 0. 0. 0.
 1. 0. 1. 0. 1. 0. 0. 1. 1. 0. 0. 0. 1. 1. 0. 0. 1. 0. 1. 0. 0. 1. 1. 1.
 1.]</t>
  </si>
  <si>
    <t>[0. 1. 1. 0. 0. 1. 0. 1. 1. 1. 0. 1. 1. 1. 1. 0. 0. 1. 1. 0. 1. 1. 0. 1.
 1. 0. 1. 0. 0. 1. 1. 1. 0. 1. 0. 0. 0. 0. 0. 1. 0. 1. 0. 0. 1. 0. 0. 0.
 1. 0. 0. 0. 1. 0. 0. 1. 1. 0. 0. 0. 1. 1. 0. 1. 1. 0. 1. 1. 0. 1. 1. 1.
 1.]</t>
  </si>
  <si>
    <t>[1. 1. 1. 0. 1. 0. 1. 1. 0. 1. 0. 1. 1. 0. 1. 0. 1. 0. 0. 1. 1. 1. 0. 1.
 0. 1. 0. 0. 0. 1. 0. 0. 0. 1. 1. 0. 1. 0. 0. 1. 0. 1. 1. 1. 1. 1. 1. 0.
 1. 1. 1. 1. 1. 0. 0. 1. 1. 1. 1. 1. 1. 0. 0. 0. 1. 1. 1. 0. 1. 0. 0. 0.
 1.]</t>
  </si>
  <si>
    <t>[1. 0. 0. 1. 0. 0. 0. 1. 1. 0. 0. 0. 0. 0. 1. 1. 1. 0. 0. 0. 1. 0. 0. 1.
 0. 0. 1. 1. 1. 0. 0. 1. 1. 1. 0. 1. 1. 1. 0. 1. 0. 1. 0. 0. 0. 0. 0. 1.
 1. 0. 0. 0. 1. 0. 0. 1. 0. 1. 0. 0. 1. 1. 1. 0. 0. 1. 1. 0. 1. 0. 1. 1.
 1.]</t>
  </si>
  <si>
    <t>[1. 0. 0. 1. 0. 0. 0. 1. 1. 0. 0. 0. 0. 0. 1. 1. 1. 0. 0. 0. 1. 0. 0. 1.
 1. 0. 1. 1. 1. 0. 0. 1. 1. 1. 0. 1. 1. 1. 0. 1. 0. 1. 1. 0. 0. 0. 0. 1.
 1. 0. 0. 0. 1. 0. 0. 1. 0. 1. 0. 0. 1. 1. 1. 0. 0. 1. 0. 0. 1. 0. 1. 1.
 1.]</t>
  </si>
  <si>
    <t>[1. 0. 0. 1. 0. 0. 0. 1. 0. 0. 0. 0. 0. 0. 1. 1. 1. 0. 0. 0. 0. 0. 0. 1.
 0. 0. 1. 1. 1. 0. 0. 1. 1. 1. 0. 1. 1. 1. 0. 1. 0. 1. 1. 0. 0. 0. 0. 1.
 1. 0. 0. 0. 1. 0. 0. 1. 0. 1. 0. 0. 1. 1. 1. 0. 1. 1. 0. 0. 1. 0. 1. 1.
 1.]</t>
  </si>
  <si>
    <t>[1. 0. 0. 1. 0. 0. 0. 1. 1. 0. 0. 0. 0. 0. 1. 1. 1. 0. 0. 0. 1. 0. 0. 1.
 0. 0. 0. 1. 1. 1. 0. 1. 1. 1. 0. 1. 1. 1. 0. 1. 0. 1. 1. 0. 0. 0. 0. 1.
 1. 0. 0. 0. 1. 0. 0. 1. 0. 1. 0. 0. 1. 1. 1. 0. 0. 1. 0. 0. 1. 0. 1. 1.
 1.]</t>
  </si>
  <si>
    <t>[1. 0. 0. 0. 0. 0. 0. 1. 0. 0. 0. 0. 0. 0. 1. 1. 1. 0. 0. 0. 1. 0. 0. 1.
 1. 0. 1. 1. 1. 0. 0. 1. 1. 1. 0. 1. 1. 1. 0. 1. 0. 1. 1. 0. 0. 0. 0. 1.
 1. 0. 0. 0. 1. 0. 0. 1. 0. 1. 0. 0. 1. 1. 1. 0. 0. 1. 0. 0. 1. 0. 1. 0.
 1.]</t>
  </si>
  <si>
    <t>[1. 0. 0. 1. 0. 0. 0. 1. 0. 0. 0. 0. 0. 0. 1. 1. 1. 0. 0. 0. 1. 0. 0. 1.
 1. 0. 1. 1. 1. 0. 0. 1. 1. 1. 0. 1. 1. 1. 0. 1. 0. 1. 1. 0. 0. 0. 0. 1.
 1. 0. 0. 0. 1. 0. 0. 1. 0. 1. 0. 0. 1. 1. 1. 0. 0. 1. 0. 0. 1. 0. 1. 0.
 1.]</t>
  </si>
  <si>
    <t>[1. 0. 0. 1. 0. 0. 0. 1. 0. 0. 0. 0. 0. 0. 1. 1. 1. 0. 0. 0. 1. 0. 0. 1.
 1. 0. 1. 1. 1. 0. 0. 0. 1. 1. 0. 1. 1. 1. 1. 1. 0. 1. 1. 0. 0. 0. 0. 1.
 1. 0. 0. 0. 1. 0. 0. 1. 0. 1. 0. 0. 1. 1. 1. 0. 0. 1. 0. 0. 1. 0. 1. 1.
 1.]</t>
  </si>
  <si>
    <t>[1. 0. 0. 1. 0. 0. 0. 1. 0. 0. 0. 0. 0. 0. 1. 1. 1. 1. 0. 0. 1. 0. 0. 1.
 1. 0. 1. 1. 1. 0. 0. 1. 1. 1. 0. 1. 1. 1. 0. 1. 0. 1. 1. 0. 0. 0. 0. 1.
 1. 0. 0. 0. 1. 0. 0. 1. 0. 1. 0. 0. 1. 1. 1. 0. 0. 1. 0. 0. 1. 0. 1. 0.
 1.]</t>
  </si>
  <si>
    <t>[1. 0. 1. 1. 0. 0. 0. 1. 0. 0. 0. 0. 0. 0. 1. 1. 1. 0. 0. 0. 1. 0. 0. 1.
 1. 0. 1. 1. 1. 0. 0. 1. 1. 1. 1. 1. 1. 1. 0. 1. 0. 1. 1. 0. 0. 0. 0. 1.
 1. 0. 0. 0. 1. 0. 0. 1. 0. 1. 0. 0. 1. 1. 0. 0. 0. 1. 0. 0. 1. 0. 1. 0.
 1.]</t>
  </si>
  <si>
    <t>[1. 0. 0. 1. 0. 0. 0. 1. 0. 0. 1. 0. 0. 0. 1. 1. 1. 0. 0. 0. 1. 0. 0. 1.
 1. 0. 1. 1. 1. 0. 0. 1. 1. 1. 0. 1. 1. 1. 0. 1. 1. 1. 1. 0. 0. 0. 0. 1.
 1. 0. 0. 0. 1. 0. 0. 1. 0. 1. 0. 0. 1. 1. 1. 0. 0. 1. 0. 0. 1. 0. 1. 0.
 1.]</t>
  </si>
  <si>
    <t>[1. 0. 0. 1. 0. 0. 0. 1. 0. 0. 0. 0. 0. 0. 1. 1. 1. 0. 0. 0. 1. 0. 0. 1.
 1. 0. 1. 1. 1. 0. 0. 1. 1. 1. 0. 1. 1. 1. 0. 0. 1. 1. 1. 0. 0. 0. 0. 1.
 1. 0. 0. 0. 1. 0. 0. 1. 0. 1. 0. 0. 1. 1. 1. 0. 0. 1. 0. 0. 1. 0. 1. 1.
 1.]</t>
  </si>
  <si>
    <t>[1. 0. 0. 1. 0. 0. 0. 1. 0. 0. 0. 0. 0. 0. 1. 1. 1. 0. 0. 0. 1. 0. 0. 1.
 1. 0. 1. 1. 1. 0. 0. 1. 1. 1. 0. 1. 1. 1. 0. 1. 1. 1. 1. 0. 0. 0. 0. 1.
 1. 0. 0. 0. 1. 0. 0. 1. 0. 1. 0. 0. 1. 1. 1. 0. 0. 1. 0. 0. 1. 0. 1. 1.
 1.]</t>
  </si>
  <si>
    <t>[1. 0. 0. 1. 0. 0. 0. 1. 0. 0. 0. 0. 0. 0. 1. 1. 1. 0. 0. 0. 1. 0. 0. 1.
 1. 0. 1. 1. 1. 0. 0. 1. 1. 1. 0. 1. 1. 0. 0. 1. 0. 1. 1. 0. 0. 0. 0. 1.
 1. 0. 0. 0. 1. 0. 0. 1. 1. 1. 0. 1. 0. 1. 0. 0. 0. 1. 0. 0. 1. 1. 1. 0.
 1.]</t>
  </si>
  <si>
    <t>[1. 0. 0. 0. 0. 0. 0. 1. 0. 0. 0. 0. 0. 0. 1. 1. 1. 0. 0. 0. 1. 0. 0. 1.
 1. 0. 1. 1. 1. 0. 0. 1. 1. 1. 0. 1. 1. 0. 0. 1. 0. 1. 1. 0. 0. 0. 0. 1.
 1. 0. 0. 0. 1. 0. 0. 1. 0. 1. 0. 1. 0. 1. 0. 0. 0. 1. 0. 0. 1. 1. 1. 0.
 1.]</t>
  </si>
  <si>
    <t>[1. 0. 0. 1. 0. 0. 0. 1. 0. 0. 0. 0. 0. 0. 1. 1. 1. 0. 0. 0. 1. 0. 0. 1.
 1. 0. 1. 1. 0. 0. 0. 1. 1. 1. 0. 1. 1. 0. 0. 1. 0. 1. 0. 0. 1. 0. 0. 1.
 1. 0. 0. 0. 1. 0. 0. 1. 0. 1. 0. 1. 0. 1. 0. 0. 0. 1. 0. 0. 1. 1. 1. 0.
 1.]</t>
  </si>
  <si>
    <t>[1. 0. 0. 1. 0. 0. 0. 1. 0. 0. 0. 0. 0. 0. 1. 1. 1. 0. 0. 0. 1. 0. 0. 1.
 1. 0. 1. 1. 1. 0. 0. 1. 1. 1. 0. 1. 1. 0. 0. 1. 0. 1. 1. 0. 1. 0. 0. 1.
 1. 0. 0. 0. 1. 0. 0. 1. 0. 1. 0. 1. 0. 1. 0. 0. 0. 1. 0. 0. 1. 1. 1. 0.
 1.]</t>
  </si>
  <si>
    <t>[1. 0. 0. 1. 0. 0. 0. 1. 0. 0. 0. 0. 0. 0. 1. 1. 1. 0. 0. 0. 1. 0. 0. 1.
 1. 0. 1. 1. 0. 0. 0. 1. 1. 1. 0. 1. 1. 0. 0. 1. 0. 1. 1. 0. 0. 0. 0. 1.
 1. 0. 0. 0. 1. 0. 0. 1. 0. 1. 0. 1. 1. 1. 0. 0. 0. 1. 0. 0. 1. 1. 1. 0.
 1.]</t>
  </si>
  <si>
    <t>[1. 0. 0. 1. 0. 0. 0. 1. 0. 0. 0. 0. 0. 0. 1. 1. 1. 0. 0. 0. 1. 0. 0. 1.
 1. 0. 1. 1. 0. 0. 0. 1. 1. 1. 0. 1. 1. 0. 0. 1. 1. 1. 1. 0. 0. 0. 0. 1.
 1. 0. 1. 0. 1. 0. 0. 1. 1. 1. 0. 1. 1. 1. 0. 0. 0. 1. 0. 0. 1. 1. 1. 0.
 1.]</t>
  </si>
  <si>
    <t>[1. 0. 0. 1. 0. 0. 0. 1. 0. 0. 0. 0. 0. 0. 1. 1. 1. 0. 0. 0. 1. 0. 0. 1.
 1. 0. 1. 1. 0. 0. 0. 1. 1. 1. 0. 1. 1. 0. 0. 1. 0. 1. 1. 0. 0. 0. 0. 1.
 1. 0. 0. 0. 1. 0. 0. 1. 1. 1. 0. 1. 0. 1. 0. 0. 0. 1. 0. 0. 1. 1. 1. 0.
 1.]</t>
  </si>
  <si>
    <t>[1. 0. 0. 1. 0. 0. 0. 1. 0. 0. 0. 0. 0. 0. 1. 1. 1. 0. 0. 0. 1. 0. 0. 1.
 1. 0. 1. 1. 0. 0. 0. 1. 1. 1. 0. 1. 1. 0. 0. 1. 0. 1. 1. 0. 0. 0. 0. 1.
 1. 0. 0. 0. 1. 0. 0. 1. 0. 1. 0. 1. 0. 1. 0. 0. 0. 1. 0. 0. 1. 1. 1. 0.
 1.]</t>
  </si>
  <si>
    <t>[1. 0. 0. 1. 0. 0. 0. 1. 0. 0. 0. 0. 0. 0. 1. 1. 1. 0. 0. 0. 1. 0. 0. 1.
 1. 0. 1. 1. 1. 0. 0. 1. 1. 1. 0. 1. 1. 0. 0. 1. 0. 1. 1. 0. 0. 0. 0. 1.
 1. 0. 1. 0. 1. 0. 0. 1. 0. 1. 0. 0. 1. 1. 0. 0. 0. 1. 0. 0. 1. 1. 1. 0.
 1.]</t>
  </si>
  <si>
    <t>[1. 0. 1. 1. 0. 0. 0. 1. 0. 0. 0. 0. 0. 0. 1. 1. 1. 0. 0. 0. 1. 0. 0. 1.
 1. 0. 1. 1. 0. 0. 0. 1. 1. 1. 0. 1. 0. 0. 0. 1. 0. 1. 1. 0. 0. 0. 0. 1.
 1. 0. 0. 0. 1. 0. 0. 1. 0. 1. 0. 1. 1. 1. 0. 0. 0. 1. 0. 0. 1. 1. 1. 0.
 1.]</t>
  </si>
  <si>
    <t>[1. 0. 0. 1. 0. 0. 0. 1. 0. 0. 0. 0. 0. 0. 1. 1. 1. 0. 0. 0. 1. 0. 0. 1.
 1. 0. 1. 1. 1. 0. 0. 1. 1. 1. 0. 1. 1. 0. 0. 1. 0. 1. 1. 0. 0. 0. 0. 1.
 1. 0. 0. 0. 1. 0. 0. 1. 0. 1. 0. 1. 0. 1. 0. 0. 0. 1. 0. 0. 1. 1. 1. 0.
 1.]</t>
  </si>
  <si>
    <t>[1. 0. 0. 1. 0. 0. 0. 1. 0. 0. 0. 0. 0. 0. 1. 1. 1. 0. 0. 0. 1. 0. 0. 1.
 1. 0. 1. 1. 0. 0. 0. 1. 1. 1. 0. 1. 1. 0. 0. 1. 0. 1. 1. 0. 0. 0. 0. 1.
 1. 0. 1. 0. 1. 0. 0. 1. 1. 1. 0. 0. 1. 1. 0. 0. 0. 1. 0. 0. 1. 1. 1. 0.
 1.]</t>
  </si>
  <si>
    <t>[1. 0. 0. 1. 0. 0. 0. 1. 0. 0. 0. 0. 0. 0. 1. 1. 1. 0. 0. 0. 1. 0. 0. 1.
 1. 0. 1. 1. 0. 0. 0. 0. 1. 1. 0. 1. 1. 0. 1. 1. 0. 1. 1. 0. 0. 0. 0. 1.
 1. 0. 0. 0. 1. 0. 0. 1. 0. 1. 0. 0. 1. 1. 0. 0. 0. 1. 0. 0. 1. 1. 1. 0.
 1.]</t>
  </si>
  <si>
    <t>[1. 0. 0. 1. 0. 0. 0. 1. 0. 0. 0. 0. 0. 0. 1. 1. 1. 0. 0. 0. 1. 0. 0. 1.
 1. 0. 1. 1. 0. 0. 0. 0. 1. 1. 0. 1. 1. 0. 0. 1. 0. 1. 1. 0. 0. 0. 0. 1.
 1. 0. 1. 0. 1. 0. 0. 1. 1. 1. 0. 0. 1. 1. 0. 0. 0. 1. 0. 0. 1. 1. 1. 0.
 1.]</t>
  </si>
  <si>
    <t>[1. 0. 0. 1. 0. 0. 0. 1. 0. 0. 0. 0. 0. 0. 1. 0. 1. 0. 0. 0. 1. 0. 0. 1.
 1. 1. 1. 1. 0. 0. 0. 0. 1. 1. 0. 1. 1. 0. 0. 1. 0. 1. 1. 0. 0. 0. 0. 1.
 1. 0. 0. 0. 1. 0. 0. 1. 0. 1. 0. 0. 1. 1. 1. 0. 0. 1. 0. 0. 1. 0. 1. 0.
 1.]</t>
  </si>
  <si>
    <t>[1. 0. 0. 1. 0. 0. 0. 1. 0. 0. 0. 0. 0. 1. 1. 0. 1. 0. 0. 0. 1. 0. 0. 1.
 1. 1. 1. 1. 0. 0. 0. 1. 1. 1. 0. 1. 1. 0. 0. 1. 0. 1. 1. 0. 0. 0. 0. 1.
 1. 0. 1. 0. 1. 0. 0. 1. 0. 1. 0. 0. 1. 1. 1. 0. 0. 1. 0. 0. 1. 0. 1. 0.
 1.]</t>
  </si>
  <si>
    <t>[1. 0. 0. 1. 0. 0. 0. 1. 0. 0. 1. 0. 0. 0. 1. 0. 1. 0. 0. 0. 1. 0. 0. 1.
 1. 1. 1. 1. 0. 0. 0. 1. 1. 1. 0. 1. 1. 0. 0. 1. 1. 1. 1. 0. 0. 0. 0. 1.
 1. 0. 1. 0. 1. 0. 0. 1. 0. 1. 0. 0. 1. 1. 1. 0. 0. 1. 0. 0. 1. 0. 1. 0.
 1.]</t>
  </si>
  <si>
    <t>[1. 0. 0. 1. 0. 0. 0. 1. 0. 0. 0. 0. 0. 0. 1. 0. 1. 0. 0. 0. 1. 0. 0. 1.
 1. 1. 1. 1. 0. 0. 0. 0. 1. 1. 0. 1. 1. 0. 0. 1. 1. 1. 1. 0. 0. 0. 0. 1.
 1. 0. 1. 0. 1. 0. 0. 1. 0. 1. 0. 0. 1. 1. 1. 0. 0. 1. 0. 0. 1. 0. 1. 0.
 1.]</t>
  </si>
  <si>
    <t>[1. 1. 0. 1. 0. 0. 0. 1. 0. 0. 0. 0. 0. 1. 1. 0. 1. 0. 0. 0. 1. 0. 0. 1.
 1. 1. 1. 1. 1. 0. 0. 0. 1. 1. 0. 1. 1. 0. 0. 1. 1. 1. 1. 0. 0. 0. 0. 1.
 1. 0. 1. 0. 1. 0. 0. 1. 0. 1. 0. 0. 1. 1. 0. 1. 0. 1. 0. 0. 1. 0. 1. 0.
 1.]</t>
  </si>
  <si>
    <t>[0. 1. 1. 0. 1. 0. 1. 0. 1. 0. 0. 0. 1. 1. 1. 1. 0. 1. 1. 1. 0. 0. 0. 1.
 1. 1. 0. 1. 1. 1. 0. 1. 1. 0. 1. 1. 0. 1. 1. 0. 1. 0. 1. 0. 1. 0. 0. 1.
 1. 0. 0. 1. 1. 1. 0. 1. 1. 1. 0. 0. 1. 0. 0. 1. 1. 1. 0. 1. 0. 1. 1. 0.
 1.]</t>
  </si>
  <si>
    <t>[1. 1. 0. 1. 0. 1. 1. 0. 0. 0. 0. 1. 0. 1. 0. 1. 0. 1. 0. 1. 1. 1. 1. 0.
 1. 0. 0. 1. 0. 1. 0. 0. 0. 0. 1. 1. 0. 1. 0. 1. 1. 1. 0. 1. 1. 1. 0. 0.
 0. 1. 1. 1. 0. 0. 1. 1. 0. 1. 0. 1. 1. 1. 1. 1. 0. 1. 0. 0. 1. 0. 1. 0.
 0. 1. 1. 1. 0. 0. 0. 1. 1. 1. 1. 1. 0. 1. 1. 0. 0. 0. 0. 1. 1. 1. 1. 0.
 0. 0. 1. 1. 0. 1. 1. 0. 0. 1. 1. 1. 0. 0. 1. 0. 1. 1. 0. 1. 0. 0. 0.]</t>
  </si>
  <si>
    <t>[1. 1. 1. 1. 0. 1. 1. 0. 0. 0. 0. 1. 0. 1. 0. 1. 0. 1. 0. 1. 1. 1. 1. 0.
 1. 0. 0. 1. 0. 1. 0. 0. 0. 0. 1. 1. 0. 1. 0. 0. 1. 1. 0. 1. 1. 1. 0. 0.
 0. 1. 1. 1. 0. 0. 1. 1. 0. 1. 0. 1. 1. 1. 1. 1. 0. 0. 0. 0. 1. 0. 1. 0.
 0. 1. 1. 1. 0. 0. 0. 1. 1. 1. 1. 1. 0. 1. 1. 0. 0. 0. 0. 1. 1. 1. 1. 0.
 1. 0. 1. 1. 0. 1. 1. 0. 0. 1. 1. 1. 0. 0. 1. 0. 1. 1. 0. 1. 0. 0. 0.]</t>
  </si>
  <si>
    <t>[1. 0. 0. 1. 0. 1. 1. 0. 1. 0. 0. 1. 0. 1. 0. 1. 0. 1. 0. 1. 1. 1. 1. 0.
 1. 0. 0. 1. 0. 1. 1. 0. 0. 0. 1. 1. 0. 1. 0. 0. 1. 1. 0. 1. 1. 1. 0. 0.
 0. 1. 1. 1. 0. 0. 1. 1. 0. 1. 0. 1. 1. 0. 0. 1. 0. 1. 0. 0. 1. 0. 1. 0.
 0. 1. 1. 1. 0. 0. 0. 1. 1. 1. 1. 0. 0. 0. 1. 0. 1. 0. 0. 1. 1. 1. 1. 0.
 1. 0. 1. 1. 0. 1. 1. 0. 0. 1. 1. 1. 0. 0. 1. 0. 1. 1. 0. 1. 0. 0. 0.]</t>
  </si>
  <si>
    <t>[0. 1. 0. 1. 0. 0. 1. 1. 0. 1. 1. 1. 0. 1. 0. 1. 1. 1. 1. 1. 1. 1. 0. 0.
 1. 0. 0. 0. 1. 1. 0. 0. 0. 1. 1. 1. 0. 1. 0. 1. 0. 0. 1. 1. 0. 1. 0. 1.
 0. 0. 1. 0. 0. 1. 0. 1. 0. 1. 0. 0. 0. 1. 0. 1. 1. 0. 1. 1. 1. 1. 1. 0.
 1. 0. 1. 0. 0. 0. 0. 1. 1. 0. 1. 0. 1. 0. 0. 0. 1. 1. 1. 1. 0. 1. 0. 0.
 1. 1. 1. 0. 0. 1. 1. 0. 0. 0. 1. 0. 1. 1. 0. 1. 1. 1. 1. 1. 1. 0. 0.]</t>
  </si>
  <si>
    <t>[0. 0. 0. 1. 1. 0. 0. 1. 1. 1. 1. 0. 0. 1. 1. 0. 0. 1. 1. 0. 0. 0. 0. 1.
 1. 0. 0. 0. 1. 1. 0. 0. 0. 0. 1. 0. 0. 0. 0. 1. 0. 0. 1. 1. 1. 1. 1. 1.
 0. 0. 1. 0. 1. 1. 1. 1. 0. 0. 0. 0. 0. 1. 1. 1. 1. 0. 1. 0. 1. 1. 1. 1.
 1. 0. 1. 0. 0. 0. 0. 1. 1. 1. 1. 0. 1. 0. 1. 1. 1. 1. 0. 1. 0. 1. 0. 1.
 1. 0. 1. 1. 1. 1. 1. 1. 0. 0. 0. 1. 0. 1. 0. 0. 1. 1. 1. 1. 1. 0. 0.]</t>
  </si>
  <si>
    <t>[0. 0. 0. 1. 1. 0. 0. 1. 1. 1. 1. 0. 0. 1. 1. 0. 1. 1. 1. 0. 0. 0. 0. 1.
 1. 0. 0. 0. 1. 1. 0. 0. 0. 0. 1. 0. 0. 0. 0. 1. 0. 0. 1. 1. 1. 1. 1. 1.
 0. 0. 1. 0. 1. 1. 1. 1. 0. 0. 0. 0. 0. 1. 1. 1. 1. 0. 1. 0. 1. 1. 1. 1.
 1. 0. 1. 0. 0. 1. 0. 1. 1. 1. 1. 0. 1. 0. 1. 1. 1. 1. 0. 1. 0. 1. 0. 1.
 1. 0. 1. 1. 1. 1. 1. 0. 0. 0. 0. 1. 0. 1. 0. 1. 1. 1. 1. 1. 1. 0. 0.]</t>
  </si>
  <si>
    <t>[0. 0. 0. 1. 1. 0. 0. 1. 1. 1. 1. 0. 0. 1. 1. 0. 0. 1. 1. 0. 0. 0. 0. 1.
 1. 0. 0. 0. 1. 1. 0. 0. 0. 0. 1. 0. 0. 0. 0. 1. 0. 0. 1. 1. 1. 1. 1. 1.
 0. 0. 1. 0. 1. 1. 1. 1. 0. 0. 0. 0. 1. 1. 1. 1. 1. 0. 1. 0. 1. 1. 1. 1.
 1. 0. 1. 0. 0. 1. 0. 1. 1. 1. 1. 0. 1. 0. 1. 1. 1. 1. 0. 1. 0. 1. 0. 1.
 1. 0. 1. 1. 1. 1. 1. 0. 0. 0. 0. 1. 0. 1. 0. 1. 1. 1. 1. 1. 1. 0. 0.]</t>
  </si>
  <si>
    <t>[0. 0. 0. 1. 1. 0. 0. 1. 1. 1. 1. 0. 0. 1. 1. 0. 0. 1. 1. 0. 0. 0. 0. 1.
 1. 0. 0. 0. 1. 1. 0. 0. 0. 0. 1. 0. 0. 0. 0. 1. 0. 0. 1. 1. 1. 0. 1. 1.
 0. 0. 1. 0. 1. 1. 1. 1. 0. 0. 0. 0. 0. 1. 1. 1. 1. 0. 1. 0. 1. 1. 1. 1.
 1. 0. 1. 0. 0. 1. 0. 1. 1. 1. 1. 1. 1. 0. 1. 1. 1. 1. 0. 1. 0. 1. 0. 1.
 1. 0. 1. 1. 1. 1. 1. 0. 0. 0. 0. 1. 0. 1. 0. 1. 1. 1. 0. 1. 1. 0. 0.]</t>
  </si>
  <si>
    <t>[0. 0. 0. 1. 1. 0. 0. 1. 1. 1. 1. 0. 0. 1. 1. 0. 0. 1. 1. 0. 0. 0. 0. 1.
 1. 0. 0. 0. 1. 1. 0. 0. 0. 0. 1. 0. 0. 0. 0. 1. 0. 0. 1. 1. 1. 1. 1. 1.
 0. 0. 1. 0. 1. 1. 1. 1. 0. 0. 0. 0. 0. 1. 1. 1. 1. 0. 1. 0. 1. 1. 1. 1.
 1. 0. 1. 0. 0. 1. 0. 1. 1. 1. 1. 1. 1. 0. 1. 1. 1. 1. 0. 1. 1. 1. 0. 1.
 1. 0. 1. 1. 1. 1. 1. 0. 0. 0. 0. 1. 0. 1. 0. 1. 1. 1. 0. 1. 1. 0. 0.]</t>
  </si>
  <si>
    <t>[0. 0. 0. 1. 1. 0. 0. 1. 1. 1. 1. 0. 0. 0. 1. 0. 0. 1. 1. 0. 0. 0. 0. 1.
 1. 0. 0. 0. 1. 1. 0. 0. 0. 0. 1. 0. 0. 0. 0. 1. 0. 0. 1. 1. 1. 1. 1. 1.
 0. 0. 1. 0. 1. 1. 1. 1. 0. 0. 0. 0. 0. 1. 1. 1. 1. 0. 1. 0. 1.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</si>
  <si>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1. 1. 1.
 0. 0. 1. 0. 1. 0. 1. 1. 0. 0. 0. 0. 0. 1. 1. 1. 1. 0. 1. 0. 1.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</si>
  <si>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1. 1. 1.
 0. 0. 1. 0. 1. 1. 1. 1. 0. 0. 0. 0. 0. 1. 1. 1. 1. 0. 1. 0. 1. 1. 1. 1.
 1. 0. 1. 0. 0. 1. 0. 1. 1. 1. 1. 1. 1. 0. 1. 1. 1. 1. 0. 1. 0. 1. 0. 1.
 1. 0. 1. 1. 1. 1. 1. 0. 0. 0. 0. 1. 0. 1. 0. 1. 1. 1. 0. 1. 0. 0. 0.]</t>
  </si>
  <si>
    <t>[0. 0. 0. 1. 1. 0. 0. 1. 1. 1. 1. 0. 0. 1. 1. 0. 0. 1. 1. 0. 0. 0. 0. 1.
 1. 0. 0. 0. 1. 1. 0. 0. 0. 0. 1. 0. 0. 0. 0. 1. 0. 0. 1. 1. 1. 1. 1. 0.
 0. 0. 1. 0. 1. 1. 1. 1. 0. 0. 0. 0. 0. 1. 1. 1. 1. 0. 1. 0. 1.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</si>
  <si>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1. 1. 1.
 0. 0. 1. 0. 1. 1. 1. 1. 0. 0. 0. 0. 0. 0. 1. 1. 1. 0. 1. 0. 0.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</si>
  <si>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1. 1. 1. 1. 1. 1. 1.
 0. 0. 1. 0. 1. 1. 1. 1. 0. 0. 0. 0. 0. 1. 1. 1. 1. 0. 1. 0. 0.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</si>
  <si>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1. 1. 1.
 0. 0. 1. 0. 1. 1. 1. 1. 0. 0. 0. 0. 0. 1. 1. 1. 1. 0. 1. 0. 0.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</si>
  <si>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1. 1. 1.
 0. 0. 1. 0. 1. 1. 1. 1. 0. 0. 0. 0. 0. 0. 1. 1. 1. 0. 1. 0. 1.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</si>
  <si>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1. 1. 1.
 0. 0. 1. 0. 1. 0. 1. 1. 0. 0. 0. 0. 0. 1. 1. 1. 1. 0. 1. 0. 0.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</si>
  <si>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1. 1. 1.
 0. 0. 1. 1. 1. 1. 1. 1. 0. 0. 0. 0. 0. 1. 1. 1. 1. 0. 1. 0. 0.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</si>
  <si>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1. 1. 1.
 0. 0. 1. 0. 1. 1. 1. 1. 0. 0. 0. 1. 0. 1. 1. 1. 1. 0. 1. 0. 0.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</si>
  <si>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1. 1. 1.
 0. 0. 1. 0. 1. 1. 1. 1. 0. 0. 0. 0. 0. 1. 1. 1. 1. 0. 1. 0. 0. 1. 1. 1.
 1. 0. 1. 0. 0. 1. 0. 1. 1. 1. 1. 1. 1. 0. 1. 1. 1. 1. 0. 1. 0. 1. 1. 1.
 1. 0. 1. 1. 1. 1. 1. 0. 0. 0. 0. 1. 0. 1. 0. 1. 1. 1. 0. 1. 1. 0. 0.]</t>
  </si>
  <si>
    <t>[0. 0. 0. 1. 1. 0. 0. 1. 1. 1. 1. 0. 0. 0. 1. 0. 0. 1. 1. 0. 0. 0. 0. 1.
 1. 0. 0. 0. 1. 1. 0. 0. 0. 0. 1. 0. 0. 0. 0. 1. 0. 0. 1. 1. 1. 1. 1. 1.
 1. 0. 1. 0. 1. 1. 1. 1. 0. 0. 0. 0. 0. 1. 1. 1. 1. 0. 1. 0. 0.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</si>
  <si>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1. 1. 1.
 0. 0. 1. 0. 1. 1. 1. 1. 0. 0. 0. 0. 0. 1. 1. 1. 1. 0. 1. 0. 0. 1. 0.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</si>
  <si>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1. 1. 1.
 0. 0. 1. 0. 1. 1. 1. 1. 0. 0. 0. 0. 0. 1. 1. 1. 1. 0. 1. 0. 0. 1. 1. 1.
 1. 0. 1. 0. 0. 1. 0. 1. 1. 1. 1. 1. 1. 0. 1. 1. 1. 1. 0. 1. 0. 1. 0. 1.
 1. 0. 1. 1. 1. 0. 1. 0. 0. 0. 0. 1. 0. 1. 0. 1. 1. 1. 0. 1. 1. 0. 0.]</t>
  </si>
  <si>
    <t>[0. 0. 0. 1. 1. 0. 0. 1. 1. 1. 1. 0. 0. 0. 1. 0. 0. 1. 1. 0. 0. 0. 0. 1.
 1. 0. 0. 0. 1. 1. 0. 0. 0. 0. 1. 0. 0. 0. 0. 1. 0. 0. 1. 1. 1. 1. 1. 1.
 0. 0. 1. 0. 0. 1. 1. 1. 0. 0. 0. 0. 0. 1. 1. 1. 1. 0. 1. 0. 1. 1. 1. 1.
 1. 0. 1. 0. 0. 1. 0. 1. 1. 1. 1. 1. 1. 0. 1. 1. 1. 1. 0. 1. 0. 1. 0. 1.
 1. 0. 1. 1. 1. 1. 1. 0. 0. 0. 0. 1. 0. 1. 0. 1. 1. 1. 0. 1. 1. 0. 0.]</t>
  </si>
  <si>
    <t>[0. 1. 0. 1. 1. 0. 0. 1. 1. 1. 1. 0. 0. 0. 1. 0. 0. 1. 1. 0. 0. 0. 0. 1.
 1. 0. 0. 0. 1. 1. 0. 0. 0. 0. 1. 0. 0. 0. 0. 1. 0. 0. 1. 1. 1. 1. 1. 1.
 0. 0. 1. 0. 1. 1. 1. 1. 0. 0. 0. 0. 0. 1. 1. 1. 1. 0. 1. 0. 1. 1. 1. 1.
 1. 0. 1. 0. 0. 1. 0. 1. 1. 1. 1. 1. 1. 0. 1. 1. 1. 1. 0. 1. 0. 1. 0. 1.
 1. 0. 1. 1. 1. 1. 1. 0. 0. 0. 0. 1. 0. 1. 0. 1. 1. 1. 0. 1. 0. 0. 0.]</t>
  </si>
  <si>
    <t>[0. 0. 0. 1. 1. 0. 0. 1. 1. 1. 1. 0. 0. 0. 1. 0. 0. 1. 1. 0. 0. 0. 0. 1.
 1. 0. 0. 0. 1. 1. 0. 0. 0. 0. 1. 0. 0. 0. 0. 1. 0. 0. 1. 1. 1. 1. 1. 1.
 0. 0. 1. 0. 1. 1. 1. 1. 0. 0. 0. 0. 0. 1. 1. 1. 1. 0. 1. 0. 0. 1. 1. 1.
 1. 0. 1. 0. 0. 1. 0. 1. 1. 1. 1. 1. 1. 0. 1. 1. 1. 1. 0. 1. 0. 1. 0. 1.
 1. 0. 1. 1. 1. 1. 1. 0. 0. 0. 0. 1. 0. 1. 1. 1. 1. 1. 0. 1. 1. 0. 0.]</t>
  </si>
  <si>
    <t>[0. 0. 0. 1. 1. 0. 0. 1. 1. 1. 1. 0. 0. 0. 0. 0. 0. 1. 1. 0. 0. 0. 0. 1.
 1. 0. 0. 0. 1. 1. 0. 0. 0. 0. 1. 0. 0. 0. 0. 1. 0. 0. 1. 1. 1. 1. 1. 1.
 0. 0. 1. 0. 1. 1. 1. 1. 0. 0. 0. 1. 0. 1. 1. 1. 1. 0. 1. 0. 0. 1. 1. 1.
 1. 0. 1. 0. 0. 1. 0. 1. 1. 1. 1. 1. 1. 0. 1. 1. 1. 1. 0. 1. 0. 1. 0. 1.
 1. 0. 1. 1. 1. 1. 1. 0. 0. 0. 0. 1. 0. 1. 0. 1. 1. 1. 0. 1. 1. 0. 0.]</t>
  </si>
  <si>
    <t>[0. 1. 0. 1. 1. 0. 0. 1. 1. 1. 1. 0. 0. 0. 1. 1. 0. 1. 1. 0. 0. 0. 0. 1.
 1. 0. 0. 0. 1. 1. 0. 0. 0. 0. 1. 0. 0. 0. 0. 1. 0. 0. 1. 1. 1. 1. 1. 1.
 0. 0. 1. 0. 1. 1. 1. 1. 0. 0. 0. 0. 0. 1. 1. 1. 1. 0. 1. 0. 0.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</si>
  <si>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1. 1. 1.
 0. 0. 1. 0. 1. 1. 1. 1. 0. 0. 0. 0. 0. 1. 1. 1. 1. 0. 1. 0. 0. 1. 1. 1.
 1. 0. 1. 0. 0. 1. 0. 1. 1. 1. 1. 1. 1. 0. 1. 1. 1. 1. 0. 1. 0. 1. 0. 1.
 0. 0. 1. 1. 1. 1. 1. 0. 0. 0. 0. 1. 0. 1. 0. 1. 1. 1. 0. 1. 1. 0. 0.]</t>
  </si>
  <si>
    <t>[0. 0. 0. 1. 1. 0. 1. 1. 1. 1. 1. 0. 0. 0. 1. 0. 0. 1. 1. 0. 0. 0. 0. 1.
 1. 0. 0. 0. 1. 1. 0. 0. 0. 0. 1. 0. 0. 0. 0. 1. 0. 0. 1. 1. 1. 1. 1. 1.
 0. 0. 1. 0. 1. 1. 1. 1. 0. 0. 0. 0. 0. 1. 1. 1. 1. 0. 1. 0. 0. 1. 1. 1.
 1. 0. 1. 0. 0. 1. 0. 1. 1. 1. 1. 1. 1. 0. 1. 1. 1. 1. 1. 1. 0. 1. 0. 1.
 1. 0. 1. 1. 1. 1. 1. 0. 0. 0. 0. 1. 0. 1. 1. 1. 1. 1. 0. 1. 1. 0. 0.]</t>
  </si>
  <si>
    <t>[0. 0. 0. 1. 1. 0. 0. 1. 1. 1. 1. 0. 0. 0. 1. 0. 0. 1. 1. 0. 0. 0. 0. 1.
 1. 0. 0. 0. 1. 1. 0. 0. 0. 0. 1. 0. 0. 0. 0. 1. 0. 0. 1. 1. 1. 1. 1. 1.
 0. 0. 1. 0. 1. 1. 1. 1. 0. 0. 0. 0. 0. 1. 1. 1. 1. 0. 1. 0. 0. 1. 1. 1.
 1. 0. 1. 0. 0. 1. 0. 1. 1. 0. 1. 1. 1. 0. 1. 1. 1. 1. 0. 1. 0. 1. 0. 1.
 1. 0. 1. 1. 1. 1. 1. 0. 0. 0. 0. 1. 0. 1. 0. 1. 1. 1. 0. 1. 1. 0. 0.]</t>
  </si>
  <si>
    <t>[0. 0. 0. 1. 1. 0. 0. 1. 1. 1. 1. 0. 0. 0. 1. 0. 0. 1. 1. 0. 0. 0. 0. 1.
 1. 0. 0. 0. 1. 1. 0. 0. 0. 0. 1. 0. 0. 0. 0. 1. 0. 0. 1. 1. 1. 1. 1. 1.
 0. 1. 1. 0. 1. 1. 1. 1. 0. 0. 0. 0. 0. 1. 1. 1. 1. 0. 1. 0. 0.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</si>
  <si>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1. 1. 0.
 0. 0. 1. 0. 1. 1. 1. 1. 0. 0. 0. 0. 0. 1. 1. 1. 1. 0. 1. 0. 0. 1. 1. 1.
 1. 0. 1. 0. 0. 1. 0. 1. 1. 1. 1. 1. 1. 0. 1. 1. 1. 1. 0. 1. 0. 1. 0. 1.
 1. 0. 1. 1. 1. 1. 1. 0. 0. 0. 0. 1. 0. 1. 0. 1. 1. 1. 0. 1. 1. 0. 0.]</t>
  </si>
  <si>
    <t>[0. 0. 0. 0. 1. 0. 0. 1. 1. 1. 1. 0. 0. 0. 1. 0. 0. 1. 1. 0. 0. 0. 0. 1.
 1. 0. 0. 0. 1. 1. 0. 0. 0. 0. 1. 0. 0. 0. 0. 1. 0. 0. 1. 1. 1. 1. 1. 1.
 0. 0. 1. 0. 1. 1. 1. 1. 0. 0. 0. 0. 0. 1. 1. 1. 1. 0. 1. 0. 0.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</si>
  <si>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1. 1. 1.
 0. 0. 1. 0. 1. 1. 1. 1. 0. 0. 0. 0. 0. 1. 1. 1. 1. 0. 1. 0. 0. 1. 1. 1.
 0.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</si>
  <si>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0. 1. 1. 1.
 0. 0. 1. 0. 1. 1. 1. 1. 0. 0. 0. 0. 0. 1. 1. 1. 1. 0. 1. 0. 0.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</si>
  <si>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1. 1. 0.
 0. 0. 1. 0. 1. 1. 1. 1. 0. 0. 0. 0. 0. 1. 1. 1. 1. 0. 1. 0. 0. 1. 0.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</si>
  <si>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1. 1. 1.
 0. 0. 1. 0. 1. 1. 1. 1. 0. 0. 0. 0. 0. 1. 1. 1. 1. 0. 1. 0. 0. 1. 1. 1.
 1. 0. 1. 0. 0. 1. 0. 1. 1. 1. 1. 1. 1. 0. 1. 1. 1. 1. 0. 1. 0. 1. 0. 1.
 1. 0. 1. 1. 1. 1. 1. 0. 0. 0. 0. 1. 0. 1. 0. 1. 1. 1. 1. 1. 1. 0. 0.]</t>
  </si>
  <si>
    <t>[0. 1. 0. 1. 1. 0. 0. 1. 1. 1. 1. 0. 0. 0. 1. 0. 0. 1. 1. 0. 0. 0. 0. 1.
 1. 0. 0. 0. 1. 1. 0. 0. 0. 0. 1. 0. 0. 0. 0. 1. 0. 0. 1. 1. 0. 1. 1. 1.
 0. 0. 1. 0. 1. 1. 1. 1. 0. 0. 0. 0. 0. 1. 1. 1. 1. 0. 1. 0. 0.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</si>
  <si>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0. 1. 0.
 0. 0. 1. 0. 1. 1. 1. 1. 0. 0. 0. 0. 0. 1. 1. 1. 1. 0. 1. 0. 0. 1. 1. 1.
 1. 0. 1. 0. 0. 1. 0. 1. 1. 1. 1. 1. 1. 0. 1. 1. 1. 1. 0. 1. 0. 1. 0. 1.
 1. 0. 1. 1. 1. 1. 1. 0. 0. 0. 0. 1. 0. 1. 0. 1. 1. 1. 0. 1. 1. 0. 0.]</t>
  </si>
  <si>
    <t>[0. 0. 0. 1. 1. 0. 0. 1. 1. 1. 1. 0. 0. 0. 1. 0. 0. 1. 1. 0. 0. 0. 0. 1.
 1. 1. 0. 0. 1. 1. 0. 0. 0. 0. 1. 0. 0. 0. 0. 1. 0. 0. 1. 1. 1. 1. 1. 0.
 0. 0. 1. 0. 1. 1. 1. 1. 0. 0. 0. 0. 0. 1. 1. 1. 1. 0. 1. 0. 0.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</si>
  <si>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0. 1. 0.
 0. 0. 1. 0. 1. 1. 1. 1. 0. 0. 0. 0. 0. 1. 1. 1. 1. 0. 1. 0. 0. 1. 1. 1.
 1. 0. 1. 0. 0. 1. 0. 1. 1. 1. 1. 1. 1. 0. 1. 1. 1. 1. 0. 1. 0. 1. 0. 1.
 1. 0. 1. 1. 1. 1. 1. 0. 0. 0. 0. 1. 0. 1. 0. 1. 1. 1. 0. 1. 0. 0. 0.]</t>
  </si>
  <si>
    <t>[0. 0. 0. 1. 1. 0. 0. 1. 1. 1. 1. 0. 0. 0. 1. 0. 0. 1. 1. 0. 0. 0. 0. 1.
 1. 0. 0. 0. 1. 1. 0. 0. 0. 0. 1. 0. 0. 0. 0. 1. 0. 0. 1. 1. 1. 1. 1. 0.
 0. 0. 1. 0. 1. 1. 1. 1. 0. 0. 0. 0. 0. 1. 1. 1. 1. 0. 1. 0. 0. 1. 1. 1.
 1. 0. 1. 0. 0. 1. 0. 1. 1. 1. 1. 1. 1. 0. 1. 1. 1. 1. 0. 1. 0. 1. 0. 1.
 1. 0. 1. 1. 1. 1. 1. 0. 0. 0. 0. 1. 0. 1. 0. 1. 1. 1. 1. 1. 1. 0. 0.]</t>
  </si>
  <si>
    <t>[0. 0. 0. 1. 1. 0. 0. 1. 1. 0. 1. 0. 0. 0. 1. 0. 0. 1. 1. 0. 0. 0. 0. 1.
 1. 0. 0. 0. 1. 1. 0. 0. 0. 0. 1. 0. 0. 0. 0. 1. 0. 0. 1. 1. 1. 1. 1. 0.
 0. 0. 1. 0. 1. 1. 1. 1. 0. 0. 0. 0. 0. 1. 1. 1. 1. 0. 1. 0. 0.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</si>
  <si>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0. 1. 1.
 0. 0. 1. 0. 1. 1. 1. 1. 0. 0. 0. 0. 0. 1. 1. 1. 1. 0. 1. 0. 0.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</si>
  <si>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1. 1. 0.
 0. 0. 1. 0. 1. 0. 1. 1. 0. 0. 0. 0. 0. 1. 1. 1. 1. 0. 1. 0. 0.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</si>
  <si>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0. 1. 0.
 0. 0. 1. 0. 1. 1. 1. 1. 0. 0. 0. 0. 0. 1. 1. 1. 1. 0. 1. 0. 0. 1. 1. 1.
 1. 0. 1. 0. 0. 1. 0. 1. 1. 1. 1. 1. 1. 0. 1. 1. 1. 1. 0. 1. 0. 1. 0. 1.
 1. 0. 1. 1. 1. 1. 1. 0. 0. 0. 0. 1. 0. 0. 0. 1. 1. 1. 0. 1. 1. 0. 0.]</t>
  </si>
  <si>
    <t>[0. 0. 0. 1. 1. 0. 0. 1. 1. 1. 1. 0. 0. 0. 1. 0. 0. 1. 1. 0. 0. 0. 0. 1.
 1. 0. 0. 0. 1. 1. 0. 0. 0. 0. 1. 0. 0. 0. 0. 1. 0. 0. 1. 1. 1. 0. 1. 0.
 0. 0. 1. 0. 1. 1. 1. 1. 0. 0. 0. 0. 0. 1. 1. 1. 1. 0. 1. 0. 0. 1. 1. 1.
 1. 0. 1. 0. 0. 1. 0. 1. 1. 1. 1. 1. 1. 0. 1. 1. 1. 1. 0. 1. 0. 1. 0. 1.
 1. 0. 1. 1. 1. 1. 1. 0. 0. 0. 0. 1. 0. 1. 0. 1. 1. 1. 0. 0. 1. 0. 0.]</t>
  </si>
  <si>
    <t>[0. 0. 0. 1. 1. 0. 0. 1. 1. 1. 1. 0. 0. 0. 1. 0. 0. 1. 1. 0. 0. 0. 0. 1.
 1. 0. 0. 0. 1. 1. 0. 0. 0. 0. 1. 0. 0. 0. 0. 1. 0. 1. 1. 1. 1. 0. 1. 0.
 0. 0. 1. 0. 1. 1. 1. 1. 0. 0. 0. 0. 0. 1. 1. 1. 1. 0. 1. 0. 0. 1. 1. 1.
 1. 0. 1. 0. 0. 1. 0. 1. 1. 1. 1. 1. 1. 0. 1. 1. 1. 1. 0. 1. 0. 1. 0. 1.
 0. 0. 1. 1. 1. 1. 1. 0. 0. 0. 0. 1. 0. 1. 0. 1. 1. 1. 0. 1. 1. 0. 0.]</t>
  </si>
  <si>
    <t>[0. 0. 0. 1. 1. 0. 0. 1. 1. 1. 1. 0. 0. 0. 1. 0. 0. 1. 1. 0. 0. 0. 0. 1.
 1. 0. 0. 0. 1. 1. 1. 0. 0. 0. 1. 0. 0. 0. 0. 1. 0. 0. 1. 1. 1. 0. 1. 0.
 0. 0. 1. 0. 1. 1. 1. 1. 0. 0. 0. 0. 0. 1. 1. 1. 1. 0. 1. 0. 0.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</si>
  <si>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0. 1. 0.
 0. 0. 1. 0. 1. 1. 1. 1. 0. 0. 0. 0. 0. 1. 1. 1. 1. 0. 1. 0. 0. 1. 1. 1.
 1. 0. 1. 0. 0. 1. 0. 1. 1. 1. 1. 1. 1. 0. 1. 1. 1. 1. 0. 1. 0. 1. 0. 1.
 1. 0. 1. 1. 1. 1. 1. 0. 0. 0. 0. 1. 0. 0. 0. 1. 1. 1. 0. 1. 1. 1. 0.]</t>
  </si>
  <si>
    <t>[0. 0. 0. 1. 1. 0. 0. 1. 1. 1. 1. 0. 0. 0. 1. 0. 0. 1. 1. 0. 0. 0. 0. 1.
 1. 0. 0. 0. 1. 1. 0. 0. 0. 0. 1. 0. 0. 0. 0. 1. 0. 0. 1. 1. 1. 0. 1. 0.
 0. 0. 1. 0. 1. 1. 1. 1. 0. 0. 0. 0. 0. 1. 1. 1. 1. 0. 1. 0. 0. 1. 1. 1.
 1. 0. 1. 0. 0. 1. 0. 1. 1. 1. 1. 1. 1. 0. 1. 1. 1. 1. 0. 1. 0. 1. 0. 1.
 1. 0. 1. 1. 1. 1. 1. 0. 0. 1. 1. 0. 0. 1. 0. 1. 1. 1. 0. 1. 1. 0. 0.]</t>
  </si>
  <si>
    <t>[0. 0. 0. 1. 1. 0. 0. 1. 1. 1. 1. 0. 0. 0. 1. 0. 0. 1. 1. 0. 0. 0. 0. 1.
 1. 0. 0. 0. 1. 1. 1. 0. 0. 0. 1. 0. 0. 0. 0. 1. 0. 0. 1. 1. 1. 0. 1. 0.
 0. 0. 1. 0. 1. 1. 1. 1. 0. 0. 0. 0. 0. 1. 1. 1. 1. 0. 1. 0. 0. 1. 1. 1.
 1. 0. 1. 0. 0. 1. 0. 1. 1. 1. 1. 1. 1. 0. 1. 1. 1. 1. 0. 1. 0. 1. 0. 1.
 1. 0. 1. 1. 1. 1. 1. 0. 0. 0. 0. 1. 0. 0. 0. 1. 1. 1. 0. 1. 1. 0. 0.]</t>
  </si>
  <si>
    <t>[0. 0. 0. 1. 1. 0. 0. 1. 1. 1. 1. 0. 0. 0. 1. 0. 0. 1. 1. 0. 0. 0. 0. 1.
 1. 0. 0. 0. 1. 1. 0. 0. 0. 0. 1. 0. 0. 0. 0. 1. 0. 0. 1. 1. 1. 0. 1. 0.
 0. 0. 1. 0. 1. 1. 1. 1. 0. 0. 0. 0. 0. 1. 1. 1. 1. 0. 1. 0. 0. 1. 1. 1.
 1. 0. 1. 0. 0. 1. 0. 1. 1. 1. 1. 1. 1. 0. 1. 1. 0. 1. 0. 1. 0. 1. 0. 1.
 1. 0. 1. 1. 1. 1. 1. 0. 0. 0. 0. 1. 0. 1. 0. 1. 1. 1. 0. 1. 1. 0. 0.]</t>
  </si>
  <si>
    <t>[0. 0. 0. 1. 1. 0. 0. 1. 1. 1. 1. 0. 0. 0. 1. 0. 0. 1. 1. 0. 0. 0. 0. 1.
 1. 0. 0. 0. 1. 1. 0. 0. 0. 0. 1. 0. 0. 0. 0. 1. 0. 0. 1. 1. 1. 0. 1. 0.
 0. 0. 1. 1. 1. 1. 1. 1. 0. 0. 0. 0. 0. 1. 1. 1. 1. 0. 1. 0. 0.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</si>
  <si>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0. 1. 0.
 0. 0. 1. 0. 1. 1. 1. 1. 0. 0. 0. 0. 0. 1. 1. 1. 1. 0. 1. 0. 0. 1. 1. 1.
 1. 0. 1. 0. 0. 1. 0. 1. 1. 1. 0. 1. 1. 0. 1. 1. 1. 1. 0. 1. 0. 1. 0. 1.
 1. 0. 1. 1. 1. 1. 1. 0. 0. 0. 0. 1. 0. 1. 0. 1. 1. 1. 0. 1. 1. 0. 0.]</t>
  </si>
  <si>
    <t>[0. 0. 0. 1. 1. 0. 0. 1. 1. 1. 1. 0. 0. 0. 1. 0. 0. 1. 1. 0. 0. 0. 0. 1.
 1. 0. 0. 0. 1. 1. 0. 0. 0. 0. 1. 0. 0. 0. 0. 1. 0. 0. 1. 1. 1. 0. 1. 0.
 0. 0. 1. 0. 1. 1. 1. 1. 0. 0. 0. 0. 0. 1. 1. 1. 1. 0. 1. 0. 0. 1. 1. 1.
 0.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</si>
  <si>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0. 0. 0.
 0. 0. 1. 0. 1. 1. 1. 1. 0. 0. 0. 0. 0. 1. 1. 1. 1. 0. 1. 0. 0.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</si>
  <si>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0. 1. 1. 0. 1. 0.
 0. 0. 1. 0. 1. 1. 1. 1. 0. 0. 0. 0. 0. 1. 1. 1. 1. 0. 1. 0. 0.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</si>
  <si>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1. 0. 1. 0. 0. 1. 1. 1. 0. 1. 0.
 0. 0. 1. 0. 1. 1. 1. 1. 0. 0. 0. 0. 0. 1. 1. 1. 1. 0. 1. 0. 1. 1. 1. 1.
 1. 0. 1. 0. 0. 1. 0. 1. 1. 1. 1. 1. 1. 0. 1. 0. 1. 1. 0. 1. 0. 1. 0. 1.
 1. 0. 1. 1. 1. 1. 1. 0. 0. 0. 0. 1. 0. 1. 0. 1. 1. 1. 0. 1. 1. 0. 0.]</t>
  </si>
  <si>
    <t>[0. 0. 0. 1. 1. 0. 0. 1. 1. 1. 1. 0. 0. 0. 1. 0. 0. 1. 1. 0. 0. 0. 0. 1.
 1. 0. 0. 0. 1. 1. 0. 0. 0. 0. 1. 0. 0. 0. 0. 1. 0. 0. 1. 1. 1. 0. 1. 0.
 1. 0. 1. 0. 1. 1. 1. 1. 0. 0. 0. 0. 0. 1. 1. 1. 1. 0. 1. 0. 0.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</si>
  <si>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0. 0. 1. 0.
 0. 0. 1. 0. 1. 1. 1. 1. 0. 0. 0. 0. 0. 1. 1. 1. 1. 0. 1. 0. 0. 1. 1. 1.
 1. 0. 1. 0. 0. 1. 0. 1. 1. 1. 1. 1. 1. 0. 1. 1. 1. 1. 0. 1. 0. 1. 0. 1.
 1. 0. 1. 1. 1. 1. 1. 0. 0. 0. 0. 1. 0. 1. 0. 1. 1. 1. 0. 1. 1. 0. 0.]</t>
  </si>
  <si>
    <t>[0. 0. 0. 0. 1. 0. 0. 1. 1. 1. 1. 0. 0. 0. 1. 0. 0. 1. 1. 0. 0. 0. 0. 1.
 1. 0. 0. 0. 1. 1. 0. 0. 0. 0. 1. 0. 0. 0. 0. 1. 0. 0. 1. 1. 1. 0. 1. 0.
 0. 0. 1. 0. 1. 1. 1. 1. 0. 0. 0. 0. 0. 1. 1. 1. 1. 0. 1. 0. 0. 1. 1. 1.
 1. 0. 1. 0. 0. 1. 0. 1. 1. 1. 1. 1. 1. 0. 1. 1. 1. 1. 0. 1. 0. 1. 0. 1.
 1. 0. 1. 1. 1. 1. 1. 0. 0. 0. 0. 1. 0. 1. 0. 1. 1. 1. 0. 1. 1. 0. 0.]</t>
  </si>
  <si>
    <t>[0. 0. 0. 1. 1. 0. 0. 1. 1. 1. 1. 0. 0. 0. 0. 0. 0. 1. 1. 0. 0. 0. 0. 1.
 1. 0. 0. 0. 1. 1. 0. 0. 0. 0. 1. 0. 0. 0. 0. 1. 0. 0. 1. 1. 1. 0. 1. 0.
 0. 0. 1. 0. 1. 1. 1. 1. 0. 0. 0. 0. 0. 0. 1. 1. 1. 0. 1. 0. 0. 1. 1. 1.
 1. 0. 1. 0. 0. 1. 0. 1. 1. 1. 1. 1. 1. 0. 1. 0. 1. 1. 0. 1. 0. 1. 0. 1.
 1. 0. 1. 1. 1. 1. 1. 0. 0. 0. 0. 1. 0. 1. 0. 1. 1. 1. 0. 1. 1. 0. 0.]</t>
  </si>
  <si>
    <t>[0. 0. 0. 1. 1. 0. 0. 1. 1. 1. 1. 0. 0. 0. 1. 0. 0. 1. 1. 0. 0. 0. 0. 1.
 1. 0. 0. 0. 1. 1. 0. 0. 0. 0. 1. 0. 0. 0. 0. 1. 0. 0. 1. 1. 1. 1. 1. 0.
 0. 0. 1. 0. 1. 1. 1. 1. 0. 0. 0. 0. 0. 0. 1. 1. 1. 0. 1. 0. 0.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</si>
  <si>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0. 0. 1. 0.
 0. 0. 1. 0. 1. 1. 1. 1. 0. 0. 0. 0. 0. 1. 1. 1. 1. 0. 1. 0. 0. 1. 1. 1.
 1. 0. 1. 0. 0. 1. 0. 1. 1. 1. 1. 1. 1. 0. 1. 1. 1. 1. 0. 1. 0. 1. 0. 1.
 1. 0. 1. 1. 1. 1. 1. 0. 0. 0. 0. 1. 0. 1. 0. 1. 1. 1. 0. 0. 1. 0. 0.]</t>
  </si>
  <si>
    <t>[0. 0. 0. 1. 1. 0. 0. 1. 0. 1. 1. 0. 0. 0. 1. 0. 0. 1. 1. 0. 0. 0. 0. 1.
 1. 0. 0. 0. 1. 1. 0. 0. 0. 0. 1. 0. 0. 0. 0. 1. 0. 0. 1. 1. 1. 1. 1. 0.
 0. 0. 1. 0. 1. 1. 1. 1. 0. 0. 0. 0. 0. 0. 1. 1. 1. 0. 1. 0. 0. 1. 1. 1.
 1. 0. 1. 0. 0. 1. 0. 1. 1. 1. 1. 1. 1. 0. 1. 1. 1. 1. 0. 1. 0. 1. 0. 1.
 1. 0. 1. 1. 1. 1. 1. 0. 0. 0. 0. 1. 0. 1. 0. 1. 1. 1. 0. 1. 1. 0. 0.]</t>
  </si>
  <si>
    <t>[0. 0. 0. 1. 1. 0. 0. 1. 0. 1. 1. 0. 0. 0. 1. 1. 0. 1. 1. 0. 0. 0. 0. 1.
 1. 0. 0. 0. 1. 1. 1. 0. 0. 0. 1. 0. 0. 0. 0. 1. 0. 0. 1. 1. 1. 0. 1. 0.
 0. 0. 1. 0. 1. 1. 1. 1. 0. 0. 0. 0. 0. 0. 1. 1. 1. 0. 1. 0. 0. 1. 1. 1.
 1. 0. 1. 0. 0. 1. 0. 1. 1. 1. 1. 1. 1. 0. 1. 1. 1. 1. 0. 1. 0. 1. 0. 1.
 1. 0. 1. 1. 1. 1. 1. 0. 0. 0. 0. 1. 0. 1. 0. 1. 1. 1. 0. 1. 1. 0. 0.]</t>
  </si>
  <si>
    <t>[0. 0. 0. 1. 1. 0. 0. 1. 0. 1. 1. 0. 0. 0. 1. 0. 0. 1. 1. 0. 0. 0. 0. 1.
 1. 0. 0. 0. 1. 1. 0. 0. 0. 0. 1. 0. 0. 0. 0. 1. 0. 0. 1. 1. 1. 0. 1. 0.
 0. 0. 1. 0. 1. 1. 1. 1. 0. 0. 0. 0. 0. 0. 1. 1. 1. 0. 1. 0. 0.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</si>
  <si>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0. 1. 0.
 0. 0. 1. 0. 1. 1. 1. 1. 0. 0. 0. 0. 0. 0. 1. 1. 1. 0. 1. 0. 0.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</si>
  <si>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1. 1. 0.
 0. 0. 1. 1. 1. 1. 1. 1. 0. 0. 0. 0. 0. 1. 1. 1. 1. 0. 1. 0. 0. 1. 1. 1.
 1. 0. 1. 0. 0. 1. 0. 1. 1. 1. 1. 1. 1. 0. 1. 1. 1. 1. 0. 1. 0. 1. 0. 1.
 1. 0. 1. 1. 1. 1. 1. 0. 0. 0. 0. 1. 0. 1. 0. 1. 1. 1. 0. 1. 1. 0. 0.]</t>
  </si>
  <si>
    <t>[0. 1. 0. 1. 1. 0. 0. 1. 0. 1. 1. 0. 0. 0. 1. 0. 0. 1. 1. 0. 0. 0. 0. 1.
 1. 0. 0. 0. 1. 1. 0. 0. 0. 0. 1. 0. 0. 0. 0. 1. 0. 0. 1. 1. 1. 1. 1. 0.
 0. 0. 1. 0. 1. 1. 1. 1. 0. 0. 0. 0. 0. 0. 1. 1. 1. 0. 1. 0. 0. 1. 1. 1.
 1. 0. 1. 0. 0. 1. 0. 1. 1. 1. 1. 1. 1. 0. 1. 1. 1. 1. 0. 1. 0. 1. 0. 1.
 1. 0. 1. 1. 1. 1. 1. 0. 0. 0. 0. 1. 0. 1. 0. 1. 1. 1. 0. 1. 0. 0. 0.]</t>
  </si>
  <si>
    <t>[0. 0. 0. 1. 1. 0. 0. 1. 0. 1. 1. 0. 0. 0. 1. 0. 0. 1. 1. 0. 0. 0. 0. 1.
 1. 0. 0. 0. 1. 1. 0. 0. 0. 0. 1. 0. 0. 0. 0. 1. 0. 0. 1. 1. 1. 1. 1. 0.
 0. 0. 1. 1. 1. 1. 1. 1. 0. 0. 0. 0. 0. 0. 1. 1. 1. 0. 1. 0. 0. 1. 1. 1.
 1. 0. 1. 0. 0. 1. 0. 1. 1. 1. 1. 1. 1. 0. 1. 1. 1. 1. 0. 1. 0. 1. 0. 1.
 1. 0. 1. 1. 1. 1. 1. 0. 0. 0. 0. 1. 0. 1. 0. 1. 1. 1. 0. 1. 1. 0. 0.]</t>
  </si>
  <si>
    <t>[1. 0. 0. 1. 1. 0. 0. 1. 1. 1. 1. 0. 0. 0. 1. 0. 0. 1. 1. 0. 0. 0. 0. 1.
 1. 0. 0. 0. 1. 1. 0. 0. 0. 0. 1. 0. 0. 0. 0. 1. 0. 0. 1. 1. 1. 1. 1. 0.
 0. 0. 1. 1. 1. 1. 1. 1. 0. 0. 0. 0. 0. 1. 1. 1. 1. 0. 1. 0. 0. 1. 1. 1.
 1. 0. 1. 0. 0. 1. 0. 1. 1. 1. 1. 1. 1. 0. 1. 1. 1. 1. 0. 1. 0. 1. 0. 1.
 0. 0. 1. 1. 1. 1. 1. 0. 0. 0. 0. 0. 0. 1. 0. 1. 1. 1. 0. 1. 1. 0. 0.]</t>
  </si>
  <si>
    <t>[0. 0. 0. 1. 1. 0. 0. 1. 1. 1. 1. 0. 1. 0. 1. 0. 0. 1. 1. 0. 0. 0. 0. 1.
 1. 0. 0. 0. 1. 1. 0. 0. 0. 0. 1. 0. 0. 0. 0. 1. 0. 0. 1. 1. 1. 1. 1. 0.
 0. 0. 1. 0. 1. 1. 1. 1. 0. 0. 0. 0. 0. 0. 1. 1. 1. 0. 1. 0. 0.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</si>
  <si>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1. 1. 0.
 0. 0. 1. 1. 1. 1. 1. 1. 0. 0. 0. 0. 0. 0. 1. 1. 1. 0. 1. 0. 0. 1. 1. 1.
 1. 0. 1. 0. 0. 1. 0. 1. 1. 1. 1. 1. 1. 0. 1. 1. 1. 1. 0. 1. 0. 1. 0. 1.
 1. 0. 1. 1. 1. 1. 1. 0. 0. 0. 0. 1. 0. 1. 0. 1. 1. 1. 0. 1. 1. 0. 0.]</t>
  </si>
  <si>
    <t>[0. 0. 0. 1. 1. 0. 0. 1. 1. 1. 1. 0. 0. 0. 1. 0. 0. 1. 1. 0. 0. 0. 0. 1.
 1. 0. 0. 0. 1. 1. 0. 0. 0. 0. 1. 0. 0. 0. 0. 1. 0. 0. 1. 1. 1. 0. 1. 0.
 0. 0. 1. 1. 1. 1. 1. 1. 0. 0. 0. 0. 0. 0. 1. 1. 1. 0. 1. 0. 0. 1. 1. 1.
 1. 0. 1. 0. 0. 1. 0. 1. 1. 1. 1. 1. 1. 0. 1. 1. 1. 0. 0. 1. 0. 1. 0. 1.
 1. 0. 1. 1. 1. 1. 1. 0. 0. 0. 0. 1. 0. 1. 0. 1. 1. 1. 0. 1. 1. 0. 0.]</t>
  </si>
  <si>
    <t>[0. 0. 0. 1. 1. 0. 1. 1. 1. 1. 1. 0. 0. 0. 1. 0. 0. 1. 1. 0. 0. 0. 0. 1.
 1. 0. 0. 0. 1. 1. 0. 0. 0. 0. 1. 0. 0. 0. 0. 1. 0. 0. 1. 1. 1. 1. 1. 0.
 0. 0. 1. 0. 1. 1. 1. 1. 0. 0. 0. 0. 0. 1. 1. 1. 1. 0. 1. 0. 0. 1. 1. 1.
 1. 0. 1. 0. 0. 1. 0. 1. 1. 1. 1. 1. 1. 0. 1. 1. 1. 1. 0. 1. 0. 1. 0. 1.
 1. 0. 1. 1. 1. 0. 1. 0. 0. 0. 0. 0. 0. 1. 0. 1. 1. 1. 0. 1. 1. 0. 0.]</t>
  </si>
  <si>
    <t>[0. 0. 0. 1. 1. 0. 0. 1. 1. 1. 1. 0. 0. 0. 1. 0. 0. 1. 1. 0. 0. 0. 0. 1.
 1. 0. 0. 0. 1. 1. 0. 0. 0. 0. 1. 0. 0. 0. 0. 1. 0. 0. 1. 1. 1. 1. 1. 0.
 0. 0. 1. 0. 1. 1. 1. 1. 0. 0. 0. 0. 0. 1. 1. 1. 1. 0. 1. 0. 0. 1. 1. 1.
 0. 0. 1. 0. 0. 1. 0. 1. 1. 1. 1. 1. 1. 0. 1. 1. 1. 1. 0. 1. 0. 1. 0. 1.
 1. 0. 1. 1. 1. 1. 1. 0. 0. 0. 0. 0. 0. 1. 1. 1. 1. 1. 0. 1. 1. 0. 0.]</t>
  </si>
  <si>
    <t>[0. 0. 0. 1. 1. 0. 0. 1. 1. 1. 1. 0. 0. 0. 1. 0. 0. 1. 1. 0. 0. 0. 0. 1.
 1. 0. 0. 0. 1. 1. 0. 0. 0. 0. 1. 0. 0. 0. 0. 1. 0. 0. 1. 1. 1. 1. 1. 0.
 0. 0. 1. 0. 1. 1. 1. 1. 0. 0. 0. 0. 0. 1. 1. 1. 1. 0. 1. 0. 0. 1. 1. 1.
 1. 0. 1. 0. 0. 1. 0. 1. 1. 1. 1. 1. 1. 0. 1. 1. 1. 1. 0. 1. 0. 1. 0. 1.
 0. 0. 1. 1. 1. 1. 1. 0. 0. 0. 0. 0. 0. 1. 0. 1. 1. 1. 0. 1. 1. 0. 0.]</t>
  </si>
  <si>
    <t>[0. 0. 0. 1. 1. 0. 0. 1. 1. 1. 1. 0. 0. 0. 1. 0. 0. 1. 1. 0. 0. 0. 0. 1.
 1. 0. 0. 0. 1. 1. 0. 0. 0. 0. 1. 0. 0. 0. 0. 1. 0. 0. 1. 1. 1. 1. 1. 0.
 0. 0. 1. 1. 1. 1. 1. 1. 0. 0. 0. 0. 0. 1. 1. 1. 1. 0. 1. 0. 0. 1. 1. 1.
 1. 0. 1. 0. 0. 1. 0. 1. 1. 1. 1. 1. 1. 0. 1. 1. 1. 1. 0. 1. 0. 1. 0. 1.
 1. 0. 1. 1. 1. 1. 1. 0. 0. 0. 0. 0. 0. 1. 0. 1. 1. 1. 0. 1. 1. 0. 0.]</t>
  </si>
  <si>
    <t>[1. 0. 0. 1. 1. 0. 0. 1. 0. 1. 1. 0. 0. 0. 1. 0. 0. 1. 1. 0. 0. 0. 0. 1.
 1. 0. 0. 0. 1. 1. 0. 0. 0. 0. 1. 0. 0. 0. 0. 1. 0. 0. 1. 1. 1. 1. 1. 0.
 0. 0. 1. 0. 1. 1. 1. 1. 0. 0. 0. 0. 0. 1. 1. 1. 1. 0. 1. 0. 0. 1. 1. 1.
 1. 0. 1. 0. 0. 1. 0. 1. 1. 1. 1. 1. 1. 0. 1. 1. 1. 1. 0. 1. 0. 1. 0. 1.
 0. 0. 1. 1. 1. 0. 1. 0. 0. 0. 0. 0. 0. 1. 0. 1. 1. 1. 0. 1. 1. 0. 0.]</t>
  </si>
  <si>
    <t>[1. 0. 0. 1. 1. 0. 1. 1. 1. 1. 1. 0. 0. 0. 1. 0. 0. 1. 1. 0. 0. 0. 0. 1.
 1. 0. 0. 0. 1. 1. 0. 0. 0. 0. 1. 0. 0. 0. 0. 1. 0. 0. 1. 1. 1. 1. 1. 0.
 0. 0. 1. 0. 1. 1. 1. 1. 0. 0. 0. 0. 0. 1. 1. 1. 1. 0. 1. 0. 0. 1. 1. 1.
 1. 0. 1. 0. 0. 1. 0. 1. 1. 1. 1. 1. 1. 0. 1. 1. 1. 1. 0. 1. 0. 1. 0. 1.
 1. 0. 1. 1. 1. 0. 1. 0. 0. 0. 0. 0. 0. 1. 0. 1. 1. 1. 0. 1. 1. 0. 0.]</t>
  </si>
  <si>
    <t>[0. 0. 0. 1. 1. 0. 0. 1. 1. 1. 1. 0. 0. 0. 1. 0. 0. 1. 1. 0. 0. 0. 0. 1.
 1. 0. 0. 0. 1. 1. 0. 0. 0. 0. 1. 0. 0. 0. 0. 1. 0. 0. 1. 1. 1. 1. 1. 0.
 0. 0. 1. 0. 1. 1. 1. 1. 0. 0. 0. 0. 0. 1. 1. 1. 1. 0. 1. 0. 0. 1. 1. 1.
 1. 0. 1. 0. 0. 1. 0. 1. 1. 1. 1. 1. 1. 0. 1. 1. 1. 1. 0. 1. 0. 1. 0. 1.
 0. 0. 1. 1. 1. 0. 1. 0. 0. 0. 0. 0. 0. 1. 0. 1. 1. 1. 0. 1. 1. 0. 0.]</t>
  </si>
  <si>
    <t>[1. 0. 0. 1. 1. 0. 0. 1. 1. 1. 1. 0. 0. 0. 1. 0. 0. 1. 1. 0. 0. 0. 0. 1.
 1. 0. 0. 0. 1. 1. 0. 0. 0. 0. 1. 0. 0. 0. 0. 1. 0. 0. 1. 1. 1. 1. 1. 0.
 0. 0. 1. 0. 1. 1. 1. 1. 0. 0. 0. 0. 0. 1. 1. 1. 1. 0. 1. 0. 0. 1. 1. 1.
 1. 0. 1. 0. 0. 1. 0. 1. 1. 1. 1. 1. 1. 0. 1. 1. 1. 1. 0. 1. 0. 1. 0. 1.
 0. 0. 1. 1. 1. 1. 1. 0. 0. 0. 0. 0. 0. 1. 0. 1. 1. 1. 0. 1. 1. 0. 0.]</t>
  </si>
  <si>
    <t>[0. 0. 0. 1. 1. 0. 1. 0. 1. 1. 1. 0. 0. 0. 1. 0. 0. 1. 1. 0. 0. 0. 0. 1.
 1. 0. 0. 0. 1. 1. 0. 0. 0. 0. 1. 0. 0. 0. 0. 1. 0. 0. 1. 1. 1. 1. 1. 0.
 0. 0. 1. 0. 1. 1. 1. 1. 0. 0. 0. 0. 0. 1. 1. 1. 1. 0. 1. 0. 0. 1. 1. 1.
 1. 0. 1. 0. 0. 1. 0. 1. 1. 1. 1. 1. 1. 0. 1. 1. 1. 1. 0. 1. 0. 1. 0. 1.
 1. 0. 1. 1. 1. 0. 1. 0. 0. 0. 0. 0. 0. 1. 0. 1. 1. 1. 0. 1. 1. 0. 0.]</t>
  </si>
  <si>
    <t>[0. 0. 0. 1. 1. 0. 0. 0. 1. 1. 1. 0. 0. 0. 1. 0. 0. 1. 1. 0. 0. 0. 0. 1.
 1. 0. 0. 0. 1. 1. 0. 0. 0. 0. 1. 0. 0. 0. 0. 1. 0. 0. 1. 1. 1. 1. 1. 0.
 0. 0. 1. 0. 1. 1. 1. 1. 0. 0. 0. 0. 0. 1. 1. 1. 1. 0. 1. 0. 0. 1. 1. 1.
 1. 0. 1. 0. 0. 1. 0. 1. 1. 1. 1. 1. 1. 0. 1. 1. 1. 1. 0. 1. 0. 1. 0. 1.
 0. 0. 1. 1. 1. 0. 1. 0. 0. 0. 0. 0. 0. 1. 0. 1. 1. 1. 0. 1. 1. 0. 0.]</t>
  </si>
  <si>
    <t>[1. 0. 0. 1. 1. 0. 0. 0. 1. 1. 1. 0. 0. 0. 1. 0. 0. 1. 1. 0. 0. 0. 0. 1.
 1. 0. 0. 0. 1. 1. 0. 0. 0. 0. 1. 0. 0. 0. 0. 1. 0. 0. 1. 1. 1. 1. 1. 0.
 0. 0. 1. 0. 1. 1. 1. 1. 0. 0. 0. 0. 0. 1. 1. 1. 1. 0. 1. 0. 0. 1. 1. 1.
 1. 0. 1. 0. 0. 1. 0. 1. 1. 1. 1. 1. 1. 0. 1. 1. 1. 1. 0. 1. 0. 1. 0. 1.
 0. 0. 1. 1. 1. 0. 1. 0. 0. 0. 0. 0. 0. 1. 0. 1. 1. 1. 0. 1. 1. 0. 0.]</t>
  </si>
  <si>
    <t>[1. 0. 0. 1. 1. 0. 0. 1. 1. 1. 1. 0. 0. 0. 1. 0. 0. 1. 1. 0. 0. 0. 0. 1.
 1. 0. 0. 0. 1. 1. 0. 0. 0. 0. 1. 0. 0. 0. 0. 1. 0. 0. 1. 1. 1. 1. 1. 0.
 0. 0. 1. 0. 1. 1. 1. 1. 0. 0. 0. 0. 0. 1. 1. 1. 1. 0. 1. 0. 0. 1. 1. 1.
 1. 0. 1. 0. 0. 1. 0. 1. 1. 1. 1. 1. 1. 0. 1. 1. 1. 1. 0. 1. 0. 1. 0. 1.
 1. 0. 1. 1. 1. 0. 1. 0. 0. 0. 0. 0. 0. 1. 0. 1. 1. 1. 0. 1. 1. 0. 0.]</t>
  </si>
  <si>
    <t>[0. 0. 0. 1. 1. 0. 1. 0. 1. 1. 1. 0. 0. 0. 1. 0. 0. 1. 1. 0. 0. 0. 0. 1.
 1. 0. 0. 0. 1. 1. 0. 0. 0. 0. 1. 0. 0. 0. 0. 1. 0. 0. 1. 1. 1. 1. 1. 0.
 0. 0. 1. 0. 1. 1. 1. 1. 0. 0. 0. 0. 0. 1. 1. 1. 1. 0. 1. 0. 0. 1. 1. 1.
 1. 0. 1. 0. 0. 1. 0. 1. 1. 1. 1. 1. 1. 0. 1. 1. 1. 1. 0. 1. 0. 1. 0. 1.
 0. 0. 1. 1. 1. 1. 1. 0. 0. 0. 0. 0. 0. 1. 0. 1. 1. 1. 0. 1. 1. 0. 0.]</t>
  </si>
  <si>
    <t>[0. 0. 0. 1. 1. 0. 1. 1. 1. 1. 1. 0. 0. 0. 1. 0. 0. 1. 1. 0. 0. 0. 0. 1.
 1. 0. 0. 0. 1. 1. 0. 0. 0. 0. 1. 0. 0. 0. 0. 1. 0. 0. 1. 1. 1. 1. 1. 0.
 0. 0. 1. 0. 1. 1. 1. 1. 0. 0. 0. 0. 0. 1. 1. 1. 1. 0. 1. 0. 0. 1. 1. 1.
 1. 0. 1. 0. 0. 1. 0. 1. 1. 1. 1. 1. 1. 0. 1. 1. 1. 1. 0. 1. 0. 1. 0. 1.
 0. 0. 1. 1. 1. 1. 1. 0. 0. 0. 0. 0. 0. 1. 0. 1. 1. 1. 0. 1. 1. 0. 0.]</t>
  </si>
  <si>
    <t>[1. 0. 0. 1. 1. 0. 0. 0. 1. 1. 1. 0. 0. 0. 1. 0. 0. 1. 1. 0. 0. 0. 0. 1.
 1. 0. 0. 0. 1. 1. 0. 0. 0. 0. 1. 0. 0. 0. 0. 1. 1. 0. 1. 1. 1. 1. 1. 0.
 0. 0. 1. 0. 1. 1. 1. 1. 0. 0. 0. 0. 0. 1. 1. 1. 1. 0. 1. 0. 0. 1. 1. 1.
 1. 0. 1. 0. 0. 1. 0. 1. 1. 1. 1. 1. 1. 0. 1. 1. 1. 1. 0. 1. 0. 1. 0. 1.
 0. 0. 1. 1. 1. 0. 1. 0. 0. 0. 0. 0. 0. 1. 0. 1. 1. 1. 0. 1. 1. 0. 0.]</t>
  </si>
  <si>
    <t>[0. 0. 0. 0. 1. 0. 0. 1. 1. 1. 1. 0. 0. 0. 1. 0. 0. 1. 1. 0. 0. 0. 0. 1.
 1. 0. 0. 0. 1. 1. 0. 0. 0. 0. 1. 0. 0. 0. 0. 1. 0. 0. 1. 1. 1. 1. 1. 0.
 0. 0. 1. 0. 1. 1. 1. 1. 0. 0. 0. 0. 0. 1. 1. 1. 1. 0. 1. 0. 0. 1. 1. 1.
 1. 0. 1. 0. 0. 1. 0. 1. 1. 1. 1. 1. 1. 0. 1. 1. 1. 1. 0. 1. 0. 1. 0. 1.
 1. 0. 1. 1. 1. 1. 1. 0. 0. 0. 0. 0. 0. 1. 0. 1. 1. 1. 0. 1. 1. 0. 0.]</t>
  </si>
  <si>
    <t>[0. 0. 0. 1. 1. 0. 0. 1. 1. 1. 1. 0. 0. 0. 1. 0. 0. 1. 1. 0. 0. 0. 0. 1.
 1. 0. 0. 0. 1. 1. 0. 0. 0. 0. 1. 0. 0. 0. 0. 1. 0. 0. 1. 1. 1. 1. 1. 0.
 0. 0. 1. 0. 1. 1. 1. 1. 0. 0. 0. 0. 0. 1. 1. 1. 1. 0. 1. 0. 0. 1. 1. 1.
 1. 0. 1. 0. 0. 1. 0. 1. 1. 1. 1. 1. 1. 0. 1. 1. 1. 1. 0. 1. 0. 1. 0. 1.
 1. 0. 1. 1. 1. 1. 1. 0. 0. 0. 0. 0. 0. 1. 0. 1. 1. 1. 0. 1. 1. 0. 0.]</t>
  </si>
  <si>
    <t>[1. 0. 0. 1. 1. 0. 1. 0. 1. 1. 1. 0. 0. 0. 1. 0. 0. 1. 1. 0. 0. 0. 0. 1.
 1. 0. 0. 0. 1. 1. 0. 0. 0. 0. 1. 0. 0. 0. 0. 1. 0. 0. 1. 1. 1. 1. 1. 0.
 0. 0. 1. 0. 1. 1. 1. 1. 0. 0. 0. 0. 0. 1. 1. 1. 1. 0. 1. 0. 0. 1. 1. 1.
 1. 0. 1. 0. 0. 1. 0. 1. 1. 1. 1. 1. 1. 0. 1. 1. 1. 1. 0. 1. 0. 1. 0. 1.
 1. 0. 1. 1. 1. 0. 1. 0. 0. 0. 0. 0. 0. 1. 0. 1. 1. 1. 0. 1. 1. 0. 0.]</t>
  </si>
  <si>
    <t>[1. 0. 0. 1. 1. 0. 0. 1. 1. 0. 1. 0. 0. 0. 0. 0. 0. 1. 1. 0. 0. 0. 0. 1.
 1. 0. 0. 0. 1. 1. 0. 0. 0. 0. 1. 0. 0. 0. 0. 1. 0. 0. 1. 1. 1. 1. 1. 0.
 0. 0. 1. 0. 1. 1. 1. 1. 0. 0. 0. 0. 0. 1. 1. 1. 1. 0. 1. 0. 0. 1. 1. 1.
 1. 0. 1. 0. 0. 1. 0. 1. 1. 1. 1. 1. 1. 0. 1. 1. 1. 1. 0. 1. 0. 1. 0. 1.
 1. 0. 1. 1. 1. 1. 1. 0. 0. 0. 0. 0. 0. 1. 0. 1. 1. 1. 0. 1. 1. 0. 0.]</t>
  </si>
  <si>
    <t>[1. 0. 0. 1. 1. 0. 1. 0. 1. 1. 1. 0. 0. 0. 1. 0. 0. 1. 1. 0. 0. 0. 0. 1.
 1. 0. 0. 0. 1. 1. 0. 0. 0. 0. 1. 0. 0. 0. 0. 1. 0. 0. 1. 1. 1. 1. 1. 0.
 0. 0. 1. 0. 1. 1. 1. 1. 0. 0. 0. 0. 0. 1. 1. 1. 1. 0. 1. 0. 0. 1. 1. 1.
 1. 0. 1. 0. 0. 1. 0. 1. 1. 1. 1. 1. 1. 0. 1. 1. 1. 1. 0. 1. 0. 1. 0. 1.
 0. 0. 1. 1. 1. 0. 1. 0. 0. 0. 0. 0. 0. 1. 0. 1. 1. 1. 0. 1. 1. 0. 0.]</t>
  </si>
  <si>
    <t>[0. 0. 0. 1. 1. 0. 0. 0. 1. 1. 1. 0. 0. 0. 1. 0. 0. 1. 1. 0. 0. 0. 0. 1.
 1. 0. 0. 0. 1. 1. 0. 0. 0. 0. 1. 0. 0. 0. 0. 1. 0. 0. 1. 1. 1. 1. 1. 0.
 0. 0. 1. 0. 1. 1. 1. 1. 0. 0. 0. 0. 0. 1. 1. 1. 1. 0. 1. 0. 0. 1. 1. 1.
 1. 0. 1. 0. 0. 1. 0. 1. 1. 1. 1. 1. 1. 0. 1. 1. 1. 1. 0. 1. 0. 1. 0. 1.
 1. 0. 1. 1. 1. 0. 1. 0. 0. 0. 0. 0. 0. 1. 0. 1. 1. 1. 0. 1. 1. 0. 0.]</t>
  </si>
  <si>
    <t>[0. 0. 0. 1. 1. 0. 0. 0. 1. 1. 1. 0. 0. 0. 1. 0. 0. 1. 1. 0. 0. 0. 0. 1.
 1. 0. 0. 0. 1. 1. 0. 0. 0. 0. 1. 0. 0. 0. 0. 1. 1. 0. 1. 1. 1. 1. 1. 0.
 0. 0. 1. 0. 1. 1. 1. 1. 0. 0. 1. 0. 0. 1. 1. 1. 1. 0. 1. 0. 0. 1. 1. 1.
 1. 0. 1. 0. 0. 1. 0. 1. 1. 1. 1. 1. 1. 0. 1. 1. 1. 1. 0. 1. 0. 1. 0. 1.
 0. 0. 1. 1. 1. 1. 1. 0. 0. 0. 0. 0. 0. 1. 0. 1. 1. 1. 0. 1. 1. 0. 0.]</t>
  </si>
  <si>
    <t>[1. 0. 0. 1. 1. 0. 1. 0. 1. 1. 1. 0. 0. 0. 1. 0. 0. 1. 1. 0. 0. 0. 0. 1.
 1. 0. 0. 0. 1. 1. 0. 0. 0. 0. 1. 0. 0. 0. 0. 1. 1. 0. 1. 1. 1. 1. 1. 0.
 0. 0. 1. 0. 1. 1. 1. 1. 0. 0. 0. 0. 0. 1. 1. 1. 1. 0. 1. 0. 0. 1. 1. 1.
 1. 0. 1. 0. 0. 1. 0. 1. 1. 1. 1. 1. 1. 0. 1. 1. 1. 1. 0. 1. 0. 1. 0. 1.
 0. 0. 1. 1. 1. 1. 1. 0. 0. 0. 0. 0. 0. 1. 0. 1. 1. 1. 0. 1. 1. 0. 0.]</t>
  </si>
  <si>
    <t>[1. 0. 1. 1. 1. 0. 0. 1. 1. 1. 1. 0. 0. 0. 0. 0. 0. 1. 1. 0. 0. 0. 0. 1.
 1. 0. 0. 0. 1. 1. 0. 0. 0. 0. 1. 0. 0. 0. 0. 1. 0. 0. 1. 1. 1. 1. 1. 0.
 0. 0. 1. 0. 1. 1. 1. 1. 0. 0. 0. 0. 0. 1. 1. 1. 1. 0. 1. 0. 0. 1. 1. 1.
 1. 0. 1. 0. 0. 1. 0. 1. 1. 1. 1. 1. 1. 0. 1. 1. 1. 1. 0. 1. 0. 1. 0. 1.
 0. 0. 1. 1. 1. 1. 1. 0. 0. 0. 0. 0. 0. 1. 0. 1. 1. 1. 0. 1. 1. 0. 0.]</t>
  </si>
  <si>
    <t>[1. 0. 0. 1. 1. 0. 1. 1. 1. 1. 1. 0. 0. 0. 1. 0. 0. 1. 1. 0. 0. 0. 0. 1.
 1. 0. 0. 0. 1. 1. 0. 0. 0. 0. 1. 0. 0. 0. 0. 1. 1. 0. 1. 1. 1. 1. 1. 0.
 0. 0. 1. 0. 1. 1. 1. 1. 0. 0. 0. 0. 0. 1. 1. 1. 1. 0. 1. 0. 0. 1. 1. 1.
 1. 0. 1. 0. 0. 1. 0. 1. 1. 1. 1. 1. 1. 0. 1. 1. 1. 1. 0. 1. 0. 1. 0. 1.
 0. 0. 1. 1. 1. 0. 1. 0. 0. 0. 0. 0. 0. 1. 0. 1. 1. 1. 0. 1. 1. 1. 0.]</t>
  </si>
  <si>
    <t>[1. 0. 0. 1. 1. 0. 0. 1. 1. 1. 1. 0. 0. 0. 1. 0. 0. 1. 1. 0. 0. 0. 0. 1.
 1. 0. 0. 0. 1. 1. 0. 0. 0. 0. 1. 0. 0. 0. 0. 1. 1. 0. 1. 1. 1. 1. 1. 0.
 0. 0. 1. 0. 1. 1. 1. 1. 0. 0. 0. 0. 0. 1. 1. 1. 1. 0. 1. 0. 0. 1. 1. 1.
 1. 0. 1. 0. 0. 1. 0. 1. 1. 1. 1. 1. 1. 0. 1. 1. 1. 1. 0. 1. 0. 1. 0. 1.
 0. 0. 1. 1. 1. 0. 1. 0. 0. 0. 0. 0. 0. 1. 0. 1. 1. 1. 0. 1. 1. 0. 0.]</t>
  </si>
  <si>
    <t>[1. 0. 0. 1. 1. 0. 1. 0. 1. 1. 1. 0. 0. 0. 1. 0. 0. 1. 1. 0. 0. 0. 0. 1.
 1. 0. 0. 0. 1. 1. 0. 0. 0. 0. 1. 0. 0. 0. 0. 1. 1. 0. 1. 1. 1. 1. 1. 0.
 0. 0. 1. 0. 1. 1. 1. 1. 0. 0. 1. 0. 0. 1. 1. 1. 1. 0. 1. 0. 0. 1. 1. 1.
 1. 0. 1. 0. 0. 1. 0. 1. 1. 1. 1. 1. 1. 0. 1. 1. 1. 1. 0. 1. 0. 1. 0. 1.
 0. 0. 1. 1. 1. 0. 1. 0. 0. 0. 0. 0. 0. 1. 0. 1. 1. 1. 0. 1. 1. 0. 0.]</t>
  </si>
  <si>
    <t>[0. 0. 0. 1. 1. 0. 0. 1. 1. 1. 1. 0. 0. 0. 1. 0. 0. 1. 1. 0. 0. 0. 0. 1.
 1. 0. 0. 0. 1. 1. 0. 0. 0. 0. 1. 0. 0. 0. 0. 1. 0. 0. 1. 1. 1. 1. 1. 0.
 0. 0. 1. 0. 1. 1. 1. 1. 0. 0. 0. 0. 0. 0. 1. 1. 1. 0. 1. 0. 0. 1. 1. 1.
 1. 0. 1. 0. 0. 1. 0. 1. 1. 1. 1. 1. 1. 0. 1. 1. 1. 1. 0. 1. 0. 1. 0. 1.
 0. 0. 1. 1. 1. 1. 1. 0. 0. 0. 0. 0. 0. 1. 0. 1. 1. 1. 0. 1. 1. 0. 0.]</t>
  </si>
  <si>
    <t>[1. 0. 0. 1. 1. 0. 1. 1. 1. 1. 1. 0. 0. 0. 1. 0. 0. 1. 1. 0. 0. 0. 0. 1.
 1. 0. 0. 0. 1. 1. 0. 0. 0. 0. 1. 0. 0. 0. 0. 1. 1. 0. 1. 1. 1. 1. 1. 0.
 0. 0. 1. 0. 1. 1. 1. 1. 0. 0. 0. 0. 0. 1. 1. 1. 1. 0. 1. 0. 0. 1. 1. 1.
 1. 0. 1. 0. 0. 1. 0. 1. 1. 1. 1. 1. 1. 0. 1. 1. 1. 1. 0. 1. 0. 1. 0. 1.
 0. 0. 1. 1. 1. 1. 1. 0. 0. 0. 0. 0. 0. 1. 0. 1. 1. 1. 0. 1. 1. 0. 0.]</t>
  </si>
  <si>
    <t>[1. 0. 0. 1. 1. 0. 1. 1. 1. 1. 1. 0. 0. 0. 1. 0. 0. 1. 1. 0. 0. 0. 0. 1.
 1. 0. 0. 0. 1. 1. 0. 0. 0. 0. 1. 0. 0. 0. 0. 1. 1. 0. 1. 1. 1. 1. 0. 0.
 0. 0. 1. 0. 1. 1. 1. 1. 0. 0. 0. 0. 0. 1. 1. 1. 1. 0. 1. 0. 0. 1. 1. 1.
 1. 0. 1. 0. 0. 1. 0. 1. 1. 1. 1. 1. 1. 0. 1. 1. 1. 1. 0. 1. 0. 1. 0. 1.
 0. 0. 1. 1. 1. 1. 1. 0. 0. 0. 0. 0. 0. 1. 0. 1. 1. 1. 0. 1. 1. 0. 0.]</t>
  </si>
  <si>
    <t>[1. 0. 0. 1. 1. 0. 1. 1. 1. 1. 1. 0. 0. 0. 1. 0. 0. 1. 1. 0. 0. 0. 0. 1.
 1. 0. 0. 0. 1. 1. 0. 0. 0. 0. 1. 0. 0. 0. 0. 1. 0. 0. 1. 1. 1. 1. 1. 0.
 0. 0. 1. 0. 1. 1. 1. 1. 0. 0. 0. 0. 0. 1. 1. 1. 1. 0. 1. 0. 0. 1. 1. 1.
 1. 0. 1. 0. 0. 1. 0. 1. 1. 1. 1. 1. 1. 0. 1. 1. 1. 1. 0. 1. 0. 1. 0. 1.
 0. 0. 1. 1. 1. 1. 1. 0. 0. 0. 0. 0. 0. 1. 0. 1. 1. 1. 0. 1. 1. 0. 0.]</t>
  </si>
  <si>
    <t>[1. 0. 0. 1. 1. 0. 1. 1. 1. 1. 1. 0. 0. 0. 1. 0. 0. 1. 1. 0. 0. 0. 0. 1.
 1. 0. 0. 0. 1. 1. 0. 0. 0. 0. 0. 0. 0. 0. 0. 1. 1. 0. 1. 1. 1. 1. 1. 0.
 0. 0. 1. 0. 1. 1. 1. 1. 0. 0. 0. 1. 0. 1. 1. 1. 1. 0. 1. 0. 0. 1. 1. 1.
 1. 0. 1. 0. 0. 1. 0. 1. 1. 1. 1. 1. 1. 0. 1. 1. 1. 1. 0. 1. 0. 1. 0. 1.
 0. 0. 1. 1. 1. 1. 1. 0. 0. 0. 0. 0. 0. 1. 0. 1. 1. 1. 0. 0. 1. 0. 0.]</t>
  </si>
  <si>
    <t>[1. 0. 0. 1. 1. 1. 0. 0. 1. 1. 0. 1. 0. 1. 1. 0. 0. 1. 0. 0. 0. 1. 1. 0.
 0. 0. 1. 1. 1. 1. 0. 1. 1. 1. 1. 0. 1. 1. 1. 1. 1. 1. 1. 1. 1. 1. 1. 1.
 0. 0. 0. 0. 0. 1. 0. 0. 1. 1. 0. 1. 1. 0. 1. 1. 0. 0. 1. 1. 1. 0. 0. 1.
 0. 0. 1. 0. 1. 1. 0. 1. 0. 0. 1. 1. 0. 0. 0. 1. 1. 0. 0. 0. 1. 0. 0. 1.
 0. 1. 0. 0. 0. 1. 1. 1. 0. 0. 1. 0. 1. 1. 1. 0. 1. 0. 1. 1. 1. 1. 0.]</t>
  </si>
  <si>
    <t>[1. 0. 0. 1. 1. 1. 0. 1. 1. 0. 0. 1. 1. 1. 0. 0. 0. 1. 0. 0. 0. 1. 0. 1.
 1. 0. 1. 1. 0. 0. 0. 1. 1. 1. 1. 0. 1. 1. 1. 1. 1. 1. 1. 1. 1. 1. 1. 1.
 0. 1. 0. 0. 1. 1. 0. 0. 1. 1. 0. 1. 0. 1. 1. 1. 0. 0. 1. 1. 1. 0. 0. 1.
 0. 0. 1. 0. 1. 1. 0. 0. 0. 0. 0. 1. 0. 0. 0. 1. 1. 0. 1. 0. 1. 0. 1. 1.
 1. 1. 0. 0. 0. 1. 1. 0. 0. 0. 1. 0. 0. 0. 1. 0. 0. 0. 1. 0. 1. 1. 0.]</t>
  </si>
  <si>
    <t>[1. 0. 0. 1. 1. 1. 0. 1. 1. 0. 0. 1. 1. 1. 0. 0. 0. 1. 0. 0. 0. 1. 0. 1.
 1. 0. 1. 0. 1. 0. 0. 1. 1. 1. 1. 0. 1. 1. 1. 1. 1. 1. 1. 1. 1. 1. 1. 1.
 0. 0. 0. 0. 1. 1. 0. 0. 1. 1. 0. 1. 0. 1. 1. 1. 1. 0. 1. 1. 1. 0. 0. 1.
 0. 0. 1. 0. 1. 1. 0. 0. 0. 0. 0. 1. 0. 0. 0. 1. 1. 0. 1. 0. 1. 0. 1. 1.
 1. 1. 0. 0. 0. 1. 1. 0. 0. 0. 1. 0. 0. 0. 1. 0. 0. 0. 1. 0. 1. 1. 0.]</t>
  </si>
  <si>
    <t>[1. 0. 0. 1. 1. 1. 0. 1. 1. 0. 0. 1. 1. 1. 0. 0. 0. 1. 0. 0. 0. 1. 1. 1.
 1. 0. 1. 0. 1. 0. 0. 1. 1. 1. 1. 1. 1. 1. 1. 1. 1. 1. 1. 1. 1. 1. 1. 1.
 0. 0. 0. 0. 1. 1. 0. 0. 1. 1. 0. 1. 0. 1. 1. 1. 0. 0. 1. 1. 1. 0. 1. 1.
 0. 0. 1. 0. 1. 1. 0. 0. 0. 0. 0. 1. 0. 0. 0. 1. 1. 0. 1. 0. 1. 0. 1. 1.
 1. 1. 0. 0. 0. 1. 1. 0. 0. 0. 1. 0. 1. 0. 1. 0. 0. 0. 1. 0. 1. 1. 0.]</t>
  </si>
  <si>
    <t>[1. 0. 0. 1. 1. 1. 0. 1. 1. 1. 0. 1. 1. 1. 0. 1. 0. 1. 0. 0. 0. 1. 1. 1.
 1. 0. 1. 0. 1. 0. 0. 1. 1. 1. 1. 1. 1. 1. 1. 1. 1. 1. 1. 1. 1. 1. 1. 1.
 0. 0. 0. 0. 1. 1. 0. 0. 1. 1. 1. 1. 0. 1. 1. 1. 0. 0. 1. 1. 1. 0. 0. 1.
 0. 0. 1. 0. 1. 1. 0. 0. 0. 0. 0. 1. 0. 0. 0. 1. 1. 0. 1. 0. 1. 0. 1. 1.
 1. 1. 0. 0. 0. 1. 1. 0. 0. 0. 1. 0. 1. 0. 1. 0. 0. 0. 1. 0. 1. 1. 0.]</t>
  </si>
  <si>
    <t>[1. 0. 0. 0. 1. 1. 0. 1. 1. 1. 0. 1. 1. 1. 0. 0. 1. 1. 0. 0. 0. 0. 1. 1.
 1. 0. 1. 0. 1. 0. 0. 1. 1. 1. 1. 1. 1. 1. 1. 1. 1. 1. 1. 1. 1. 1. 1. 1.
 0. 0. 0. 0. 1. 1. 0. 0. 1. 1. 0. 1. 0. 0. 1. 1. 0. 0. 1. 1. 1. 0. 0. 1.
 0. 0. 1. 0. 1. 1. 0. 0. 1. 0. 0. 1. 0. 0. 0. 1. 0. 0. 1. 0. 1. 0. 1. 1.
 1. 1. 0. 0. 0. 1. 1. 0. 1. 0. 1. 1. 1. 0. 1. 0. 1. 0. 1. 1. 1. 1. 0.]</t>
  </si>
  <si>
    <t>[1. 0. 0. 0. 1. 1. 0. 1. 1. 1. 0. 1. 1. 1. 0. 0. 1. 1. 0. 0. 0. 0. 1. 1.
 1. 0. 0. 0. 1. 0. 0. 1. 1. 1. 1. 1. 1. 1. 1. 1. 1. 1. 1. 1. 1. 1. 1. 1.
 0. 0. 0. 0. 1. 1. 0. 0. 1. 1. 0. 1. 0. 0. 1. 1. 0. 0. 1. 1. 1. 0. 0. 1.
 0. 0. 1. 0. 1. 1. 0. 0. 1. 0. 0. 1. 0. 0. 0. 1. 0. 0. 1. 0. 1. 0. 1. 1.
 1. 1. 0. 0. 0. 1. 1. 0. 1. 0. 1. 1. 1. 0. 1. 0. 1. 0. 1. 1. 1. 1. 0.]</t>
  </si>
  <si>
    <t>[1. 0. 0. 0. 1. 1. 0. 1. 1. 1. 0. 1. 0. 1. 0. 0. 1. 1. 0. 0. 0. 0. 1. 1.
 1. 0. 1. 0. 1. 0. 0. 1. 1. 0. 1. 1. 1. 1. 1. 1. 1. 1. 1. 1. 0. 1. 1. 1.
 0. 0. 0. 0. 1. 1. 0. 0. 1. 1. 0. 1. 0. 0. 1. 1. 0. 0. 1. 1. 1. 0. 0. 1.
 0. 0. 1. 0. 1. 1. 0. 0. 1. 0. 0. 1. 0. 0. 0. 1. 0. 0. 1. 0. 1. 0. 1. 1.
 1. 1. 0. 0. 0. 1. 1. 0. 1. 0. 1. 1. 1. 0. 1. 0. 0. 0. 1. 1. 1. 1. 0.]</t>
  </si>
  <si>
    <t>[1. 0. 1. 1. 0. 0. 1. 0. 1. 0. 0. 1. 1. 0. 1. 0. 1. 0. 1. 1. 1. 1. 0. 1.
 0. 0. 0. 0. 0. 0. 1. 0. 1. 0. 0. 1. 0. 1. 0. 0. 0. 0. 0. 0. 1. 1. 1. 1.
 0. 1. 0. 0. 0. 1. 1. 1. 0. 1. 1. 1. 1. 0. 1. 0. 1. 0. 1. 0. 0. 1. 1. 0.
 1. 1. 0. 0. 1. 0. 1. 0. 0. 1. 1. 1. 0. 1. 0. 1. 1. 0. 0. 1. 1. 0. 1. 0.
 0. 0. 1. 0. 1. 1. 1. 0. 1. 0. 1. 1. 1. 0. 1. 0. 0. 1. 1. 1. 1. 0. 1.]</t>
  </si>
  <si>
    <t>[1. 0. 1. 1. 0. 0. 0. 0. 1. 0. 0. 1. 1. 0. 1. 0. 1. 0. 1. 1. 0. 1. 0. 1.
 0. 0. 0. 0. 0. 0. 1. 0. 1. 0. 0. 1. 0. 1. 1. 0. 0. 0. 0. 0. 1. 1. 1. 1.
 0. 1. 0. 0. 0. 1. 0. 1. 0. 1. 1. 1. 1. 0. 1. 0. 1. 0. 1. 0. 1. 1. 1. 0.
 1. 1. 0. 0. 1. 0. 1. 0. 0. 0. 1. 1. 0. 1. 0. 1. 1. 0. 0. 1. 0. 0. 1. 0.
 1. 0. 1. 0. 1. 1. 1. 1. 0. 0. 1. 1. 1. 0. 1. 0. 0. 1. 1. 1. 1. 0. 1.]</t>
  </si>
  <si>
    <t>[1. 0. 1. 1. 0. 0. 0. 0. 1. 0. 0. 1. 1. 0. 1. 0. 1. 0. 1. 1. 0. 1. 0. 1.
 0. 1. 0. 0. 0. 0. 1. 0. 1. 0. 0. 1. 0. 1. 0. 0. 0. 0. 0. 0. 1. 1. 1. 1.
 0. 1. 0. 0. 0. 1. 0. 1. 0. 1. 1. 1. 1. 0. 1. 0. 1. 0. 1. 0. 1. 1. 1. 0.
 0. 1. 0. 0. 1. 0. 1. 0. 0. 1. 1. 1. 0. 1. 0. 1. 1. 0. 0. 1. 0. 0. 1. 0.
 0. 0. 1. 0. 0. 1. 1. 1. 0. 0. 1. 1. 1. 0. 1. 0. 0. 1. 1. 1. 1. 0. 1.]</t>
  </si>
  <si>
    <t>[1. 0. 1. 1. 0. 0. 0. 0. 1. 0. 0. 1. 1. 0. 1. 0. 1. 0. 1. 1. 0. 1. 0. 1.
 0. 1. 0. 0. 0. 0. 1. 0. 1. 0. 0. 1. 0. 1. 0. 0. 0. 0. 0. 0. 1. 1. 1. 1.
 0. 1. 0. 0. 0. 1. 0. 1. 0. 1. 1. 1. 1. 0. 1. 0. 1. 0. 1. 0. 1. 1. 1. 0.
 0. 1. 0. 0. 1. 0. 1. 0. 0. 1. 1. 1. 0. 1. 0. 1. 1. 0. 0. 1. 0. 0. 1. 0.
 0. 0. 1. 0. 1. 0. 1. 1. 0. 0. 1. 1. 1. 0. 1. 0. 0. 1. 1. 1. 1. 0. 1.]</t>
  </si>
  <si>
    <t>[1. 0. 1. 1. 0. 1. 0. 1. 1. 0. 0. 1. 1. 1. 1. 0. 1. 0. 1. 1. 0. 1. 0. 1.
 0. 0. 0. 0. 0. 0. 1. 0. 1. 0. 0. 1. 0. 1. 0. 0. 0. 0. 0. 0. 1. 1. 1. 1.
 0. 1. 0. 0. 0. 1. 0. 1. 0. 1. 0. 1. 1. 0. 0. 0. 1. 0. 1. 0. 1. 1. 1. 0.
 0. 1. 0. 0. 1. 0. 1. 0. 1. 1. 1. 1. 0. 1. 0. 1. 1. 0. 0. 1. 0. 0. 1. 0.
 0. 0. 1. 0. 1. 1. 1. 1. 0. 0. 1. 1. 1. 0. 1. 0. 0. 1. 1. 1. 1. 0. 1.]</t>
  </si>
  <si>
    <t>[1. 0. 1. 1. 0. 0. 0. 1. 1. 0. 0. 1. 1. 1. 1. 0. 1. 0. 1. 1. 0. 1. 0. 1.
 0. 0. 0. 0. 0. 0. 1. 0. 1. 0. 0. 1. 0. 1. 0. 0. 0. 0. 0. 0. 1. 0. 1. 1.
 0. 1. 0. 0. 0. 1. 0. 1. 0. 1. 0. 0. 1. 0. 0. 0. 1. 0. 1. 0. 1. 1. 1. 0.
 0. 1. 0. 0. 1. 0. 1. 0. 0. 1. 1. 1. 0. 1. 1. 1. 1. 0. 0. 1. 0. 0. 1. 0.
 0. 0. 1. 0. 1. 1. 1. 1. 0. 0. 1. 1. 1. 0. 1. 0. 0. 1. 1. 1. 1. 0. 1.]</t>
  </si>
  <si>
    <t>[1. 1. 1. 1. 0. 0. 0. 1. 1. 0. 0. 1. 1. 1. 1. 0. 1. 0. 1. 1. 0. 1. 0. 1.
 0. 0. 0. 0. 0. 0. 1. 0. 1. 0. 0. 1. 0. 1. 0. 0. 0. 0. 0. 0. 1. 0. 1. 1.
 0. 1. 0. 0. 0. 1. 0. 1. 0. 1. 0. 1. 1. 0. 0. 0. 1. 0. 1. 0. 1. 1. 1. 0.
 0. 1. 0. 0. 1. 0. 1. 0. 1. 1. 1. 1. 0. 1. 1. 1. 1. 0. 0. 1. 0. 0. 1. 0.
 0. 0. 1. 0. 1. 1. 1. 1. 0. 0. 1. 1. 1. 0. 1. 0. 0. 1. 1. 1. 1. 0. 1.]</t>
  </si>
  <si>
    <t>[1. 1. 1. 1. 0. 0. 0. 1. 1. 0. 0. 1. 1. 0. 1. 0. 1. 1. 1. 1. 0. 1. 0. 1.
 0. 0. 0. 0. 0. 0. 1. 0. 1. 0. 0. 1. 0. 1. 0. 0. 0. 0. 0. 0. 1. 1. 1. 1.
 0. 1. 0. 0. 0. 1. 0. 1. 0. 1. 0. 1. 1. 0. 1. 0. 1. 0. 1. 0. 1. 1. 1. 0.
 0. 1. 0. 0. 1. 0. 1. 0. 1. 1. 1. 1. 0. 1. 1. 1. 1. 0. 0. 1. 0. 0. 1. 0.
 0. 0. 1. 0. 1. 1. 1. 1. 0. 0. 1. 1. 1. 0. 1. 0. 0. 1. 1. 1. 1. 0. 1.]</t>
  </si>
  <si>
    <t>[1. 1. 1. 1. 0. 0. 0. 1. 1. 0. 0. 1. 1. 1. 1. 0. 1. 0. 1. 1. 0. 1. 0. 1.
 0. 0. 0. 0. 0. 0. 1. 0. 1. 0. 0. 1. 0. 1. 0. 0. 0. 0. 0. 0. 1. 0. 1. 1.
 0. 1. 0. 0. 0. 1. 0. 1. 0. 1. 0. 1. 1. 0. 1. 0. 1. 0. 1. 0. 1. 1. 1. 0.
 0. 1. 0. 0. 1. 0. 1. 0. 0. 1. 1. 1. 0. 1. 1. 1. 1. 0. 0. 1. 0. 0. 1. 0.
 0. 0. 1. 0. 1. 1. 1. 1. 0. 0. 1. 1. 1. 0. 1. 0. 0. 1. 1. 1. 1. 0. 1.]</t>
  </si>
  <si>
    <t>[1. 1. 1. 1. 0. 0. 0. 1. 1. 0. 0. 1. 1. 1. 1. 0. 1. 1. 1. 1. 0. 1. 0. 1.
 0. 0. 0. 0. 0. 0. 1. 0. 1. 0. 0. 1. 0. 1. 0. 0. 0. 0. 0. 0. 1. 1. 1. 1.
 0. 1. 0. 0. 0. 1. 0. 1. 0. 1. 1. 1. 1. 0. 1. 0. 1. 0. 1. 0. 1. 1. 1. 0.
 0. 1. 0. 0. 1. 0. 1. 0. 1. 1. 1. 1. 0. 1. 0. 1. 1. 0. 0. 1. 0. 0. 1. 0.
 0. 0. 1. 0. 1. 1. 1. 1. 0. 0. 1. 1. 1. 0. 1. 0. 0. 1. 1. 1. 1. 0. 1.]</t>
  </si>
  <si>
    <t>[1. 0. 1. 1. 0. 0. 0. 0. 1. 0. 0. 1. 1. 1. 1. 0. 1. 0. 1. 1. 0. 1. 0. 1.
 1. 0. 0. 0. 0. 0. 1. 0. 1. 0. 0. 1. 0. 1. 0. 0. 0. 0. 0. 0. 1. 0. 1. 1.
 0. 1. 0. 0. 0. 1. 0. 1. 0. 1. 1. 1. 1. 0. 0. 0. 1. 0. 1. 0. 1. 1. 1. 0.
 0. 1. 0. 0. 1. 0. 1. 0. 1. 1. 1. 1. 0. 1. 1. 1. 1. 0. 0. 1. 0. 0. 1. 0.
 0. 0. 1. 0. 1. 1. 1. 1. 0. 0. 1. 1. 1. 0. 1. 0. 0. 1. 1. 1. 1. 0. 1.]</t>
  </si>
  <si>
    <t>[1. 1. 1. 1. 0. 0. 0. 1. 1. 0. 0. 1. 1. 0. 1. 0. 1. 1. 1. 1. 0. 1. 0. 1.
 0. 0. 0. 0. 0. 0. 1. 0. 1. 0. 0. 1. 0. 1. 0. 0. 0. 0. 0. 0. 1. 1. 1. 1.
 0. 1. 0. 0. 0. 1. 0. 1. 0. 1. 0. 1. 1. 0. 0. 0. 1. 0. 1. 0. 1. 1. 1. 0.
 0. 1. 0. 0. 1. 0. 1. 0. 1. 1. 1. 1. 0. 1. 0. 1. 1. 0. 0. 1. 0. 0. 1. 0.
 0. 0. 1. 0. 1. 1. 1. 1. 0. 0. 1. 1. 1. 0. 1. 0. 0. 1. 1. 1. 1. 0. 1.]</t>
  </si>
  <si>
    <t>[1. 1. 1. 1. 0. 0. 0. 1. 1. 0. 0. 1. 1. 1. 1. 0. 1. 0. 1. 1. 0. 1. 0. 1.
 0. 0. 0. 0. 0. 0. 1. 0. 1. 0. 0. 1. 0. 1. 0. 0. 0. 0. 0. 0. 1. 0. 1. 1.
 0. 1. 0. 0. 0. 1. 0. 1. 0. 1. 0. 1. 1. 0. 0. 0. 1. 0. 1. 0. 1. 1. 1. 0.
 0. 1. 0. 0. 1. 0. 1. 0. 0. 0. 1. 1. 0. 1. 1. 1. 1. 0. 0. 1. 0. 0. 1. 0.
 0. 0. 1. 0. 1. 1. 1. 1. 0. 0. 1. 1. 1. 0. 1. 0. 0. 1. 1. 1. 1. 0. 1.]</t>
  </si>
  <si>
    <t>[1. 1. 1. 1. 0. 0. 0. 1. 1. 0. 0. 1. 1. 1. 1. 0. 1. 0. 1. 1. 0. 1. 0. 1.
 0. 0. 0. 0. 0. 0. 1. 1. 1. 0. 0. 1. 0. 1. 0. 0. 0. 0. 0. 0. 1. 0. 1. 1.
 0. 1. 0. 0. 0. 1. 0. 1. 0. 1. 0. 1. 1. 0. 0. 0. 1. 0. 1. 1. 1. 1. 1. 0.
 0. 1. 0. 0. 1. 0. 1. 0. 0. 1. 1. 1. 0. 1. 1. 1. 1. 0. 0. 1. 0. 0. 1. 0.
 0. 0. 1. 0. 1. 1. 1. 1. 0. 0. 1. 1. 1. 0. 1. 0. 0. 1. 1. 1. 1. 0. 1.]</t>
  </si>
  <si>
    <t>[1. 1. 1. 1. 0. 0. 0. 1. 1. 0. 0. 1. 1. 1. 1. 0. 1. 0. 1. 1. 0. 1. 0. 1.
 0. 0. 0. 0. 0. 0. 1. 0. 1. 0. 0. 1. 0. 1. 0. 0. 0. 0. 0. 0. 1. 0. 1. 1.
 0. 1. 0. 0. 1. 1. 0. 1. 0. 1. 0. 1. 1. 0. 0. 0. 1. 0. 1. 0. 1. 1. 1. 0.
 0. 1. 0. 0. 1. 0. 1. 0. 0. 1. 1. 1. 0. 1. 1. 1. 1. 0. 0. 1. 0. 0. 1. 0.
 0. 0. 1. 0. 1. 1. 1. 1. 0. 0. 1. 1. 1. 0. 1. 0. 0. 1. 1. 1. 1. 0. 1.]</t>
  </si>
  <si>
    <t>[1. 1. 1. 1. 0. 0. 0. 1. 1. 0. 0. 1. 1. 1. 1. 0. 1. 0. 1. 1. 0. 1. 0. 1.
 0. 0. 0. 0. 0. 0. 1. 0. 1. 0. 0. 1. 0. 1. 0. 0. 0. 0. 0. 0. 1. 0. 1. 1.
 0. 1. 0. 0. 0. 1. 0. 1. 0. 1. 0. 1. 1. 0. 0. 0. 1. 0. 1. 1. 1. 1. 1. 0.
 0. 1. 0. 0. 1. 0. 1. 0. 0. 1. 1. 1. 0. 1. 1. 1. 1. 0. 0. 1. 0. 0. 1. 0.
 0. 0. 1. 0. 1. 1. 1. 1. 0. 0. 1. 1. 1. 0. 1. 0. 0. 1. 1. 1. 1. 0. 1.]</t>
  </si>
  <si>
    <t>[1. 1. 1. 1. 0. 0. 0. 1. 1. 0. 0. 1. 1. 1. 1. 0. 1. 0. 1. 1. 0. 1. 0. 1.
 0. 0. 0. 0. 0. 0. 1. 1. 1. 0. 0. 1. 0. 1. 0. 0. 0. 0. 0. 0. 1. 0. 1. 1.
 0. 1. 0. 0. 0. 1. 0. 1. 0. 1. 0. 1. 1. 0. 0. 0. 1. 1. 1. 1. 1. 1. 1. 0.
 0. 1. 0. 0. 1. 0. 1. 0. 0. 1. 1. 1. 0. 1. 1. 1. 1. 0. 0. 1. 0. 0. 1. 0.
 0. 0. 1. 0. 1. 1. 1. 1. 0. 0. 1. 1. 1. 0. 1. 0. 0. 1. 1. 1. 1. 0. 1.]</t>
  </si>
  <si>
    <t>[1. 1. 1. 1. 0. 0. 0. 1. 1. 0. 0. 1. 1. 1. 1. 0. 1. 0. 1. 1. 0. 1. 0. 1.
 0. 0. 0. 0. 0. 0. 1. 0. 1. 0. 0. 1. 0. 1. 0. 0. 0. 0. 0. 0. 1. 0. 1. 1.
 0. 1. 0. 0. 0. 1. 0. 1. 0. 1. 0. 1. 1. 0. 0. 0. 1. 0. 1. 0. 1. 1. 1. 0.
 0. 1. 0. 0. 1. 0. 1. 0. 0. 1. 1. 1. 0. 1. 1. 1. 1. 1. 0. 1. 0. 0. 1. 0.
 0. 0. 1. 0. 1. 1. 1. 1. 0. 0. 1. 1. 1. 0. 1. 0. 0. 1. 1. 1. 1. 0. 1.]</t>
  </si>
  <si>
    <t>[1. 1. 1. 1. 0. 0. 0. 1. 1. 0. 0. 1. 1. 1. 1. 0. 1. 0. 1. 1. 0. 1. 0. 1.
 0. 0. 0. 0. 0. 0. 1. 0. 1. 0. 0. 1. 0. 1. 0. 0. 0. 0. 0. 0. 1. 0. 1. 1.
 0. 1. 0. 0. 0. 1. 0. 1. 0. 1. 0. 0. 1. 0. 0. 0. 1. 0. 1. 0. 1. 1. 1. 0.
 0. 1. 0. 0. 1. 0. 1. 0. 1. 1. 1. 1. 0. 1. 1. 1. 1. 0. 0. 1. 0. 0. 1. 0.
 0. 0. 1. 0. 1. 1. 1. 1. 0. 0. 1. 1. 1. 0. 1. 0. 0. 1. 1. 1. 1. 0. 1.]</t>
  </si>
  <si>
    <t>[1. 1. 1. 1. 0. 0. 0. 1. 1. 0. 0. 1. 1. 1. 1. 0. 1. 0. 1. 1. 0. 1. 0. 1.
 0. 0. 0. 0. 0. 0. 1. 1. 1. 0. 0. 1. 0. 1. 0. 0. 0. 0. 0. 0. 1. 0. 1. 1.
 0. 1. 0. 0. 0. 1. 1. 1. 0. 1. 0. 1. 1. 0. 0. 0. 1. 0. 1. 0. 1. 1. 1. 0.
 0. 1. 0. 0. 1. 0. 1. 0. 0. 1. 1. 1. 0. 1. 1. 1. 1. 0. 0. 1. 0. 0. 1. 0.
 0. 0. 1. 0. 1. 1. 1. 1. 0. 0. 1. 1. 1. 0. 1. 0. 0. 1. 1. 1. 1. 0. 1.]</t>
  </si>
  <si>
    <t>[0. 0. 1. 1. 0. 0. 1. 0. 0. 1. 1. 0. 1. 1. 1. 0. 0. 1. 1. 1. 0. 1. 1. 0.
 1. 1. 0. 0. 1. 1. 1. 1. 0. 0. 1. 1. 0. 0. 0. 0. 0. 1. 1. 1. 0. 0. 0. 1.
 0. 0. 1. 0. 1. 0. 0. 0. 1. 1. 1. 0. 1. 0. 0. 0. 0. 1. 1. 1. 1. 1. 0. 0.
 1. 0. 1. 0. 1. 0. 1. 0. 1. 0. 1. 0. 0. 1. 0. 0. 0. 0. 0. 0. 1. 1. 0. 0.
 1. 0. 1. 0. 1. 1. 0. 1. 1. 1. 1. 1. 0. 1. 1. 0. 1. 0. 0. 1. 0. 1. 1.]</t>
  </si>
  <si>
    <t>[0. 0. 0. 1. 1. 0. 1. 0. 0. 0. 0. 0. 0. 1. 0. 0. 0. 1. 0. 0. 1. 1. 1. 0.
 1. 1. 1. 0. 0. 1. 0. 0. 0. 0. 1. 1. 0. 1. 1. 0. 0. 1. 0. 0. 0. 0. 0. 1.
 1. 0. 0. 1. 1. 0. 1. 1. 1. 1. 1. 0. 1. 1. 1. 1. 0. 0. 0. 1. 1. 0. 0. 0.
 1. 1. 1. 0. 1. 1. 0. 1. 1. 0. 0. 0. 0. 1. 1. 0. 0. 0. 1. 0. 0. 0. 0. 0.
 0. 0. 0. 1. 0. 0. 0. 0. 0. 0. 1. 1. 0. 0. 0. 1. 0. 0. 1. 1. 1. 1. 1.]</t>
  </si>
  <si>
    <t>[0. 0. 0. 1. 1. 0. 0. 1. 0. 0. 0. 0. 0. 1. 0. 0. 0. 1. 0. 0. 1. 1. 1. 0.
 1. 1. 1. 0. 0. 1. 0. 0. 0. 0. 1. 1. 0. 1. 1. 0. 0. 1. 1. 1. 1. 0. 1. 1.
 1. 0. 1. 1. 1. 0. 1. 1. 1. 1. 1. 0. 1. 1. 1. 0. 0. 0. 0. 1. 0. 0. 0. 0.
 0. 1. 1. 0. 1. 1. 0. 1. 1. 0. 0. 0. 0. 1. 1. 0. 1. 0. 1. 0. 0. 0. 0. 0.
 0. 1. 1. 0. 0. 0. 0. 0. 0. 0. 1. 1. 0. 0. 0. 1. 0. 0. 1. 1. 1. 1. 1.]</t>
  </si>
  <si>
    <t>[0. 0. 0. 1. 1. 0. 0. 1. 0. 0. 0. 0. 0. 1. 0. 0. 0. 1. 0. 0. 1. 1. 1. 0.
 1. 1. 1. 0. 0. 1. 0. 0. 0. 0. 1. 1. 0. 1. 1. 0. 0. 1. 0. 1. 1. 0. 1. 1.
 1. 0. 1. 1. 1. 0. 1. 1. 1. 1. 1. 0. 1. 1. 1. 0. 0. 0. 0. 1. 0. 0. 0. 0.
 0. 1. 1. 0. 1. 1. 0. 1. 1. 0. 0. 0. 0. 1. 1. 1. 1. 0. 1. 0. 0. 0. 0. 0.
 0. 1. 1. 0. 0. 0. 0. 0. 0. 0. 1. 1. 0. 0. 0. 1. 0. 0. 1. 1. 1. 1. 1.]</t>
  </si>
  <si>
    <t>[0. 1. 0. 1. 1. 0. 0. 1. 0. 0. 0. 0. 0. 1. 0. 0. 0. 1. 0. 0. 1. 1. 1. 0.
 1. 1. 1. 0. 0. 1. 0. 0. 0. 0. 1. 1. 0. 1. 1. 0. 0. 1. 1. 1. 1. 0. 1. 1.
 1. 0. 1. 1. 1. 0. 1. 1. 1. 1. 1. 0. 1. 1. 1. 0. 0. 0. 0. 1. 1. 0. 0. 0.
 0. 1. 1. 0. 1. 1. 0. 1. 1. 0. 0. 0. 1. 1. 1. 0. 1. 0. 1. 1. 0. 0. 0. 0.
 0. 1. 1. 0. 0. 0. 0. 0. 0. 0. 1. 1. 0. 0. 0. 1. 0. 0. 1. 1. 1. 1. 1.]</t>
  </si>
  <si>
    <t>[0. 0. 0. 1. 1. 0. 0. 1. 0. 0. 0. 0. 0. 1. 0. 0. 0. 1. 0. 0. 1. 1. 1. 0.
 1. 1. 1. 0. 0. 1. 0. 0. 0. 0. 1. 1. 0. 1. 1. 0. 0. 1. 0. 1. 1. 0. 1. 1.
 1. 0. 1. 1. 1. 1. 1. 1. 1. 1. 1. 0. 1. 1. 1. 0. 0. 0. 0. 1. 0. 0. 0. 0.
 0. 1. 1. 0. 1. 1. 0. 1. 1. 0. 0. 0. 0. 1. 1. 0. 1. 0. 1. 0. 0. 0. 0. 0.
 0. 1. 1. 0. 0. 0. 0. 0. 0. 0. 1. 1. 0. 0. 0. 1. 0. 0. 1. 1. 1. 1. 1.]</t>
  </si>
  <si>
    <t>[0. 0. 0. 1. 1. 0. 0. 1. 0. 0. 0. 0. 0. 1. 0. 0. 0. 1. 0. 0. 1. 1. 1. 0.
 1. 1. 1. 0. 0. 1. 0. 0. 0. 0. 1. 1. 0. 1. 1. 0. 0. 1. 1. 1. 1. 0. 1. 1.
 1. 0. 1. 1. 1. 0. 1. 1. 1. 1. 1. 0. 1. 1. 1. 0. 0. 0. 0. 1. 1. 0. 0. 0.
 0. 1. 1. 0. 1. 1. 0. 1. 1. 0. 0. 0. 0. 1. 1. 0. 1. 0. 1. 0. 0. 0. 0. 0.
 0. 1. 1. 0. 0. 0. 0. 0. 0. 0. 1. 1. 0. 0. 0. 1. 0. 0. 1. 1. 1. 1. 1.]</t>
  </si>
  <si>
    <t>[0. 1. 0. 1. 1. 0. 0. 1. 0. 0. 0. 0. 0. 1. 0. 0. 0. 1. 0. 0. 1. 1. 1. 0.
 1. 1. 1. 0. 0. 1. 0. 0. 0. 0. 1. 1. 0. 1. 1. 0. 0. 1. 1. 1. 1. 0. 1. 1.
 1. 0. 1. 1. 1. 1. 1. 1. 1. 1. 1. 0. 1. 1. 1. 0. 0. 0. 0. 1. 1. 0. 0. 0.
 0. 1. 1. 0. 1. 1. 0. 1. 1. 0. 0. 0. 0. 1. 1. 0. 1. 0. 1. 0. 0. 0. 0. 0.
 0. 1. 1. 0. 0. 0. 0. 0. 0. 0. 1. 1. 0. 0. 0. 1. 0. 0. 1. 1. 1. 1. 1.]</t>
  </si>
  <si>
    <t>[0. 0. 0. 1. 1. 0. 0. 1. 0. 0. 0. 0. 0. 1. 0. 0. 0. 1. 0. 0. 1. 1. 1. 0.
 1. 1. 1. 0. 0. 1. 0. 0. 0. 0. 1. 1. 0. 1. 1. 0. 0. 1. 0. 1. 1. 0. 1. 1.
 1. 0. 1. 1. 1. 0. 1. 1. 1. 1. 1. 0. 1. 1. 1. 0. 0. 0. 0. 1. 1. 0. 0. 0.
 0. 1. 1. 0. 1. 1. 0. 1. 1. 0. 0. 0. 0. 1. 1. 0. 1. 0. 1. 0. 0. 0. 0. 0.
 0. 1. 1. 0. 0. 0. 0. 0. 0. 0. 1. 1. 0. 0. 0. 1. 0. 0. 1. 1. 1. 1. 1.]</t>
  </si>
  <si>
    <t>[0. 0. 0. 1. 1. 0. 0. 1. 0. 0. 0. 0. 0. 1. 0. 0. 0. 1. 0. 0. 1. 1. 1. 0.
 1. 1. 1. 0. 0. 1. 0. 0. 0. 0. 1. 1. 0. 1. 1. 0. 0. 1. 1. 1. 1. 0. 1. 1.
 1. 0. 1. 1. 1. 0. 1. 1. 1. 0. 1. 0. 1. 1. 1. 0. 0. 0. 0. 1. 1. 0. 0. 0.
 0. 1. 1. 0. 1. 1. 0. 1. 1. 0. 0. 0. 0. 1. 1. 0. 1. 0. 1. 0. 0. 0. 0. 0.
 0. 1. 1. 0. 0. 0. 0. 0. 0. 0. 1. 1. 0. 0. 0. 1. 0. 0. 0. 1. 1. 1. 1.]</t>
  </si>
  <si>
    <t>[0. 0. 0. 1. 1. 0. 0. 1. 0. 0. 0. 0. 0. 1. 0. 0. 0. 1. 0. 0. 1. 1. 1. 0.
 1. 1. 1. 0. 0. 1. 0. 0. 0. 0. 1. 1. 0. 1. 1. 0. 0. 0. 0. 1. 1. 0. 1. 1.
 1. 0. 1. 1. 1. 0. 1. 1. 1. 1. 1. 0. 1. 1. 1. 0. 0. 0. 0. 1. 1. 0. 0. 0.
 0. 1. 1. 0. 1. 1. 0. 1. 1. 0. 0. 0. 0. 1. 1. 0. 1. 0. 1. 0. 0. 0. 0. 0.
 0. 1. 1. 0. 0. 0. 0. 0. 0. 0. 1. 1. 0. 0. 0. 1. 0. 0. 1. 1. 1. 1. 1.]</t>
  </si>
  <si>
    <t>[0. 0. 0. 1. 1. 0. 0. 1. 0. 0. 0. 0. 0. 1. 0. 0. 0. 1. 0. 0. 1. 1. 1. 0.
 1. 1. 1. 0. 0. 1. 0. 0. 0. 0. 1. 1. 0. 1. 1. 0. 1. 1. 0. 1. 1. 0. 1. 0.
 1. 0. 1. 1. 1. 0. 1. 1. 1. 1. 0. 0. 1. 1. 1. 0. 0. 0. 0. 1. 1. 0. 0. 0.
 0. 1. 1. 0. 1. 1. 1. 1. 1. 0. 0. 0. 0. 1. 1. 0. 1. 0. 1. 0. 0. 0. 0. 0.
 0. 1. 1. 0. 0. 0. 0. 0. 0. 0. 1. 1. 0. 0. 0. 1. 0. 0. 1. 1. 1. 1. 1.]</t>
  </si>
  <si>
    <t>[0. 0. 0. 1. 1. 0. 0. 1. 0. 0. 0. 0. 0. 1. 0. 0. 0. 1. 0. 1. 1. 1. 1. 0.
 1. 1. 1. 0. 0. 1. 0. 0. 0. 0. 1. 1. 0. 1. 1. 0. 1. 1. 1. 1. 1. 0. 1. 1.
 1. 0. 1. 1. 1. 0. 1. 1. 1. 1. 1. 0. 1. 1. 1. 0. 0. 0. 0. 1. 1. 0. 0. 0.
 0. 1. 1. 0. 1. 1. 0. 1. 1. 0. 0. 0. 0. 1. 1. 0. 1. 0. 0. 0. 0. 0. 0. 0.
 0. 1. 1. 0. 0. 0. 0. 0. 0. 0. 1. 1. 0. 0. 0. 1. 0. 0. 1. 1. 1. 1. 1.]</t>
  </si>
  <si>
    <t>[0. 0. 0. 1. 1. 0. 0. 1. 0. 0. 0. 0. 1. 1. 0. 0. 0. 1. 0. 0. 1. 1. 1. 0.
 1. 1. 1. 0. 0. 1. 0. 0. 0. 0. 1. 1. 0. 1. 1. 0. 1. 1. 1. 1. 1. 0. 1. 1.
 1. 0. 1. 1. 1. 0. 1. 1. 1. 1. 1. 0. 1. 1. 1. 0. 1. 0. 0. 1. 1. 0. 0. 0.
 0. 1. 1. 0. 1. 1. 0. 1. 1. 1. 0. 0. 0. 1. 1. 0. 1. 0. 1. 0. 0. 0. 0. 0.
 0. 1. 1. 0. 0. 0. 0. 0. 0. 0. 1. 1. 0. 0. 0. 1. 0. 0. 1. 1. 1. 1. 1.]</t>
  </si>
  <si>
    <t>[0. 1. 0. 1. 1. 1. 0. 0. 1. 1. 0. 0. 0. 1. 1. 0. 0. 1. 0. 1. 1. 1. 1. 1.
 0. 1. 1. 1. 0. 1. 1. 1. 0. 1. 1. 1. 0. 1. 1. 0. 0. 1. 1. 1. 1. 0. 0. 0.
 1. 1. 0. 0. 0. 0. 1. 1. 1. 1. 1. 0. 0. 0. 0. 1. 1. 0. 0. 0. 1. 1. 0. 1.
 0. 1. 0. 1. 1. 1. 1. 0. 0. 0. 0. 1. 1. 0. 1. 0. 1. 1. 0. 1. 0. 1. 1. 0.
 1. 1. 0. 0. 1. 0. 0. 0. 0. 1. 1. 1. 1. 0. 0. 0. 1. 0. 0. 1. 1. 0. 1.]</t>
  </si>
  <si>
    <t>[0. 1. 0. 1. 1. 1. 0. 0. 1. 1. 0. 0. 0. 1. 1. 0. 0. 1. 0. 1. 1. 1. 1. 1.
 0. 1. 1. 1. 0. 1. 1. 1. 0. 1. 1. 1. 0. 1. 1. 0. 0. 1. 1. 1. 0. 0. 0. 0.
 1. 1. 0. 0. 0. 0. 0. 1. 1. 1. 1. 0. 0. 0. 0. 1. 1. 0. 0. 0. 1. 1. 0. 1.
 0. 1. 0. 1. 1. 1. 1. 0. 0. 0. 0. 1. 1. 0. 1. 0. 1. 1. 0. 1. 0. 1. 1. 0.
 1. 1. 0. 0. 1. 0. 0. 0. 0. 1. 1. 1. 1. 0. 0. 0. 1. 0. 0. 1. 1. 0. 1.]</t>
  </si>
  <si>
    <t>[0. 1. 0. 1. 1. 1. 0. 0. 1. 1. 0. 0. 0. 1. 1. 0. 0. 1. 0. 1. 1. 1. 1. 1.
 0. 1. 1. 1. 0. 1. 1. 1. 0. 1. 1. 1. 0. 1. 1. 0. 0. 1. 1. 1. 0. 0. 0. 0.
 1. 1. 0. 0. 0. 0. 1. 1. 1. 1. 1. 0. 0. 0. 0. 1. 1. 0. 0. 0. 1. 1. 0. 1.
 0. 1. 0. 1. 1. 1. 1. 0. 0. 0. 0. 1. 1. 0. 1. 0. 1. 1. 0. 1. 0. 1. 1. 0.
 1. 1. 0. 0. 1. 0. 0. 0. 0. 1. 1. 1. 1. 0. 0. 0. 1. 0. 0. 1. 1. 0. 1.]</t>
  </si>
  <si>
    <t>[0. 1. 0. 1. 1. 1. 0. 0. 1. 1. 0. 0. 0. 1. 1. 0. 0. 1. 0. 1. 1. 1. 1. 1.
 0. 1. 1. 1. 0. 1. 1. 0. 1. 1. 1. 1. 0. 1. 1. 1. 0. 1. 1. 1. 0. 0. 0. 0.
 1. 1. 0. 0. 0. 0. 1. 1. 1. 1. 1. 0. 0. 0. 0. 1. 1. 0. 0. 0. 1. 1. 0. 1.
 0. 1. 0. 1. 0. 1. 1. 0. 0. 0. 0. 1. 1. 0. 1. 0. 1. 1. 0. 1. 0. 1. 1. 0.
 1. 1. 0. 0. 0. 0. 0. 0. 0. 1. 1. 1. 1. 0. 0. 0. 1. 0. 0. 1. 1. 0. 1.]</t>
  </si>
  <si>
    <t>[0. 1. 0. 1. 1. 1. 0. 0. 1. 1. 0. 0. 0. 1. 1. 0. 0. 1. 0. 1. 1. 1. 1. 1.
 0. 1. 1. 0. 0. 1. 1. 1. 0. 1. 1. 1. 0. 1. 1. 1. 0. 1. 1. 1. 1. 0. 0. 0.
 1. 1. 0. 0. 0. 0. 1. 1. 1. 1. 1. 0. 0. 0. 0. 1. 1. 0. 0. 0. 1. 1. 0. 1.
 0. 1. 0. 1. 0. 1. 1. 0. 0. 0. 0. 1. 1. 0. 1. 0. 1. 1. 0. 1. 0. 1. 1. 0.
 1. 1. 0. 1. 0. 0. 0. 0. 0. 1. 1. 1. 1. 0. 0. 1. 1. 0. 0. 1. 1. 0. 1.]</t>
  </si>
  <si>
    <t>[1. 1. 0. 1. 1. 1. 0. 0. 1. 1. 0. 0. 0. 1. 1. 0. 0. 1. 0. 1. 1. 1. 1. 1.
 0. 1. 1. 1. 0. 1. 1. 1. 0. 1. 1. 1. 0. 1. 1. 1. 0. 1. 1. 1. 1. 0. 0. 0.
 1. 1. 0. 0. 0. 0. 1. 1. 1. 1. 1. 1. 0. 0. 0. 1. 1. 0. 0. 0. 1. 1. 0. 1.
 0. 1. 0. 1. 0. 1. 1. 0. 0. 0. 0. 1. 1. 0. 1. 0. 1. 1. 0. 1. 0. 1. 1. 0.
 1. 1. 0. 0. 0. 0. 0. 0. 0. 1. 1. 1. 1. 0. 0. 0. 1. 0. 0. 1. 1. 0. 1.]</t>
  </si>
  <si>
    <t>[0. 1. 0. 1. 1. 1. 0. 0. 1. 1. 0. 0. 0. 1. 1. 0. 0. 1. 0. 1. 1. 1. 1. 1.
 0. 1. 1. 0. 0. 1. 1. 1. 0. 1. 1. 1. 0. 1. 1. 1. 0. 1. 1. 1. 1. 0. 0. 0.
 1. 1. 0. 0. 0. 0. 1. 1. 1. 1. 1. 1. 0. 0. 0. 1. 1. 0. 0. 0. 1. 1. 0. 1.
 0. 1. 0. 1. 0. 1. 1. 0. 0. 0. 0. 1. 1. 0. 1. 0. 1. 1. 0. 1. 0. 1. 1. 0.
 1. 1. 0. 0. 0. 0. 0. 0. 0. 1. 1. 1. 1. 0. 0. 1. 1. 0. 0. 1. 1. 0. 1.]</t>
  </si>
  <si>
    <t>[0. 1. 0. 1. 1. 1. 0. 0. 1. 1. 0. 0. 0. 1. 1. 0. 0. 1. 0. 1. 1. 1. 1. 1.
 0. 1. 1. 0. 0. 1. 1. 1. 0. 1. 1. 1. 0. 1. 1. 1. 0. 1. 1. 1. 1. 0. 0. 0.
 1. 1. 1. 0. 0. 0. 1. 1. 1. 1. 1. 0. 0. 0. 0. 1. 1. 0. 0. 0. 1. 1. 0. 1.
 0. 1. 0. 1. 0. 1. 1. 0. 0. 0. 0. 1. 1. 0. 1. 0. 1. 1. 0. 1. 0. 1. 1. 0.
 1. 1. 0. 1. 0. 0. 0. 0. 0. 1. 1. 1. 1. 0. 0. 1. 1. 0. 0. 1. 1. 0. 1.]</t>
  </si>
  <si>
    <t>[0. 1. 0. 1. 1. 1. 0. 0. 1. 1. 0. 0. 0. 1. 1. 0. 0. 1. 0. 1. 1. 1. 1. 1.
 0. 1. 1. 1. 0. 1. 1. 1. 0. 1. 1. 1. 0. 1. 1. 1. 0. 1. 1. 1. 1. 0. 0. 0.
 1. 1. 0. 0. 0. 0. 1. 1. 1. 1. 1. 0. 0. 0. 0. 1. 1. 0. 0. 0. 1. 1. 0. 1.
 0. 1. 0. 1. 0. 1. 1. 0. 0. 0. 0. 1. 1. 1. 1. 0. 1. 1. 0. 1. 0. 1. 1. 0.
 1. 1. 0. 1. 0. 0. 0. 0. 0. 1. 1. 1. 1. 0. 0. 1. 1. 0. 0. 1. 1. 0. 1.]</t>
  </si>
  <si>
    <t>[0. 1. 0. 1. 1. 1. 0. 0. 1. 1. 0. 0. 0. 1. 1. 0. 0. 1. 0. 1. 1. 1. 1. 1.
 0. 1. 1. 1. 0. 1. 1. 1. 0. 1. 1. 1. 0. 1. 1. 1. 0. 1. 1. 1. 1. 0. 0. 0.
 1. 1. 0. 0. 0. 0. 1. 1. 1. 1. 1. 1. 0. 0. 0. 1. 1. 0. 0. 0. 1. 1. 0. 1.
 0. 1. 0. 1. 0. 1. 1. 0. 0. 0. 0. 1. 1. 0. 1. 0. 1. 1. 0. 1. 0. 1. 1. 0.
 1. 1. 0. 1. 0. 0. 0. 0. 0. 1. 1. 1. 1. 0. 0. 1. 1. 0. 0. 1. 1. 0. 1.]</t>
  </si>
  <si>
    <t>[0. 1. 0. 1. 1. 1. 0. 0. 1. 1. 0. 0. 0. 1. 1. 0. 0. 1. 0. 1. 1. 1. 1. 1.
 0. 1. 1. 0. 0. 1. 1. 1. 0. 1. 1. 1. 0. 1. 1. 1. 0. 1. 1. 1. 1. 0. 0. 0.
 1. 1. 0. 0. 0. 0. 1. 1. 1. 1. 1. 1. 0. 0. 0. 1. 1. 0. 0. 0. 1. 1. 0. 1.
 0. 1. 0. 1. 0. 1. 1. 0. 0. 0. 0. 1. 1. 0. 1. 0. 1. 1. 0. 1. 0. 1. 1. 0.
 1. 1. 0. 1. 0. 0. 0. 0. 0. 1. 1. 1. 1. 0. 0. 1. 1. 0. 0. 1. 1. 0. 1.]</t>
  </si>
  <si>
    <t>[0. 1. 0. 1. 1. 1. 0. 0. 1. 1. 0. 0. 0. 1. 1. 0. 1. 1. 0. 1. 1. 1. 1. 1.
 0. 1. 1. 0. 0. 1. 1. 1. 0. 1. 1. 1. 0. 1. 1. 1. 0. 1. 1. 1. 1. 0. 0. 0.
 1. 1. 0. 0. 0. 0. 1. 1. 1. 1. 1. 1. 0. 0. 0. 1. 1. 0. 0. 1. 1. 1. 0. 1.
 0. 1. 0. 1. 0. 1. 1. 0. 0. 0. 0. 1. 1. 0. 1. 0. 1. 1. 0. 1. 0. 1. 1. 0.
 1. 1. 0. 0. 0. 0. 0. 0. 0. 1. 1. 1. 1. 0. 0. 1. 1. 0. 0. 1. 1. 0. 1.]</t>
  </si>
  <si>
    <t>[0. 1. 0. 1. 1. 1. 0. 0. 1. 1. 0. 0. 0. 1. 1. 0. 0. 1. 0. 1. 1. 1. 1. 1.
 0. 1. 1. 0. 0. 1. 0. 1. 0. 1. 1. 1. 0. 1. 1. 1. 0. 1. 1. 1. 1. 0. 0. 0.
 0. 1. 0. 0. 0. 0. 1. 1. 1. 1. 1. 1. 0. 0. 0. 1. 1. 0. 0. 0. 1. 1. 0. 1.
 0. 1. 0. 1. 0. 1. 1. 0. 0. 0. 0. 1. 1. 0. 1. 0. 1. 1. 0. 1. 0. 1. 1. 0.
 1. 1. 0. 0. 0. 0. 0. 0. 0. 1. 1. 1. 1. 0. 0. 1. 1. 0. 0. 1. 1. 0. 1.]</t>
  </si>
  <si>
    <t>[0. 1. 0. 1. 1. 1. 0. 0. 1. 1. 0. 0. 0. 1. 1. 0. 0. 1. 0. 1. 1. 1. 0. 1.
 0. 1. 1. 0. 0. 1. 1. 1. 0. 1. 1. 1. 0. 1. 1. 1. 0. 1. 1. 1. 1. 0. 0. 0.
 1. 1. 0. 0. 0. 0. 1. 1. 1. 1. 1. 1. 0. 0. 0. 1. 1. 0. 0. 0. 1. 1. 0. 1.
 0. 1. 0. 1. 0. 1. 1. 0. 0. 0. 0. 1. 1. 0. 1. 0. 1. 1. 0. 1. 0. 1. 1. 0.
 1. 1. 0. 0. 0. 0. 0. 0. 0. 1. 1. 1. 1. 0. 0. 1. 1. 0. 0. 1. 1. 0. 1.]</t>
  </si>
  <si>
    <t>[0. 1. 0. 1. 1. 1. 0. 0. 1. 1. 0. 0. 0. 1. 1. 0. 0. 1. 0. 1. 1. 1. 0. 1.
 0. 1. 1. 0. 0. 1. 1. 1. 0. 1. 1. 1. 0. 1. 1. 1. 0. 1. 1. 1. 1. 0. 0. 0.
 1. 1. 0. 0. 0. 0. 1. 0. 1. 1. 1. 1. 0. 0. 0. 1. 1. 0. 0. 0. 1. 1. 0. 1.
 0. 1. 0. 1. 0. 1. 1. 0. 0. 0. 0. 1. 1. 0. 1. 0. 1. 1. 0. 1. 0. 1. 1. 0.
 1. 1. 0. 0. 0. 0. 0. 0. 0. 1. 1. 1. 1. 0. 0. 1. 1. 0. 0. 1. 1. 0. 1.]</t>
  </si>
  <si>
    <t>[0. 1. 0. 1. 1. 1. 0. 0. 1. 1. 0. 0. 0. 1. 1. 0. 0. 1. 0. 1. 1. 1. 0. 1.
 0. 1. 1. 0. 0. 1. 1. 1. 0. 1. 1. 0. 0. 1. 1. 1. 0. 1. 1. 1. 1. 0. 0. 0.
 1. 1. 0. 0. 0. 0. 1. 1. 1. 1. 1. 1. 0. 0. 0. 1. 1. 0. 0. 0. 1. 1. 0. 1.
 0. 1. 0. 1. 0. 1. 1. 0. 0. 0. 0. 1. 1. 0. 1. 0. 1. 1. 0. 1. 0. 1. 1. 0.
 1. 1. 0. 0. 0. 0. 0. 0. 0. 1. 1. 1. 1. 0. 0. 1. 1. 0. 0. 1. 1. 0. 1.]</t>
  </si>
  <si>
    <t>[0. 1. 0. 1. 1. 1. 0. 0. 1. 1. 0. 1. 0. 1. 1. 0. 0. 1. 0. 1. 1. 1. 0. 1.
 0. 1. 1. 0. 0. 1. 1. 1. 0. 1. 1. 1. 0. 1. 1. 1. 0. 1. 1. 1. 1. 0. 0. 0.
 1. 1. 0. 0. 0. 0. 1. 1. 1. 1. 1. 1. 0. 0. 0. 1. 1. 0. 0. 0. 1. 1. 0. 1.
 1. 1. 0. 1. 0. 1. 1. 0. 0. 0. 0. 1. 1. 0. 1. 0. 1. 1. 0. 1. 0. 1. 1. 0.
 1. 1. 0. 0. 0. 0. 0. 0. 0. 1. 1. 1. 1. 0. 0. 1. 1. 0. 0. 1. 1. 0. 1.]</t>
  </si>
  <si>
    <t>[0. 1. 0. 1. 1. 1. 0. 0. 1. 1. 0. 1. 0. 1. 1. 0. 1. 1. 0. 1. 1. 1. 0. 1.
 0. 1. 1. 0. 0. 1. 1. 1. 0. 1. 1. 1. 0. 1. 1. 1. 0. 1. 1. 1. 1. 0. 0. 0.
 1. 1. 0. 0. 0. 0. 1. 1. 1. 1. 1. 1. 0. 0. 0. 1. 1. 0. 0. 0. 1. 1. 0. 1.
 0. 1. 0. 1. 0. 1. 1. 0. 0. 0. 0. 1. 1. 0. 1. 0. 1. 1. 0. 1. 0. 1. 1. 0.
 1. 1. 0. 0. 0. 0. 0. 0. 0. 1. 1. 1. 1. 0. 0. 1. 1. 0. 0. 1. 1. 0. 1.]</t>
  </si>
  <si>
    <t>[0. 1. 0. 1. 1. 1. 0. 0. 1. 1. 0. 0. 0. 1. 1. 0. 0. 1. 0. 1. 1. 1. 0. 1.
 0. 1. 1. 0. 0. 0. 1. 1. 0. 1. 1. 1. 0. 1. 1. 1. 0. 1. 1. 1. 1. 0. 0. 0.
 1. 1. 0. 0. 0. 0. 1. 1. 1. 1. 1. 1. 0. 0. 0. 1. 1. 0. 0. 0. 1. 1. 0. 1.
 0. 1. 0. 1. 0. 1. 1. 0. 0. 0. 0. 1. 1. 0. 1. 0. 1. 1. 0. 1. 0. 1. 1. 0.
 1. 1. 0. 0. 0. 0. 0. 0. 0. 1. 1. 1. 1. 0. 0. 1. 1. 0. 0. 1. 1. 0. 1.]</t>
  </si>
  <si>
    <t>[0. 1. 0. 1. 1. 1. 0. 0. 1. 1. 0. 0. 0. 1. 1. 0. 0. 1. 0. 1. 1. 1. 0. 0.
 0. 1. 1. 0. 0. 1. 1. 1. 0. 1. 1. 1. 0. 1. 1. 1. 0. 1. 1. 1. 1. 0. 0. 0.
 1. 1. 0. 0. 0. 0. 1. 1. 1. 1. 1. 1. 0. 0. 0. 1. 1. 0. 0. 0. 1. 1. 0. 1.
 0. 1. 0. 1. 0. 1. 1. 0. 0. 0. 0. 1. 1. 0. 1. 0. 1. 1. 0. 1. 0. 1. 1. 0.
 1. 1. 0. 1. 0. 0. 0. 0. 0. 1. 1. 1. 1. 0. 0. 1. 1. 0. 0. 1. 1. 1. 1.]</t>
  </si>
  <si>
    <t>[0. 1. 0. 1. 1. 1. 0. 0. 1. 1. 0. 0. 0. 1. 1. 0. 0. 1. 0. 1. 1. 1. 0. 1.
 0. 1. 1. 0. 0. 1. 1. 1. 0. 0. 1. 1. 0. 1. 1. 1. 0. 1. 1. 1. 1. 0. 0. 0.
 1. 1. 0. 0. 0. 0. 1. 1. 1. 1. 1. 1. 0. 0. 0. 1. 1. 0. 0. 0. 1. 1. 0. 1.
 0. 1. 0. 1. 0. 1. 1. 0. 0. 0. 0. 1. 1. 0. 1. 0. 1. 1. 0. 1. 0. 1. 1. 0.
 1. 1. 0. 0. 0. 0. 0. 0. 0. 1. 1. 1. 1. 0. 0. 1. 1. 0. 0. 1. 1. 0. 1.]</t>
  </si>
  <si>
    <t>[0. 1. 0. 1. 1. 1. 0. 0. 1. 1. 0. 0. 0. 1. 1. 0. 0. 1. 0. 1. 1. 1. 0. 1.
 0. 1. 1. 0. 0. 1. 1. 1. 0. 1. 1. 1. 0. 1. 1. 1. 0. 1. 0. 1. 1. 0. 0. 0.
 1. 1. 0. 1. 0. 0. 1. 1. 1. 1. 1. 1. 0. 0. 0. 1. 1. 0. 0. 0. 1. 1. 0. 1.
 0. 1. 0. 1. 0. 1. 1. 0. 0. 0. 0. 1. 1. 0. 1. 0. 1. 1. 0. 1. 0. 1. 1. 0.
 1. 1. 0. 1. 0. 0. 0. 0. 0. 1. 1. 1. 1. 0. 0. 1. 1. 0. 0. 1. 1. 0. 1.]</t>
  </si>
  <si>
    <t>[0. 1. 0. 1. 1. 1. 0. 0. 1. 1. 0. 0. 0. 1. 1. 0. 1. 1. 0. 1. 1. 1. 0. 1.
 0. 1. 1. 0. 0. 1. 1. 1. 0. 1. 1. 1. 0. 1. 1. 1. 0. 1. 1. 1. 1. 0. 0. 0.
 1. 1. 0. 0. 0. 0. 1. 1. 1. 1. 1. 1. 0. 0. 0. 1. 1. 0. 0. 0. 1. 1. 0. 1.
 0. 1. 0. 1. 0. 1. 1. 0. 0. 0. 0. 1. 1. 0. 1. 0. 1. 1. 0. 1. 0. 1. 1. 0.
 1. 1. 0. 0. 0. 0. 0. 0. 0. 1. 1. 1. 1. 0. 0. 1. 1. 0. 0. 1. 1. 1. 1.]</t>
  </si>
  <si>
    <t>[0. 1. 0. 1. 1. 1. 0. 0. 1. 1. 0. 0. 0. 1. 1. 0. 0. 1. 0. 1. 1. 1. 0. 0.
 0. 1. 1. 0. 0. 1. 1. 1. 0. 1. 1. 1. 0. 1. 1. 1. 0. 1. 1. 1. 1. 0. 0. 0.
 1. 1. 0. 0. 0. 0. 1. 1. 1. 1. 1. 1. 0. 0. 0. 1. 1. 0. 0. 0. 1. 1. 0. 1.
 0. 1. 0. 1. 0. 1. 1. 0. 0. 0. 0. 1. 1. 0. 1. 0. 1. 1. 0. 1. 0. 1. 1. 0.
 1. 1. 0. 1. 0. 0. 0. 0. 0. 1. 1. 1. 1. 0. 0. 1. 1. 0. 0. 1. 1. 0. 1.]</t>
  </si>
  <si>
    <t>[0. 1. 0. 1. 1. 1. 0. 0. 1. 1. 0. 0. 0. 1. 1. 0. 1. 1. 0. 1. 1. 1. 0. 1.
 0. 1. 1. 0. 0. 1. 1. 1. 0. 1. 1. 1. 0. 1. 1. 1. 0. 1. 1. 1. 1. 0. 0. 0.
 1. 1. 0. 0. 0. 0. 1. 1. 1. 1. 1. 1. 0. 0. 0. 1. 1. 0. 0. 0. 1. 1. 0. 1.
 0. 1. 0. 1. 0. 1. 1. 0. 0. 0. 0. 1. 1. 0. 1. 0. 1. 1. 0. 1. 0. 1. 1. 0.
 1. 1. 0. 1. 0. 0. 0. 0. 0. 1. 1. 1. 1. 0. 0. 1. 1. 0. 0. 1. 1. 0. 1.]</t>
  </si>
  <si>
    <t>[0. 1. 0. 1. 1. 1. 0. 0. 1. 1. 0. 0. 0. 1. 1. 0. 0. 1. 0. 1. 1. 1. 0. 0.
 0. 1. 1. 0. 0. 1. 1. 1. 0. 1. 1. 1. 0. 1. 0. 1. 0. 1. 1. 1. 1. 0. 0. 0.
 1. 1. 0. 0. 0. 0. 1. 1. 1. 1. 1. 1. 0. 0. 0. 1. 1. 0. 0. 0. 1. 1. 0. 1.
 0. 1. 0. 1. 0. 1. 1. 0. 0. 0. 0. 1. 1. 0. 1. 0. 1. 1. 0. 1. 0. 1. 1. 0.
 1. 1. 0. 1. 0. 0. 0. 0. 0. 1. 1. 1. 1. 0. 0. 1. 1. 0. 0. 1. 1. 0. 1.]</t>
  </si>
  <si>
    <t>[0. 1. 0. 1. 1. 1. 0. 0. 1. 1. 0. 0. 0. 1. 1. 0. 1. 1. 0. 1. 1. 1. 0. 1.
 0. 1. 1. 0. 0. 1. 1. 1. 0. 1. 1. 1. 0. 1. 1. 1. 0. 1. 1. 1. 1. 0. 0. 0.
 1. 1. 0. 0. 0. 0. 1. 1. 1. 1. 1. 1. 0. 0. 0. 1. 1. 0. 0. 0. 1. 1. 0. 1.
 0. 1. 0. 1. 0. 1. 1. 0. 0. 0. 0. 1. 1. 0. 1. 0. 1. 1. 0. 1. 0. 1. 1. 0.
 1. 1. 0. 0. 0. 0. 0. 0. 0. 1. 1. 1. 1. 0. 0. 1. 0. 0. 0. 1. 1. 0. 1.]</t>
  </si>
  <si>
    <t>[0. 1. 0. 1. 1. 1. 0. 0. 1. 1. 0. 0. 0. 1. 1. 0. 1. 1. 0. 1. 1. 1. 0. 1.
 0. 1. 1. 0. 0. 1. 1. 1. 0. 1. 1. 1. 0. 1. 1. 1. 0. 1. 0. 1. 1. 0. 0. 0.
 1. 1. 0. 1. 0. 0. 1. 1. 1. 1. 1. 1. 0. 0. 0. 1. 1. 0. 0. 0. 1. 1. 0. 1.
 0. 1. 0. 1. 0. 1. 1. 0. 0. 0. 0. 1. 1. 0. 1. 0. 1. 1. 0. 1. 0. 1. 1. 0.
 1. 1. 0. 1. 0. 0. 0. 0. 0. 1. 1. 1. 1. 0. 0. 1. 1. 0. 0. 1. 1. 0. 1.]</t>
  </si>
  <si>
    <t>[0. 1. 0. 1. 1. 1. 0. 0. 1. 1. 0. 0. 0. 1. 1. 0. 1. 1. 0. 1. 1. 1. 0. 0.
 0. 1. 1. 0. 0. 1. 1. 1. 0. 1. 1. 1. 0. 1. 1. 1. 0. 1. 1. 1. 1. 0. 0. 0.
 1. 1. 0. 0. 0. 0. 1. 1. 1. 1. 1. 1. 0. 0. 0. 1. 1. 1. 0. 0. 1. 1. 0. 1.
 0. 1. 0. 1. 0. 1. 1. 0. 0. 0. 0. 1. 1. 0. 1. 0. 1. 1. 0. 1. 0. 1. 1. 0.
 1. 1. 0. 1. 0. 0. 0. 0. 0. 1. 1. 1. 1. 0. 0. 1. 1. 0. 0. 1. 1. 0. 1.]</t>
  </si>
  <si>
    <t>[0. 1. 0. 1. 1. 1. 0. 0. 1. 1. 0. 0. 0. 1. 1. 0. 0. 1. 0. 1. 1. 1. 0. 1.
 0. 1. 1. 0. 0. 1. 1. 1. 0. 1. 1. 1. 0. 1. 1. 1. 0. 1. 1. 1. 1. 0. 0. 0.
 1. 1. 0. 1. 0. 0. 1. 1. 1. 1. 1. 1. 0. 0. 0. 1. 1. 0. 0. 0. 1. 1. 0. 1.
 0. 1. 0. 1. 0. 1. 1. 0. 0. 0. 0. 1. 1. 0. 1. 0. 1. 1. 0. 1. 0. 1. 1. 0.
 1. 1. 0. 1. 0. 0. 0. 0. 0. 1. 1. 1. 1. 0. 0. 1. 1. 0. 0. 1. 1. 0. 1.]</t>
  </si>
  <si>
    <t>[0. 1. 1. 1. 1. 1. 0. 0. 1. 1. 0. 0. 0. 1. 1. 0. 0. 1. 0. 1. 1. 1. 0. 1.
 0. 1. 1. 0. 0. 1. 1. 1. 0. 1. 1. 1. 0. 1. 1. 1. 0. 1. 1. 1. 1. 0. 0. 0.
 1. 1. 0. 1. 0. 0. 1. 1. 1. 1. 1. 1. 0. 0. 0. 1. 1. 0. 0. 0. 1. 1. 0. 1.
 0. 1. 0. 1. 0. 1. 1. 0. 0. 0. 0. 1. 1. 0. 1. 0. 1. 1. 0. 1. 0. 1. 1. 0.
 1. 1. 0. 1. 0. 0. 1. 0. 0. 1. 1. 1. 1. 0. 0. 1. 1. 0. 0. 1. 1. 0. 1.]</t>
  </si>
  <si>
    <t>[0. 1. 0. 1. 1. 1. 0. 0. 1. 1. 0. 0. 0. 1. 1. 0. 0. 1. 0. 1. 0. 1. 0. 1.
 0. 1. 1. 0. 0. 1. 1. 1. 1. 1. 1. 1. 0. 1. 1. 1. 0. 1. 1. 1. 1. 0. 0. 0.
 1. 1. 0. 1. 0. 0. 1. 1. 1. 1. 1. 1. 0. 0. 0. 1. 1. 0. 0. 0. 1. 1. 0. 1.
 0. 1. 0. 1. 0. 1. 1. 0. 0. 0. 0. 1. 1. 0. 1. 0. 1. 1. 0. 1. 0. 1. 1. 0.
 1. 1. 0. 1. 0. 0. 0. 0. 0. 1. 1. 1. 1. 0. 0. 1. 1. 0. 0. 1. 1. 0. 1.]</t>
  </si>
  <si>
    <t>[0. 1. 0. 1. 1. 1. 0. 0. 1. 1. 0. 0. 0. 1. 1. 0. 1. 1. 0. 1. 1. 1. 0. 1.
 0. 1. 1. 0. 0. 1. 1. 1. 1. 1. 1. 1. 0. 1. 1. 1. 0. 1. 1. 1. 1. 0. 0. 0.
 1. 1. 0. 1. 0. 0. 1. 1. 1. 1. 1. 1. 0. 0. 0. 1. 1. 0. 0. 0. 1. 1. 0. 1.
 0. 1. 0. 1. 0. 1. 1. 0. 0. 0. 0. 1. 1. 0. 1. 0. 1. 1. 0. 1. 0. 1. 1. 0.
 1. 1. 0. 1. 0. 0. 0. 0. 0. 1. 1. 1. 1. 0. 0. 1. 1. 0. 0. 1. 1. 0. 1.]</t>
  </si>
  <si>
    <t>[0. 1. 0. 1. 1. 1. 0. 0. 1. 1. 0. 0. 0. 1. 1. 0. 1. 1. 0. 1. 1. 1. 0. 1.
 0. 1. 1. 0. 0. 1. 1. 1. 0. 1. 1. 1. 0. 1. 1. 1. 0. 1. 0. 1. 1. 0. 0. 0.
 1. 0. 0. 0. 0. 0. 1. 1. 1. 1. 1. 1. 0. 0. 0. 1. 1. 0. 0. 0. 1. 1. 0. 1.
 0. 1. 0. 1. 0. 1. 1. 0. 0. 0. 0. 1. 1. 0. 1. 0. 1. 1. 0. 1. 0. 1. 1. 0.
 1. 1. 0. 1. 0. 0. 0. 0. 0. 1. 1. 1. 1. 0. 0. 1. 1. 0. 0. 1. 1. 0. 1.]</t>
  </si>
  <si>
    <t>[0. 1. 0. 1. 1. 1. 0. 0. 1. 1. 0. 0. 0. 1. 1. 0. 1. 1. 0. 1. 0. 1. 0. 1.
 0. 1. 1. 0. 0. 1. 1. 1. 1. 1. 1. 1. 0. 1. 1. 1. 0. 1. 1. 1. 1. 0. 0. 0.
 1. 1. 0. 1. 0. 0. 1. 1. 1. 1. 1. 1. 0. 0. 0. 1. 1. 0. 0. 0. 1. 1. 0. 1.
 0. 1. 0. 1. 0. 1. 1. 0. 0. 0. 0. 1. 1. 0. 1. 0. 1. 1. 0. 1. 0. 1. 1. 0.
 1. 1. 0. 1. 0. 0. 0. 0. 0. 1. 1. 1. 1. 0. 0. 1. 1. 0. 0. 1. 1. 0. 1.]</t>
  </si>
  <si>
    <t>[0. 1. 0. 1. 1. 1. 0. 0. 1. 1. 0. 0. 0. 1. 1. 0. 1. 1. 0. 1. 1. 1. 0. 1.
 0. 1. 1. 0. 0. 1. 1. 1. 0. 1. 1. 1. 0. 1. 1. 1. 0. 1. 1. 1. 1. 0. 0. 0.
 1. 1. 0. 1. 0. 0. 1. 1. 1. 1. 1. 1. 0. 0. 0. 1. 1. 0. 0. 0. 1. 1. 0. 1.
 0. 1. 0. 1. 0. 1. 1. 0. 1. 0. 0. 1. 1. 0. 1. 0. 1. 1. 0. 1. 0. 1. 1. 0.
 1. 1. 0. 1. 0. 0. 0. 0. 0. 1. 1. 1. 1. 0. 0. 1. 1. 0. 0. 1. 1. 0. 1.]</t>
  </si>
  <si>
    <t>[0. 1. 0. 1. 1. 1. 0. 0. 1. 1. 0. 0. 0. 1. 1. 0. 1. 1. 0. 1. 1. 1. 0. 1.
 0. 1. 1. 0. 0. 1. 1. 1. 1. 1. 1. 1. 0. 1. 1. 1. 0. 1. 0. 1. 1. 0. 0. 0.
 1. 1. 0. 1. 0. 0. 1. 1. 1. 1. 1. 0. 0. 0. 0. 1. 1. 0. 0. 0. 1. 1. 0. 1.
 0. 1. 0. 1. 0. 1. 1. 0. 0. 0. 0. 1. 1. 0. 1. 0. 1. 1. 0. 1. 0. 1. 1. 0.
 1. 1. 0. 1. 0. 0. 0. 0. 0. 1. 1. 1. 1. 0. 0. 1. 1. 0. 0. 1. 1. 0. 1.]</t>
  </si>
  <si>
    <t>[0. 1. 0. 1. 1. 1. 0. 0. 0. 1. 0. 0. 0. 1. 1. 0. 1. 1. 0. 1. 1. 1. 0. 1.
 0. 1. 1. 0. 0. 1. 1. 1. 0. 1. 1. 1. 0. 1. 1. 1. 0. 1. 1. 1. 1. 0. 0. 0.
 1. 1. 0. 1. 0. 0. 1. 1. 1. 1. 1. 1. 0. 0. 0. 1. 1. 0. 0. 0. 1. 1. 0. 1.
 0. 1. 0. 1. 0. 1. 1. 0. 0. 0. 0. 1. 1. 0. 1. 0. 1. 1. 0. 1. 0. 1. 1. 0.
 1. 1. 0. 1. 0. 0. 0. 0. 0. 1. 1. 1. 1. 0. 0. 1. 1. 0. 0. 1. 1. 0. 1.]</t>
  </si>
  <si>
    <t>[0. 1. 0. 1. 1. 1. 0. 0. 1. 1. 0. 0. 0. 1. 1. 0. 1. 1. 0. 1. 1. 1. 0. 1.
 0. 1. 1. 0. 0. 1. 1. 1. 0. 1. 1. 1. 0. 1. 1. 1. 0. 1. 0. 1. 1. 0. 0. 0.
 1. 1. 0. 1. 0. 0. 1. 1. 1. 1. 1. 1. 0. 0. 0. 1. 1. 0. 0. 0. 1. 1. 0. 1.
 0. 1. 0. 1. 0. 1. 1. 0. 1. 0. 0. 1. 1. 0. 1. 0. 1. 1. 0. 1. 0. 1. 1. 0.
 1. 1. 0. 1. 0. 0. 0. 0. 0. 1. 1. 1. 1. 0. 0. 1. 1. 0. 0. 1. 1. 0. 1.]</t>
  </si>
  <si>
    <t>[0. 1. 0. 1. 1. 1. 0. 0. 1. 1. 0. 0. 0. 1. 1. 0. 1. 1. 0. 1. 1. 1. 0. 1.
 0. 1. 1. 0. 0. 1. 1. 1. 0. 1. 1. 1. 0. 1. 1. 1. 0. 1. 1. 1. 1. 0. 0. 0.
 1. 1. 0. 1. 0. 0. 1. 1. 1. 1. 1. 1. 0. 0. 0. 1. 1. 0. 0. 0. 1. 1. 0. 1.
 0. 1. 0. 1. 0. 1. 1. 0. 0. 0. 0. 1. 1. 0. 1. 0. 1. 1. 0. 1. 0. 1. 1. 0.
 1. 1. 0. 1. 0. 0. 0. 0. 0. 1. 1. 1. 1. 0. 0. 1. 1. 0. 0. 1. 1. 0. 1.]</t>
  </si>
  <si>
    <t>[0. 1. 0. 1. 1. 1. 0. 0. 1. 1. 0. 0. 0. 1. 1. 0. 1. 0. 0. 1. 1. 1. 0. 1.
 0. 1. 1. 0. 0. 1. 1. 1. 0. 1. 1. 1. 0. 1. 1. 1. 0. 1. 0. 1. 1. 0. 0. 0.
 1. 1. 0. 1. 0. 0. 1. 1. 1. 1. 1. 1. 0. 0. 0. 1. 1. 0. 0. 0. 1. 1. 0. 1.
 0. 1. 0. 1. 0. 1. 1. 0. 0. 0. 0. 1. 1. 0. 1. 0. 1. 1. 0. 1. 0. 1. 1. 0.
 1. 1. 0. 1. 0. 0. 0. 0. 0. 1. 1. 1. 1. 0. 0. 1. 1. 0. 0. 1. 1. 0. 1.]</t>
  </si>
  <si>
    <t>[0. 1. 0. 1. 1. 1. 1. 0. 1. 1. 0. 0. 0. 1. 1. 0. 1. 1. 0. 1. 1. 1. 0. 1.
 0. 1. 1. 0. 0. 1. 1. 1. 0. 1. 1. 1. 0. 1. 1. 1. 0. 1. 0. 1. 1. 0. 0. 0.
 1. 1. 0. 1. 0. 0. 1. 1. 1. 1. 1. 1. 0. 0. 0. 1. 1. 0. 0. 0. 1. 1. 0. 1.
 0. 1. 0. 1. 0. 1. 1. 0. 0. 0. 0. 1. 1. 0. 1. 0. 1. 1. 0. 1. 0. 1. 1. 0.
 1. 1. 0. 1. 0. 0. 0. 0. 0. 1. 1. 1. 1. 0. 0. 1. 1. 0. 0. 1. 1. 0. 1.]</t>
  </si>
  <si>
    <t>[0. 1. 0. 1. 1. 1. 0. 0. 1. 1. 0. 0. 0. 1. 1. 0. 1. 1. 0. 1. 1. 1. 0. 1.
 0. 1. 1. 0. 0. 1. 1. 0. 0. 1. 1. 1. 0. 1. 1. 1. 0. 1. 1. 1. 1. 0. 0. 0.
 1. 1. 0. 1. 0. 0. 1. 1. 1. 1. 1. 1. 0. 0. 0. 1. 1. 0. 0. 0. 1. 1. 0. 1.
 0. 1. 0. 1. 0. 1. 1. 0. 0. 0. 0. 1. 1. 0. 1. 0. 1. 1. 0. 1. 0. 1. 1. 0.
 1. 1. 0. 1. 0. 0. 0. 0. 0. 1. 1. 1. 1. 0. 0. 1. 1. 0. 0. 1. 1. 0. 1.]</t>
  </si>
  <si>
    <t>[0. 1. 0. 1. 1. 1. 0. 0. 1. 1. 0. 0. 0. 1. 1. 0. 1. 1. 0. 1. 1. 1. 0. 1.
 0. 1. 1. 0. 0. 1. 0. 1. 1. 1. 1. 1. 0. 1. 1. 1. 0. 1. 0. 1. 1. 0. 0. 0.
 1. 1. 0. 1. 0. 0. 1. 1. 1. 1. 1. 1. 0. 0. 0. 1. 1. 0. 0. 0. 1. 1. 0. 1.
 0. 1. 0. 1. 0. 1. 1. 0. 1. 0. 0. 1. 1. 0. 1. 0. 1. 1. 0. 1. 0. 1. 1. 0.
 1. 1. 0. 1. 0. 0. 0. 0. 0. 1. 1. 1. 1. 0. 0. 1. 1. 0. 0. 1. 1. 0. 1.]</t>
  </si>
  <si>
    <t>[0. 1. 0. 1. 1. 1. 0. 0. 1. 1. 0. 0. 0. 1. 1. 0. 1. 1. 0. 1. 1. 1. 0. 1.
 0. 1. 1. 0. 1. 1. 1. 0. 0. 1. 1. 1. 0. 1. 1. 1. 0. 1. 1. 1. 1. 0. 0. 0.
 1. 1. 0. 1. 0. 0. 1. 1. 1. 1. 1. 1. 0. 0. 0. 1. 1. 0. 0. 0. 1. 1. 0. 1.
 0. 1. 0. 1. 0. 1. 1. 0. 0. 0. 0. 1. 1. 0. 1. 0. 1. 1. 0. 1. 0. 1. 1. 0.
 1. 1. 0. 1. 0. 0. 0. 0. 0. 1. 1. 1. 1. 0. 0. 1. 1. 0. 0. 1. 1. 0. 1.]</t>
  </si>
  <si>
    <t>[0. 1. 0. 1. 1. 1. 0. 0. 1. 1. 0. 0. 0. 1. 1. 0. 1. 1. 0. 1. 1. 1. 0. 1.
 0. 1. 1. 0. 0. 1. 1. 0. 0. 1. 1. 1. 0. 1. 1. 1. 0. 1. 1. 1. 1. 0. 0. 0.
 1. 1. 0. 1. 0. 0. 1. 1. 1. 1. 1. 1. 0. 0. 0. 1. 1. 0. 0. 0. 1. 1. 0. 1.
 0. 1. 0. 1. 0. 1. 1. 0. 0. 0. 0. 1. 1. 0. 1. 0. 1. 0. 0. 1. 0. 1. 1. 0.
 1. 1. 0. 1. 0. 0. 0. 0. 0. 1. 1. 1. 1. 0. 0. 1. 1. 0. 0. 1. 1. 0. 1.]</t>
  </si>
  <si>
    <t>[0. 1. 0. 1. 1. 1. 0. 0. 1. 1. 0. 0. 0. 1. 1. 0. 1. 1. 0. 1. 1. 1. 0. 1.
 0. 1. 1. 0. 0. 1. 1. 0. 0. 1. 1. 1. 0. 1. 1. 1. 0. 1. 1. 1. 1. 0. 0. 0.
 1. 1. 1. 1. 0. 1. 1. 1. 1. 1. 1. 1. 0. 0. 0. 1. 1. 0. 0. 0. 1. 1. 0. 1.
 0. 1. 0. 1. 0. 1. 1. 0. 0. 0. 0. 1. 1. 0. 1. 0. 1. 1. 0. 1. 0. 1. 1. 0.
 1. 1. 0. 1. 0. 0. 0. 0. 0. 1. 1. 1. 1. 0. 0. 1. 1. 0. 0. 1. 1. 0. 1.]</t>
  </si>
  <si>
    <t>[0. 1. 0. 1. 1. 1. 0. 0. 1. 1. 0. 0. 0. 1. 1. 0. 1. 1. 0. 1. 1. 1. 0. 1.
 0. 1. 1. 0. 0. 1. 1. 0. 0. 1. 1. 1. 0. 1. 1. 1. 0. 1. 1. 1. 1. 0. 0. 0.
 1. 1. 0. 1. 0. 0. 1. 1. 1. 1. 1. 1. 0. 0. 0. 1. 1. 0. 0. 0. 1. 1. 0. 1.
 0. 1. 0. 1. 0. 1. 1. 0. 0. 0. 1. 1. 1. 0. 1. 0. 1. 1. 0. 1. 0. 1. 1. 0.
 1. 1. 0. 1. 0. 0. 0. 0. 0. 1. 1. 1. 1. 0. 0. 1. 1. 0. 0. 1. 1. 0. 1.]</t>
  </si>
  <si>
    <t>[0. 1. 0. 1. 0. 1. 0. 0. 1. 1. 0. 0. 0. 1. 1. 0. 1. 1. 0. 1. 1. 1. 0. 1.
 0. 1. 1. 0. 0. 0. 1. 0. 0. 1. 1. 1. 0. 1. 1. 1. 0. 1. 1. 1. 1. 0. 0. 0.
 1. 1. 0. 1. 0. 0. 1. 1. 1. 1. 1. 1. 0. 0. 0. 1. 1. 0. 0. 0. 1. 1. 0. 1.
 0. 1. 0. 1. 0. 1. 1. 0. 0. 0. 0. 1. 1. 0. 1. 0. 1. 1. 0. 1. 0. 1. 1. 0.
 1. 1. 0. 1. 0. 0. 0. 0. 0. 1. 1. 1. 1. 0. 0. 1. 1. 0. 0. 1. 1. 0. 1.]</t>
  </si>
  <si>
    <t>[0. 1. 0. 1. 1. 1. 0. 0. 1. 1. 0. 0. 0. 1. 1. 0. 1. 1. 0. 1. 1. 1. 0. 1.
 0. 1. 1. 0. 0. 1. 1. 0. 0. 1. 1. 1. 0. 1. 1. 1. 0. 1. 1. 1. 1. 0. 0. 0.
 1. 1. 0. 1. 0. 0. 1. 1. 1. 1. 1. 0. 0. 0. 0. 1. 1. 0. 0. 0. 1. 1. 0. 1.
 0. 1. 0. 1. 0. 1. 1. 0. 0. 0. 0. 1. 1. 0. 1. 0. 1. 1. 0. 1. 0. 1. 1. 0.
 1. 1. 0. 1. 0. 0. 0. 0. 0. 1. 1. 1. 1. 0. 0. 1. 1. 0. 0. 1. 1. 0. 1.]</t>
  </si>
  <si>
    <t>[0. 1. 0. 1. 0. 1. 0. 0. 1. 1. 0. 0. 0. 1. 1. 0. 1. 1. 0. 1. 1. 1. 0. 1.
 0. 1. 1. 0. 0. 1. 1. 0. 0. 1. 1. 1. 0. 1. 1. 1. 0. 1. 1. 1. 1. 0. 0. 0.
 1. 1. 0. 1. 0. 0. 1. 1. 1. 1. 1. 1. 0. 0. 0. 1. 1. 0. 0. 0. 1. 1. 0. 1.
 0. 1. 0. 1. 0. 1. 1. 0. 0. 0. 0. 1. 1. 0. 1. 0. 1. 1. 0. 1. 0. 1. 1. 0.
 1. 1. 0. 1. 0. 0. 0. 0. 0. 1. 1. 1. 1. 0. 0. 1. 1. 0. 0. 1. 1. 0. 1.]</t>
  </si>
  <si>
    <t>[0. 1. 0. 1. 1. 1. 0. 0. 1. 1. 0. 0. 0. 1. 1. 0. 1. 1. 0. 1. 1. 1. 0. 1.
 0. 1. 1. 0. 0. 1. 1. 0. 0. 1. 1. 1. 0. 0. 1. 1. 0. 1. 1. 1. 1. 0. 0. 0.
 1. 1. 0. 1. 0. 0. 1. 1. 1. 1. 1. 1. 0. 0. 0. 1. 1. 0. 0. 0. 1. 1. 0. 1.
 0. 1. 0. 1. 0. 1. 1. 0. 0. 0. 0. 1. 1. 0. 1. 0. 1. 1. 0. 1. 0. 1. 1. 0.
 1. 1. 0. 1. 0. 0. 0. 0. 0. 1. 1. 1. 1. 0. 0. 1. 1. 0. 0. 1. 1. 0. 1.]</t>
  </si>
  <si>
    <t>[0. 1. 0. 1. 1. 1. 0. 0. 1. 1. 0. 0. 0. 1. 1. 0. 1. 1. 0. 1. 1. 1. 0. 1.
 0. 1. 1. 0. 0. 1. 1. 0. 0. 1. 1. 1. 0. 1. 1. 1. 0. 1. 1. 1. 1. 0. 0. 0.
 1. 1. 0. 1. 0. 0. 1. 1. 1. 1. 1. 1. 0. 0. 0. 1. 1. 0. 0. 0. 1. 1. 0. 1.
 0. 1. 0. 1. 0. 1. 1. 0. 1. 0. 0. 1. 1. 0. 1. 0. 1. 1. 0. 1. 0. 1. 1. 0.
 1. 1. 0. 1. 0. 0. 0. 0. 0. 1. 1. 1. 1. 0. 0. 1. 1. 0. 0. 1. 1. 0. 1.]</t>
  </si>
  <si>
    <t>[0. 1. 0. 1. 1. 1. 0. 0. 1. 1. 0. 0. 0. 1. 1. 0. 1. 1. 0. 1. 1. 1. 0. 1.
 0. 1. 1. 0. 0. 1. 0. 0. 0. 1. 1. 1. 0. 1. 1. 1. 0. 1. 1. 1. 1. 0. 0. 0.
 1. 1. 0. 1. 0. 0. 1. 1. 1. 1. 1. 1. 0. 0. 0. 1. 1. 0. 0. 0. 1. 1. 0. 1.
 0. 1. 0. 1. 0. 1. 1. 0. 0. 0. 0. 1. 1. 0. 1. 0. 1. 1. 0. 1. 0. 1. 1. 0.
 1. 1. 0. 1. 0. 0. 0. 0. 0. 1. 1. 1. 1. 0. 0. 1. 1. 0. 0. 1. 1. 0. 1.]</t>
  </si>
  <si>
    <t>[0. 1. 0. 1. 1. 1. 0. 0. 1. 1. 0. 0. 0. 1. 1. 0. 1. 1. 0. 1. 1. 1. 0. 1.
 0. 1. 1. 0. 0. 1. 1. 0. 0. 0. 1. 1. 0. 1. 1. 1. 0. 1. 1. 1. 1. 0. 0. 0.
 1. 1. 0. 1. 0. 0. 1. 1. 1. 1. 1. 1. 0. 0. 0. 1. 1. 0. 0. 0. 1. 1. 0. 1.
 0. 1. 0. 1. 0. 1. 1. 0. 0. 0. 0. 1. 1. 0. 1. 0. 1. 1. 0. 1. 0. 1. 1. 0.
 1. 1. 0. 1. 0. 0. 0. 0. 0. 1. 1. 1. 1. 0. 0. 1. 1. 0. 0. 1. 1. 0. 1.]</t>
  </si>
  <si>
    <t>[0. 1. 0. 1. 1. 1. 0. 0. 1. 1. 0. 0. 0. 1. 1. 0. 1. 1. 0. 1. 1. 1. 0. 1.
 0. 1. 1. 0. 0. 1. 1. 0. 0. 1. 1. 0. 0. 1. 1. 1. 0. 1. 1. 1. 1. 0. 0. 0.
 1. 1. 0. 1. 0. 0. 1. 1. 1. 1. 1. 1. 0. 0. 0. 1. 1. 0. 0. 0. 1. 1. 0. 1.
 0. 1. 0. 1. 0. 1. 1. 0. 0. 0. 0. 1. 1. 0. 1. 0. 1. 1. 0. 1. 0. 1. 1. 0.
 1. 1. 0. 1. 0. 0. 0. 0. 0. 1. 1. 1. 1. 0. 0. 1. 1. 0. 0. 1. 1. 0. 1.]</t>
  </si>
  <si>
    <t>[0. 1. 0. 1. 1. 1. 0. 0. 1. 1. 0. 0. 0. 1. 1. 0. 1. 1. 0. 1. 1. 1. 0. 1.
 0. 1. 1. 0. 0. 1. 1. 0. 0. 0. 1. 1. 0. 1. 1. 1. 0. 1. 1. 1. 1. 0. 0. 0.
 1. 1. 1. 1. 0. 0. 1. 1. 1. 1. 1. 1. 0. 0. 0. 1. 1. 0. 0. 0. 1. 1. 0. 1.
 0. 1. 0. 1. 0. 1. 1. 0. 0. 0. 0. 1. 1. 0. 1. 0. 1. 1. 0. 1. 0. 1. 1. 0.
 1. 1. 0. 1. 0. 0. 0. 0. 0. 1. 1. 1. 1. 0. 0. 1. 1. 0. 0. 1. 1. 0. 1.]</t>
  </si>
  <si>
    <t>[0. 1. 0. 1. 0. 1. 0. 0. 1. 1. 0. 0. 0. 1. 1. 0. 1. 1. 0. 1. 1. 1. 0. 1.
 0. 1. 1. 0. 0. 1. 1. 0. 0. 0. 1. 1. 0. 1. 1. 1. 0. 1. 1. 1. 1. 0. 0. 0.
 1. 1. 0. 1. 0. 0. 1. 1. 1. 1. 1. 1. 0. 0. 0. 1. 1. 0. 0. 0. 1. 1. 0. 1.
 0. 1. 0. 1. 0. 1. 1. 0. 0. 0. 0. 1. 1. 0. 1. 0. 1. 1. 1. 1. 0. 1. 1. 0.
 1. 1. 0. 1. 0. 0. 0. 0. 0. 1. 1. 1. 1. 0. 0. 1. 1. 0. 0. 1. 1. 0. 1.]</t>
  </si>
  <si>
    <t>[0. 1. 0. 1. 1. 1. 0. 0. 1. 1. 0. 0. 0. 1. 1. 0. 1. 1. 0. 1. 1. 1. 0. 1.
 0. 1. 1. 0. 0. 1. 1. 0. 0. 0. 1. 1. 0. 1. 1. 1. 0. 1. 1. 1. 1. 0. 0. 0.
 1. 1. 1. 1. 0. 1. 1. 1. 1. 1. 1. 1. 0. 0. 0. 1. 1. 0. 0. 0. 1. 1. 0. 1.
 0. 1. 0. 1. 0. 1. 1. 0. 0. 0. 0. 1. 1. 0. 1. 0. 1. 1. 0. 1. 0. 1. 1. 0.
 1. 1. 0. 1. 0. 0. 0. 0. 0. 1. 1. 1. 1. 0. 0. 1. 1. 0. 0. 1. 1. 0. 1.]</t>
  </si>
  <si>
    <t>[0. 1. 0. 1. 1. 1. 0. 0. 1. 1. 0. 0. 0. 1. 1. 0. 1. 1. 0. 1. 1. 1. 0. 1.
 0. 1. 1. 0. 0. 1. 1. 0. 0. 0. 1. 1. 0. 1. 1. 1. 0. 1. 1. 1. 1. 0. 0. 0.
 1. 1. 1. 1. 0. 0. 1. 1. 1. 1. 1. 1. 0. 0. 0. 1. 1. 0. 0. 0. 1. 1. 0. 1.
 0. 1. 0. 1. 0. 1. 1. 0. 0. 0. 0. 1. 0. 0. 1. 0. 1. 1. 0. 1. 0. 1. 1. 0.
 1. 1. 0. 1. 0. 0. 0. 0. 0. 1. 1. 1. 1. 0. 0. 1. 1. 0. 0. 1. 1. 0. 1.]</t>
  </si>
  <si>
    <t>[0. 1. 0. 1. 0. 1. 0. 0. 1. 1. 0. 0. 0. 1. 1. 0. 1. 1. 0. 1. 1. 1. 0. 1.
 0. 1. 1. 0. 0. 1. 1. 0. 0. 0. 1. 1. 0. 1. 1. 1. 0. 1. 1. 1. 1. 0. 0. 0.
 1. 1. 1. 1. 0. 1. 1. 1. 1. 1. 1. 1. 0. 0. 0. 1. 1. 0. 0. 0. 1. 1. 0. 1.
 0. 1. 0. 1. 0. 1. 1. 0. 0. 0. 0. 1. 1. 0. 1. 0. 1. 1. 0. 1. 0. 1. 1. 0.
 1. 1. 0. 1. 0. 0. 0. 0. 0. 1. 1. 1. 1. 0. 0. 1. 1. 0. 0. 1. 1. 0. 1.]</t>
  </si>
  <si>
    <t>[0. 1. 0. 1. 0. 1. 0. 0. 1. 1. 0. 0. 0. 1. 1. 0. 1. 0. 0. 1. 1. 1. 0. 1.
 0. 1. 1. 0. 0. 1. 1. 0. 0. 0. 1. 1. 0. 1. 1. 1. 0. 1. 1. 1. 1. 0. 0. 0.
 1. 1. 0. 1. 0. 0. 0. 1. 1. 1. 1. 1. 0. 0. 0. 1. 1. 0. 0. 0. 1. 1. 0. 1.
 0. 1. 0. 1. 0. 1. 1. 0. 0. 0. 0. 1. 1. 0. 1. 0. 1. 1. 0. 1. 0. 1. 1. 0.
 1. 1. 0. 1. 0. 0. 0. 0. 0. 1. 1. 1. 1. 0. 1. 1. 1. 0. 0. 1. 1. 0. 1.]</t>
  </si>
  <si>
    <t>[0. 1. 0. 1. 0. 1. 0. 0. 1. 1. 0. 0. 0. 1. 1. 0. 1. 1. 0. 1. 1. 1. 0. 1.
 0. 1. 1. 0. 0. 1. 1. 0. 0. 0. 1. 1. 0. 1. 1. 1. 0. 1. 1. 1. 1. 0. 0. 0.
 1. 1. 0. 1. 0. 1. 1. 1. 1. 1. 1. 1. 0. 0. 0. 1. 1. 0. 0. 0. 1. 1. 0. 1.
 0. 1. 0. 1. 0. 1. 1. 0. 0. 0. 0. 1. 1. 0. 1. 0. 1. 1. 1. 1. 0. 1. 1. 0.
 1. 1. 0. 1. 0. 0. 0. 0. 0. 1. 1. 1. 1. 0. 0. 1. 1. 0. 0. 1. 1. 0. 1.]</t>
  </si>
  <si>
    <t>[0. 1. 0. 1. 0. 1. 0. 0. 1. 1. 0. 0. 0. 1. 0. 0. 1. 1. 0. 1. 1. 1. 0. 1.
 0. 1. 1. 0. 0. 1. 1. 0. 0. 0. 1. 1. 0. 1. 1. 1. 0. 1. 1. 1. 1. 0. 0. 0.
 1. 1. 1. 1. 0. 0. 1. 1. 1. 1. 1. 1. 0. 0. 0. 1. 1. 0. 0. 0. 1. 1. 0. 1.
 0. 1. 0. 1. 0. 1. 1. 0. 0. 0. 0. 1. 1. 0. 1. 0. 1. 1. 0. 1. 0. 1. 1. 0.
 1. 1. 0. 1. 0. 0. 0. 0. 0. 1. 1. 1. 1. 0. 0. 1. 1. 0. 0. 1. 1. 0. 1.]</t>
  </si>
  <si>
    <t>[0. 1. 0. 1. 0. 1. 0. 0. 1. 1. 0. 0. 0. 1. 1. 0. 1. 1. 0. 1. 1. 1. 0. 1.
 0. 1. 1. 0. 0. 1. 1. 0. 0. 0. 1. 1. 0. 1. 1. 1. 0. 1. 1. 1. 1. 0. 0. 0.
 1. 1. 0. 1. 0. 0. 1. 1. 1. 1. 1. 1. 0. 0. 0. 1. 1. 0. 0. 0. 1. 1. 0. 1.
 0. 1. 0. 1. 0. 1. 1. 0. 0. 0. 0. 1. 1. 0. 1. 0. 1. 1. 0. 1. 0. 1. 1. 0.
 1. 1. 0. 1. 0. 0. 0. 0. 0. 1. 1. 1. 1. 0. 0. 1. 1. 0. 0. 1. 1. 0. 1.]</t>
  </si>
  <si>
    <t>[0. 1. 0. 1. 0. 1. 0. 0. 1. 1. 0. 0. 0. 1. 0. 0. 1. 1. 0. 1. 1. 1. 0. 1.
 0. 1. 1. 0. 0. 1. 1. 0. 0. 0. 1. 1. 0. 1. 1. 1. 0. 1. 1. 1. 1. 0. 0. 0.
 1. 1. 1. 1. 0. 1. 1. 1. 1. 1. 1. 1. 0. 0. 0. 1. 1. 0. 0. 0. 1. 1. 0. 1.
 0. 1. 0. 1. 0. 1. 1. 0. 0. 0. 0. 1. 1. 0. 1. 0. 1. 0. 1. 1. 0. 1. 1. 0.
 1. 0. 0. 1. 0. 0. 0. 0. 0. 1. 1. 1. 1. 0. 0. 1. 1. 0. 0. 1. 1. 0. 1.]</t>
  </si>
  <si>
    <t>[0. 1. 0. 1. 0. 1. 0. 0. 1. 1. 0. 0. 0. 1. 1. 0. 1. 1. 0. 1. 1. 1. 0. 1.
 0. 1. 1. 0. 0. 1. 1. 0. 0. 0. 1. 1. 0. 1. 1. 1. 0. 1. 1. 1. 1. 0. 0. 0.
 1. 1. 1. 1. 0. 0. 0. 1. 1. 1. 1. 1. 0. 0. 0. 1. 1. 0. 0. 0. 1. 1. 0. 1.
 0. 1. 0. 1. 0. 1. 1. 0. 0. 0. 0. 1. 1. 0. 1. 0. 1. 1. 0. 1. 0. 1. 1. 0.
 1. 1. 0. 1. 0. 0. 0. 0. 0. 1. 1. 1. 1. 0. 0. 1. 1. 0. 0. 1. 1. 0. 1.]</t>
  </si>
  <si>
    <t>[0. 1. 0. 1. 1. 1. 0. 0. 1. 1. 0. 0. 0. 1. 1. 0. 1. 1. 0. 1. 1. 1. 0. 1.
 0. 1. 1. 0. 0. 1. 1. 0. 0. 0. 1. 1. 0. 1. 1. 1. 0. 1. 1. 1. 1. 0. 0. 0.
 1. 1. 0. 1. 0. 1. 1. 1. 1. 1. 1. 1. 0. 0. 0. 1. 1. 0. 0. 0. 1. 1. 0. 1.
 0. 1. 0. 1. 0. 1. 1. 0. 0. 0. 0. 1. 1. 0. 1. 0. 1. 1. 1. 1. 0. 1. 1. 0.
 1. 1. 0. 1. 0. 0. 0. 0. 0. 1. 1. 1. 1. 0. 0. 1. 1. 0. 0. 1. 1. 0. 1.]</t>
  </si>
  <si>
    <t>[0. 1. 0. 1. 1. 1. 0. 0. 1. 1. 0. 0. 0. 1. 1. 0. 1. 1. 0. 1. 1. 1. 0. 1.
 0. 1. 1. 0. 0. 1. 1. 0. 0. 0. 1. 1. 0. 1. 1. 1. 0. 1. 1. 1. 1. 0. 0. 0.
 1. 1. 0. 1. 1. 0. 1. 1. 1. 1. 1. 1. 0. 0. 0. 1. 1. 0. 0. 0. 1. 1. 0. 1.
 0. 1. 0. 1. 0. 1. 1. 0. 0. 0. 0. 1. 1. 0. 1. 0. 1. 1. 1. 1. 0. 1. 1. 0.
 1. 1. 0. 1. 0. 0. 0. 0. 0. 1. 1. 1. 1. 0. 0. 1. 1. 0. 0. 1. 1. 0. 1.]</t>
  </si>
  <si>
    <t>[0. 1. 0. 1. 1. 1. 0. 0. 1. 1. 0. 0. 0. 1. 1. 0. 1. 1. 0. 1. 1. 1. 0. 1.
 0. 1. 1. 0. 0. 1. 1. 0. 0. 0. 1. 1. 0. 1. 1. 1. 0. 1. 1. 1. 1. 0. 0. 0.
 1. 1. 0. 1. 0. 0. 1. 1. 1. 1. 1. 1. 0. 0. 0. 1. 1. 0. 0. 0. 1. 1. 0. 1.
 0. 1. 0. 1. 0. 1. 1. 0. 0. 0. 0. 1. 1. 0. 1. 0. 1. 1. 1. 1. 0. 1. 1. 0.
 1. 1. 0. 1. 0. 0. 0. 0. 0. 1. 0. 1. 1. 0. 0. 1. 1. 0. 0. 1. 1. 0. 1.]</t>
  </si>
  <si>
    <t>[0. 1. 0. 1. 0. 1. 0. 0. 1. 1. 0. 0. 1. 1. 1. 0. 1. 1. 0. 1. 1. 1. 0. 1.
 0. 1. 1. 0. 0. 1. 1. 0. 0. 0. 1. 1. 0. 1. 1. 1. 0. 1. 1. 1. 1. 0. 0. 0.
 1. 1. 1. 1. 0. 1. 1. 1. 1. 1. 1. 1. 0. 0. 0. 1. 1. 0. 0. 0. 1. 1. 0. 1.
 0. 1. 0. 1. 0. 1. 1. 0. 0. 0. 0. 1. 1. 0. 1. 0. 1. 1. 1. 1. 0. 1. 1. 0.
 1. 1. 0. 1. 0. 0. 0. 0. 0. 1. 1. 1. 1. 0. 0. 1. 1. 0. 0. 1. 1. 0. 1.]</t>
  </si>
  <si>
    <t>[0. 1. 0. 1. 0. 1. 0. 0. 1. 1. 0. 0. 0. 1. 1. 0. 1. 1. 0. 0. 1. 1. 0. 1.
 0. 1. 1. 0. 0. 1. 1. 0. 0. 0. 1. 1. 0. 1. 1. 1. 0. 1. 1. 1. 1. 0. 0. 0.
 1. 1. 0. 1. 0. 0. 1. 1. 1. 1. 1. 1. 0. 0. 0. 1. 1. 0. 0. 0. 1. 1. 0. 1.
 0. 1. 0. 1. 0. 1. 1. 0. 0. 0. 0. 1. 1. 0. 1. 0. 1. 1. 0. 1. 0. 1. 1. 0.
 1. 1. 0. 1. 0. 0. 0. 0. 0. 1. 1. 1. 1. 0. 0. 1. 1. 0. 0. 1. 1. 0. 1.]</t>
  </si>
  <si>
    <t>[0. 1. 0. 1. 0. 1. 0. 0. 1. 1. 0. 0. 0. 1. 1. 0. 1. 1. 0. 1. 1. 1. 0. 1.
 0. 1. 1. 0. 0. 1. 1. 0. 0. 0. 1. 1. 0. 1. 1. 1. 0. 1. 1. 1. 1. 0. 0. 0.
 1. 1. 0. 1. 0. 0. 1. 1. 1. 1. 1. 1. 0. 0. 1. 1. 1. 0. 0. 0. 1. 1. 0. 1.
 0. 1. 0. 1. 0. 1. 1. 0. 0. 0. 0. 1. 1. 0. 1. 0. 1. 1. 1. 1. 0. 1. 1. 0.
 1. 1. 0. 1. 0. 0. 0. 0. 0. 1. 1. 1. 1. 0. 0. 1. 1. 0. 0. 1. 1. 0. 1.]</t>
  </si>
  <si>
    <t>[0. 1. 0. 1. 0. 1. 0. 0. 1. 1. 0. 0. 0. 0. 1. 0. 1. 1. 0. 1. 1. 1. 0. 1.
 0. 1. 1. 0. 0. 1. 1. 0. 0. 0. 1. 1. 0. 1. 1. 1. 0. 1. 1. 1. 1. 0. 0. 0.
 1. 1. 0. 1. 0. 0. 1. 1. 1. 1. 1. 1. 0. 0. 0. 1. 1. 0. 0. 0. 1. 1. 0. 1.
 0. 1. 0. 1. 0. 1. 1. 0. 0. 0. 1. 1. 1. 0. 1. 0. 1. 1. 0. 1. 0. 1. 1. 0.
 1. 1. 0. 1. 0. 0. 0. 0. 0. 1. 1. 1. 1. 0. 0. 1. 1. 0. 0. 1. 1. 0. 1.]</t>
  </si>
  <si>
    <t>[0. 1. 0. 1. 0. 1. 0. 0. 1. 1. 0. 0. 1. 1. 1. 0. 1. 1. 0. 1. 1. 1. 0. 1.
 0. 1. 1. 0. 0. 1. 1. 0. 0. 0. 1. 1. 0. 1. 1. 1. 0. 1. 1. 1. 1. 0. 0. 0.
 0. 1. 0. 1. 0. 0. 1. 1. 1. 1. 1. 1. 0. 0. 0. 1. 1. 0. 0. 0. 1. 1. 0. 1.
 0. 1. 0. 1. 0. 1. 1. 0. 0. 0. 0. 1. 1. 0. 1. 0. 1. 1. 1. 1. 0. 1. 1. 0.
 1. 1. 0. 1. 0. 0. 0. 0. 0. 1. 1. 1. 1. 0. 0. 1. 1. 0. 0. 1. 1. 0. 1.]</t>
  </si>
  <si>
    <t>[0. 1. 0. 1. 0. 1. 0. 0. 1. 1. 0. 0. 0. 1. 1. 0. 1. 1. 0. 1. 1. 1. 0. 1.
 0. 1. 1. 0. 0. 1. 1. 0. 0. 0. 1. 1. 0. 1. 1. 1. 0. 1. 1. 1. 1. 0. 0. 0.
 1. 1. 0. 1. 0. 0. 0. 1. 1. 1. 1. 1. 0. 0. 0. 1. 1. 0. 0. 0. 1. 1. 0. 1.
 0. 1. 0. 1. 0. 1. 1. 0. 0. 0. 0. 1. 1. 0. 1. 0. 1. 1. 1. 1. 0. 1. 1. 0.
 1. 1. 0. 1. 0. 0. 0. 0. 0. 1. 1. 1. 1. 0. 0. 1. 1. 0. 0. 1. 1. 0. 1.]</t>
  </si>
  <si>
    <t>[0. 1. 0. 1. 0. 1. 1. 0. 1. 1. 0. 0. 0. 1. 1. 0. 1. 1. 0. 0. 1. 1. 0. 1.
 0. 1. 1. 0. 0. 0. 1. 0. 0. 0. 1. 1. 0. 1. 1. 1. 0. 1. 1. 1. 1. 0. 0. 0.
 1. 1. 0. 1. 0. 0. 1. 1. 1. 1. 1. 1. 0. 0. 0. 1. 1. 0. 0. 0. 1. 1. 0. 1.
 0. 1. 0. 1. 0. 1. 1. 0. 0. 0. 0. 1. 1. 0. 1. 0. 1. 1. 1. 1. 0. 1. 1. 0.
 0. 1. 0. 1. 0. 0. 0. 0. 0. 1. 1. 1. 1. 0. 0. 1. 1. 0. 0. 1. 1. 0. 1.]</t>
  </si>
  <si>
    <t>[0. 1. 0. 1. 0. 1. 0. 0. 1. 1. 0. 0. 0. 1. 1. 0. 1. 1. 0. 1. 1. 1. 0. 1.
 0. 1. 1. 0. 0. 1. 1. 0. 0. 0. 0. 1. 0. 1. 1. 1. 0. 1. 1. 1. 1. 0. 0. 1.
 1. 1. 0. 1. 1. 0. 1. 1. 1. 1. 1. 1. 0. 0. 0. 1. 1. 0. 0. 0. 1. 1. 0. 1.
 1. 1. 0. 1. 0. 1. 1. 0. 0. 0. 0. 1. 1. 0. 1. 0. 1. 1. 0. 1. 0. 1. 1. 0.
 1. 1. 0. 1. 0. 0. 0. 0. 0. 1. 1. 1. 1. 0. 0. 1. 1. 0. 0. 1. 1. 0. 1.]</t>
  </si>
  <si>
    <t>[0. 1. 0. 1. 0. 1. 0. 0. 1. 1. 0. 0. 1. 1. 1. 1. 1. 1. 0. 1. 1. 1. 0. 1.
 0. 1. 1. 0. 0. 1. 1. 0. 0. 0. 1. 1. 0. 1. 1. 1. 0. 1. 1. 1. 1. 0. 0. 0.
 0. 1. 0. 1. 0. 0. 1. 1. 1. 1. 1. 1. 0. 0. 0. 1. 1. 0. 0. 0. 1. 1. 0. 1.
 0. 1. 0. 1. 0. 1. 1. 0. 0. 1. 0. 1. 1. 0. 1. 0. 1. 1. 1. 1. 0. 1. 1. 0.
 1. 1. 0. 1. 0. 0. 0. 0. 0. 1. 1. 1. 1. 0. 0. 1. 1. 0. 0. 1. 1. 0. 1.]</t>
  </si>
  <si>
    <t>[0. 1. 0. 1. 0. 1. 0. 0. 1. 1. 0. 0. 1. 1. 1. 0. 1. 1. 0. 1. 1. 1. 0. 1.
 0. 1. 1. 0. 0. 1. 1. 0. 0. 0. 1. 1. 0. 1. 1. 1. 0. 1. 0. 1. 1. 0. 0. 0.
 1. 1. 0. 1. 0. 0. 1. 1. 1. 1. 1. 1. 0. 0. 0. 1. 1. 0. 0. 0. 1. 1. 1. 1.
 0. 1. 0. 1. 0. 1. 1. 0. 0. 0. 0. 1. 0. 0. 1. 0. 1. 1. 1. 1. 0. 1. 1. 0.
 1. 1. 0. 1. 0. 0. 0. 0. 0. 1. 1. 1. 1. 0. 0. 1. 1. 0. 0. 1. 1. 0. 1.]</t>
  </si>
  <si>
    <t>[0. 1. 0. 1. 0. 1. 0. 0. 1. 1. 0. 0. 1. 1. 1. 0. 1. 1. 0. 1. 1. 1. 0. 1.
 0. 1. 1. 0. 0. 1. 1. 0. 0. 0. 1. 1. 0. 1. 1. 1. 0. 1. 1. 1. 1. 0. 0. 0.
 0. 1. 0. 1. 0. 0. 1. 1. 1. 1. 1. 1. 0. 1. 0. 1. 1. 0. 0. 0. 1. 1. 0. 1.
 0. 1. 0. 1. 0. 1. 1. 0. 0. 0. 0. 1. 1. 0. 1. 0. 1. 1. 1. 1. 0. 1. 1. 0.
 1. 1. 0. 1. 0. 0. 0. 0. 0. 1. 1. 1. 1. 0. 0. 1. 1. 0. 0. 1. 1. 0. 1.]</t>
  </si>
  <si>
    <t>[0. 1. 0. 1. 0. 1. 0. 0. 1. 1. 0. 0. 1. 1. 1. 0. 1. 1. 0. 1. 0. 1. 0. 1.
 0. 1. 1. 0. 0. 1. 1. 0. 0. 0. 1. 1. 0. 1. 1. 1. 0. 1. 1. 1. 1. 0. 0. 0.
 1. 1. 0. 1. 0. 0. 0. 1. 1. 1. 1. 1. 0. 0. 0. 1. 1. 0. 0. 0. 1. 1. 0. 1.
 0. 1. 0. 1. 0. 1. 1. 0. 0. 0. 0. 1. 1. 0. 1. 0. 1. 1. 1. 1. 0. 1. 1. 0.
 1. 1. 0. 1. 0. 0. 0. 0. 0. 1. 1. 1. 1. 0. 0. 1. 1. 0. 0. 1. 1. 0. 1.]</t>
  </si>
  <si>
    <t>[0. 1. 0. 1. 0. 1. 0. 0. 1. 1. 0. 0. 0. 1. 1. 0. 1. 1. 0. 1. 1. 1. 0. 1.
 0. 1. 1. 0. 0. 1. 1. 0. 0. 0. 1. 1. 0. 1. 1. 1. 0. 1. 1. 1. 1. 0. 0. 0.
 0. 1. 0. 1. 0. 0. 0. 1. 1. 1. 1. 1. 0. 0. 0. 1. 1. 0. 0. 0. 1. 1. 0. 1.
 0. 1. 0. 1. 0. 1. 1. 0. 0. 0. 0. 1. 1. 0. 1. 0. 1. 1. 1. 1. 0. 1. 1. 0.
 1. 1. 0. 1. 0. 0. 0. 0. 0. 1. 1. 1. 1. 0. 0. 1. 1. 0. 0. 1. 1. 0. 1.]</t>
  </si>
  <si>
    <t>[0. 1. 0. 1. 0. 1. 0. 0. 1. 1. 0. 0. 0. 1. 1. 0. 1. 1. 0. 1. 1. 1. 0. 1.
 0. 1. 1. 0. 0. 1. 1. 0. 0. 0. 1. 1. 0. 1. 1. 1. 0. 1. 1. 1. 1. 0. 0. 0.
 1. 1. 0. 1. 0. 0. 0. 1. 1. 1. 1. 1. 0. 0. 0. 1. 1. 0. 0. 1. 1. 1. 0. 1.
 0. 1. 0. 1. 0. 1. 1. 0. 0. 0. 0. 1. 1. 0. 1. 0. 1. 1. 1. 1. 0. 1. 1. 0.
 1. 1. 0. 1. 0. 0. 0. 0. 0. 1. 1. 1. 1. 0. 0. 1. 1. 0. 0. 1. 1. 0. 1.]</t>
  </si>
  <si>
    <t>[0. 1. 0. 1. 0. 1. 0. 0. 1. 1. 0. 0. 0. 1. 1. 0. 1. 1. 0. 1. 1. 1. 0. 1.
 0. 1. 1. 0. 0. 1. 1. 0. 0. 0. 1. 1. 0. 1. 1. 1. 0. 1. 1. 1. 1. 1. 0. 0.
 1. 1. 0. 1. 0. 0. 1. 1. 1. 1. 1. 1. 0. 0. 0. 1. 1. 0. 0. 0. 1. 1. 0. 1.
 0. 1. 0. 1. 0. 1. 1. 0. 0. 0. 0. 1. 1. 0. 1. 0. 1. 1. 1. 1. 0. 1. 1. 0.
 1. 1. 0. 1. 0. 0. 0. 0. 0. 1. 1. 1. 1. 0. 0. 1. 1. 0. 0. 1. 1. 0. 1.]</t>
  </si>
  <si>
    <t>[0. 1. 0. 1. 0. 1. 0. 0. 1. 1. 0. 0. 0. 1. 1. 0. 1. 1. 0. 1. 1. 1. 0. 1.
 0. 1. 1. 0. 0. 1. 1. 0. 0. 0. 1. 1. 0. 1. 1. 1. 0. 1. 1. 1. 1. 0. 0. 0.
 0. 1. 0. 1. 0. 0. 1. 1. 1. 1. 1. 1. 0. 0. 0. 1. 1. 0. 0. 0. 1. 1. 0. 1.
 0. 1. 0. 1. 0. 1. 1. 0. 0. 0. 0. 1. 1. 0. 1. 0. 1. 1. 1. 1. 0. 1. 1. 0.
 1. 1. 0. 1. 0. 0. 0. 0. 0. 1. 1. 1. 1. 0. 0. 1. 1. 0. 0. 1. 1. 0. 1.]</t>
  </si>
  <si>
    <t>[0. 1. 0. 1. 0. 1. 0. 0. 1. 1. 0. 0. 1. 1. 1. 0. 1. 1. 0. 1. 1. 1. 0. 1.
 0. 1. 1. 0. 0. 1. 1. 0. 0. 0. 1. 1. 0. 1. 1. 1. 0. 1. 1. 1. 1. 0. 0. 0.
 1. 1. 0. 1. 0. 0. 1. 1. 1. 1. 1. 1. 0. 0. 0. 1. 1. 0. 0. 0. 1. 1. 1. 1.
 1. 1. 0. 1. 0. 1. 1. 0. 0. 0. 0. 1. 1. 0. 1. 0. 1. 1. 1. 1. 0. 1. 1. 0.
 1. 1. 0. 1. 0. 0. 0. 0. 0. 1. 1. 1. 1. 0. 0. 1. 1. 0. 0. 0. 1. 0. 1.]</t>
  </si>
  <si>
    <t>[0. 1. 0. 1. 0. 1. 0. 0. 1. 1. 0. 0. 0. 1. 1. 0. 1. 1. 0. 1. 1. 1. 0. 1.
 0. 1. 1. 0. 0. 1. 1. 0. 0. 0. 1. 1. 0. 1. 1. 1. 0. 1. 1. 1. 1. 0. 0. 0.
 1. 1. 0. 1. 0. 0. 1. 0. 1. 1. 1. 1. 0. 0. 0. 1. 1. 0. 0. 0. 1. 1. 0. 1.
 0. 1. 0. 1. 0. 1. 1. 0. 0. 0. 1. 1. 1. 0. 1. 0. 1. 1. 1. 1. 0. 1. 1. 0.
 1. 1. 0. 1. 0. 0. 0. 0. 0. 1. 1. 1. 1. 0. 0. 1. 1. 0. 0. 1. 1. 0. 1.]</t>
  </si>
  <si>
    <t>[0. 1. 0. 1. 0. 1. 0. 0. 1. 1. 0. 0. 0. 1. 1. 0. 1. 1. 0. 1. 1. 1. 0. 1.
 0. 1. 1. 0. 0. 1. 1. 0. 0. 0. 1. 1. 0. 1. 1. 1. 0. 1. 1. 1. 1. 0. 0. 0.
 1. 1. 0. 1. 0. 0. 0. 1. 1. 1. 1. 1. 0. 0. 0. 1. 1. 0. 0. 0. 1. 1. 0. 1.
 0. 1. 0. 1. 0. 1. 1. 0. 0. 0. 0. 1. 1. 0. 1. 0. 1. 1. 1. 1. 0. 1. 1. 0.
 1. 1. 0. 1. 0. 0. 0. 0. 0. 1. 1. 1. 1. 0. 0. 1. 1. 0. 0. 1. 1. 0. 0.]</t>
  </si>
  <si>
    <t>[0. 1. 0. 1. 0. 1. 0. 0. 1. 1. 0. 0. 0. 1. 1. 0. 1. 1. 0. 1. 1. 1. 0. 1.
 0. 1. 1. 0. 0. 1. 0. 0. 0. 0. 1. 1. 0. 1. 1. 1. 0. 1. 1. 1. 1. 0. 0. 0.
 0. 1. 0. 1. 0. 0. 0. 1. 1. 1. 1. 1. 0. 0. 0. 1. 1. 0. 0. 0. 1. 1. 0. 1.
 0. 1. 0. 1. 0. 1. 1. 0. 0. 0. 0. 1. 1. 0. 1. 0. 1. 1. 1. 1. 0. 1. 1. 0.
 1. 1. 0. 1. 0. 0. 0. 0. 0. 1. 1. 1. 1. 0. 0. 1. 1. 0. 0. 1. 1. 0. 0.]</t>
  </si>
  <si>
    <t>[0. 1. 0. 1. 0. 1. 0. 0. 1. 1. 0. 0. 0. 1. 1. 0. 1. 1. 0. 1. 1. 1. 0. 1.
 0. 1. 1. 0. 0. 1. 1. 0. 0. 0. 1. 1. 0. 1. 1. 1. 0. 1. 1. 1. 1. 0. 0. 0.
 1. 1. 0. 1. 0. 0. 0. 1. 1. 1. 1. 1. 0. 0. 0. 1. 1. 0. 0. 0. 1. 1. 0. 1.
 0. 1. 0. 1. 0. 1. 1. 0. 0. 0. 0. 1. 1. 0. 1. 0. 0. 1. 1. 1. 0. 1. 1. 0.
 0. 1. 0. 1. 0. 0. 0. 0. 0. 1. 1. 1. 1. 0. 0. 1. 1. 0. 0. 1. 1. 0. 1.]</t>
  </si>
  <si>
    <t>[0. 1. 0. 1. 0. 1. 0. 0. 1. 1. 0. 0. 0. 1. 1. 0. 1. 1. 0. 1. 1. 1. 0. 1.
 0. 1. 1. 0. 0. 1. 1. 0. 0. 0. 1. 1. 0. 1. 1. 1. 0. 1. 1. 1. 1. 0. 0. 0.
 0. 1. 0. 1. 0. 0. 0. 1. 1. 1. 1. 1. 0. 0. 0. 1. 1. 0. 0. 0. 1. 1. 0. 1.
 0. 1. 0. 1. 0. 1. 1. 0. 0. 0. 0. 1. 1. 0. 1. 0. 1. 1. 1. 1. 0. 1. 1. 0.
 1. 1. 0. 1. 0. 0. 0. 0. 0. 1. 1. 1. 1. 0. 0. 1. 1. 0. 0. 1. 1. 0. 0.]</t>
  </si>
  <si>
    <t>[0. 1. 0. 1. 0. 1. 0. 0. 1. 1. 0. 0. 1. 1. 1. 0. 1. 1. 0. 1. 1. 1. 0. 1.
 0. 1. 1. 0. 0. 1. 1. 0. 0. 0. 1. 1. 0. 1. 1. 1. 0. 1. 1. 1. 1. 0. 0. 0.
 0. 1. 0. 1. 0. 0. 0. 1. 1. 1. 1. 1. 0. 0. 0. 1. 1. 0. 0. 0. 1. 1. 0. 1.
 0. 1. 0. 1. 0. 1. 1. 0. 0. 0. 0. 1. 1. 0. 1. 0. 1. 1. 1. 1. 0. 1. 1. 0.
 1. 1. 0. 1. 0. 0. 0. 0. 0. 1. 1. 1. 1. 0. 0. 1. 1. 0. 0. 0. 1. 0. 0.]</t>
  </si>
  <si>
    <t>[0. 1. 0. 1. 0. 1. 0. 0. 1. 1. 0. 0. 1. 1. 1. 0. 1. 1. 0. 1. 1. 1. 0. 1.
 0. 1. 1. 0. 0. 1. 1. 0. 0. 0. 1. 1. 0. 1. 1. 1. 0. 1. 1. 1. 0. 0. 0. 0.
 1. 1. 0. 1. 0. 0. 0. 1. 1. 1. 1. 1. 0. 0. 0. 1. 1. 0. 0. 0. 1. 1. 0. 1.
 0. 1. 0. 1. 0. 1. 1. 0. 0. 0. 0. 1. 1. 0. 1. 0. 1. 1. 1. 1. 0. 1. 1. 0.
 1. 1. 0. 1. 0. 0. 0. 0. 0. 1. 1. 1. 1. 0. 0. 1. 1. 0. 0. 1. 1. 0. 0.]</t>
  </si>
  <si>
    <t>[0. 1. 0. 1. 0. 1. 0. 0. 0. 1. 0. 0. 0. 1. 1. 0. 1. 1. 0. 1. 1. 1. 0. 1.
 0. 1. 1. 0. 0. 1. 1. 0. 0. 0. 1. 1. 0. 1. 1. 1. 0. 1. 1. 1. 1. 0. 0. 0.
 1. 1. 0. 1. 0. 0. 0. 1. 1. 1. 1. 1. 0. 0. 0. 1. 1. 0. 0. 0. 1. 1. 0. 1.
 0. 1. 0. 1. 0. 1. 1. 0. 0. 0. 0. 1. 1. 0. 1. 0. 1. 1. 1. 1. 0. 1. 1. 0.
 1. 1. 0. 1. 0. 0. 0. 0. 0. 1. 1. 1. 1. 0. 0. 1. 1. 0. 0. 1. 1. 0. 0.]</t>
  </si>
  <si>
    <t>[0. 1. 0. 1. 0. 1. 0. 0. 1. 1. 0. 0. 1. 1. 1. 0. 1. 1. 0. 1. 1. 1. 0. 1.
 0. 1. 1. 0. 0. 1. 1. 0. 0. 0. 1. 1. 0. 1. 1. 1. 0. 1. 1. 1. 1. 0. 0. 0.
 1. 1. 0. 1. 0. 0. 0. 1. 1. 1. 1. 1. 0. 0. 0. 1. 1. 0. 0. 0. 1. 1. 0. 1.
 0. 1. 0. 1. 0. 1. 1. 0. 0. 1. 0. 1. 1. 0. 1. 0. 1. 1. 1. 1. 0. 1. 1. 0.
 1. 1. 0. 1. 0. 0. 0. 0. 0. 1. 1. 1. 1. 0. 0. 1. 1. 0. 0. 1. 1. 0. 1.]</t>
  </si>
  <si>
    <t>[0. 1. 0. 1. 0. 1. 0. 0. 1. 1. 0. 0. 0. 1. 1. 0. 1. 1. 0. 1. 1. 1. 0. 1.
 0. 1. 1. 0. 0. 1. 1. 0. 0. 0. 1. 1. 0. 1. 1. 1. 1. 1. 1. 1. 1. 0. 0. 0.
 1. 1. 0. 1. 0. 0. 0. 1. 1. 1. 1. 1. 0. 0. 0. 1. 1. 0. 0. 0. 1. 1. 0. 1.
 0. 1. 0. 1. 0. 1. 1. 0. 0. 0. 0. 1. 1. 0. 1. 0. 1. 1. 1. 1. 0. 1. 1. 0.
 1. 1. 0. 1. 0. 0. 0. 0. 0. 1. 1. 1. 1. 0. 0. 1. 1. 0. 0. 0. 1. 0. 0.]</t>
  </si>
  <si>
    <t>[0. 1. 0. 1. 0. 1. 0. 0. 1. 1. 0. 0. 0. 1. 1. 0. 1. 1. 0. 1. 1. 1. 0. 1.
 0. 1. 1. 0. 0. 1. 1. 0. 0. 0. 1. 1. 0. 1. 1. 1. 0. 1. 1. 1. 1. 0. 0. 0.
 1. 1. 0. 1. 0. 0. 0. 1. 1. 1. 1. 1. 1. 0. 0. 1. 1. 0. 0. 0. 1. 1. 0. 1.
 0. 1. 0. 1. 0. 1. 1. 0. 0. 0. 0. 1. 1. 0. 1. 0. 1. 1. 1. 1. 1. 1. 1. 0.
 1. 1. 0. 1. 0. 0. 0. 0. 0. 1. 1. 1. 1. 0. 0. 1. 1. 0. 0. 1. 1. 0. 0.]</t>
  </si>
  <si>
    <t>[0. 1. 0. 1. 0. 1. 0. 0. 1. 1. 0. 0. 0. 1. 1. 0. 1. 1. 0. 1. 1. 1. 0. 1.
 0. 1. 1. 0. 0. 1. 1. 0. 0. 0. 1. 1. 0. 1. 1. 1. 0. 1. 1. 1. 1. 0. 0. 0.
 0. 1. 0. 1. 0. 0. 0. 1. 1. 1. 1. 1. 0. 0. 0. 1. 1. 0. 0. 0. 1. 1. 0. 1.
 0. 1. 0. 1. 0. 1. 1. 0. 0. 0. 0. 1. 1. 0. 1. 0. 1. 1. 1. 1. 0. 1. 1. 0.
 1. 1. 0. 1. 0. 0. 0. 0. 0. 1. 1. 1. 1. 0. 0. 1. 1. 0. 0. 0. 1. 0. 0.]</t>
  </si>
  <si>
    <t>[0. 1. 0. 1. 0. 1. 0. 0. 1. 1. 0. 0. 0. 1. 0. 0. 1. 1. 0. 1. 1. 1. 0. 1.
 0. 1. 1. 0. 0. 1. 1. 0. 0. 0. 1. 1. 0. 1. 1. 1. 0. 1. 1. 1. 1. 0. 0. 0.
 1. 1. 0. 1. 0. 0. 0. 1. 1. 1. 1. 1. 0. 0. 0. 1. 1. 0. 0. 0. 1. 1. 0. 1.
 0. 1. 0. 1. 0. 1. 1. 0. 0. 0. 0. 1. 1. 0. 1. 0. 1. 1. 1. 1. 0. 1. 1. 0.
 1. 1. 0. 1. 0. 0. 0. 0. 0. 1. 1. 1. 1. 0. 0. 1. 1. 0. 0. 1. 1. 0. 0.]</t>
  </si>
  <si>
    <t>[0. 1. 0. 1. 0. 1. 0. 0. 1. 1. 0. 0. 0. 1. 1. 0. 1. 1. 0. 1. 1. 1. 0. 1.
 0. 1. 1. 0. 0. 1. 1. 0. 0. 0. 1. 1. 0. 1. 1. 1. 0. 1. 1. 1. 1. 0. 0. 0.
 0. 1. 0. 1. 0. 0. 0. 1. 0. 1. 1. 1. 0. 0. 0. 1. 1. 0. 0. 0. 1. 1. 0. 1.
 0. 1. 0. 1. 0. 1. 1. 0. 0. 0. 0. 1. 1. 0. 1. 0. 1. 1. 1. 1. 0. 1. 1. 0.
 1. 1. 0. 1. 0. 0. 0. 0. 0. 1. 1. 1. 1. 0. 0. 1. 1. 0. 0. 1. 1. 0. 0.]</t>
  </si>
  <si>
    <t>[0. 1. 0. 1. 0. 1. 0. 0. 1. 1. 0. 0. 0. 1. 1. 0. 1. 1. 0. 1. 1. 1. 0. 1.
 0. 1. 1. 0. 0. 1. 1. 0. 0. 0. 1. 1. 0. 1. 1. 1. 0. 1. 1. 1. 1. 0. 0. 0.
 0. 1. 0. 1. 0. 0. 0. 1. 1. 1. 1. 1. 1. 0. 0. 1. 1. 0. 0. 0. 1. 1. 0. 1.
 0. 1. 0. 1. 0. 1. 1. 0. 0. 0. 0. 1. 1. 0. 1. 0. 1. 1. 1. 1. 1. 1. 1. 0.
 1. 1. 0. 1. 0. 0. 0. 0. 0. 1. 1. 1. 1. 0. 0. 1. 1. 0. 0. 1. 1. 0. 0.]</t>
  </si>
  <si>
    <t>[0. 1. 0. 1. 0. 1. 0. 0. 1. 1. 0. 0. 0. 1. 1. 0. 1. 1. 0. 1. 1. 1. 0. 1.
 0. 1. 1. 0. 0. 1. 1. 0. 0. 0. 1. 1. 0. 1. 1. 1. 0. 1. 1. 1. 1. 0. 0. 0.
 1. 1. 0. 1. 0. 0. 0. 1. 1. 1. 1. 1. 0. 0. 0. 1. 1. 0. 0. 0. 1. 1. 0. 1.
 0. 1. 0. 1. 0. 1. 1. 0. 0. 0. 0. 1. 1. 0. 1. 0. 1. 1. 1. 1. 1. 1. 1. 0.
 1. 1. 0. 1. 0. 0. 0. 0. 0. 1. 1. 1. 1. 0. 0. 1. 1. 0. 0. 1. 1. 0. 0.]</t>
  </si>
  <si>
    <t>[0. 1. 0. 1. 0. 1. 0. 0. 0. 1. 0. 0. 0. 1. 1. 0. 1. 1. 0. 1. 1. 1. 0. 1.
 0. 1. 1. 0. 0. 1. 1. 0. 0. 1. 1. 1. 0. 1. 1. 1. 0. 1. 1. 1. 1. 0. 0. 0.
 1. 1. 0. 1. 0. 0. 0. 1. 1. 1. 1. 1. 0. 0. 0. 1. 1. 0. 0. 0. 1. 1. 0. 1.
 0. 1. 0. 1. 0. 1. 1. 0. 0. 0. 0. 1. 1. 0. 1. 0. 1. 1. 1. 1. 1. 1. 1. 0.
 1. 1. 0. 1. 0. 0. 0. 0. 0. 1. 1. 1. 1. 0. 0. 1. 1. 0. 0. 1. 1. 0. 0.]</t>
  </si>
  <si>
    <t>[0. 1. 0. 1. 0. 1. 1. 0. 1. 1. 0. 0. 0. 1. 1. 0. 1. 1. 0. 1. 1. 1. 0. 1.
 0. 1. 1. 0. 0. 1. 1. 0. 0. 0. 1. 1. 0. 1. 1. 1. 0. 1. 1. 1. 1. 0. 0. 0.
 0. 1. 0. 1. 0. 0. 0. 1. 1. 1. 1. 1. 0. 0. 0. 1. 1. 0. 0. 0. 1. 1. 0. 1.
 0. 1. 0. 1. 0. 1. 1. 0. 0. 0. 0. 1. 1. 0. 1. 0. 1. 1. 1. 1. 0. 1. 1. 0.
 1. 1. 0. 1. 0. 0. 0. 0. 0. 1. 1. 1. 1. 0. 0. 1. 1. 0. 0. 1. 1. 0. 0.]</t>
  </si>
  <si>
    <t>[0. 1. 0. 1. 0. 1. 0. 0. 1. 1. 0. 0. 0. 1. 1. 0. 1. 1. 0. 1. 1. 1. 0. 1.
 0. 1. 1. 0. 0. 1. 1. 0. 0. 0. 1. 1. 0. 1. 1. 1. 0. 1. 1. 1. 1. 0. 0. 0.
 1. 1. 0. 1. 0. 0. 0. 1. 1. 1. 1. 1. 1. 0. 0. 1. 1. 0. 0. 0. 1. 1. 0. 1.
 0. 1. 0. 1. 0. 1. 1. 0. 0. 0. 0. 1. 1. 0. 1. 0. 1. 1. 1. 1. 0. 1. 1. 0.
 1. 1. 0. 1. 0. 0. 0. 0. 0. 1. 1. 1. 1. 0. 0. 1. 1. 0. 0. 1. 1. 0. 0.]</t>
  </si>
  <si>
    <t>[0. 1. 0. 1. 0. 1. 0. 0. 1. 1. 0. 0. 0. 1. 1. 0. 1. 1. 0. 1. 1. 1. 0. 1.
 0. 1. 1. 0. 0. 1. 1. 0. 0. 0. 1. 1. 0. 1. 1. 1. 0. 1. 1. 1. 1. 0. 0. 0.
 1. 1. 0. 1. 0. 0. 0. 1. 1. 1. 1. 1. 0. 0. 1. 1. 1. 0. 0. 0. 1. 1. 0. 1.
 0. 1. 0. 1. 0. 1. 1. 0. 0. 0. 0. 1. 1. 0. 1. 0. 1. 1. 1. 1. 1. 1. 1. 0.
 1. 1. 0. 1. 0. 0. 0. 0. 0. 1. 1. 1. 1. 0. 0. 1. 1. 0. 0. 1. 1. 0. 0.]</t>
  </si>
  <si>
    <t>[0. 1. 0. 1. 0. 1. 0. 0. 1. 1. 0. 0. 0. 1. 1. 0. 1. 1. 0. 1. 1. 1. 0. 1.
 0. 1. 1. 0. 0. 0. 1. 0. 0. 0. 1. 1. 0. 1. 1. 1. 0. 1. 1. 1. 1. 0. 0. 0.
 1. 1. 0. 1. 0. 0. 0. 1. 1. 1. 1. 1. 0. 0. 0. 1. 1. 0. 0. 0. 1. 1. 0. 1.
 0. 1. 0. 1. 0. 1. 1. 0. 0. 0. 0. 1. 1. 0. 1. 0. 1. 1. 1. 1. 1. 1. 1. 0.
 1. 1. 0. 1. 0. 0. 0. 0. 0. 1. 1. 1. 1. 0. 0. 1. 1. 0. 0. 1. 1. 0. 0.]</t>
  </si>
  <si>
    <t>[0. 1. 0. 1. 0. 1. 0. 0. 1. 1. 0. 0. 0. 1. 1. 0. 1. 1. 0. 1. 1. 1. 0. 1.
 0. 1. 1. 0. 0. 1. 1. 0. 0. 0. 1. 1. 0. 1. 1. 1. 0. 1. 1. 0. 1. 0. 0. 0.
 1. 1. 0. 1. 0. 0. 0. 1. 1. 1. 1. 1. 0. 0. 0. 1. 1. 0. 0. 0. 1. 1. 0. 1.
 0. 1. 0. 1. 0. 1. 1. 0. 0. 0. 0. 1. 1. 0. 1. 0. 1. 1. 1. 1. 1. 1. 1. 0.
 1. 1. 0. 1. 0. 0. 0. 0. 0. 1. 1. 1. 1. 0. 0. 1. 1. 0. 0. 1. 1. 0. 0.]</t>
  </si>
  <si>
    <t>[0. 1. 0. 1. 0. 1. 1. 0. 1. 1. 0. 0. 0. 1. 1. 0. 1. 1. 0. 1. 1. 1. 0. 1.
 0. 1. 1. 0. 0. 1. 1. 0. 0. 0. 1. 1. 0. 1. 1. 1. 0. 1. 1. 0. 1. 0. 0. 0.
 1. 1. 0. 1. 0. 0. 0. 1. 1. 1. 1. 1. 0. 0. 0. 1. 1. 0. 0. 0. 1. 1. 0. 1.
 0. 1. 0. 1. 0. 1. 1. 0. 0. 0. 0. 1. 1. 0. 1. 0. 1. 1. 1. 1. 1. 1. 1. 0.
 1. 1. 0. 1. 0. 0. 0. 0. 0. 1. 1. 1. 1. 0. 0. 1. 1. 0. 0. 1. 1. 0. 0.]</t>
  </si>
  <si>
    <t>[0. 1. 0. 1. 0. 1. 0. 0. 1. 1. 0. 0. 0. 1. 1. 0. 1. 1. 0. 0. 1. 1. 0. 1.
 0. 1. 1. 0. 0. 1. 1. 0. 0. 0. 1. 1. 0. 1. 1. 1. 0. 1. 1. 1. 1. 0. 0. 0.
 1. 1. 0. 1. 0. 0. 0. 1. 1. 1. 1. 1. 0. 0. 0. 1. 1. 0. 0. 0. 1. 1. 0. 1.
 0. 1. 0. 1. 0. 1. 1. 0. 0. 0. 0. 1. 1. 0. 1. 0. 1. 1. 1. 1. 1. 1. 1. 0.
 1. 1. 0. 1. 0. 0. 0. 0. 0. 1. 1. 1. 1. 0. 0. 1. 1. 0. 0. 1. 1. 0. 0.]</t>
  </si>
  <si>
    <t>[0. 1. 0. 1. 0. 1. 0. 0. 1. 1. 0. 0. 0. 1. 1. 0. 1. 1. 0. 1. 1. 1. 0. 1.
 0. 1. 1. 0. 0. 1. 1. 0. 0. 0. 1. 1. 0. 1. 1. 1. 0. 1. 1. 1. 1. 0. 0. 0.
 1. 1. 0. 1. 0. 0. 0. 1. 1. 1. 1. 1. 0. 0. 0. 1. 1. 0. 0. 1. 1. 1. 0. 1.
 0. 1. 0. 1. 0. 1. 1. 0. 0. 0. 0. 1. 1. 0. 1. 0. 1. 1. 1. 1. 1. 1. 1. 0.
 1. 1. 0. 1. 0. 0. 0. 0. 0. 1. 1. 1. 1. 0. 0. 1. 1. 0. 0. 1. 1. 0. 0.]</t>
  </si>
  <si>
    <t>[0. 1. 0. 1. 0. 1. 0. 0. 0. 1. 0. 0. 0. 1. 1. 0. 1. 1. 0. 1. 1. 1. 0. 1.
 0. 1. 1. 0. 0. 1. 1. 0. 0. 0. 1. 1. 0. 1. 1. 1. 0. 1. 1. 1. 1. 0. 0. 0.
 1. 1. 0. 1. 0. 0. 0. 1. 1. 1. 1. 1. 0. 0. 0. 1. 1. 0. 0. 0. 1. 1. 0. 1.
 0. 1. 0. 1. 0. 1. 1. 0. 0. 0. 0. 1. 1. 0. 1. 0. 1. 1. 1. 1. 1. 1. 1. 0.
 1. 1. 0. 1. 0. 0. 0. 0. 0. 1. 1. 1. 1. 0. 0. 1. 1. 0. 0. 1. 1. 0. 0.]</t>
  </si>
  <si>
    <t>[0. 1. 0. 1. 0. 1. 0. 1. 1. 1. 0. 0. 0. 1. 1. 0. 1. 1. 0. 1. 1. 1. 0. 1.
 0. 1. 1. 0. 0. 1. 1. 0. 0. 0. 1. 1. 0. 1. 1. 1. 0. 1. 1. 0. 1. 0. 0. 0.
 1. 1. 0. 1. 0. 0. 0. 1. 1. 1. 1. 1. 0. 0. 0. 1. 1. 0. 0. 0. 1. 1. 0. 1.
 0. 1. 0. 1. 0. 1. 1. 0. 0. 0. 0. 1. 1. 0. 1. 0. 1. 1. 1. 1. 1. 1. 1. 0.
 1. 1. 0. 1. 0. 0. 0. 0. 0. 1. 1. 1. 1. 0. 0. 1. 1. 0. 0. 1. 1. 0. 0.]</t>
  </si>
  <si>
    <t>[0. 1. 0. 1. 0. 1. 0. 0. 1. 1. 0. 0. 0. 1. 1. 0. 1. 1. 0. 1. 1. 1. 0. 1.
 0. 1. 1. 0. 0. 1. 1. 0. 0. 0. 1. 1. 0. 1. 1. 1. 0. 1. 1. 1. 1. 0. 0. 0.
 1. 1. 0. 1. 0. 1. 0. 1. 1. 1. 1. 1. 0. 0. 0. 1. 1. 0. 0. 0. 1. 1. 0. 1.
 0. 1. 0. 1. 0. 1. 1. 0. 0. 0. 0. 1. 1. 0. 1. 0. 1. 1. 1. 1. 1. 1. 1. 0.
 1. 1. 0. 1. 0. 0. 0. 0. 0. 1. 1. 1. 1. 0. 1. 1. 1. 0. 0. 1. 1. 0. 0.]</t>
  </si>
  <si>
    <t>[0. 1. 0. 1. 0. 1. 0. 0. 1. 1. 0. 0. 0. 1. 1. 0. 1. 1. 0. 1. 1. 1. 0. 1.
 0. 1. 1. 0. 0. 1. 1. 0. 0. 0. 1. 1. 0. 1. 1. 1. 0. 1. 1. 1. 0. 0. 0. 1.
 1. 1. 0. 0. 0. 0. 0. 1. 1. 1. 1. 1. 0. 0. 0. 1. 1. 0. 0. 0. 1. 1. 0. 1.
 0. 1. 0. 1. 0. 1. 1. 0. 0. 0. 0. 1. 0. 0. 1. 0. 1. 1. 1. 1. 1. 1. 1. 0.
 1. 1. 0. 1. 0. 0. 0. 0. 0. 1. 1. 1. 1. 0. 0. 1. 1. 0. 0. 1. 1. 0. 0.]</t>
  </si>
  <si>
    <t>[0. 1. 0. 1. 0. 1. 0. 0. 1. 1. 0. 0. 0. 1. 1. 0. 1. 1. 0. 1. 1. 1. 0. 1.
 0. 1. 1. 0. 0. 1. 1. 0. 0. 0. 1. 1. 0. 1. 1. 1. 0. 1. 1. 1. 1. 0. 0. 0.
 1. 1. 0. 0. 0. 0. 0. 1. 1. 1. 1. 1. 0. 0. 0. 1. 1. 0. 0. 0. 1. 1. 0. 1.
 0. 1. 0. 1. 0. 1. 1. 0. 0. 0. 0. 1. 1. 0. 1. 0. 0. 1. 1. 1. 1. 1. 1. 0.
 1. 1. 0. 1. 0. 0. 0. 0. 0. 1. 1. 1. 1. 0. 0. 1. 1. 0. 0. 1. 1. 0. 0.]</t>
  </si>
  <si>
    <t>[0. 1. 0. 1. 0. 1. 0. 0. 1. 1. 0. 0. 0. 1. 1. 0. 1. 1. 0. 1. 1. 1. 0. 1.
 0. 1. 1. 0. 0. 1. 1. 0. 1. 0. 1. 1. 0. 1. 1. 1. 0. 1. 1. 0. 1. 0. 0. 0.
 1. 1. 0. 1. 0. 0. 0. 1. 1. 1. 1. 1. 0. 0. 0. 1. 1. 0. 0. 0. 1. 1. 0. 1.
 0. 1. 0. 1. 0. 1. 1. 0. 0. 0. 0. 1. 1. 0. 1. 0. 1. 1. 1. 1. 1. 1. 1. 0.
 1. 1. 0. 1. 0. 0. 0. 0. 0. 1. 1. 1. 1. 0. 0. 1. 1. 0. 0. 1. 1. 0. 0.]</t>
  </si>
  <si>
    <t>[0. 1. 0. 1. 0. 1. 0. 0. 1. 1. 0. 0. 0. 1. 1. 0. 1. 1. 0. 1. 1. 1. 0. 1.
 0. 1. 1. 0. 0. 1. 1. 0. 0. 0. 1. 1. 0. 1. 1. 1. 0. 1. 1. 1. 1. 0. 0. 0.
 1. 1. 0. 1. 0. 0. 0. 1. 1. 1. 1. 1. 0. 0. 0. 1. 1. 0. 0. 0. 1. 1. 0. 1.
 0. 1. 0. 1. 0. 1. 1. 0. 0. 0. 0. 1. 1. 0. 1. 0. 0. 1. 1. 1. 1. 1. 1. 0.
 1. 1. 0. 1. 0. 0. 0. 0. 0. 1. 1. 1. 1. 0. 0. 1. 1. 0. 0. 1. 1. 0. 0.]</t>
  </si>
  <si>
    <t>[0. 1. 0. 1. 0. 1. 0. 0. 1. 1. 0. 0. 0. 1. 1. 0. 1. 1. 0. 1. 1. 1. 0. 1.
 0. 1. 1. 0. 0. 1. 1. 0. 0. 0. 1. 1. 0. 1. 1. 1. 0. 1. 1. 1. 1. 0. 0. 0.
 1. 1. 0. 0. 0. 0. 0. 1. 1. 1. 1. 1. 0. 0. 0. 1. 1. 0. 0. 0. 1. 1. 0. 1.
 0. 1. 0. 1. 0. 1. 1. 0. 0. 0. 0. 1. 1. 0. 1. 0. 1. 1. 1. 1. 1. 1. 1. 0.
 1. 1. 0. 1. 0. 0. 0. 0. 0. 1. 1. 1. 1. 0. 0. 1. 1. 0. 0. 1. 1. 0. 0.]</t>
  </si>
  <si>
    <t>[0. 1. 0. 1. 0. 1. 0. 0. 1. 1. 0. 0. 0. 1. 1. 0. 1. 1. 0. 1. 1. 1. 0. 1.
 0. 1. 1. 0. 0. 1. 1. 0. 0. 0. 1. 1. 0. 1. 1. 1. 0. 1. 1. 1. 1. 0. 0. 0.
 1. 1. 0. 0. 0. 0. 0. 1. 1. 1. 1. 1. 0. 0. 0. 1. 1. 1. 0. 0. 1. 1. 0. 1.
 0. 1. 0. 1. 0. 1. 1. 0. 0. 0. 0. 1. 1. 0. 1. 0. 1. 1. 1. 1. 1. 1. 1. 0.
 1. 1. 0. 1. 0. 0. 0. 0. 0. 1. 1. 1. 1. 0. 0. 1. 1. 0. 0. 1. 1. 0. 0.]</t>
  </si>
  <si>
    <t>[0. 1. 0. 1. 0. 1. 0. 0. 1. 1. 0. 0. 0. 1. 1. 0. 1. 1. 0. 1. 1. 1. 1. 1.
 0. 1. 0. 0. 0. 1. 1. 0. 0. 0. 1. 1. 0. 1. 1. 1. 0. 1. 1. 1. 1. 0. 0. 0.
 1. 1. 0. 1. 0. 0. 0. 1. 1. 1. 1. 1. 0. 0. 0. 1. 1. 0. 0. 0. 1. 1. 0. 1.
 0. 1. 0. 1. 0. 1. 1. 0. 0. 0. 0. 1. 1. 0. 1. 0. 0. 1. 1. 1. 1. 1. 1. 0.
 1. 1. 0. 1. 0. 0. 0. 0. 0. 1. 1. 1. 1. 0. 0. 1. 1. 0. 0. 1. 1. 0. 0.]</t>
  </si>
  <si>
    <t>[1. 1. 0. 1. 0. 1. 0. 0. 1. 1. 0. 0. 0. 1. 1. 0. 1. 1. 0. 1. 1. 1. 0. 1.
 0. 1. 1. 0. 0. 1. 1. 0. 0. 0. 1. 1. 0. 1. 0. 1. 0. 1. 1. 1. 1. 0. 0. 0.
 1. 1. 0. 1. 0. 0. 0. 1. 1. 1. 1. 1. 0. 0. 0. 1. 1. 0. 0. 0. 1. 1. 0. 1.
 0. 1. 0. 1. 0. 1. 1. 0. 0. 0. 0. 1. 1. 0. 1. 0. 0. 1. 1. 1. 1. 1. 1. 0.
 1. 1. 0. 1. 0. 0. 0. 0. 0. 1. 1. 1. 1. 0. 0. 1. 1. 0. 0. 1. 1. 0. 0.]</t>
  </si>
  <si>
    <t>[0. 1. 0. 1. 0. 1. 0. 0. 1. 1. 0. 0. 0. 1. 1. 0. 1. 1. 0. 1. 1. 1. 0. 1.
 0. 1. 1. 0. 0. 1. 1. 0. 0. 0. 0. 1. 0. 1. 1. 1. 0. 1. 1. 1. 1. 0. 0. 0.
 1. 1. 0. 0. 0. 0. 0. 1. 1. 1. 1. 1. 0. 0. 0. 1. 1. 0. 0. 0. 0. 1. 0. 1.
 0. 1. 0. 1. 0. 1. 1. 0. 0. 0. 0. 1. 1. 0. 1. 0. 0. 1. 1. 1. 1. 1. 1. 0.
 1. 1. 0. 1. 0. 0. 0. 0. 0. 1. 1. 1. 1. 0. 0. 1. 1. 0. 0. 1. 1. 0. 0.]</t>
  </si>
  <si>
    <t>[0. 1. 0. 1. 0. 1. 0. 0. 1. 1. 0. 0. 0. 1. 1. 0. 1. 1. 0. 1. 1. 1. 0. 1.
 0. 1. 1. 0. 0. 1. 1. 0. 0. 0. 1. 1. 0. 1. 1. 1. 0. 1. 1. 1. 1. 0. 0. 0.
 1. 0. 0. 0. 0. 0. 0. 1. 1. 1. 1. 1. 0. 0. 0. 1. 1. 0. 0. 0. 1. 1. 0. 1.
 0. 1. 0. 1. 0. 1. 1. 0. 0. 0. 0. 1. 1. 0. 1. 0. 1. 1. 1. 1. 1. 1. 1. 0.
 1. 1. 0. 1. 0. 0. 0. 0. 0. 1. 1. 1. 1. 0. 0. 1. 1. 0. 0. 1. 1. 0. 0.]</t>
  </si>
  <si>
    <t>[1. 1. 0. 1. 0. 1. 0. 0. 1. 1. 0. 0. 0. 1. 1. 0. 1. 1. 0. 1. 1. 1. 0. 1.
 0. 1. 1. 0. 0. 1. 1. 0. 0. 0. 1. 1. 0. 1. 1. 1. 0. 1. 1. 1. 1. 0. 0. 0.
 1. 1. 0. 0. 0. 0. 0. 1. 1. 1. 1. 1. 0. 0. 0. 1. 1. 0. 0. 0. 1. 1. 0. 1.
 0. 1. 0. 1. 0. 1. 1. 0. 0. 0. 0. 1. 1. 0. 1. 0. 0. 1. 1. 1. 1. 1. 1. 0.
 1. 1. 0. 1. 0. 0. 0. 0. 0. 1. 1. 1. 1. 0. 0. 1. 1. 0. 0. 1. 1. 0. 0.]</t>
  </si>
  <si>
    <t>[1. 1. 0. 1. 0. 1. 1. 0. 1. 1. 0. 0. 0. 1. 1. 0. 1. 1. 0. 1. 1. 1. 0. 1.
 0. 1. 1. 0. 0. 1. 1. 0. 0. 0. 1. 1. 0. 1. 1. 1. 0. 1. 1. 1. 1. 0. 0. 1.
 1. 1. 0. 1. 0. 0. 0. 1. 1. 1. 1. 1. 0. 0. 0. 1. 1. 0. 0. 0. 1. 1. 0. 1.
 0. 1. 0. 1. 0. 1. 1. 0. 0. 0. 0. 1. 1. 0. 1. 0. 0. 1. 1. 1. 1. 1. 1. 0.
 1. 1. 0. 1. 0. 0. 0. 0. 0. 1. 1. 1. 1. 0. 0. 1. 1. 0. 0. 1. 1. 0. 0.]</t>
  </si>
  <si>
    <t>[1. 1. 0. 1. 0. 1. 0. 0. 1. 1. 0. 0. 0. 1. 1. 0. 1. 1. 0. 1. 1. 1. 0. 1.
 0. 1. 1. 0. 0. 1. 1. 0. 0. 0. 1. 1. 0. 1. 0. 1. 0. 1. 1. 1. 1. 0. 0. 0.
 1. 1. 0. 0. 0. 0. 0. 1. 1. 1. 1. 1. 0. 0. 0. 1. 1. 0. 0. 0. 1. 1. 0. 1.
 0. 1. 0. 1. 0. 1. 1. 0. 0. 0. 0. 1. 1. 0. 1. 0. 0. 1. 1. 1. 1. 1. 1. 0.
 1. 1. 0. 1. 0. 0. 0. 0. 0. 1. 1. 1. 1. 0. 0. 1. 1. 0. 0. 1. 1. 0. 0.]</t>
  </si>
  <si>
    <t>[1. 1. 0. 1. 0. 1. 0. 0. 1. 1. 0. 0. 0. 1. 1. 0. 1. 1. 0. 1. 1. 1. 0. 1.
 0. 1. 1. 0. 0. 1. 1. 0. 0. 0. 1. 1. 0. 1. 1. 1. 0. 1. 1. 1. 1. 0. 0. 0.
 1. 1. 0. 1. 0. 0. 0. 1. 1. 1. 1. 1. 0. 0. 0. 1. 1. 0. 0. 0. 1. 1. 0. 1.
 0. 1. 1. 1. 0. 1. 1. 0. 0. 0. 0. 1. 1. 0. 1. 0. 0. 1. 1. 1. 1. 1. 1. 0.
 1. 1. 0. 1. 0. 0. 0. 0. 0. 1. 1. 1. 1. 0. 0. 1. 1. 0. 0. 1. 1. 0. 0.]</t>
  </si>
  <si>
    <t>[1. 1. 0. 1. 0. 1. 0. 0. 1. 1. 0. 0. 0. 1. 1. 0. 1. 1. 0. 1. 1. 1. 0. 1.
 0. 1. 1. 0. 0. 1. 1. 0. 0. 0. 1. 1. 0. 1. 1. 1. 0. 1. 1. 1. 1. 0. 0. 0.
 1. 1. 0. 0. 1. 0. 0. 1. 1. 1. 1. 1. 0. 0. 0. 1. 1. 0. 0. 0. 1. 1. 0. 1.
 0. 1. 0. 1. 0. 1. 1. 0. 0. 0. 0. 1. 1. 0. 1. 0. 0. 1. 1. 1. 1. 1. 1. 0.
 1. 1. 0. 1. 0. 0. 0. 0. 0. 1. 1. 1. 1. 0. 0. 1. 1. 0. 0. 1. 1. 0. 0.]</t>
  </si>
  <si>
    <t>[1. 1. 0. 1. 1. 1. 0. 0. 1. 1. 0. 0. 0. 1. 1. 0. 1. 1. 0. 1. 1. 1. 0. 1.
 0. 1. 1. 0. 0. 1. 1. 0. 0. 0. 1. 1. 0. 1. 0. 1. 0. 1. 1. 1. 1. 0. 0. 0.
 1. 1. 0. 0. 0. 0. 0. 1. 1. 1. 1. 1. 0. 0. 0. 1. 1. 0. 0. 0. 1. 1. 0. 1.
 0. 1. 0. 1. 0. 1. 1. 0. 0. 0. 0. 1. 1. 0. 1. 0. 0. 1. 1. 1. 1. 1. 1. 0.
 1. 1. 0. 1. 0. 0. 0. 0. 0. 1. 1. 1. 1. 0. 0. 1. 1. 0. 0. 1. 1. 0. 0.]</t>
  </si>
  <si>
    <t>[0. 1. 0. 1. 0. 1. 0. 0. 1. 1. 0. 0. 0. 1. 1. 0. 1. 1. 0. 1. 1. 1. 0. 1.
 0. 1. 1. 0. 0. 1. 1. 0. 0. 0. 1. 1. 0. 1. 0. 1. 0. 1. 1. 1. 1. 0. 0. 0.
 1. 1. 0. 1. 0. 0. 0. 1. 1. 1. 1. 1. 0. 0. 0. 1. 1. 0. 0. 0. 1. 1. 0. 1.
 0. 1. 0. 1. 0. 1. 1. 0. 0. 0. 0. 1. 1. 0. 1. 0. 0. 1. 1. 1. 1. 1. 1. 0.
 1. 1. 0. 1. 0. 0. 0. 0. 0. 1. 1. 1. 1. 0. 0. 1. 1. 0. 0. 1. 1. 0. 0.]</t>
  </si>
  <si>
    <t>[1. 1. 0. 1. 0. 1. 0. 0. 1. 1. 0. 0. 0. 1. 1. 0. 1. 1. 0. 1. 1. 1. 0. 1.
 0. 1. 1. 0. 0. 1. 1. 0. 0. 0. 1. 1. 0. 0. 0. 1. 0. 1. 1. 1. 1. 0. 0. 0.
 1. 1. 0. 1. 0. 0. 0. 1. 1. 1. 1. 1. 0. 0. 0. 1. 1. 0. 0. 0. 1. 1. 0. 1.
 0. 1. 0. 1. 0. 1. 1. 0. 0. 0. 0. 1. 1. 0. 1. 0. 0. 1. 1. 1. 1. 1. 1. 0.
 1. 1. 0. 1. 0. 0. 0. 0. 0. 1. 1. 1. 1. 0. 0. 1. 1. 0. 0. 1. 1. 0. 0.]</t>
  </si>
  <si>
    <t>[0. 1. 0. 1. 0. 1. 0. 0. 1. 1. 0. 0. 0. 1. 1. 0. 1. 1. 0. 1. 1. 1. 0. 1.
 0. 1. 1. 0. 1. 1. 1. 0. 0. 0. 1. 1. 0. 1. 0. 1. 0. 1. 1. 1. 1. 0. 0. 0.
 1. 1. 0. 0. 0. 0. 0. 1. 1. 1. 1. 1. 0. 0. 0. 1. 1. 0. 0. 0. 1. 1. 0. 1.
 0. 1. 0. 1. 0. 1. 1. 0. 0. 0. 0. 1. 1. 0. 1. 0. 0. 1. 1. 1. 1. 1. 1. 0.
 1. 1. 0. 1. 0. 0. 0. 0. 0. 1. 1. 1. 1. 0. 0. 1. 1. 0. 0. 1. 1. 0. 0.]</t>
  </si>
  <si>
    <t>[1. 1. 0. 1. 0. 1. 0. 0. 1. 1. 0. 0. 0. 1. 1. 0. 1. 1. 0. 1. 1. 1. 0. 1.
 0. 1. 1. 0. 0. 1. 1. 0. 0. 0. 1. 1. 0. 1. 1. 1. 0. 1. 1. 1. 1. 0. 0. 0.
 1. 1. 0. 1. 0. 0. 0. 1. 1. 1. 1. 1. 0. 0. 0. 1. 1. 0. 0. 0. 1. 1. 0. 1.
 0. 1. 0. 1. 0. 1. 1. 0. 0. 0. 0. 1. 1. 0. 1. 0. 0. 1. 1. 1. 1. 1. 1. 0.
 1. 1. 0. 1. 0. 0. 0. 0. 0. 1. 1. 1. 1. 0. 0. 1. 1. 0. 0. 1. 1. 0. 0.]</t>
  </si>
  <si>
    <t>[0. 1. 0. 1. 0. 1. 0. 0. 1. 1. 0. 0. 0. 1. 1. 0. 1. 1. 0. 1. 1. 1. 0. 1.
 0. 1. 1. 0. 0. 1. 1. 0. 0. 0. 1. 1. 0. 1. 1. 1. 0. 1. 1. 1. 1. 0. 0. 0.
 1. 1. 0. 1. 0. 0. 1. 1. 1. 1. 1. 1. 0. 0. 0. 1. 1. 0. 0. 0. 1. 1. 0. 1.
 0. 1. 0. 1. 0. 1. 1. 0. 0. 0. 0. 1. 1. 0. 1. 0. 0. 1. 1. 1. 1. 1. 1. 0.
 1. 1. 0. 1. 0. 0. 0. 0. 0. 1. 1. 1. 1. 0. 0. 1. 1. 0. 0. 1. 1. 0. 0.]</t>
  </si>
  <si>
    <t>[1. 1. 0. 1. 0. 1. 0. 0. 1. 1. 0. 0. 0. 1. 1. 0. 1. 1. 0. 1. 1. 1. 0. 1.
 0. 1. 1. 0. 0. 1. 1. 0. 0. 0. 1. 1. 0. 1. 0. 1. 0. 1. 1. 1. 1. 0. 0. 0.
 1. 1. 0. 0. 0. 0. 1. 1. 1. 1. 1. 1. 0. 0. 0. 1. 1. 0. 0. 0. 1. 1. 0. 1.
 0. 1. 0. 1. 0. 1. 1. 0. 0. 0. 0. 1. 1. 0. 1. 0. 0. 1. 1. 1. 1. 1. 1. 0.
 1. 1. 0. 1. 0. 0. 0. 0. 0. 1. 1. 1. 1. 0. 1. 1. 1. 0. 0. 1. 1. 0. 0.]</t>
  </si>
  <si>
    <t>[1. 1. 0. 1. 0. 1. 0. 0. 1. 1. 0. 0. 0. 1. 1. 0. 1. 1. 0. 1. 1. 1. 0. 1.
 0. 1. 1. 1. 0. 1. 1. 0. 0. 0. 1. 1. 0. 1. 0. 1. 0. 1. 1. 1. 1. 0. 0. 0.
 1. 1. 0. 0. 0. 0. 0. 1. 1. 1. 1. 1. 0. 0. 0. 1. 1. 0. 0. 0. 1. 1. 0. 1.
 0. 1. 0. 1. 0. 1. 1. 0. 0. 0. 0. 1. 1. 0. 1. 0. 0. 1. 1. 1. 1. 1. 1. 0.
 1. 1. 0. 1. 0. 0. 0. 0. 0. 1. 1. 1. 1. 0. 0. 1. 1. 0. 0. 1. 1. 0. 0.]</t>
  </si>
  <si>
    <t>[1. 1. 0. 1. 0. 1. 0. 0. 1. 1. 0. 0. 0. 1. 1. 0. 1. 1. 0. 1. 1. 1. 0. 1.
 0. 1. 1. 0. 1. 1. 1. 0. 0. 0. 1. 1. 0. 1. 1. 1. 0. 1. 1. 1. 1. 0. 0. 0.
 1. 1. 0. 0. 0. 0. 0. 1. 1. 1. 1. 1. 0. 0. 0. 1. 1. 0. 0. 0. 1. 1. 0. 1.
 0. 1. 0. 1. 0. 1. 1. 0. 0. 0. 0. 1. 1. 0. 1. 0. 0. 1. 1. 1. 1. 1. 1. 0.
 1. 1. 0. 1. 0. 0. 0. 0. 0. 1. 1. 1. 1. 0. 0. 1. 1. 0. 0. 1. 1. 0. 0.]</t>
  </si>
  <si>
    <t>[1. 1. 0. 1. 0. 1. 0. 0. 1. 1. 0. 0. 0. 1. 1. 0. 1. 1. 0. 1. 1. 1. 0. 1.
 0. 1. 1. 0. 0. 1. 1. 0. 0. 0. 1. 1. 0. 1. 0. 1. 0. 1. 1. 1. 1. 0. 0. 0.
 1. 1. 0. 0. 0. 0. 0. 1. 1. 0. 1. 1. 0. 0. 0. 1. 1. 0. 0. 0. 1. 1. 0. 1.
 0. 1. 0. 1. 0. 1. 1. 0. 0. 0. 0. 1. 1. 0. 1. 0. 0. 1. 1. 1. 1. 1. 1. 0.
 1. 1. 0. 1. 0. 0. 0. 0. 0. 1. 1. 1. 1. 0. 0. 1. 1. 0. 0. 1. 1. 0. 0.]</t>
  </si>
  <si>
    <t>[1. 1. 0. 1. 0. 1. 0. 0. 1. 1. 0. 0. 0. 1. 1. 0. 0. 1. 0. 1. 1. 1. 0. 1.
 0. 1. 1. 0. 0. 1. 1. 0. 0. 0. 1. 1. 0. 1. 1. 1. 0. 1. 1. 1. 1. 0. 0. 0.
 1. 1. 0. 0. 0. 0. 0. 1. 1. 1. 1. 1. 0. 0. 0. 1. 1. 0. 0. 0. 1. 1. 0. 1.
 0. 1. 0. 1. 0. 1. 1. 0. 0. 0. 0. 1. 1. 0. 1. 0. 0. 1. 1. 1. 1. 1. 1. 0.
 1. 1. 0. 1. 0. 0. 0. 0. 0. 1. 1. 1. 1. 0. 0. 1. 1. 0. 0. 1. 1. 0. 0.]</t>
  </si>
  <si>
    <t>[1. 1. 0. 1. 0. 1. 0. 0. 1. 1. 0. 0. 0. 1. 1. 0. 1. 1. 0. 1. 1. 1. 0. 1.
 0. 1. 1. 0. 0. 1. 1. 0. 0. 0. 1. 1. 0. 1. 1. 1. 0. 1. 1. 1. 1. 0. 0. 0.
 1. 1. 0. 0. 0. 0. 0. 1. 1. 1. 1. 0. 0. 0. 0. 1. 1. 0. 0. 0. 1. 1. 0. 1.
 0. 1. 0. 1. 0. 1. 1. 0. 0. 0. 0. 1. 1. 0. 1. 0. 0. 1. 1. 1. 1. 1. 1. 0.
 1. 1. 0. 1. 0. 0. 0. 0. 0. 1. 1. 1. 1. 0. 0. 1. 1. 0. 0. 1. 1. 0. 0.]</t>
  </si>
  <si>
    <t>[1. 1. 0. 1. 0. 1. 0. 0. 1. 1. 0. 0. 0. 1. 1. 0. 1. 1. 0. 1. 1. 1. 0. 1.
 0. 1. 1. 0. 0. 1. 1. 0. 0. 0. 1. 1. 0. 0. 1. 1. 0. 1. 1. 1. 1. 0. 0. 0.
 1. 1. 0. 0. 0. 0. 0. 1. 1. 1. 1. 1. 0. 0. 0. 1. 1. 0. 0. 0. 1. 1. 0. 1.
 0. 1. 0. 1. 0. 1. 1. 0. 0. 0. 0. 1. 1. 0. 1. 0. 0. 1. 1. 1. 1. 1. 1. 0.
 1. 1. 0. 1. 0. 0. 0. 0. 0. 1. 1. 1. 1. 0. 0. 1. 1. 0. 0. 1. 1. 0. 0.]</t>
  </si>
  <si>
    <t>[1. 1. 0. 1. 0. 1. 0. 0. 1. 1. 0. 0. 0. 1. 1. 0. 1. 1. 0. 1. 1. 1. 0. 1.
 0. 1. 1. 0. 0. 1. 1. 0. 0. 0. 1. 1. 0. 1. 1. 1. 0. 1. 1. 1. 0. 0. 0. 0.
 1. 1. 0. 0. 0. 0. 0. 1. 1. 1. 1. 1. 0. 0. 0. 1. 1. 0. 0. 0. 1. 1. 0. 1.
 0. 1. 0. 1. 0. 1. 1. 0. 0. 0. 0. 1. 1. 0. 1. 0. 0. 1. 1. 1. 1. 1. 1. 0.
 1. 1. 0. 1. 0. 0. 0. 0. 0. 1. 1. 1. 1. 0. 0. 1. 1. 0. 0. 1. 1. 0. 0.]</t>
  </si>
  <si>
    <t>[1. 1. 1. 1. 0. 1. 0. 0. 1. 1. 0. 0. 0. 1. 1. 0. 1. 1. 0. 1. 1. 1. 0. 1.
 0. 1. 1. 0. 0. 1. 1. 0. 0. 0. 1. 1. 0. 1. 0. 1. 0. 1. 1. 1. 1. 0. 0. 0.
 1. 1. 0. 0. 0. 0. 0. 1. 1. 1. 1. 0. 0. 0. 0. 1. 1. 0. 0. 0. 1. 1. 0. 1.
 0. 1. 0. 1. 0. 1. 1. 0. 0. 0. 0. 1. 1. 0. 1. 0. 0. 1. 1. 1. 1. 1. 1. 0.
 1. 1. 0. 1. 0. 0. 0. 0. 0. 1. 1. 0. 1. 0. 0. 1. 1. 0. 0. 1. 1. 0. 0.]</t>
  </si>
  <si>
    <t>[1. 1. 0. 1. 0. 1. 0. 0. 1. 1. 0. 0. 0. 1. 1. 0. 1. 1. 0. 1. 1. 1. 0. 1.
 0. 1. 1. 0. 0. 1. 1. 0. 0. 0. 1. 1. 0. 1. 0. 1. 1. 1. 1. 1. 1. 0. 0. 0.
 1. 1. 0. 0. 0. 0. 0. 1. 1. 1. 1. 1. 0. 0. 0. 1. 1. 0. 0. 0. 1. 1. 0. 1.
 0. 1. 0. 1. 0. 1. 1. 0. 0. 0. 0. 1. 1. 0. 1. 0. 0. 1. 0. 1. 1. 1. 1. 0.
 1. 1. 0. 1. 0. 0. 0. 0. 0. 1. 1. 1. 1. 0. 0. 1. 1. 0. 0. 1. 1. 0. 0.]</t>
  </si>
  <si>
    <t>[1. 1. 1. 1. 0. 1. 0. 0. 1. 1. 0. 0. 0. 1. 1. 0. 1. 1. 0. 1. 1. 1. 0. 1.
 0. 1. 1. 0. 0. 1. 1. 0. 0. 0. 1. 1. 0. 1. 0. 1. 0. 1. 1. 1. 1. 0. 0. 0.
 1. 1. 0. 0. 0. 0. 0. 1. 1. 1. 1. 0. 0. 0. 0. 1. 1. 0. 0. 0. 1. 1. 0. 1.
 0. 1. 0. 1. 0. 1. 1. 0. 0. 0. 0. 1. 1. 0. 1. 0. 0. 1. 1. 1. 1. 1. 1. 0.
 1. 1. 0. 1. 0. 0. 0. 0. 0. 1. 1. 1. 1. 0. 0. 1. 1. 0. 0. 1. 1. 0. 0.]</t>
  </si>
  <si>
    <t>[1. 1. 0. 1. 0. 1. 0. 0. 1. 1. 0. 0. 0. 1. 1. 0. 1. 1. 0. 1. 1. 1. 0. 1.
 0. 1. 1. 0. 0. 1. 1. 0. 0. 0. 1. 1. 0. 0. 0. 1. 0. 1. 1. 1. 1. 0. 0. 0.
 1. 1. 0. 0. 0. 0. 0. 1. 1. 1. 1. 0. 0. 0. 0. 1. 1. 0. 0. 0. 1. 1. 0. 1.
 0. 1. 0. 1. 0. 1. 1. 0. 0. 0. 0. 1. 1. 0. 1. 0. 0. 1. 1. 1. 1. 1. 1. 0.
 1. 1. 0. 1. 0. 0. 0. 0. 0. 1. 1. 1. 1. 0. 0. 1. 1. 0. 0. 1. 1. 0. 0.]</t>
  </si>
  <si>
    <t>[1. 1. 0. 1. 0. 1. 0. 0. 1. 1. 0. 0. 0. 1. 1. 0. 1. 1. 0. 1. 1. 1. 0. 1.
 0. 1. 1. 0. 0. 1. 1. 0. 0. 0. 1. 1. 0. 1. 0. 1. 0. 1. 1. 1. 1. 0. 0. 0.
 1. 1. 0. 0. 0. 0. 0. 1. 1. 1. 1. 0. 0. 0. 0. 1. 1. 0. 0. 0. 1. 1. 0. 1.
 0. 1. 0. 1. 0. 1. 1. 0. 0. 0. 0. 1. 1. 0. 1. 0. 0. 1. 1. 1. 1. 1. 1. 0.
 1. 1. 0. 1. 0. 0. 0. 0. 0. 1. 1. 1. 1. 0. 0. 1. 1. 0. 0. 1. 1. 0. 0.]</t>
  </si>
  <si>
    <t>[1. 1. 0. 1. 0. 1. 0. 0. 1. 1. 0. 0. 0. 1. 1. 0. 1. 1. 0. 1. 1. 1. 0. 1.
 0. 1. 1. 0. 0. 1. 1. 0. 0. 0. 1. 1. 0. 1. 1. 1. 0. 1. 1. 1. 1. 0. 0. 0.
 1. 1. 0. 0. 0. 0. 0. 1. 1. 1. 1. 1. 0. 0. 0. 1. 1. 0. 0. 0. 1. 1. 0. 1.
 0. 1. 0. 1. 0. 1. 1. 0. 0. 0. 0. 1. 1. 0. 1. 0. 0. 1. 1. 1. 1. 1. 1. 0.
 1. 1. 0. 1. 0. 0. 0. 0. 0. 1. 1. 1. 1. 0. 1. 1. 1. 0. 0. 1. 1. 0. 0.]</t>
  </si>
  <si>
    <t>[1. 1. 0. 1. 0. 0. 0. 0. 1. 1. 0. 0. 0. 1. 1. 0. 1. 1. 0. 1. 1. 1. 0. 1.
 0. 1. 1. 0. 0. 1. 1. 0. 0. 0. 1. 1. 0. 1. 0. 1. 0. 1. 1. 1. 1. 0. 0. 0.
 1. 1. 0. 0. 0. 0. 0. 1. 1. 1. 1. 0. 0. 0. 0. 1. 1. 0. 0. 0. 1. 1. 0. 1.
 0. 1. 0. 1. 0. 1. 1. 0. 0. 0. 0. 1. 1. 0. 1. 0. 0. 1. 1. 1. 1. 1. 1. 0.
 1. 1. 0. 1. 0. 0. 0. 0. 0. 1. 1. 1. 1. 0. 0. 1. 1. 0. 0. 1. 0. 0. 0.]</t>
  </si>
  <si>
    <t>[1. 1. 0. 1. 0. 1. 0. 0. 1. 1. 0. 0. 0. 1. 1. 0. 1. 1. 0. 1. 1. 1. 0. 1.
 0. 1. 1. 0. 0. 1. 1. 0. 0. 0. 1. 1. 0. 1. 0. 1. 0. 1. 1. 1. 1. 0. 0. 0.
 1. 1. 0. 0. 0. 0. 0. 1. 1. 1. 1. 0. 0. 0. 0. 1. 1. 0. 0. 0. 1. 1. 0. 1.
 0. 1. 0. 1. 0. 1. 1. 0. 0. 0. 0. 1. 1. 0. 1. 0. 0. 1. 1. 1. 1. 1. 1. 0.
 1. 1. 0. 1. 0. 0. 0. 0. 0. 1. 0. 1. 1. 0. 0. 1. 1. 0. 0. 1. 1. 0. 0.]</t>
  </si>
  <si>
    <t>[1. 1. 0. 1. 0. 1. 0. 0. 1. 1. 0. 0. 0. 1. 1. 0. 1. 1. 0. 1. 1. 1. 0. 1.
 0. 1. 1. 0. 0. 1. 1. 0. 0. 0. 1. 1. 0. 1. 0. 1. 0. 1. 1. 1. 1. 0. 0. 0.
 1. 1. 0. 0. 0. 0. 0. 1. 1. 1. 1. 0. 0. 0. 0. 1. 1. 0. 0. 0. 1. 1. 0. 1.
 0. 1. 0. 1. 0. 1. 1. 0. 0. 0. 0. 1. 1. 0. 1. 0. 0. 1. 0. 1. 1. 1. 1. 0.
 1. 1. 0. 1. 0. 0. 0. 0. 0. 1. 1. 1. 1. 0. 0. 1. 1. 0. 0. 1. 1. 0. 0.]</t>
  </si>
  <si>
    <t>[1. 1. 0. 1. 0. 1. 1. 0. 1. 1. 0. 0. 0. 1. 1. 0. 1. 1. 0. 1. 1. 1. 0. 1.
 0. 1. 1. 0. 0. 1. 1. 0. 0. 0. 1. 1. 0. 1. 0. 1. 0. 1. 1. 1. 1. 0. 0. 0.
 1. 1. 0. 0. 0. 0. 0. 1. 1. 1. 1. 0. 0. 0. 0. 1. 1. 0. 0. 0. 1. 1. 0. 1.
 0. 1. 0. 1. 0. 1. 1. 0. 0. 0. 0. 1. 1. 0. 1. 0. 0. 1. 1. 1. 1. 1. 1. 0.
 1. 1. 0. 1. 0. 0. 0. 0. 0. 1. 1. 1. 1. 0. 0. 1. 1. 0. 0. 1. 1. 0. 0.]</t>
  </si>
  <si>
    <t>[1. 1. 0. 1. 0. 1. 0. 0. 1. 1. 0. 0. 0. 1. 1. 0. 1. 1. 0. 1. 1. 1. 0. 1.
 0. 1. 1. 0. 0. 1. 1. 0. 0. 1. 1. 1. 0. 1. 0. 1. 0. 1. 1. 1. 1. 0. 0. 0.
 1. 1. 0. 0. 0. 0. 0. 1. 1. 1. 1. 0. 0. 0. 0. 1. 1. 0. 0. 0. 1. 1. 0. 1.
 0. 1. 0. 1. 0. 1. 1. 0. 0. 0. 0. 1. 1. 0. 1. 0. 0. 1. 1. 1. 1. 1. 1. 0.
 1. 1. 0. 1. 0. 0. 0. 0. 0. 1. 1. 1. 1. 0. 0. 1. 1. 0. 0. 1. 1. 0. 0.]</t>
  </si>
  <si>
    <t>[1. 1. 0. 1. 1. 1. 0. 0. 1. 1. 0. 0. 0. 1. 1. 0. 1. 1. 0. 1. 1. 1. 0. 1.
 0. 1. 1. 0. 0. 1. 1. 0. 0. 0. 1. 1. 0. 1. 0. 1. 0. 1. 1. 1. 1. 0. 0. 0.
 1. 1. 0. 0. 0. 0. 0. 1. 1. 1. 1. 0. 0. 0. 0. 1. 1. 0. 0. 0. 1. 1. 0. 1.
 0. 1. 0. 1. 0. 1. 1. 0. 0. 0. 0. 1. 1. 0. 1. 0. 0. 1. 1. 1. 1. 1. 1. 0.
 1. 1. 0. 1. 0. 0. 0. 0. 0. 1. 1. 1. 1. 0. 0. 1. 1. 0. 0. 1. 1. 0. 0.]</t>
  </si>
  <si>
    <t>[1. 1. 0. 1. 0. 1. 0. 0. 1. 1. 0. 0. 0. 1. 1. 0. 1. 1. 0. 1. 1. 1. 0. 1.
 0. 1. 1. 0. 0. 1. 1. 0. 0. 0. 1. 1. 1. 1. 0. 1. 0. 1. 1. 1. 1. 0. 0. 0.
 1. 1. 0. 0. 0. 0. 0. 1. 1. 1. 1. 0. 0. 0. 0. 1. 1. 0. 0. 0. 1. 1. 0. 1.
 0. 1. 0. 1. 0. 1. 1. 0. 0. 0. 0. 1. 1. 0. 1. 0. 0. 1. 1. 1. 1. 1. 1. 0.
 1. 1. 0. 1. 0. 0. 0. 0. 0. 1. 1. 1. 1. 0. 0. 1. 1. 0. 0. 1. 0. 0. 0.]</t>
  </si>
  <si>
    <t>[1. 1. 0. 1. 0. 1. 0. 0. 1. 1. 0. 0. 0. 1. 1. 0. 1. 1. 0. 1. 1. 1. 0. 1.
 0. 1. 1. 0. 0. 1. 1. 0. 0. 1. 1. 1. 0. 0. 0. 1. 0. 1. 1. 1. 1. 0. 0. 0.
 1. 1. 0. 0. 0. 0. 0. 1. 1. 1. 1. 0. 0. 0. 0. 1. 1. 0. 0. 0. 1. 1. 0. 1.
 0. 1. 0. 1. 0. 1. 1. 0. 0. 0. 0. 1. 1. 0. 1. 0. 0. 1. 1. 1. 1. 1. 1. 0.
 1. 1. 0. 1. 0. 0. 0. 0. 0. 1. 1. 1. 1. 0. 0. 1. 1. 0. 0. 1. 1. 0. 0.]</t>
  </si>
  <si>
    <t>[1. 1. 0. 1. 0. 1. 0. 0. 1. 1. 0. 0. 0. 1. 1. 0. 1. 1. 0. 1. 1. 1. 0. 1.
 0. 1. 1. 0. 0. 1. 1. 0. 0. 1. 1. 1. 0. 1. 0. 1. 0. 1. 1. 1. 1. 0. 0. 0.
 1. 1. 0. 0. 0. 0. 0. 1. 1. 1. 1. 0. 0. 0. 0. 1. 1. 0. 0. 0. 1. 1. 0. 1.
 0. 1. 0. 1. 0. 1. 1. 0. 0. 0. 0. 1. 1. 0. 1. 0. 0. 1. 1. 1. 1. 1. 1. 0.
 1. 1. 0. 1. 0. 0. 0. 0. 0. 1. 1. 1. 1. 0. 1. 1. 1. 0. 0. 0. 1. 1. 0.]</t>
  </si>
  <si>
    <t>[1. 1. 0. 1. 0. 1. 0. 0. 1. 1. 0. 0. 0. 1. 1. 0. 1. 1. 0. 1. 1. 1. 0. 1.
 0. 1. 1. 0. 0. 1. 1. 0. 0. 0. 1. 1. 0. 1. 0. 1. 1. 1. 1. 1. 1. 0. 0. 0.
 1. 1. 0. 0. 0. 0. 0. 1. 1. 1. 1. 0. 0. 0. 0. 1. 1. 0. 0. 0. 1. 1. 0. 1.
 0. 1. 0. 1. 0. 1. 1. 0. 0. 0. 0. 1. 1. 0. 1. 0. 0. 1. 1. 1. 1. 1. 1. 0.
 1. 1. 0. 1. 0. 0. 0. 0. 0. 1. 1. 1. 1. 0. 0. 1. 1. 0. 0. 1. 1. 0. 0.]</t>
  </si>
  <si>
    <t>[1. 1. 0. 1. 0. 1. 0. 0. 1. 1. 0. 0. 0. 1. 1. 0. 1. 1. 0. 1. 1. 1. 0. 1.
 0. 1. 1. 0. 0. 1. 1. 0. 0. 0. 1. 1. 0. 1. 0. 1. 0. 1. 1. 1. 0. 0. 0. 0.
 1. 1. 0. 0. 0. 0. 0. 1. 1. 1. 1. 0. 0. 0. 0. 1. 1. 0. 0. 0. 1. 1. 0. 1.
 0. 1. 0. 1. 0. 1. 1. 0. 0. 0. 0. 1. 1. 0. 1. 0. 0. 1. 1. 1. 1. 1. 1. 0.
 1. 1. 0. 1. 0. 0. 0. 0. 0. 1. 1. 1. 1. 0. 0. 1. 1. 0. 0. 1. 1. 0. 0.]</t>
  </si>
  <si>
    <t>[1. 1. 0. 1. 0. 1. 0. 0. 1. 1. 0. 0. 0. 1. 1. 0. 1. 1. 0. 1. 1. 1. 0. 1.
 0. 1. 1. 0. 0. 1. 1. 0. 0. 0. 1. 1. 0. 1. 0. 1. 1. 1. 1. 1. 1. 0. 0. 0.
 1. 1. 0. 0. 0. 0. 0. 0. 1. 1. 1. 0. 0. 0. 0. 1. 1. 0. 0. 0. 1. 1. 0. 1.
 0. 1. 0. 1. 0. 1. 1. 0. 0. 0. 0. 1. 1. 0. 1. 0. 0. 1. 1. 1. 1. 1. 1. 0.
 1. 1. 0. 1. 0. 0. 0. 0. 0. 1. 1. 1. 1. 0. 0. 1. 1. 0. 0. 1. 1. 0. 0.]</t>
  </si>
  <si>
    <t>[1. 1. 0. 1. 0. 1. 0. 0. 1. 1. 0. 0. 0. 1. 1. 0. 1. 1. 0. 1. 1. 1. 0. 1.
 0. 1. 1. 0. 0. 1. 1. 0. 0. 1. 1. 1. 0. 1. 0. 1. 0. 1. 1. 1. 1. 0. 0. 0.
 1. 1. 0. 0. 0. 0. 0. 1. 1. 1. 1. 0. 0. 0. 0. 1. 1. 0. 0. 0. 1. 1. 0. 1.
 0. 1. 0. 1. 0. 1. 1. 0. 0. 0. 0. 1. 0. 0. 1. 0. 0. 1. 1. 1. 1. 1. 1. 0.
 1. 1. 0. 1. 0. 0. 0. 0. 0. 1. 1. 1. 1. 0. 0. 1. 1. 0. 0. 1. 1. 0. 0.]</t>
  </si>
  <si>
    <t>[1. 1. 0. 1. 0. 1. 0. 0. 1. 1. 0. 0. 0. 1. 1. 0. 1. 1. 0. 1. 1. 1. 0. 1.
 0. 1. 1. 0. 0. 1. 1. 0. 0. 0. 1. 1. 0. 1. 0. 1. 0. 1. 1. 1. 1. 0. 0. 0.
 1. 1. 0. 0. 0. 0. 0. 1. 1. 1. 1. 0. 0. 0. 0. 1. 1. 0. 0. 0. 1. 1. 0. 1.
 0. 1. 0. 1. 0. 1. 1. 0. 0. 0. 0. 1. 1. 0. 1. 1. 0. 1. 1. 1. 1. 1. 1. 0.
 1. 1. 0. 1. 0. 0. 0. 0. 0. 1. 1. 1. 1. 0. 0. 1. 1. 0. 0. 1. 1. 0. 0.]</t>
  </si>
  <si>
    <t>[1. 1. 0. 0. 0. 1. 0. 0. 1. 1. 0. 0. 0. 1. 1. 0. 1. 1. 0. 1. 1. 1. 0. 1.
 0. 1. 1. 0. 0. 1. 1. 0. 0. 0. 1. 1. 0. 1. 0. 1. 0. 1. 1. 1. 1. 0. 0. 0.
 1. 1. 0. 0. 0. 0. 0. 1. 1. 1. 1. 0. 0. 0. 0. 1. 1. 0. 0. 0. 1. 1. 0. 1.
 0. 1. 0. 1. 0. 1. 1. 0. 0. 0. 0. 1. 1. 0. 1. 0. 0. 1. 1. 1. 1. 1. 1. 0.
 1. 1. 0. 1. 0. 0. 0. 0. 0. 1. 1. 1. 1. 0. 0. 1. 1. 0. 1. 1. 1. 0. 0.]</t>
  </si>
  <si>
    <t>[1. 1. 0. 1. 0. 1. 0. 0. 1. 1. 0. 0. 0. 1. 1. 0. 1. 1. 0. 1. 1. 1. 0. 1.
 0. 1. 1. 0. 0. 1. 1. 0. 0. 1. 1. 1. 0. 1. 0. 1. 0. 1. 1. 1. 1. 0. 0. 0.
 1. 1. 0. 0. 0. 1. 0. 1. 1. 1. 1. 0. 0. 0. 0. 1. 1. 0. 0. 0. 1. 1. 0. 1.
 0. 1. 0. 1. 0. 1. 1. 0. 0. 0. 0. 1. 1. 0. 1. 0. 0. 1. 1. 1. 1. 1. 1. 0.
 1. 1. 0. 1. 0. 0. 0. 0. 0. 1. 1. 1. 1. 0. 0. 1. 1. 0. 0. 1. 1. 0. 0.]</t>
  </si>
  <si>
    <t>[1. 1. 0. 1. 0. 1. 0. 0. 1. 1. 0. 0. 0. 1. 1. 0. 1. 1. 0. 1. 1. 1. 0. 1.
 0. 1. 1. 0. 0. 1. 1. 0. 0. 0. 1. 1. 0. 1. 0. 1. 0. 1. 1. 1. 1. 0. 0. 0.
 1. 1. 0. 0. 0. 0. 0. 1. 1. 1. 1. 0. 0. 0. 0. 1. 1. 1. 0. 0. 1. 1. 0. 1.
 0. 1. 0. 1. 0. 1. 1. 0. 0. 0. 0. 1. 1. 0. 1. 0. 0. 1. 1. 1. 1. 1. 1. 0.
 1. 1. 0. 1. 0. 0. 0. 0. 0. 1. 1. 1. 1. 0. 0. 1. 1. 0. 0. 1. 1. 0. 0.]</t>
  </si>
  <si>
    <t>[1. 1. 0. 0. 0. 1. 0. 0. 1. 1. 0. 0. 0. 1. 1. 0. 1. 1. 0. 1. 1. 1. 0. 1.
 0. 1. 1. 0. 0. 1. 1. 0. 0. 0. 1. 1. 0. 1. 0. 1. 1. 1. 1. 1. 1. 0. 0. 0.
 1. 1. 0. 0. 0. 0. 0. 1. 1. 1. 1. 0. 0. 0. 0. 1. 1. 0. 0. 0. 1. 1. 0. 1.
 0. 1. 0. 1. 0. 1. 1. 0. 0. 0. 0. 1. 1. 0. 1. 0. 0. 1. 1. 1. 1. 1. 1. 0.
 1. 1. 0. 1. 0. 0. 0. 0. 0. 1. 1. 1. 1. 0. 0. 1. 1. 0. 0. 1. 1. 0. 0.]</t>
  </si>
  <si>
    <t>[1. 1. 0. 1. 0. 1. 0. 0. 1. 1. 0. 0. 0. 1. 1. 0. 1. 1. 0. 1. 1. 1. 0. 1.
 0. 1. 1. 0. 0. 1. 1. 0. 0. 0. 1. 1. 0. 0. 0. 1. 1. 1. 1. 1. 1. 0. 0. 0.
 1. 1. 0. 0. 0. 0. 0. 1. 1. 1. 1. 0. 0. 0. 0. 1. 1. 0. 0. 0. 1. 1. 0. 1.
 0. 1. 1. 1. 0. 1. 1. 0. 0. 0. 0. 1. 1. 0. 1. 0. 0. 1. 1. 1. 1. 1. 1. 0.
 1. 1. 0. 0. 0. 0. 0. 0. 0. 1. 1. 1. 1. 0. 0. 1. 1. 0. 0. 1. 1. 0. 0.]</t>
  </si>
  <si>
    <t>[1. 1. 0. 1. 0. 1. 0. 0. 1. 1. 0. 0. 0. 1. 1. 0. 1. 1. 0. 1. 1. 1. 0. 1.
 0. 1. 1. 0. 0. 1. 1. 0. 0. 0. 1. 1. 0. 1. 0. 1. 0. 1. 1. 1. 1. 0. 0. 0.
 1. 1. 0. 0. 0. 0. 0. 1. 1. 1. 1. 0. 0. 0. 0. 1. 1. 0. 0. 0. 1. 1. 0. 1.
 0. 1. 1. 1. 0. 1. 1. 0. 0. 0. 0. 1. 1. 0. 1. 0. 0. 1. 0. 1. 1. 1. 1. 0.
 1. 1. 0. 1. 0. 0. 0. 0. 0. 1. 1. 1. 1. 0. 0. 1. 1. 0. 1. 1. 1. 0. 0.]</t>
  </si>
  <si>
    <t>[1. 1. 0. 1. 0. 1. 0. 0. 1. 1. 0. 0. 0. 1. 1. 0. 1. 1. 0. 1. 1. 1. 0. 1.
 0. 1. 1. 0. 0. 1. 1. 0. 0. 0. 1. 1. 0. 1. 0. 1. 1. 1. 1. 1. 1. 0. 0. 0.
 1. 1. 0. 0. 0. 0. 0. 1. 1. 1. 1. 0. 0. 0. 0. 1. 1. 0. 0. 0. 1. 1. 0. 1.
 0. 1. 0. 1. 0. 1. 1. 0. 0. 0. 0. 1. 1. 0. 1. 0. 0. 1. 1. 1. 1. 1. 1. 0.
 1. 1. 0. 1. 0. 0. 0. 0. 0. 1. 1. 1. 1. 0. 0. 1. 1. 0. 1. 1. 1. 0. 0.]</t>
  </si>
  <si>
    <t>[1. 1. 0. 0. 0. 1. 0. 0. 1. 1. 0. 0. 0. 1. 1. 0. 1. 1. 0. 1. 1. 1. 0. 1.
 0. 1. 1. 0. 0. 1. 1. 0. 0. 0. 1. 1. 0. 1. 0. 1. 0. 1. 1. 1. 1. 0. 0. 0.
 1. 1. 0. 0. 0. 0. 0. 1. 1. 1. 1. 0. 0. 0. 0. 1. 1. 0. 0. 0. 1. 1. 0. 1.
 0. 1. 0. 1. 0. 1. 1. 0. 0. 0. 0. 1. 1. 0. 1. 0. 0. 1. 1. 1. 1. 1. 1. 0.
 1. 1. 0. 1. 0. 0. 0. 0. 0. 1. 1. 1. 1. 0. 0. 1. 1. 0. 0. 1. 1. 0. 0.]</t>
  </si>
  <si>
    <t>[1. 1. 0. 1. 0. 1. 0. 0. 1. 1. 0. 0. 0. 1. 1. 0. 1. 1. 0. 1. 1. 1. 0. 1.
 0. 1. 1. 0. 1. 1. 1. 0. 0. 0. 1. 1. 0. 1. 0. 1. 0. 1. 1. 1. 1. 0. 0. 0.
 1. 1. 0. 0. 0. 0. 0. 1. 1. 1. 1. 0. 0. 0. 0. 1. 1. 0. 0. 0. 1. 1. 0. 1.
 0. 1. 0. 1. 0. 1. 1. 0. 0. 0. 0. 1. 1. 0. 1. 0. 0. 1. 1. 1. 1. 1. 1. 0.
 1. 1. 0. 1. 0. 0. 0. 0. 0. 1. 1. 1. 1. 0. 0. 1. 1. 0. 0. 1. 1. 0. 0.]</t>
  </si>
  <si>
    <t>[1. 1. 0. 1. 0. 1. 0. 0. 1. 1. 0. 0. 0. 1. 1. 0. 1. 1. 0. 1. 1. 1. 0. 1.
 0. 1. 1. 0. 0. 1. 1. 0. 0. 0. 1. 1. 0. 1. 0. 1. 0. 1. 1. 1. 1. 0. 0. 0.
 1. 1. 0. 0. 0. 0. 0. 1. 1. 1. 1. 0. 0. 0. 0. 1. 1. 0. 0. 0. 1. 1. 0. 1.
 0. 1. 0. 1. 0. 1. 1. 0. 0. 0. 0. 1. 1. 0. 1. 0. 0. 1. 1. 1. 1. 1. 1. 0.
 1. 1. 0. 1. 0. 0. 0. 0. 0. 1. 1. 1. 1. 0. 0. 1. 1. 0. 1. 1. 1. 0. 0.]</t>
  </si>
  <si>
    <t>[1. 1. 0. 0. 0. 1. 0. 0. 1. 1. 0. 0. 0. 1. 1. 0. 1. 1. 0. 1. 1. 1. 0. 1.
 0. 1. 1. 0. 0. 1. 1. 0. 0. 0. 1. 1. 0. 1. 0. 1. 1. 1. 1. 1. 1. 0. 0. 0.
 1. 1. 0. 0. 0. 0. 0. 1. 1. 1. 1. 0. 0. 0. 0. 1. 1. 0. 0. 0. 1. 1. 0. 1.
 0. 1. 0. 1. 0. 1. 1. 0. 0. 0. 0. 1. 1. 0. 1. 0. 0. 1. 1. 1. 1. 1. 1. 0.
 1. 1. 0. 1. 0. 0. 0. 0. 0. 1. 1. 1. 1. 0. 0. 1. 1. 0. 1. 1. 1. 0. 0.]</t>
  </si>
  <si>
    <t>[1. 1. 0. 0. 0. 1. 0. 0. 1. 1. 0. 0. 0. 1. 1. 0. 1. 1. 0. 1. 1. 1. 0. 1.
 0. 1. 1. 0. 0. 1. 1. 0. 0. 0. 1. 1. 0. 1. 0. 1. 0. 1. 1. 1. 1. 0. 0. 0.
 1. 1. 0. 0. 0. 0. 0. 1. 1. 1. 1. 0. 0. 0. 0. 1. 1. 0. 0. 0. 1. 1. 0. 1.
 0. 1. 0. 1. 0. 1. 1. 0. 0. 0. 0. 1. 1. 0. 1. 0. 0. 1. 1. 1. 1. 1. 1. 0.
 1. 1. 0. 1. 0. 0. 0. 0. 0. 1. 1. 1. 1. 0. 0. 1. 1. 0. 1. 0. 1. 0. 0.]</t>
  </si>
  <si>
    <t>[1. 1. 0. 1. 0. 1. 0. 0. 1. 1. 0. 0. 0. 1. 1. 0. 1. 1. 0. 1. 1. 1. 0. 1.
 0. 1. 1. 0. 0. 1. 1. 0. 0. 0. 1. 1. 0. 1. 0. 1. 0. 1. 1. 1. 1. 0. 0. 0.
 1. 1. 0. 0. 0. 0. 0. 1. 1. 1. 1. 0. 0. 0. 0. 1. 1. 0. 0. 0. 1. 1. 0. 1.
 0. 1. 1. 1. 0. 1. 1. 0. 0. 0. 0. 1. 1. 0. 1. 0. 0. 1. 1. 1. 1. 1. 1. 0.
 1. 1. 0. 1. 0. 0. 0. 0. 0. 1. 1. 1. 1. 0. 0. 1. 1. 0. 1. 1. 1. 0. 0.]</t>
  </si>
  <si>
    <t>[1. 1. 0. 1. 0. 1. 0. 0. 1. 1. 0. 0. 0. 1. 1. 0. 1. 1. 0. 1. 1. 1. 0. 1.
 0. 1. 1. 0. 0. 1. 1. 0. 0. 0. 1. 1. 0. 1. 0. 1. 1. 1. 1. 1. 1. 0. 0. 0.
 1. 1. 0. 0. 0. 0. 0. 1. 1. 1. 1. 0. 0. 0. 0. 1. 1. 0. 0. 0. 1. 1. 0. 1.
 0. 1. 1. 1. 0. 1. 1. 0. 0. 0. 0. 1. 1. 0. 1. 0. 0. 1. 1. 1. 1. 1. 1. 0.
 1. 1. 0. 1. 0. 0. 0. 0. 0. 1. 1. 1. 1. 0. 0. 1. 1. 0. 1. 1. 1. 0. 0.]</t>
  </si>
  <si>
    <t>[1. 1. 0. 1. 0. 1. 0. 0. 1. 1. 0. 0. 0. 1. 1. 0. 1. 1. 0. 1. 1. 0. 0. 1.
 0. 1. 1. 0. 0. 1. 1. 0. 0. 0. 1. 1. 0. 1. 0. 1. 0. 1. 1. 1. 1. 0. 0. 0.
 1. 1. 0. 0. 0. 0. 0. 1. 1. 1. 1. 0. 0. 0. 0. 1. 1. 0. 0. 0. 1. 1. 0. 1.
 0. 1. 1. 1. 0. 1. 1. 0. 0. 0. 0. 1. 1. 0. 1. 0. 1. 1. 1. 1. 1. 1. 1. 0.
 1. 1. 0. 1. 0. 0. 0. 1. 0. 1. 1. 1. 1. 0. 0. 1. 1. 0. 1. 1. 1. 0. 0.]</t>
  </si>
  <si>
    <t>[1. 1. 0. 1. 0. 1. 0. 0. 1. 1. 0. 0. 0. 1. 1. 0. 1. 1. 0. 1. 1. 1. 0. 1.
 0. 1. 1. 0. 0. 1. 1. 0. 0. 0. 1. 1. 0. 1. 0. 1. 1. 1. 1. 1. 1. 0. 0. 0.
 1. 1. 0. 0. 0. 0. 0. 1. 1. 1. 1. 0. 0. 0. 0. 1. 1. 0. 0. 0. 1. 1. 0. 1.
 0. 1. 1. 1. 0. 1. 1. 0. 0. 0. 0. 1. 1. 0. 1. 0. 0. 1. 0. 1. 1. 1. 1. 0.
 1. 1. 0. 1. 0. 0. 0. 0. 0. 1. 1. 1. 1. 0. 0. 1. 1. 0. 1. 1. 1. 0. 0.]</t>
  </si>
  <si>
    <t>[1. 1. 0. 1. 0. 1. 0. 0. 1. 1. 0. 0. 0. 1. 1. 0. 1. 1. 0. 1. 1. 1. 0. 1.
 0. 1. 1. 0. 0. 1. 1. 0. 0. 0. 1. 1. 0. 1. 0. 1. 1. 1. 1. 1. 1. 0. 0. 0.
 1. 1. 1. 0. 0. 0. 0. 1. 1. 1. 1. 0. 0. 0. 0. 1. 1. 0. 0. 0. 1. 1. 0. 1.
 0. 1. 1. 1. 0. 1. 1. 0. 0. 0. 0. 1. 1. 0. 1. 0. 0. 1. 0. 1. 1. 1. 1. 0.
 1. 1. 0. 1. 0. 0. 0. 0. 0. 1. 1. 1. 1. 0. 0. 1. 1. 0. 1. 1. 1. 0. 0.]</t>
  </si>
  <si>
    <t>[1. 1. 0. 1. 0. 1. 0. 0. 1. 1. 0. 0. 0. 1. 1. 0. 1. 1. 0. 1. 0. 1. 0. 1.
 0. 1. 1. 0. 0. 1. 1. 0. 0. 0. 1. 1. 0. 1. 0. 1. 0. 1. 1. 1. 1. 0. 0. 0.
 1. 1. 0. 0. 0. 0. 0. 1. 1. 1. 1. 0. 0. 0. 0. 1. 1. 0. 0. 0. 1. 1. 0. 1.
 0. 1. 1. 1. 0. 1. 1. 0. 0. 0. 0. 1. 1. 0. 1. 0. 0. 1. 0. 1. 1. 1. 1. 0.
 1. 1. 0. 1. 0. 0. 0. 0. 0. 1. 1. 1. 1. 0. 0. 1. 1. 0. 1. 1. 1. 0. 0.]</t>
  </si>
  <si>
    <t>[1. 1. 0. 1. 0. 1. 0. 0. 1. 1. 0. 0. 0. 1. 1. 0. 1. 1. 0. 1. 1. 1. 0. 1.
 0. 1. 1. 0. 0. 1. 1. 0. 0. 0. 1. 1. 0. 1. 0. 1. 0. 1. 1. 1. 1. 0. 0. 0.
 1. 1. 0. 0. 0. 0. 0. 1. 1. 1. 1. 0. 0. 0. 0. 1. 1. 0. 0. 0. 1. 1. 0. 1.
 0. 1. 0. 1. 0. 1. 1. 0. 0. 0. 0. 1. 1. 0. 1. 0. 0. 1. 0. 1. 1. 1. 1. 0.
 1. 1. 0. 1. 0. 0. 0. 0. 0. 1. 1. 1. 1. 0. 0. 1. 1. 0. 1. 1. 1. 0. 0.]</t>
  </si>
  <si>
    <t>[1. 1. 0. 1. 0. 1. 0. 0. 1. 1. 0. 0. 0. 1. 1. 0. 1. 1. 0. 1. 1. 1. 0. 1.
 0. 1. 1. 0. 0. 1. 1. 0. 0. 0. 1. 1. 0. 1. 0. 1. 0. 1. 1. 1. 1. 0. 0. 0.
 1. 1. 0. 0. 0. 0. 0. 1. 1. 1. 1. 0. 0. 0. 0. 1. 1. 0. 0. 0. 1. 1. 0. 1.
 0. 1. 1. 1. 0. 1. 1. 0. 0. 0. 1. 1. 1. 0. 1. 0. 0. 0. 0. 1. 1. 1. 1. 0.
 1. 1. 0. 1. 0. 0. 0. 0. 0. 1. 1. 1. 1. 0. 0. 1. 1. 0. 1. 1. 1. 0. 0.]</t>
  </si>
  <si>
    <t>[1. 1. 0. 1. 0. 1. 0. 0. 1. 1. 0. 0. 0. 1. 1. 0. 1. 1. 0. 1. 1. 1. 0. 1.
 0. 1. 1. 0. 0. 1. 1. 0. 0. 0. 1. 1. 0. 1. 0. 1. 0. 1. 1. 1. 1. 0. 0. 0.
 1. 1. 0. 0. 0. 0. 0. 1. 0. 1. 1. 0. 0. 0. 0. 1. 1. 0. 0. 0. 1. 1. 0. 1.
 0. 1. 1. 1. 0. 1. 1. 0. 0. 0. 0. 1. 1. 0. 1. 0. 0. 1. 0. 1. 1. 1. 1. 0.
 1. 1. 0. 1. 0. 0. 0. 0. 0. 1. 1. 1. 1. 0. 0. 1. 1. 0. 1. 1. 1. 0. 0.]</t>
  </si>
  <si>
    <t>[1. 1. 0. 1. 0. 1. 0. 0. 1. 1. 0. 0. 0. 1. 1. 0. 1. 1. 0. 1. 1. 1. 0. 1.
 0. 1. 1. 0. 0. 1. 1. 0. 0. 0. 1. 1. 0. 1. 0. 1. 1. 1. 0. 1. 1. 0. 0. 0.
 1. 1. 0. 0. 0. 0. 0. 1. 1. 1. 1. 0. 0. 0. 0. 1. 1. 0. 0. 0. 1. 1. 0. 1.
 0. 1. 0. 1. 0. 1. 1. 0. 0. 0. 0. 1. 1. 0. 1. 0. 0. 1. 0. 1. 1. 1. 1. 0.
 1. 1. 0. 1. 0. 0. 0. 0. 0. 1. 1. 1. 1. 0. 0. 1. 1. 0. 1. 1. 1. 0. 0.]</t>
  </si>
  <si>
    <t>[1. 1. 0. 1. 0. 1. 0. 0. 1. 1. 0. 0. 0. 1. 1. 0. 1. 1. 0. 1. 1. 1. 0. 1.
 0. 1. 1. 1. 0. 1. 1. 0. 0. 0. 1. 1. 0. 1. 0. 1. 1. 1. 1. 1. 1. 0. 0. 0.
 1. 1. 0. 0. 0. 0. 0. 1. 1. 1. 1. 0. 0. 0. 0. 1. 1. 0. 0. 0. 1. 1. 0. 1.
 0. 1. 0. 1. 0. 1. 1. 0. 0. 0. 0. 1. 1. 0. 1. 0. 0. 1. 0. 1. 1. 1. 1. 0.
 1. 1. 0. 1. 0. 0. 0. 0. 0. 1. 1. 1. 1. 0. 0. 1. 1. 0. 1. 1. 1. 0. 0.]</t>
  </si>
  <si>
    <t>[1. 1. 0. 1. 0. 1. 1. 0. 1. 1. 0. 0. 0. 1. 1. 0. 1. 1. 0. 1. 1. 1. 0. 1.
 0. 1. 1. 0. 0. 1. 1. 0. 0. 0. 1. 1. 0. 1. 0. 1. 0. 1. 1. 1. 1. 0. 0. 0.
 1. 1. 0. 0. 1. 0. 0. 1. 1. 1. 1. 0. 0. 0. 0. 1. 1. 0. 0. 0. 1. 1. 0. 1.
 0. 1. 1. 1. 0. 1. 1. 0. 0. 0. 1. 1. 1. 0. 1. 0. 0. 0. 0. 1. 1. 1. 1. 0.
 1. 1. 0. 1. 0. 0. 0. 0. 0. 1. 1. 1. 1. 0. 0. 1. 1. 0. 1. 1. 1. 0. 0.]</t>
  </si>
  <si>
    <t>[1. 1. 0. 1. 0. 1. 0. 0. 1. 1. 0. 0. 0. 1. 1. 0. 1. 1. 0. 1. 1. 1. 0. 1.
 0. 1. 1. 0. 0. 1. 1. 0. 0. 0. 1. 1. 0. 1. 0. 1. 0. 0. 1. 1. 1. 0. 0. 0.
 1. 1. 0. 0. 0. 0. 0. 1. 1. 1. 1. 0. 0. 0. 0. 1. 1. 0. 0. 0. 1. 1. 0. 1.
 0. 1. 1. 1. 0. 1. 1. 0. 0. 0. 1. 1. 1. 0. 1. 0. 0. 1. 0. 1. 1. 1. 1. 0.
 1. 1. 0. 1. 0. 0. 0. 0. 0. 1. 1. 1. 1. 0. 0. 1. 1. 0. 1. 1. 1. 0. 0.]</t>
  </si>
  <si>
    <t>[1. 1. 0. 1. 0. 1. 0. 0. 1. 1. 0. 0. 0. 1. 1. 0. 1. 1. 0. 1. 1. 1. 0. 1.
 0. 1. 1. 0. 0. 1. 1. 0. 0. 0. 1. 1. 0. 1. 0. 1. 0. 1. 1. 1. 1. 0. 0. 0.
 1. 1. 0. 0. 0. 0. 0. 1. 1. 1. 1. 0. 0. 0. 0. 1. 1. 0. 0. 0. 1. 1. 0. 1.
 0. 1. 1. 1. 0. 1. 1. 0. 0. 0. 1. 1. 1. 0. 1. 0. 0. 1. 0. 1. 1. 1. 1. 0.
 1. 1. 0. 1. 0. 0. 0. 0. 0. 1. 1. 1. 1. 0. 0. 1. 1. 0. 1. 1. 1. 0. 0.]</t>
  </si>
  <si>
    <t>[1. 1. 0. 1. 0. 1. 0. 0. 1. 1. 0. 1. 0. 1. 1. 0. 1. 1. 0. 1. 1. 1. 0. 1.
 0. 1. 1. 0. 0. 1. 1. 0. 0. 0. 1. 1. 0. 1. 0. 1. 0. 1. 1. 1. 1. 0. 0. 0.
 1. 1. 0. 0. 0. 0. 0. 1. 1. 1. 1. 0. 0. 0. 0. 1. 1. 0. 0. 0. 1. 1. 0. 1.
 0. 1. 1. 1. 0. 1. 1. 0. 0. 0. 0. 1. 1. 0. 1. 0. 0. 0. 0. 1. 1. 1. 1. 0.
 1. 1. 0. 1. 0. 0. 0. 0. 0. 1. 1. 1. 1. 0. 0. 1. 1. 0. 1. 1. 1. 0. 0.]</t>
  </si>
  <si>
    <t>[1. 1. 0. 1. 0. 1. 0. 0. 1. 1. 0. 0. 0. 1. 0. 0. 1. 1. 0. 1. 1. 1. 0. 1.
 0. 1. 1. 0. 0. 1. 1. 0. 0. 0. 1. 1. 0. 1. 0. 1. 0. 1. 1. 1. 1. 0. 0. 0.
 1. 1. 0. 0. 0. 0. 0. 1. 1. 1. 1. 0. 0. 0. 0. 1. 1. 0. 0. 0. 1. 1. 0. 1.
 0. 1. 1. 1. 0. 1. 1. 0. 0. 0. 1. 1. 1. 0. 1. 0. 0. 0. 0. 1. 1. 1. 1. 0.
 1. 1. 0. 1. 0. 0. 0. 0. 0. 1. 1. 1. 1. 0. 0. 1. 0. 0. 1. 1. 1. 0. 0.]</t>
  </si>
  <si>
    <t>[1. 1. 0. 1. 0. 1. 0. 0. 1. 1. 0. 0. 0. 1. 1. 0. 1. 1. 0. 1. 1. 1. 0. 1.
 0. 1. 1. 0. 1. 1. 1. 0. 0. 0. 1. 1. 0. 1. 0. 1. 0. 1. 1. 1. 1. 0. 0. 0.
 1. 1. 0. 0. 0. 0. 0. 1. 1. 1. 1. 0. 0. 0. 0. 1. 1. 0. 0. 0. 1. 1. 0. 1.
 0. 1. 1. 1. 0. 1. 1. 0. 0. 0. 0. 1. 1. 0. 1. 0. 0. 0. 0. 1. 1. 1. 1. 0.
 1. 1. 0. 1. 0. 0. 0. 0. 0. 1. 1. 1. 1. 0. 0. 1. 0. 0. 1. 1. 1. 0. 0.]</t>
  </si>
  <si>
    <t>[1. 1. 0. 1. 0. 1. 0. 0. 1. 1. 0. 0. 0. 1. 1. 0. 1. 1. 0. 1. 1. 1. 0. 1.
 0. 1. 1. 0. 0. 1. 1. 0. 0. 0. 1. 1. 0. 1. 0. 1. 1. 1. 1. 1. 1. 0. 0. 0.
 1. 1. 0. 0. 0. 0. 0. 1. 1. 1. 1. 0. 0. 0. 0. 1. 1. 0. 0. 0. 1. 1. 0. 1.
 0. 1. 1. 1. 0. 1. 1. 0. 0. 0. 1. 1. 1. 0. 1. 0. 0. 0. 0. 1. 1. 1. 1. 0.
 1. 0. 0. 1. 0. 0. 0. 0. 0. 1. 1. 1. 1. 0. 0. 1. 0. 0. 1. 1. 1. 0. 0.]</t>
  </si>
  <si>
    <t>[1. 1. 0. 1. 0. 1. 0. 0. 1. 1. 0. 0. 0. 1. 1. 0. 1. 1. 0. 1. 1. 1. 0. 1.
 0. 1. 0. 0. 0. 1. 1. 0. 0. 0. 1. 1. 0. 1. 0. 1. 0. 1. 1. 1. 1. 0. 0. 0.
 1. 1. 0. 0. 0. 0. 0. 1. 1. 1. 0. 0. 0. 0. 0. 1. 1. 0. 0. 0. 1. 1. 0. 1.
 0. 1. 1. 1. 0. 1. 1. 0. 0. 0. 1. 1. 1. 0. 1. 0. 0. 0. 0. 1. 1. 1. 1. 0.
 1. 1. 0. 1. 0. 0. 0. 0. 0. 1. 1. 1. 1. 0. 0. 1. 0. 0. 1. 1. 1. 0. 0.]</t>
  </si>
  <si>
    <t>[1. 1. 0. 1. 0. 1. 0. 0. 1. 1. 0. 0. 0. 1. 1. 0. 1. 1. 0. 1. 1. 1. 0. 1.
 0. 1. 0. 0. 0. 1. 1. 0. 0. 0. 1. 1. 0. 1. 0. 1. 0. 1. 1. 1. 1. 0. 0. 0.
 1. 1. 0. 0. 0. 0. 0. 1. 1. 1. 1. 0. 0. 0. 0. 1. 1. 0. 0. 0. 1. 1. 0. 1.
 0. 1. 1. 1. 0. 1. 1. 0. 0. 0. 1. 1. 1. 0. 1. 0. 0. 0. 0. 1. 1. 1. 1. 0.
 1. 0. 0. 1. 0. 0. 0. 0. 0. 1. 1. 1. 1. 0. 0. 1. 0. 0. 1. 1. 1. 0. 0.]</t>
  </si>
  <si>
    <t>[1. 1. 0. 1. 0. 1. 0. 0. 1. 1. 0. 0. 0. 1. 0. 0. 1. 1. 1. 1. 1. 1. 0. 1.
 0. 1. 1. 0. 0. 1. 1. 0. 0. 0. 1. 1. 0. 1. 0. 1. 0. 1. 1. 1. 1. 0. 0. 0.
 1. 1. 0. 0. 0. 0. 0. 1. 1. 1. 1. 0. 0. 0. 0. 1. 1. 0. 0. 0. 1. 1. 0. 1.
 0. 1. 1. 1. 0. 1. 1. 0. 0. 0. 0. 1. 1. 0. 1. 0. 0. 0. 0. 1. 1. 1. 1. 0.
 1. 0. 0. 1. 0. 0. 0. 0. 0. 1. 1. 1. 1. 0. 0. 1. 0. 0. 1. 1. 1. 0. 0.]</t>
  </si>
  <si>
    <t>[1. 1. 0. 1. 0. 1. 0. 0. 1. 1. 0. 0. 0. 1. 0. 0. 1. 1. 0. 1. 1. 1. 0. 1.
 0. 1. 1. 0. 0. 1. 1. 0. 0. 0. 1. 1. 0. 0. 0. 1. 0. 1. 1. 1. 1. 0. 0. 0.
 1. 1. 0. 0. 0. 0. 0. 1. 1. 1. 1. 0. 0. 0. 0. 1. 1. 0. 0. 0. 1. 1. 0. 1.
 0. 1. 1. 1. 0. 1. 1. 0. 0. 0. 0. 1. 1. 0. 1. 0. 0. 0. 0. 1. 1. 1. 1. 0.
 1. 1. 0. 1. 0. 0. 0. 0. 0. 1. 1. 1. 1. 0. 0. 1. 0. 0. 1. 1. 1. 0. 0.]</t>
  </si>
  <si>
    <t>[1. 1. 1. 1. 0. 1. 0. 0. 1. 1. 0. 0. 0. 1. 1. 0. 1. 1. 1. 1. 1. 1. 0. 1.
 0. 1. 0. 0. 0. 1. 1. 0. 0. 0. 1. 1. 0. 1. 0. 1. 1. 1. 1. 1. 1. 0. 0. 0.
 1. 1. 0. 0. 0. 0. 0. 1. 1. 1. 1. 0. 0. 0. 0. 1. 1. 0. 0. 0. 0. 1. 0. 1.
 0. 1. 1. 1. 0. 1. 1. 0. 0. 0. 1. 1. 1. 0. 1. 0. 0. 0. 0. 1. 1. 1. 1. 0.
 1. 1. 0. 1. 0. 0. 0. 0. 0. 1. 1. 1. 1. 0. 0. 1. 0. 0. 1. 1. 1. 0. 0.]</t>
  </si>
  <si>
    <t>[1. 1. 1. 1. 0. 1. 0. 0. 1. 1. 0. 0. 0. 1. 1. 0. 1. 1. 1. 1. 1. 1. 0. 1.
 0. 1. 1. 0. 0. 1. 1. 0. 0. 0. 1. 1. 0. 1. 0. 1. 1. 1. 1. 1. 1. 0. 0. 0.
 1. 1. 0. 0. 0. 0. 0. 1. 1. 1. 1. 0. 0. 0. 0. 1. 1. 0. 0. 0. 0. 1. 0. 1.
 0. 1. 0. 1. 0. 1. 1. 0. 0. 0. 0. 1. 1. 0. 1. 0. 0. 0. 0. 1. 1. 1. 1. 0.
 1. 0. 0. 1. 0. 0. 0. 0. 0. 1. 1. 1. 1. 0. 0. 1. 0. 0. 0. 1. 1. 0. 0.]</t>
  </si>
  <si>
    <t>[1. 1. 1. 1. 0. 1. 0. 0. 1. 1. 0. 0. 0. 1. 1. 0. 1. 1. 1. 1. 1. 1. 0. 1.
 0. 1. 0. 0. 0. 1. 1. 0. 0. 0. 1. 1. 0. 1. 0. 1. 1. 1. 0. 1. 1. 0. 0. 0.
 1. 1. 0. 1. 0. 0. 0. 1. 1. 1. 0. 0. 0. 0. 0. 1. 1. 0. 0. 0. 1. 1. 0. 1.
 0. 1. 0. 1. 0. 1. 1. 0. 0. 0. 1. 1. 1. 0. 1. 0. 0. 0. 0. 1. 1. 1. 1. 0.
 1. 1. 0. 1. 0. 0. 0. 0. 0. 1. 1. 1. 1. 0. 0. 1. 0. 0. 0. 1. 1. 0. 0.]</t>
  </si>
  <si>
    <t>[1. 1. 1. 1. 0. 1. 0. 0. 1. 1. 0. 0. 0. 1. 1. 0. 1. 1. 1. 1. 1. 1. 0. 1.
 0. 1. 0. 1. 0. 1. 1. 0. 0. 0. 1. 1. 0. 1. 0. 1. 1. 1. 1. 1. 1. 0. 0. 0.
 1. 1. 0. 1. 0. 0. 0. 1. 1. 1. 0. 0. 0. 0. 0. 1. 1. 0. 0. 0. 0. 1. 0. 1.
 0. 1. 0. 1. 0. 1. 1. 0. 0. 0. 1. 1. 1. 0. 1. 0. 0. 0. 0. 1. 1. 1. 1. 0.
 1. 1. 0. 1. 0. 0. 0. 0. 0. 1. 1. 1. 1. 0. 0. 1. 0. 0. 1. 1. 1. 0. 0.]</t>
  </si>
  <si>
    <t>[1. 1. 1. 1. 0. 1. 0. 0. 1. 1. 0. 0. 0. 1. 1. 0. 1. 1. 0. 1. 1. 1. 0. 1.
 0. 1. 0. 0. 0. 1. 1. 0. 0. 0. 1. 1. 0. 1. 0. 1. 1. 1. 0. 1. 1. 0. 0. 0.
 1. 1. 0. 1. 0. 0. 0. 1. 1. 1. 0. 0. 0. 0. 0. 1. 1. 0. 0. 0. 1. 1. 0. 1.
 0. 1. 0. 1. 0. 1. 1. 0. 0. 0. 1. 1. 1. 0. 1. 0. 0. 0. 0. 1. 1. 1. 1. 0.
 1. 1. 0. 1. 0. 0. 0. 0. 0. 1. 1. 1. 1. 0. 0. 1. 0. 0. 1. 1. 1. 0. 0.]</t>
  </si>
  <si>
    <t>[1. 1. 1. 1. 0. 1. 0. 0. 1. 1. 0. 0. 0. 1. 1. 0. 1. 1. 1. 1. 1. 1. 0. 1.
 0. 1. 0. 0. 0. 1. 1. 0. 0. 0. 1. 1. 0. 1. 0. 1. 1. 1. 1. 1. 0. 0. 0. 0.
 1. 1. 1. 0. 0. 0. 0. 1. 1. 1. 0. 0. 0. 0. 0. 1. 1. 0. 0. 0. 0. 1. 0. 1.
 0. 1. 0. 1. 0. 1. 1. 0. 0. 0. 1. 1. 1. 0. 1. 0. 0. 0. 0. 1. 1. 1. 1. 0.
 1. 1. 0. 1. 0. 0. 0. 0. 0. 1. 1. 1. 1. 0. 0. 1. 0. 0. 1. 1. 1. 0. 0.]</t>
  </si>
  <si>
    <t>[1. 1. 1. 1. 0. 1. 0. 0. 1. 1. 0. 0. 0. 1. 1. 0. 1. 1. 0. 1. 1. 1. 0. 1.
 0. 1. 0. 0. 0. 1. 1. 0. 0. 0. 1. 1. 0. 1. 0. 1. 1. 1. 1. 1. 1. 0. 0. 0.
 1. 1. 0. 1. 0. 0. 0. 1. 1. 1. 0. 0. 0. 0. 0. 1. 1. 0. 0. 0. 1. 1. 0. 1.
 0. 1. 0. 1. 0. 1. 1. 0. 0. 0. 1. 1. 1. 0. 1. 0. 0. 0. 0. 1. 1. 1. 1. 0.
 1. 1. 0. 1. 0. 0. 0. 0. 0. 1. 1. 1. 1. 0. 0. 1. 0. 0. 0. 1. 1. 0. 0.]</t>
  </si>
  <si>
    <t>[1. 1. 1. 1. 0. 1. 0. 0. 1. 1. 0. 0. 0. 1. 1. 0. 1. 1. 0. 1. 1. 1. 0. 1.
 0. 1. 0. 0. 0. 1. 1. 0. 0. 0. 1. 1. 0. 1. 0. 1. 1. 1. 1. 1. 1. 0. 0. 0.
 1. 1. 0. 0. 0. 0. 0. 1. 1. 1. 0. 0. 0. 0. 0. 1. 1. 0. 0. 0. 1. 1. 0. 1.
 0. 1. 0. 1. 0. 1. 1. 0. 0. 0. 1. 1. 1. 0. 1. 0. 0. 0. 0. 1. 1. 1. 1. 0.
 1. 1. 0. 1. 0. 0. 0. 0. 0. 1. 1. 1. 1. 0. 0. 1. 0. 0. 0. 1. 1. 0. 0.]</t>
  </si>
  <si>
    <t>[1. 1. 1. 1. 0. 1. 0. 0. 1. 1. 0. 0. 0. 1. 1. 0. 1. 1. 0. 1. 1. 1. 0. 1.
 0. 1. 0. 0. 0. 1. 1. 0. 0. 0. 1. 1. 0. 1. 0. 1. 1. 1. 1. 1. 1. 0. 0. 0.
 1. 1. 0. 1. 0. 0. 0. 1. 1. 1. 0. 0. 0. 0. 0. 1. 1. 0. 0. 0. 1. 1. 0. 1.
 0. 1. 0. 1. 0. 1. 1. 0. 0. 0. 1. 1. 1. 0. 1. 0. 0. 0. 0. 1. 1. 1. 1. 0.
 1. 1. 0. 1. 0. 0. 0. 0. 0. 1. 1. 1. 1. 0. 0. 1. 0. 0. 1. 1. 1. 0. 0.]</t>
  </si>
  <si>
    <t>[1. 1. 1. 1. 0. 1. 0. 0. 1. 1. 0. 0. 0. 1. 1. 0. 1. 1. 0. 1. 1. 1. 0. 1.
 0. 1. 0. 0. 0. 1. 1. 0. 0. 0. 1. 1. 0. 1. 0. 1. 1. 1. 1. 1. 1. 0. 0. 1.
 1. 1. 0. 1. 0. 0. 0. 1. 1. 1. 0. 0. 0. 0. 0. 1. 1. 0. 0. 0. 1. 1. 0. 1.
 0. 1. 0. 1. 0. 1. 1. 0. 0. 0. 1. 1. 1. 0. 1. 0. 0. 0. 0. 1. 1. 1. 1. 0.
 1. 1. 0. 1. 0. 0. 0. 0. 0. 1. 1. 1. 1. 0. 0. 1. 0. 0. 1. 1. 1. 0. 0.]</t>
  </si>
  <si>
    <t>[1. 1. 1. 1. 0. 1. 0. 0. 1. 1. 0. 0. 0. 1. 1. 0. 1. 1. 1. 1. 1. 1. 0. 1.
 0. 1. 0. 0. 0. 1. 1. 0. 0. 0. 1. 1. 0. 1. 0. 1. 1. 1. 1. 1. 1. 0. 0. 0.
 1. 1. 0. 1. 0. 0. 0. 1. 1. 1. 0. 0. 0. 0. 0. 1. 1. 0. 0. 0. 1. 1. 0. 1.
 0. 1. 0. 1. 0. 1. 1. 0. 0. 0. 1. 1. 1. 0. 1. 0. 0. 0. 0. 1. 1. 1. 1. 0.
 1. 1. 0. 1. 0. 0. 0. 0. 0. 1. 1. 1. 1. 0. 0. 1. 0. 0. 1. 1. 1. 0. 0.]</t>
  </si>
  <si>
    <t>[1. 1. 1. 1. 0. 1. 0. 0. 1. 1. 0. 1. 0. 1. 1. 0. 1. 1. 0. 1. 1. 1. 0. 1.
 0. 1. 0. 0. 0. 1. 1. 0. 0. 0. 1. 1. 0. 1. 0. 1. 1. 1. 1. 1. 1. 0. 0. 0.
 1. 1. 0. 0. 0. 0. 0. 1. 1. 1. 0. 0. 0. 0. 0. 1. 1. 0. 0. 0. 1. 1. 0. 1.
 0. 1. 0. 1. 0. 0. 1. 0. 0. 0. 1. 1. 1. 0. 1. 0. 0. 0. 0. 1. 1. 1. 1. 0.
 1. 1. 0. 1. 0. 0. 0. 0. 0. 1. 1. 1. 1. 0. 0. 1. 0. 0. 1. 1. 1. 0. 0.]</t>
  </si>
  <si>
    <t>[1. 1. 1. 1. 0. 1. 0. 0. 1. 1. 0. 0. 0. 1. 1. 0. 1. 1. 0. 1. 1. 1. 0. 1.
 0. 1. 0. 0. 0. 1. 1. 0. 0. 0. 1. 1. 0. 1. 0. 1. 1. 1. 1. 1. 1. 0. 0. 1.
 1. 1. 0. 0. 0. 0. 0. 1. 1. 1. 0. 0. 0. 0. 0. 1. 1. 0. 0. 0. 1. 1. 0. 1.
 0. 1. 0. 1. 0. 1. 1. 0. 0. 0. 1. 1. 1. 0. 1. 0. 0. 0. 0. 1. 1. 1. 1. 0.
 1. 1. 0. 1. 0. 0. 0. 0. 0. 1. 1. 1. 1. 0. 0. 1. 0. 0. 1. 1. 1. 0. 0.]</t>
  </si>
  <si>
    <t>[1. 1. 1. 1. 0. 1. 0. 0. 1. 1. 0. 0. 0. 1. 1. 0. 0. 1. 0. 1. 1. 1. 1. 1.
 0. 1. 0. 0. 0. 1. 1. 0. 0. 0. 1. 1. 0. 1. 0. 1. 1. 1. 1. 1. 1. 0. 0. 1.
 1. 1. 0. 0. 0. 0. 0. 1. 1. 1. 0. 0. 0. 0. 0. 1. 1. 0. 0. 0. 1. 1. 0. 1.
 0. 1. 0. 1. 0. 1. 1. 0. 0. 0. 1. 1. 1. 0. 1. 0. 0. 0. 0. 1. 1. 1. 1. 0.
 1. 1. 0. 1. 0. 0. 0. 0. 0. 1. 1. 1. 1. 0. 0. 1. 0. 0. 1. 1. 1. 0. 0.]</t>
  </si>
  <si>
    <t>[1. 1. 1. 0. 0. 1. 0. 0. 1. 1. 0. 0. 0. 1. 1. 0. 1. 1. 0. 1. 1. 1. 1. 1.
 0. 1. 0. 0. 0. 1. 1. 0. 0. 0. 1. 1. 0. 1. 0. 1. 1. 1. 1. 1. 1. 0. 0. 1.
 1. 1. 0. 0. 0. 0. 0. 1. 1. 1. 0. 0. 0. 0. 0. 1. 1. 0. 0. 0. 1. 1. 0. 1.
 0. 1. 0. 1. 0. 1. 1. 0. 0. 0. 1. 1. 1. 0. 1. 0. 0. 0. 0. 1. 1. 1. 1. 0.
 1. 1. 0. 1. 0. 0. 0. 0. 0. 1. 1. 1. 1. 0. 0. 1. 0. 0. 1. 1. 1. 0. 0.]</t>
  </si>
  <si>
    <t>[1. 1. 1. 1. 0. 1. 0. 0. 1. 1. 0. 0. 0. 1. 1. 0. 1. 1. 1. 0. 1. 1. 0. 1.
 0. 1. 0. 0. 0. 1. 1. 0. 0. 0. 1. 1. 0. 1. 0. 1. 1. 1. 1. 1. 1. 0. 0. 1.
 1. 1. 0. 0. 0. 0. 0. 1. 1. 1. 1. 0. 0. 0. 0. 1. 1. 0. 0. 0. 1. 1. 0. 1.
 0. 1. 0. 1. 0. 1. 1. 0. 0. 0. 1. 1. 1. 0. 1. 0. 0. 0. 0. 1. 1. 1. 1. 0.
 1. 1. 0. 1. 0. 0. 0. 0. 0. 1. 1. 0. 1. 0. 0. 1. 0. 0. 1. 1. 1. 0. 0.]</t>
  </si>
  <si>
    <t>[1. 1. 1. 1. 0. 1. 0. 0. 1. 1. 0. 0. 0. 1. 1. 0. 1. 1. 0. 1. 1. 1. 1. 1.
 0. 1. 0. 0. 0. 1. 1. 0. 0. 0. 1. 1. 0. 1. 0. 1. 1. 1. 1. 1. 1. 0. 0. 1.
 1. 0. 0. 0. 0. 0. 0. 1. 1. 1. 0. 0. 0. 0. 0. 1. 1. 0. 0. 0. 0. 1. 0. 1.
 0. 1. 0. 1. 0. 1. 1. 0. 0. 0. 1. 1. 1. 0. 1. 0. 0. 0. 0. 1. 1. 1. 1. 0.
 1. 1. 0. 1. 0. 0. 0. 0. 0. 1. 1. 1. 1. 0. 0. 1. 0. 0. 1. 1. 1. 0. 0.]</t>
  </si>
  <si>
    <t>[1. 1. 1. 1. 0. 1. 0. 0. 1. 1. 0. 0. 0. 1. 1. 0. 1. 1. 0. 1. 1. 1. 1. 1.
 0. 1. 0. 0. 0. 1. 1. 0. 0. 0. 1. 1. 0. 1. 0. 1. 1. 1. 1. 1. 1. 0. 0. 1.
 1. 1. 0. 0. 1. 0. 0. 1. 1. 1. 0. 0. 0. 0. 0. 1. 1. 0. 0. 0. 0. 1. 0. 1.
 0. 1. 0. 1. 0. 1. 1. 0. 0. 0. 1. 1. 1. 0. 1. 0. 0. 0. 0. 1. 1. 1. 1. 0.
 1. 1. 0. 1. 0. 0. 0. 0. 0. 1. 1. 1. 1. 0. 0. 1. 1. 0. 1. 1. 1. 0. 0.]</t>
  </si>
  <si>
    <t>[1. 1. 1. 1. 1. 1. 0. 0. 1. 1. 0. 0. 0. 1. 1. 0. 1. 1. 1. 1. 1. 1. 1. 1.
 0. 1. 0. 0. 0. 0. 1. 0. 0. 0. 1. 1. 0. 1. 0. 1. 1. 1. 1. 1. 1. 0. 0. 1.
 1. 1. 0. 0. 0. 0. 0. 1. 1. 1. 0. 0. 0. 0. 0. 1. 1. 0. 0. 0. 0. 1. 0. 1.
 0. 1. 0. 1. 0. 1. 1. 0. 0. 0. 1. 1. 1. 0. 1. 0. 0. 0. 0. 1. 1. 1. 1. 0.
 1. 1. 0. 1. 0. 0. 0. 0. 0. 1. 1. 1. 1. 0. 0. 1. 0. 0. 1. 1. 1. 0. 0.]</t>
  </si>
  <si>
    <t>[1. 1. 0. 1. 0. 1. 0. 0. 1. 1. 0. 0. 0. 1. 1. 0. 1. 1. 1. 1. 1. 1. 1. 1.
 0. 1. 0. 0. 0. 1. 1. 0. 0. 0. 1. 1. 0. 1. 0. 1. 1. 1. 1. 1. 1. 0. 0. 1.
 1. 1. 0. 0. 0. 0. 0. 1. 1. 1. 0. 0. 0. 0. 0. 1. 1. 0. 0. 0. 0. 1. 0. 1.
 0. 1. 0. 1. 0. 1. 1. 0. 0. 0. 1. 1. 1. 0. 1. 0. 0. 0. 0. 1. 1. 1. 1. 0.
 1. 1. 0. 1. 0. 0. 0. 0. 0. 1. 1. 1. 1. 0. 0. 1. 0. 0. 1. 1. 1. 0. 0.]</t>
  </si>
  <si>
    <t>[1. 1. 1. 1. 0. 1. 0. 0. 1. 1. 0. 0. 1. 1. 1. 0. 1. 1. 0. 1. 1. 1. 1. 1.
 0. 1. 0. 0. 0. 1. 1. 0. 0. 1. 1. 0. 0. 1. 0. 1. 0. 1. 1. 1. 1. 0. 0. 1.
 1. 0. 0. 0. 0. 0. 0. 1. 1. 1. 0. 0. 0. 1. 0. 1. 1. 0. 0. 0. 0. 1. 0. 1.
 0. 1. 0. 1. 0. 1. 1. 0. 0. 0. 1. 1. 1. 0. 1. 0. 0. 0. 0. 1. 1. 1. 1. 0.
 1. 1. 0. 1. 0. 0. 0. 0. 0. 1. 1. 1. 1. 0. 0. 1. 0. 0. 1. 1. 1. 0. 0.]</t>
  </si>
  <si>
    <t>[1. 1. 1. 1. 0. 1. 0. 0. 1. 1. 0. 0. 1. 1. 1. 0. 1. 1. 0. 1. 1. 1. 1. 1.
 0. 1. 0. 0. 0. 1. 1. 0. 0. 1. 1. 1. 0. 1. 0. 1. 0. 1. 1. 1. 1. 0. 0. 0.
 1. 1. 0. 0. 0. 0. 0. 1. 1. 1. 0. 0. 0. 0. 0. 1. 1. 0. 0. 0. 0. 1. 0. 1.
 0. 1. 0. 1. 0. 1. 1. 0. 0. 0. 1. 1. 1. 0. 1. 0. 0. 0. 0. 1. 1. 1. 1. 0.
 1. 0. 0. 1. 0. 0. 0. 0. 0. 1. 1. 1. 1. 0. 0. 1. 0. 0. 1. 1. 1. 0. 0.]</t>
  </si>
  <si>
    <t>[1. 1. 1. 1. 0. 1. 0. 0. 1. 1. 0. 0. 1. 1. 1. 0. 1. 1. 0. 1. 1. 1. 1. 1.
 0. 1. 0. 0. 0. 1. 1. 0. 0. 1. 1. 1. 0. 1. 0. 1. 0. 1. 1. 1. 1. 0. 0. 1.
 1. 0. 0. 0. 0. 0. 0. 1. 1. 1. 0. 0. 0. 1. 0. 1. 1. 0. 0. 0. 0. 1. 0. 1.
 0. 1. 0. 1. 0. 1. 1. 0. 0. 0. 1. 1. 1. 0. 1. 0. 0. 0. 0. 1. 1. 1. 1. 0.
 1. 1. 0. 1. 0. 0. 0. 0. 0. 1. 1. 1. 1. 0. 0. 1. 0. 0. 1. 1. 1. 0. 0.]</t>
  </si>
  <si>
    <t>[1. 1. 1. 1. 0. 1. 0. 0. 1. 0. 0. 0. 1. 1. 1. 0. 1. 1. 0. 1. 1. 1. 1. 1.
 0. 1. 0. 0. 0. 1. 1. 0. 0. 0. 1. 1. 0. 1. 0. 1. 1. 1. 1. 1. 1. 0. 0. 1.
 1. 1. 0. 0. 0. 0. 0. 1. 1. 1. 0. 0. 0. 0. 0. 1. 1. 0. 0. 0. 0. 1. 0. 1.
 0. 1. 0. 1. 0. 1. 1. 0. 0. 0. 1. 1. 1. 0. 1. 0. 0. 0. 0. 1. 1. 1. 1. 0.
 1. 1. 0. 1. 0. 0. 0. 0. 0. 1. 1. 1. 1. 0. 0. 1. 0. 0. 1. 1. 1. 0. 0.]</t>
  </si>
  <si>
    <t>[1. 1. 1. 1. 0. 1. 0. 0. 1. 1. 0. 0. 1. 1. 1. 0. 1. 1. 0. 1. 1. 1. 1. 1.
 0. 1. 0. 0. 0. 1. 1. 0. 0. 0. 1. 1. 0. 1. 0. 1. 0. 1. 1. 1. 1. 0. 0. 1.
 1. 0. 0. 0. 0. 0. 0. 1. 0. 1. 0. 0. 0. 0. 0. 1. 1. 0. 0. 0. 0. 1. 0. 1.
 0. 1. 0. 1. 0. 1. 1. 0. 0. 0. 1. 1. 1. 0. 1. 0. 0. 0. 0. 1. 1. 1. 1. 0.
 1. 1. 0. 1. 0. 0. 0. 0. 0. 1. 1. 1. 1. 0. 0. 1. 0. 0. 1. 1. 1. 0. 0.]</t>
  </si>
  <si>
    <t>[1. 1. 1. 1. 0. 1. 0. 0. 1. 1. 0. 1. 0. 1. 1. 0. 1. 1. 0. 1. 1. 1. 1. 1.
 0. 1. 0. 0. 0. 1. 1. 0. 0. 0. 1. 1. 0. 1. 0. 1. 0. 1. 1. 1. 1. 0. 0. 1.
 1. 0. 0. 0. 0. 0. 0. 1. 1. 1. 0. 0. 0. 0. 0. 1. 1. 0. 0. 0. 0. 1. 0. 1.
 0. 1. 0. 1. 0. 1. 1. 0. 0. 1. 1. 1. 1. 0. 1. 0. 0. 0. 0. 1. 1. 1. 1. 0.
 1. 1. 0. 1. 0. 0. 0. 0. 0. 1. 1. 1. 1. 0. 0. 1. 0. 0. 1. 1. 1. 0. 0.]</t>
  </si>
  <si>
    <t>[1. 1. 1. 1. 0. 0. 0. 0. 1. 1. 0. 0. 1. 1. 1. 0. 1. 1. 0. 1. 1. 1. 1. 1.
 0. 1. 0. 0. 0. 1. 1. 0. 0. 0. 1. 1. 0. 1. 0. 1. 0. 1. 1. 1. 1. 0. 0. 1.
 1. 0. 0. 0. 0. 0. 0. 1. 1. 1. 0. 0. 0. 0. 0. 1. 1. 0. 0. 0. 0. 1. 0. 1.
 0. 1. 0. 1. 0. 1. 1. 0. 0. 0. 1. 1. 1. 0. 1. 0. 0. 0. 0. 1. 1. 1. 1. 0.
 1. 1. 0. 1. 0. 0. 0. 0. 0. 1. 1. 1. 1. 0. 0. 1. 0. 0. 1. 1. 1. 0. 0.]</t>
  </si>
  <si>
    <t>[1. 1. 1. 1. 0. 1. 0. 0. 1. 1. 0. 0. 0. 1. 1. 0. 1. 1. 0. 1. 1. 1. 1. 1.
 0. 1. 0. 0. 0. 1. 1. 0. 0. 1. 1. 1. 0. 1. 0. 1. 0. 1. 1. 1. 1. 0. 0. 1.
 1. 1. 0. 0. 0. 0. 0. 1. 1. 1. 0. 0. 0. 0. 0. 1. 1. 0. 0. 0. 0. 1. 0. 1.
 0. 1. 0. 1. 0. 1. 1. 0. 0. 0. 1. 1. 1. 0. 1. 0. 1. 0. 0. 1. 1. 1. 1. 0.
 1. 0. 0. 1. 0. 0. 0. 0. 0. 1. 1. 1. 1. 0. 0. 1. 0. 0. 1. 1. 1. 0. 0.]</t>
  </si>
  <si>
    <t>[1. 1. 1. 1. 0. 1. 0. 0. 1. 1. 0. 0. 0. 1. 1. 0. 1. 1. 0. 1. 1. 1. 1. 1.
 0. 1. 0. 0. 0. 1. 1. 0. 0. 0. 1. 1. 0. 1. 0. 1. 0. 1. 1. 1. 1. 0. 0. 1.
 1. 1. 0. 0. 0. 0. 0. 1. 1. 1. 0. 0. 0. 0. 0. 1. 1. 0. 0. 0. 0. 1. 0. 1.
 0. 1. 0. 1. 0. 1. 1. 0. 0. 0. 1. 1. 1. 0. 1. 0. 0. 0. 0. 1. 1. 1. 1. 0.
 1. 0. 0. 1. 0. 0. 0. 0. 0. 1. 1. 1. 1. 0. 0. 1. 0. 0. 1. 1. 1. 0. 0.]</t>
  </si>
  <si>
    <t>[1. 1. 1. 0. 0. 1. 0. 0. 1. 1. 0. 0. 0. 1. 1. 0. 1. 1. 0. 1. 1. 1. 1. 1.
 0. 1. 0. 0. 0. 1. 1. 0. 0. 1. 1. 1. 0. 1. 0. 1. 0. 1. 1. 1. 1. 0. 0. 0.
 1. 1. 0. 0. 0. 0. 0. 1. 1. 1. 0. 0. 0. 0. 0. 1. 1. 0. 0. 0. 0. 1. 0. 1.
 0. 1. 0. 1. 0. 1. 1. 0. 0. 0. 1. 1. 1. 0. 1. 0. 0. 0. 0. 1. 1. 1. 1. 0.
 1. 0. 0. 1. 0. 0. 0. 0. 0. 1. 1. 1. 1. 0. 0. 1. 0. 0. 1. 1. 1. 0. 0.]</t>
  </si>
  <si>
    <t>[1. 1. 1. 1. 0. 1. 0. 0. 1. 1. 0. 0. 1. 1. 1. 0. 1. 1. 0. 1. 1. 1. 1. 1.
 0. 1. 0. 0. 0. 1. 1. 0. 0. 1. 1. 1. 0. 1. 0. 1. 0. 1. 1. 1. 1. 0. 0. 1.
 1. 1. 0. 0. 0. 0. 0. 1. 1. 1. 0. 0. 0. 0. 0. 1. 1. 0. 0. 0. 0. 1. 0. 1.
 0. 1. 0. 1. 0. 1. 1. 0. 0. 0. 1. 1. 1. 0. 1. 0. 0. 0. 0. 1. 1. 1. 1. 0.
 1. 0. 0. 1. 0. 0. 0. 0. 0. 1. 1. 1. 1. 0. 0. 1. 0. 0. 1. 1. 1. 0. 0.]</t>
  </si>
  <si>
    <t>[1. 1. 1. 1. 0. 1. 0. 0. 1. 1. 0. 0. 1. 1. 1. 0. 1. 1. 0. 1. 1. 1. 1. 1.
 0. 1. 0. 0. 0. 1. 1. 0. 0. 0. 1. 1. 0. 1. 0. 1. 0. 1. 1. 1. 1. 0. 0. 0.
 1. 1. 0. 0. 0. 0. 0. 1. 1. 1. 0. 0. 0. 0. 0. 1. 1. 0. 0. 0. 0. 1. 0. 1.
 0. 1. 0. 1. 0. 1. 1. 0. 0. 0. 1. 1. 1. 0. 1. 0. 0. 0. 0. 1. 1. 1. 1. 0.
 1. 0. 0. 1. 0. 0. 0. 0. 0. 1. 1. 1. 1. 0. 0. 1. 0. 0. 1. 1. 1. 0. 0.]</t>
  </si>
  <si>
    <t>[1. 1. 1. 1. 0. 1. 0. 0. 1. 1. 0. 0. 0. 1. 1. 0. 1. 1. 0. 1. 1. 1. 1. 1.
 0. 1. 0. 0. 0. 1. 1. 0. 0. 1. 1. 1. 0. 1. 0. 1. 0. 1. 1. 0. 1. 0. 0. 1.
 1. 1. 0. 0. 0. 0. 0. 1. 1. 1. 0. 0. 0. 0. 0. 1. 1. 0. 0. 0. 0. 1. 0. 1.
 0. 1. 0. 1. 0. 1. 1. 0. 0. 0. 1. 1. 1. 0. 1. 0. 0. 0. 0. 1. 1. 1. 1. 0.
 1. 0. 0. 1. 0. 0. 0. 0. 0. 1. 1. 1. 1. 0. 0. 1. 0. 0. 1. 1. 1. 0. 0.]</t>
  </si>
  <si>
    <t>[1. 1. 1. 1. 0. 1. 0. 0. 1. 1. 0. 0. 0. 1. 1. 0. 1. 1. 0. 1. 1. 1. 1. 1.
 0. 1. 0. 0. 0. 1. 1. 0. 0. 1. 1. 1. 0. 1. 0. 1. 0. 1. 1. 1. 1. 0. 0. 0.
 0. 1. 0. 0. 0. 0. 0. 1. 1. 1. 0. 0. 0. 0. 0. 1. 1. 0. 0. 0. 0. 1. 1. 1.
 0. 1. 0. 1. 0. 1. 1. 0. 0. 0. 1. 1. 1. 0. 1. 0. 0. 0. 0. 1. 1. 1. 1. 0.
 1. 1. 0. 1. 0. 0. 0. 0. 0. 1. 1. 1. 1. 0. 0. 1. 0. 0. 1. 1. 1. 0. 0.]</t>
  </si>
  <si>
    <t>[1. 1. 1. 1. 0. 1. 0. 0. 1. 1. 0. 0. 1. 1. 1. 0. 1. 1. 0. 1. 1. 1. 1. 1.
 0. 1. 0. 0. 0. 1. 1. 0. 0. 0. 1. 1. 0. 1. 0. 1. 0. 1. 1. 1. 1. 0. 0. 1.
 1. 1. 0. 0. 0. 0. 0. 1. 1. 1. 0. 0. 0. 0. 0. 1. 1. 0. 0. 0. 0. 1. 0. 1.
 0. 1. 0. 1. 0. 1. 1. 0. 0. 0. 1. 1. 1. 0. 1. 0. 0. 0. 0. 1. 1. 1. 1. 0.
 1. 0. 0. 1. 0. 0. 0. 0. 0. 1. 1. 0. 1. 0. 0. 1. 0. 0. 1. 1. 1. 0. 0.]</t>
  </si>
  <si>
    <t>[1. 1. 1. 1. 0. 1. 0. 0. 1. 1. 1. 0. 0. 1. 1. 0. 1. 1. 0. 1. 1. 1. 1. 1.
 0. 1. 0. 0. 0. 1. 1. 0. 0. 1. 1. 1. 1. 1. 0. 1. 0. 1. 1. 1. 1. 0. 0. 0.
 1. 1. 0. 0. 0. 0. 0. 1. 1. 1. 0. 0. 0. 0. 0. 1. 1. 0. 0. 0. 0. 1. 0. 1.
 0. 1. 0. 1. 0. 1. 1. 0. 0. 0. 1. 1. 1. 0. 1. 0. 0. 0. 0. 1. 1. 1. 1. 0.
 1. 0. 0. 1. 0. 0. 0. 0. 0. 1. 1. 1. 1. 0. 0. 1. 0. 0. 1. 1. 1. 0. 0.]</t>
  </si>
  <si>
    <t>[1. 1. 1. 1. 0. 1. 0. 0. 1. 1. 0. 0. 1. 1. 1. 0. 1. 1. 0. 1. 1. 1. 1. 1.
 0. 1. 1. 0. 0. 1. 1. 0. 0. 0. 1. 1. 0. 1. 0. 1. 0. 1. 1. 1. 1. 0. 0. 0.
 1. 1. 0. 0. 0. 0. 0. 1. 1. 1. 0. 0. 0. 0. 0. 1. 1. 0. 0. 0. 0. 1. 0. 1.
 0. 1. 0. 1. 0. 1. 1. 0. 0. 0. 1. 1. 1. 0. 1. 0. 0. 0. 0. 1. 1. 1. 1. 0.
 1. 0. 0. 1. 0. 0. 0. 0. 0. 1. 1. 1. 1. 0. 0. 1. 0. 0. 1. 1. 1. 0. 0.]</t>
  </si>
  <si>
    <t>[1. 1. 1. 0. 0. 1. 0. 0. 1. 1. 0. 0. 1. 1. 1. 0. 1. 1. 0. 1. 1. 1. 1. 1.
 0. 1. 0. 0. 0. 1. 1. 0. 0. 0. 1. 1. 0. 1. 0. 1. 0. 1. 1. 1. 1. 0. 0. 0.
 1. 1. 0. 0. 0. 0. 0. 1. 1. 1. 0. 0. 0. 1. 0. 1. 1. 0. 0. 0. 0. 1. 0. 1.
 0. 1. 0. 1. 0. 1. 1. 0. 0. 0. 1. 1. 1. 0. 1. 0. 0. 0. 0. 1. 1. 1. 1. 0.
 1. 0. 0. 1. 0. 0. 0. 0. 0. 1. 1. 1. 1. 0. 0. 1. 0. 0. 1. 1. 1. 0. 0.]</t>
  </si>
  <si>
    <t>[1. 1. 1. 0. 0. 1. 0. 0. 1. 1. 0. 0. 0. 1. 1. 0. 1. 1. 0. 1. 1. 1. 1. 1.
 0. 1. 0. 0. 0. 1. 1. 0. 0. 0. 1. 1. 0. 1. 0. 1. 0. 1. 1. 1. 1. 0. 0. 0.
 1. 1. 0. 0. 0. 0. 0. 1. 1. 1. 0. 0. 0. 0. 0. 1. 1. 0. 0. 0. 0. 1. 0. 1.
 0. 1. 0. 1. 0. 1. 1. 0. 0. 0. 1. 1. 1. 0. 1. 0. 0. 0. 0. 1. 1. 1. 1. 0.
 1. 0. 0. 1. 1. 0. 0. 0. 0. 1. 1. 1. 1. 0. 0. 1. 0. 0. 1. 1. 1. 0. 0.]</t>
  </si>
  <si>
    <t>[1. 1. 1. 0. 0. 1. 0. 0. 1. 1. 0. 0. 1. 1. 1. 0. 1. 1. 0. 1. 1. 1. 1. 1.
 0. 1. 0. 0. 0. 1. 1. 0. 0. 1. 1. 1. 0. 1. 0. 1. 0. 1. 1. 1. 1. 0. 0. 0.
 1. 1. 0. 0. 0. 0. 0. 1. 1. 1. 0. 0. 0. 0. 0. 1. 1. 0. 0. 0. 0. 1. 0. 1.
 0. 1. 0. 1. 0. 1. 1. 0. 0. 0. 1. 1. 1. 0. 1. 0. 0. 0. 0. 1. 1. 1. 1. 0.
 1. 0. 0. 1. 0. 0. 0. 0. 0. 1. 1. 1. 1. 0. 0. 1. 0. 0. 1. 1. 1. 0. 0.]</t>
  </si>
  <si>
    <t>[1. 1. 1. 0. 0. 1. 0. 0. 1. 1. 0. 0. 1. 1. 1. 0. 1. 1. 0. 1. 0. 1. 1. 1.
 0. 1. 0. 0. 0. 1. 1. 0. 0. 1. 1. 1. 0. 1. 0. 1. 0. 1. 1. 1. 1. 0. 0. 0.
 1. 1. 0. 0. 0. 0. 0. 1. 1. 1. 0. 0. 0. 0. 0. 1. 1. 0. 0. 0. 0. 1. 0. 1.
 0. 1. 0. 1. 0. 1. 1. 0. 0. 0. 1. 1. 1. 0. 1. 0. 0. 0. 0. 1. 1. 1. 1. 0.
 1. 0. 0. 1. 0. 0. 0. 0. 0. 1. 1. 1. 1. 0. 0. 1. 0. 0. 1. 1. 1. 0. 0.]</t>
  </si>
  <si>
    <t>[1. 1. 1. 0. 0. 1. 0. 0. 1. 1. 0. 0. 0. 1. 1. 0. 1. 1. 0. 1. 1. 1. 1. 1.
 0. 1. 0. 0. 0. 1. 1. 0. 0. 0. 1. 1. 0. 1. 0. 1. 0. 1. 1. 1. 1. 0. 0. 0.
 1. 1. 0. 0. 0. 0. 0. 1. 1. 1. 0. 0. 0. 0. 0. 1. 1. 0. 0. 0. 0. 1. 0. 1.
 0. 1. 0. 1. 0. 1. 1. 0. 0. 0. 1. 1. 1. 0. 1. 0. 0. 0. 0. 1. 1. 1. 1. 0.
 1. 0. 0. 1. 0. 0. 0. 0. 0. 1. 1. 1. 1. 0. 0. 1. 0. 0. 1. 1. 1. 0. 0.]</t>
  </si>
  <si>
    <t>[1. 1. 1. 0. 0. 1. 0. 0. 1. 1. 0. 0. 1. 1. 1. 0. 1. 1. 0. 1. 1. 1. 1. 1.
 0. 1. 0. 0. 0. 1. 1. 0. 0. 0. 1. 1. 0. 1. 0. 1. 0. 1. 1. 1. 1. 0. 0. 0.
 1. 1. 0. 0. 0. 0. 0. 1. 1. 1. 0. 0. 0. 0. 0. 1. 1. 0. 0. 0. 0. 1. 0. 1.
 0. 1. 0. 1. 0. 1. 1. 0. 0. 0. 1. 1. 1. 0. 1. 0. 0. 0. 0. 1. 1. 1. 1. 0.
 1. 0. 0. 1. 0. 0. 0. 0. 0. 1. 1. 1. 1. 0. 0. 1. 0. 0. 1. 1. 1. 0. 0.]</t>
  </si>
  <si>
    <t>[1. 1. 1. 1. 0. 1. 0. 0. 1. 1. 0. 0. 0. 1. 1. 0. 1. 1. 0. 1. 1. 1. 1. 1.
 0. 1. 0. 0. 0. 1. 1. 0. 0. 1. 1. 1. 0. 1. 0. 1. 0. 1. 1. 1. 1. 0. 0. 0.
 1. 1. 0. 0. 0. 0. 0. 1. 1. 1. 0. 0. 0. 0. 0. 1. 1. 0. 0. 0. 0. 1. 0. 1.
 0. 1. 0. 1. 0. 1. 1. 0. 0. 0. 1. 1. 1. 0. 1. 0. 0. 0. 0. 1. 1. 1. 1. 0.
 1. 0. 0. 1. 0. 0. 0. 0. 0. 1. 1. 1. 1. 0. 0. 1. 0. 0. 1. 1. 1. 0. 0.]</t>
  </si>
  <si>
    <t>[1. 1. 1. 0. 0. 1. 0. 0. 1. 1. 1. 0. 0. 1. 1. 0. 1. 1. 1. 1. 1. 1. 1. 1.
 0. 1. 0. 0. 0. 1. 1. 0. 0. 1. 1. 1. 1. 1. 0. 1. 0. 1. 1. 1. 1. 0. 0. 0.
 1. 1. 0. 0. 0. 0. 0. 1. 1. 1. 0. 0. 0. 0. 0. 1. 1. 0. 0. 0. 0. 1. 0. 1.
 0. 1. 0. 1. 0. 1. 1. 0. 0. 0. 1. 1. 1. 0. 1. 0. 0. 0. 0. 1. 1. 1. 1. 0.
 1. 0. 0. 1. 0. 0. 0. 0. 0. 1. 1. 1. 1. 0. 0. 1. 0. 0. 1. 1. 1. 0. 0.]</t>
  </si>
  <si>
    <t>[1. 1. 1. 1. 0. 1. 0. 0. 1. 1. 1. 0. 0. 1. 1. 0. 1. 1. 0. 1. 1. 1. 1. 1.
 0. 1. 0. 0. 0. 1. 1. 0. 0. 1. 1. 1. 1. 1. 0. 1. 0. 1. 1. 1. 1. 0. 0. 0.
 1. 1. 0. 0. 0. 0. 0. 1. 1. 1. 0. 0. 0. 0. 0. 1. 1. 0. 0. 0. 0. 1. 0. 1.
 0. 1. 0. 1. 0. 1. 1. 0. 0. 0. 1. 1. 1. 0. 1. 0. 0. 0. 0. 1. 1. 1. 1. 0.
 1. 0. 0. 0. 0. 0. 0. 0. 0. 1. 1. 1. 1. 0. 0. 1. 0. 0. 1. 1. 1. 0. 0.]</t>
  </si>
  <si>
    <t>[1. 1. 1. 0. 0. 1. 0. 0. 1. 1. 0. 0. 1. 1. 1. 0. 1. 1. 0. 1. 1. 1. 1. 1.
 0. 1. 0. 0. 0. 1. 1. 0. 0. 0. 1. 1. 1. 1. 0. 1. 0. 1. 1. 1. 1. 0. 0. 0.
 1. 1. 0. 0. 0. 0. 0. 1. 1. 1. 0. 0. 1. 0. 0. 1. 1. 0. 0. 0. 0. 1. 0. 1.
 0. 1. 0. 1. 0. 1. 1. 0. 0. 0. 1. 1. 1. 0. 1. 0. 0. 0. 0. 1. 1. 1. 1. 0.
 1. 0. 0. 1. 0. 0. 0. 0. 0. 1. 1. 1. 1. 0. 0. 1. 0. 0. 1. 1. 1. 0. 0.]</t>
  </si>
  <si>
    <t>[1. 1. 1. 0. 0. 1. 0. 0. 1. 1. 0. 0. 0. 1. 1. 0. 1. 1. 0. 1. 1. 1. 1. 1.
 0. 1. 0. 0. 0. 1. 1. 0. 0. 0. 1. 1. 1. 1. 0. 1. 0. 1. 1. 1. 1. 0. 0. 0.
 1. 1. 0. 0. 0. 0. 0. 1. 1. 1. 0. 0. 0. 0. 0. 1. 1. 0. 0. 0. 0. 1. 0. 1.
 0. 1. 0. 1. 0. 1. 1. 0. 0. 0. 1. 1. 1. 0. 1. 0. 0. 0. 0. 1. 1. 1. 1. 0.
 1. 0. 0. 1. 0. 0. 0. 0. 0. 1. 1. 1. 1. 0. 0. 1. 0. 0. 1. 1. 1. 0. 0.]</t>
  </si>
  <si>
    <t>[1. 1. 1. 0. 0. 1. 0. 0. 1. 1. 1. 0. 0. 1. 1. 0. 1. 1. 0. 1. 1. 1. 1. 1.
 0. 1. 0. 0. 0. 1. 1. 0. 1. 1. 1. 1. 1. 1. 0. 1. 0. 1. 1. 1. 1. 0. 0. 0.
 1. 1. 0. 0. 0. 0. 0. 1. 1. 1. 0. 0. 0. 0. 0. 1. 1. 0. 0. 0. 0. 1. 0. 1.
 0. 1. 0. 1. 0. 1. 1. 0. 0. 0. 1. 1. 1. 0. 1. 0. 0. 0. 0. 1. 1. 1. 1. 0.
 1. 0. 0. 1. 0. 0. 0. 0. 0. 1. 1. 1. 1. 0. 0. 1. 0. 0. 1. 1. 1. 0. 0.]</t>
  </si>
  <si>
    <t>[1. 1. 1. 0. 0. 1. 0. 0. 1. 1. 0. 0. 1. 1. 1. 0. 1. 1. 0. 1. 1. 1. 1. 1.
 0. 1. 0. 0. 0. 1. 1. 0. 0. 1. 1. 1. 0. 1. 0. 1. 0. 1. 1. 1. 1. 0. 0. 0.
 1. 1. 0. 0. 0. 0. 0. 1. 1. 1. 0. 0. 0. 0. 0. 1. 1. 0. 0. 0. 0. 1. 0. 1.
 0. 1. 0. 1. 0. 1. 1. 0. 0. 0. 1. 1. 1. 0. 1. 0. 0. 0. 0. 1. 1. 1. 1. 0.
 1. 0. 0. 1. 0. 0. 0. 0. 1. 1. 1. 1. 1. 0. 0. 1. 0. 0. 1. 1. 1. 0. 0.]</t>
  </si>
  <si>
    <t>[1. 1. 1. 1. 0. 1. 0. 0. 1. 1. 1. 0. 0. 1. 1. 0. 1. 1. 0. 1. 1. 1. 1. 1.
 0. 1. 0. 0. 0. 1. 1. 0. 0. 1. 1. 1. 0. 1. 0. 1. 0. 1. 1. 1. 1. 0. 0. 0.
 1. 1. 0. 0. 0. 0. 0. 1. 1. 1. 0. 0. 0. 0. 0. 1. 1. 0. 0. 0. 0. 1. 0. 1.
 0. 1. 0. 1. 0. 1. 1. 0. 0. 0. 1. 1. 1. 0. 1. 0. 0. 0. 0. 1. 1. 1. 1. 0.
 1. 0. 0. 1. 0. 0. 0. 0. 0. 1. 1. 1. 1. 0. 0. 1. 0. 0. 1. 1. 1. 0. 0.]</t>
  </si>
  <si>
    <t>[1. 1. 1. 0. 0. 1. 0. 0. 1. 1. 1. 0. 0. 1. 1. 0. 1. 1. 0. 1. 1. 1. 1. 1.
 0. 1. 0. 0. 0. 1. 1. 0. 0. 0. 1. 1. 1. 1. 0. 1. 0. 1. 1. 1. 1. 0. 1. 0.
 1. 1. 0. 0. 0. 0. 0. 1. 1. 1. 0. 0. 0. 0. 0. 1. 1. 0. 0. 0. 0. 1. 0. 1.
 0. 1. 0. 1. 0. 1. 1. 0. 0. 0. 1. 1. 1. 0. 1. 0. 0. 0. 0. 1. 1. 1. 1. 0.
 1. 0. 0. 1. 0. 0. 0. 0. 0. 1. 1. 1. 1. 0. 0. 1. 0. 0. 1. 1. 1. 0. 0.]</t>
  </si>
  <si>
    <t>[1. 1. 1. 1. 0. 1. 0. 0. 1. 1. 1. 0. 0. 1. 1. 0. 1. 1. 0. 1. 1. 1. 1. 1.
 0. 1. 0. 0. 0. 1. 1. 0. 0. 0. 1. 1. 1. 1. 0. 1. 0. 1. 1. 1. 1. 0. 0. 0.
 1. 1. 0. 0. 0. 0. 0. 1. 1. 1. 0. 0. 0. 0. 0. 1. 1. 0. 0. 0. 0. 1. 0. 1.
 0. 1. 0. 1. 0. 0. 1. 0. 0. 0. 1. 1. 1. 0. 1. 0. 0. 0. 0. 1. 1. 1. 1. 0.
 0. 0. 0. 1. 0. 0. 0. 0. 0. 1. 1. 1. 1. 0. 0. 1. 0. 0. 1. 1. 1. 0. 0.]</t>
  </si>
  <si>
    <t>[1. 1. 1. 1. 0. 1. 0. 0. 1. 1. 0. 0. 0. 1. 1. 0. 1. 1. 0. 1. 1. 1. 1. 1.
 0. 1. 0. 0. 0. 1. 1. 0. 0. 0. 1. 1. 1. 1. 0. 1. 0. 1. 1. 1. 1. 0. 0. 0.
 1. 1. 0. 0. 0. 0. 0. 1. 1. 1. 0. 0. 0. 0. 0. 1. 1. 0. 0. 0. 0. 1. 0. 1.
 0. 1. 0. 1. 0. 1. 1. 0. 0. 0. 1. 1. 1. 0. 1. 0. 0. 0. 0. 1. 1. 1. 1. 0.
 1. 0. 0. 1. 0. 0. 0. 0. 0. 1. 1. 1. 1. 0. 0. 1. 0. 0. 1. 1. 1. 0. 0.]</t>
  </si>
  <si>
    <t>[1. 1. 1. 1. 0. 1. 0. 0. 1. 1. 1. 0. 0. 1. 1. 0. 1. 1. 0. 1. 1. 1. 1. 1.
 0. 1. 0. 0. 0. 1. 1. 0. 0. 0. 1. 1. 0. 1. 0. 1. 0. 1. 1. 1. 1. 0. 0. 0.
 1. 1. 0. 0. 0. 0. 0. 1. 1. 1. 0. 0. 0. 0. 0. 1. 1. 0. 0. 0. 0. 1. 0. 1.
 0. 1. 0. 1. 0. 1. 1. 0. 0. 0. 1. 1. 1. 0. 1. 0. 0. 0. 0. 1. 1. 1. 1. 0.
 1. 0. 0. 1. 0. 0. 0. 0. 0. 1. 1. 1. 1. 0. 0. 1. 0. 0. 1. 1. 1. 0. 0.]</t>
  </si>
  <si>
    <t>[1. 1. 1. 0. 0. 1. 0. 0. 1. 1. 1. 0. 1. 1. 1. 0. 1. 1. 0. 1. 1. 1. 1. 1.
 0. 1. 0. 0. 0. 1. 0. 0. 0. 1. 1. 1. 1. 1. 0. 1. 0. 1. 1. 1. 1. 0. 0. 0.
 1. 1. 0. 0. 0. 0. 0. 1. 1. 1. 0. 0. 0. 0. 0. 1. 1. 0. 0. 0. 0. 1. 0. 1.
 0. 1. 0. 1. 0. 1. 1. 0. 0. 0. 1. 1. 1. 0. 1. 0. 0. 0. 0. 1. 1. 1. 1. 0.
 1. 0. 0. 1. 0. 0. 0. 0. 0. 1. 1. 1. 1. 0. 0. 1. 0. 0. 1. 1. 1. 0. 0.]</t>
  </si>
  <si>
    <t>[1. 1. 1. 0. 0. 1. 0. 0. 1. 1. 1. 0. 1. 1. 1. 0. 1. 1. 0. 1. 1. 1. 1. 1.
 0. 1. 0. 0. 0. 1. 1. 0. 0. 0. 1. 1. 0. 1. 0. 1. 0. 1. 1. 1. 1. 0. 0. 0.
 1. 1. 0. 0. 0. 0. 0. 1. 1. 1. 0. 0. 0. 0. 0. 1. 1. 0. 0. 0. 0. 1. 0. 1.
 0. 1. 0. 1. 0. 1. 1. 0. 0. 0. 1. 1. 1. 0. 1. 0. 0. 0. 0. 1. 1. 1. 1. 0.
 1. 0. 0. 1. 0. 0. 0. 0. 0. 1. 1. 1. 1. 0. 0. 1. 0. 0. 1. 1. 1. 0. 0.]</t>
  </si>
  <si>
    <t>[1. 1. 1. 1. 0. 1. 0. 0. 1. 1. 0. 0. 1. 1. 1. 0. 1. 1. 0. 1. 1. 1. 1. 1.
 0. 1. 0. 0. 0. 1. 1. 0. 0. 0. 1. 1. 1. 1. 0. 1. 0. 1. 1. 1. 1. 0. 0. 0.
 1. 1. 0. 0. 0. 0. 0. 1. 1. 1. 0. 0. 0. 0. 0. 1. 1. 0. 0. 0. 0. 1. 0. 1.
 0. 1. 0. 1. 0. 1. 1. 0. 0. 0. 1. 1. 1. 0. 1. 0. 0. 0. 0. 1. 1. 1. 1. 0.
 1. 0. 0. 0. 0. 0. 0. 0. 0. 1. 1. 1. 1. 0. 0. 1. 0. 0. 1. 1. 1. 0. 0.]</t>
  </si>
  <si>
    <t>[1. 1. 1. 0. 0. 1. 0. 0. 1. 1. 0. 0. 1. 1. 1. 0. 1. 1. 0. 1. 1. 1. 1. 1.
 0. 1. 0. 0. 0. 1. 1. 0. 0. 1. 1. 1. 1. 1. 0. 1. 0. 1. 1. 0. 0. 0. 0. 0.
 1. 1. 0. 0. 0. 0. 0. 1. 1. 1. 0. 0. 0. 0. 0. 1. 1. 0. 0. 0. 0. 1. 0. 1.
 0. 1. 0. 1. 0. 0. 1. 0. 0. 0. 1. 1. 1. 0. 1. 0. 0. 0. 0. 1. 1. 1. 1. 0.
 1. 0. 0. 1. 0. 0. 0. 0. 0. 1. 1. 1. 1. 0. 0. 1. 0. 0. 1. 1. 1. 0. 0.]</t>
  </si>
  <si>
    <t>[1. 1. 1. 1. 0. 1. 0. 0. 1. 1. 1. 0. 1. 1. 1. 0. 1. 1. 0. 1. 1. 1. 1. 1.
 0. 1. 0. 0. 0. 1. 1. 0. 0. 1. 1. 1. 0. 1. 0. 1. 0. 1. 1. 1. 1. 0. 0. 0.
 1. 1. 0. 0. 0. 0. 0. 1. 1. 1. 0. 0. 1. 0. 0. 1. 1. 0. 0. 0. 0. 1. 1. 1.
 0. 1. 0. 1. 0. 1. 1. 0. 0. 0. 1. 1. 1. 0. 1. 0. 0. 0. 0. 1. 1. 1. 0. 0.
 1. 0. 0. 1. 0. 0. 0. 0. 0. 1. 1. 1. 1. 0. 0. 1. 0. 0. 1. 1. 1. 0. 0.]</t>
  </si>
  <si>
    <t>[1. 1. 1. 1. 0. 1. 0. 0. 1. 1. 0. 0. 0. 1. 1. 0. 1. 1. 0. 1. 1. 1. 1. 1.
 0. 1. 0. 0. 0. 1. 1. 0. 0. 1. 1. 1. 0. 1. 0. 1. 0. 1. 1. 1. 1. 0. 0. 0.
 1. 1. 0. 0. 0. 0. 0. 1. 1. 1. 0. 0. 1. 0. 0. 1. 1. 0. 0. 0. 0. 1. 0. 1.
 0. 1. 0. 1. 0. 1. 1. 0. 0. 0. 1. 1. 1. 0. 1. 0. 0. 0. 0. 1. 1. 1. 1. 0.
 1. 0. 0. 1. 0. 0. 0. 0. 0. 1. 1. 1. 1. 0. 0. 1. 0. 0. 1. 1. 1. 0. 0.]</t>
  </si>
  <si>
    <t>[1. 1. 1. 1. 0. 1. 0. 0. 1. 1. 0. 0. 1. 1. 1. 0. 1. 1. 0. 1. 1. 1. 1. 1.
 0. 1. 0. 0. 0. 1. 1. 0. 0. 1. 1. 1. 1. 1. 0. 1. 0. 1. 1. 1. 1. 0. 0. 0.
 1. 1. 0. 0. 0. 0. 0. 1. 1. 1. 0. 0. 0. 0. 0. 1. 1. 0. 0. 0. 0. 1. 1. 1.
 0. 1. 0. 1. 0. 1. 1. 0. 0. 0. 1. 1. 1. 0. 1. 0. 0. 0. 0. 1. 1. 1. 1. 0.
 1. 0. 0. 1. 0. 0. 0. 0. 0. 1. 1. 1. 1. 0. 0. 1. 0. 0. 1. 1. 1. 0. 0.]</t>
  </si>
  <si>
    <t>[1. 1. 1. 0. 0. 1. 0. 0. 1. 1. 1. 0. 0. 1. 1. 0. 1. 1. 0. 1. 1. 1. 1. 1.
 0. 1. 0. 0. 0. 1. 1. 0. 0. 1. 1. 1. 1. 1. 0. 1. 0. 1. 1. 1. 1. 0. 0. 0.
 1. 1. 0. 0. 0. 0. 0. 1. 1. 1. 0. 0. 0. 0. 0. 1. 1. 0. 0. 0. 0. 1. 0. 1.
 0. 1. 0. 1. 0. 1. 1. 0. 0. 0. 1. 1. 1. 0. 1. 0. 1. 0. 0. 1. 1. 1. 1. 0.
 1. 0. 0. 1. 0. 0. 0. 0. 0. 1. 1. 1. 1. 0. 0. 1. 0. 0. 1. 1. 1. 0. 0.]</t>
  </si>
  <si>
    <t>[1. 1. 1. 1. 0. 1. 0. 0. 1. 1. 0. 0. 1. 1. 1. 0. 1. 1. 0. 1. 1. 1. 1. 1.
 0. 1. 0. 0. 0. 1. 1. 0. 0. 0. 1. 1. 1. 1. 0. 1. 0. 1. 1. 1. 0. 0. 0. 0.
 1. 1. 0. 0. 0. 0. 0. 0. 1. 1. 0. 0. 0. 0. 0. 1. 1. 0. 0. 0. 0. 1. 0. 1.
 0. 1. 0. 1. 0. 1. 1. 0. 0. 0. 1. 1. 1. 0. 1. 0. 0. 0. 0. 1. 1. 1. 1. 0.
 1. 0. 0. 1. 0. 0. 0. 0. 0. 1. 1. 1. 1. 0. 0. 1. 0. 0. 1. 1. 1. 0. 0.]</t>
  </si>
  <si>
    <t>[1. 1. 1. 0. 0. 1. 0. 0. 1. 1. 0. 0. 1. 1. 1. 0. 1. 1. 0. 1. 1. 1. 0. 1.
 0. 1. 0. 0. 0. 1. 1. 0. 0. 0. 1. 1. 0. 1. 0. 1. 0. 1. 1. 1. 1. 0. 0. 0.
 1. 1. 0. 0. 0. 0. 0. 1. 1. 1. 0. 0. 1. 0. 0. 1. 1. 0. 0. 0. 0. 1. 0. 1.
 0. 1. 0. 1. 0. 1. 1. 0. 0. 0. 1. 1. 1. 0. 1. 0. 0. 0. 0. 1. 1. 1. 1. 0.
 1. 0. 0. 1. 0. 0. 0. 0. 0. 1. 1. 1. 1. 0. 0. 1. 0. 0. 1. 1. 1. 0. 0.]</t>
  </si>
  <si>
    <t>[1. 1. 1. 1. 0. 1. 0. 0. 1. 1. 0. 0. 0. 1. 1. 0. 1. 1. 0. 1. 1. 1. 1. 1.
 0. 1. 0. 0. 0. 1. 1. 0. 0. 1. 1. 1. 0. 1. 0. 1. 0. 1. 1. 1. 1. 0. 0. 0.
 1. 1. 0. 0. 0. 0. 0. 1. 1. 1. 0. 0. 0. 0. 0. 1. 1. 0. 0. 0. 0. 1. 0. 1.
 0. 1. 0. 1. 0. 1. 1. 0. 0. 0. 1. 1. 1. 0. 1. 0. 0. 0. 0. 1. 1. 1. 1. 0.
 1. 0. 0. 1. 0. 0. 0. 0. 0. 1. 1. 1. 1. 0. 0. 1. 0. 0. 0. 1. 1. 0. 0.]</t>
  </si>
  <si>
    <t>[1. 1. 1. 0. 0. 1. 0. 0. 1. 1. 1. 0. 1. 1. 1. 0. 1. 1. 0. 1. 1. 1. 1. 1.
 0. 1. 0. 0. 0. 1. 1. 0. 0. 1. 1. 1. 0. 1. 0. 1. 0. 1. 1. 1. 1. 0. 0. 0.
 1. 1. 0. 0. 0. 0. 0. 1. 1. 1. 0. 0. 1. 0. 0. 1. 1. 0. 0. 0. 0. 1. 0. 1.
 0. 1. 0. 1. 0. 1. 1. 0. 0. 0. 1. 1. 1. 0. 1. 0. 0. 0. 0. 1. 1. 1. 1. 0.
 1. 0. 0. 1. 0. 0. 0. 0. 0. 1. 1. 1. 1. 0. 0. 1. 0. 0. 1. 1. 1. 0. 0.]</t>
  </si>
  <si>
    <t>[1. 1. 1. 0. 0. 1. 0. 0. 1. 1. 1. 0. 1. 1. 1. 0. 1. 1. 0. 1. 1. 1. 1. 1.
 0. 1. 0. 0. 0. 1. 1. 0. 0. 0. 1. 1. 0. 1. 0. 1. 0. 1. 1. 1. 1. 0. 0. 0.
 1. 1. 0. 0. 0. 0. 0. 1. 1. 1. 0. 0. 1. 0. 0. 1. 1. 0. 0. 0. 0. 1. 0. 1.
 0. 1. 0. 1. 0. 1. 1. 0. 0. 0. 1. 1. 1. 0. 1. 0. 0. 0. 0. 1. 1. 1. 1. 0.
 1. 0. 0. 1. 0. 0. 0. 0. 0. 1. 1. 1. 1. 0. 0. 1. 0. 0. 1. 1. 1. 0. 0.]</t>
  </si>
  <si>
    <t>[1. 1. 1. 0. 0. 1. 0. 0. 1. 1. 0. 0. 1. 1. 1. 0. 1. 1. 0. 1. 1. 1. 1. 1.
 0. 1. 0. 0. 0. 1. 1. 0. 0. 0. 1. 1. 0. 1. 0. 1. 0. 1. 1. 1. 1. 0. 0. 0.
 1. 1. 0. 0. 0. 0. 0. 1. 1. 1. 0. 0. 1. 0. 0. 1. 1. 0. 0. 0. 0. 1. 0. 1.
 0. 1. 0. 1. 0. 1. 1. 0. 0. 0. 1. 1. 1. 0. 1. 0. 0. 0. 0. 1. 1. 1. 1. 0.
 1. 0. 0. 1. 0. 0. 0. 0. 0. 1. 1. 1. 1. 0. 0. 1. 0. 0. 1. 1. 1. 0. 0.]</t>
  </si>
  <si>
    <t>[1. 1. 1. 0. 0. 1. 0. 0. 1. 1. 0. 0. 1. 1. 1. 0. 1. 1. 0. 1. 1. 1. 1. 1.
 0. 1. 0. 0. 0. 1. 1. 0. 0. 1. 1. 1. 0. 1. 0. 1. 0. 1. 1. 1. 1. 0. 0. 0.
 1. 1. 0. 0. 0. 0. 0. 1. 1. 1. 0. 0. 1. 0. 0. 1. 1. 0. 0. 0. 0. 1. 0. 1.
 0. 1. 0. 1. 0. 1. 1. 0. 0. 0. 1. 1. 1. 0. 1. 0. 0. 0. 0. 1. 1. 1. 1. 0.
 1. 1. 0. 1. 0. 0. 0. 0. 0. 1. 1. 1. 1. 0. 0. 1. 0. 0. 1. 1. 1. 0. 0.]</t>
  </si>
  <si>
    <t>[1. 1. 1. 0. 0. 1. 0. 0. 1. 1. 1. 0. 1. 1. 1. 0. 1. 1. 0. 1. 1. 1. 1. 1.
 0. 1. 0. 0. 0. 1. 1. 0. 0. 0. 1. 1. 0. 1. 0. 1. 0. 1. 1. 1. 1. 0. 0. 0.
 1. 1. 0. 0. 0. 0. 0. 1. 1. 1. 0. 0. 1. 0. 0. 1. 1. 0. 0. 0. 0. 1. 0. 1.
 0. 1. 0. 1. 0. 1. 1. 0. 0. 0. 1. 1. 1. 0. 1. 0. 0. 0. 0. 1. 1. 1. 1. 0.
 1. 0. 0. 1. 0. 0. 0. 0. 0. 1. 1. 1. 1. 0. 0. 1. 0. 0. 1. 0. 1. 0. 0.]</t>
  </si>
  <si>
    <t>[1. 1. 1. 0. 0. 1. 0. 1. 1. 1. 0. 0. 1. 1. 1. 0. 1. 1. 0. 1. 1. 1. 1. 1.
 0. 1. 0. 0. 0. 1. 1. 0. 0. 0. 1. 1. 0. 1. 0. 1. 0. 1. 1. 1. 1. 0. 0. 0.
 1. 1. 0. 0. 0. 0. 0. 1. 1. 1. 0. 0. 1. 0. 0. 1. 1. 0. 0. 0. 0. 1. 0. 1.
 0. 1. 0. 1. 0. 1. 1. 0. 0. 0. 1. 1. 1. 0. 1. 0. 0. 0. 0. 1. 1. 1. 1. 0.
 1. 0. 0. 1. 0. 0. 0. 0. 0. 1. 1. 1. 1. 0. 0. 1. 0. 0. 1. 1. 1. 0. 0.]</t>
  </si>
  <si>
    <t>[1. 1. 1. 0. 0. 1. 0. 0. 1. 1. 1. 0. 1. 1. 1. 0. 1. 1. 0. 1. 1. 1. 0. 1.
 0. 1. 0. 0. 0. 1. 1. 0. 0. 0. 1. 1. 1. 1. 0. 1. 0. 1. 1. 1. 1. 0. 0. 0.
 1. 1. 0. 0. 0. 0. 0. 1. 1. 1. 0. 0. 1. 0. 0. 1. 1. 0. 0. 0. 0. 1. 0. 1.
 0. 1. 0. 1. 0. 1. 1. 0. 0. 0. 1. 1. 1. 0. 1. 0. 0. 0. 0. 1. 1. 1. 1. 0.
 1. 0. 0. 1. 0. 0. 0. 0. 0. 1. 1. 1. 1. 0. 0. 1. 0. 0. 1. 1. 1. 0. 0.]</t>
  </si>
  <si>
    <t>[1. 1. 1. 0. 0. 1. 0. 0. 1. 1. 0. 0. 1. 1. 1. 0. 1. 1. 0. 1. 1. 1. 1. 1.
 0. 1. 0. 1. 0. 1. 1. 0. 0. 1. 1. 1. 0. 1. 0. 1. 0. 1. 1. 1. 1. 0. 0. 0.
 1. 1. 0. 0. 0. 0. 0. 1. 1. 1. 0. 0. 1. 0. 0. 1. 1. 0. 0. 0. 0. 1. 0. 1.
 0. 1. 0. 1. 0. 1. 1. 0. 0. 0. 1. 1. 1. 0. 1. 0. 0. 0. 0. 1. 1. 1. 1. 0.
 1. 0. 0. 1. 0. 0. 0. 0. 0. 1. 1. 1. 1. 0. 0. 1. 0. 0. 1. 1. 1. 0. 0.]</t>
  </si>
  <si>
    <t>[1. 1. 1. 0. 0. 1. 0. 0. 1. 1. 0. 0. 1. 1. 1. 0. 1. 1. 0. 1. 1. 1. 0. 1.
 0. 1. 0. 0. 0. 1. 1. 0. 0. 1. 1. 1. 0. 1. 0. 1. 0. 1. 1. 1. 1. 0. 0. 0.
 1. 1. 0. 0. 0. 0. 0. 1. 1. 1. 0. 0. 1. 0. 0. 1. 1. 0. 0. 0. 0. 1. 0. 1.
 0. 1. 0. 1. 0. 1. 1. 0. 0. 0. 1. 1. 1. 0. 1. 0. 0. 0. 0. 1. 1. 1. 1. 0.
 1. 0. 0. 1. 0. 0. 0. 0. 0. 1. 1. 1. 1. 0. 0. 1. 0. 0. 1. 1. 1. 0. 0.]</t>
  </si>
  <si>
    <t>[1. 1. 1. 0. 0. 1. 0. 0. 1. 1. 1. 0. 1. 1. 1. 0. 1. 1. 0. 1. 1. 1. 0. 1.
 0. 1. 0. 0. 0. 1. 1. 0. 0. 0. 1. 1. 0. 1. 0. 1. 0. 1. 1. 1. 1. 0. 0. 0.
 1. 1. 0. 0. 0. 0. 0. 1. 1. 1. 0. 0. 1. 0. 0. 1. 1. 0. 0. 0. 0. 1. 0. 1.
 0. 1. 0. 1. 0. 1. 1. 0. 0. 0. 1. 1. 1. 0. 1. 0. 0. 0. 0. 1. 1. 1. 1. 0.
 1. 0. 0. 1. 0. 0. 0. 0. 0. 1. 1. 1. 1. 0. 0. 1. 0. 0. 1. 1. 1. 0. 0.]</t>
  </si>
  <si>
    <t>[1. 1. 1. 0. 0. 1. 0. 0. 1. 1. 1. 0. 1. 1. 1. 0. 1. 1. 0. 1. 1. 1. 0. 1.
 0. 1. 0. 0. 0. 1. 1. 0. 0. 1. 1. 1. 0. 1. 0. 1. 0. 1. 1. 1. 1. 0. 0. 0.
 1. 1. 0. 0. 0. 0. 0. 1. 1. 1. 0. 0. 1. 0. 0. 1. 1. 0. 0. 0. 0. 1. 0. 1.
 0. 1. 0. 1. 0. 1. 1. 0. 0. 0. 1. 1. 1. 0. 1. 0. 0. 0. 0. 1. 1. 1. 1. 0.
 1. 0. 0. 1. 0. 0. 0. 0. 0. 1. 1. 1. 1. 0. 0. 1. 0. 0. 1. 1. 1. 0. 0.]</t>
  </si>
  <si>
    <t>[1 0 1 0 1 0 0 1 1 0 1 1 0 0 0 1 1 1 0 0 0 1 1 1 0 1 0 1 1 0 1 1 1 1 0 1 1
 0 0 1 1 0 0 1 0 1 0 0 1 1 1 1 1 0 0 0 1 0 1 1 0 1 1 1 1 0 1 1 0 1 1 0 1 1
 1 1 1 0 0 1 1 0 0 1 0 1 0 0 1 0 1 1 1 0 0 0 0 1 0 1 1 1 1 1 1 1 0 1 1 1 1
 1 0 1 0 0 1 1 0]</t>
  </si>
  <si>
    <t>[0. 0. 0. 0. 0. 1. 0. 0. 1. 1. 1. 0. 0. 1. 0. 0. 0. 0. 0. 0. 0. 0. 1. 0.
 0. 0. 1. 1. 1. 1. 1. 1. 1. 0. 1. 1. 0. 0. 0. 1. 0. 1. 1. 0. 0. 1. 0. 0.
 1. 1. 1. 1. 1. 1. 1. 1. 1. 0. 1. 0. 1. 0. 1. 1. 1. 1. 1. 0. 1. 0. 0. 1.
 1. 0. 1. 0. 0. 1. 1. 0. 1. 1. 0. 1. 0. 1. 0. 0. 1. 1. 0. 1. 1. 1. 1. 0.
 0. 1. 0. 1. 0. 0. 0. 1. 0. 0. 0. 1. 0. 0. 0. 0. 1. 0. 1. 1. 0. 1. 1.]</t>
  </si>
  <si>
    <t>[0. 0. 0. 0. 0. 1. 0. 0. 1. 1. 1. 1. 0. 1. 0. 0. 0. 0. 0. 0. 0. 0. 1. 0.
 0. 0. 1. 1. 1. 1. 1. 1. 1. 0. 1. 1. 0. 0. 0. 1. 0. 1. 1. 0. 0. 1. 0. 0.
 1. 1. 1. 1. 1. 1. 1. 1. 1. 0. 1. 0. 1. 0. 1. 1. 1. 1. 1. 0. 1. 0. 0. 1.
 1. 0. 1. 0. 0. 1. 1. 0. 1. 1. 0. 1. 0. 1. 0. 0. 1. 1. 0. 1. 1. 1. 1. 0.
 0. 1. 0. 1. 0. 0. 0. 1. 0. 0. 0. 1. 0. 0. 0. 0. 1. 0. 1. 1. 0. 1. 1.]</t>
  </si>
  <si>
    <t>[0. 0. 0. 0. 0. 1. 0. 0. 1. 1. 1. 1. 0. 1. 0. 0. 0. 0. 0. 0. 0. 0. 1. 0.
 0. 0. 1. 1. 1. 1. 1. 1. 1. 0. 1. 1. 0. 0. 0. 1. 0. 1. 1. 0. 1. 1. 0. 0.
 1. 1. 1. 1. 1. 1. 1. 1. 1. 0. 1. 0. 1. 0. 1. 1. 1. 1. 1. 0. 1. 0. 0. 1.
 1. 0. 1. 0. 0. 1. 1. 1. 1. 1. 0. 1. 0. 1. 0. 0. 1. 1. 0. 1. 1. 1. 1. 0.
 0. 1. 0. 1. 0. 0. 0. 1. 0. 0. 0. 1. 0. 0. 0. 0. 1. 0. 1. 1. 0. 1. 1.]</t>
  </si>
  <si>
    <t>[0. 0. 0. 0. 0. 1. 0. 0. 1. 1. 1. 1. 0. 1. 0. 0. 0. 0. 0. 0. 0. 0. 1. 0.
 0. 0. 1. 1. 1. 1. 1. 1. 1. 0. 1. 1. 0. 0. 0. 1. 0. 1. 1. 0. 1. 1. 0. 0.
 0. 1. 1. 1. 1. 1. 1. 1. 1. 0. 1. 0. 1. 0. 1. 1. 1. 1. 1. 0. 1. 0. 0. 1.
 1. 0. 1. 0. 0. 1. 1. 1. 1. 1. 0. 1. 0. 1. 0. 0. 1. 1. 0. 1. 1. 1. 1. 0.
 0. 1. 0. 1. 0. 0. 0. 1. 0. 0. 0. 1. 0. 0. 0. 0. 1. 0. 1. 1. 0. 1. 1.]</t>
  </si>
  <si>
    <t>[0. 0. 0. 0. 0. 1. 0. 0. 1. 1. 1. 1. 0. 1. 0. 0. 0. 0. 0. 0. 0. 0. 1. 0.
 0. 0. 1. 1. 1. 1. 1. 1. 1. 0. 0. 1. 0. 0. 0. 1. 0. 1. 1. 0. 0. 1. 0. 0.
 1. 1. 1. 1. 1. 1. 1. 1. 1. 0. 1. 0. 1. 0. 1. 1. 1. 1. 1. 0. 1. 0. 0. 1.
 1. 0. 1. 0. 0. 1. 1. 0. 1. 1. 0. 1. 0. 1. 0. 0. 1. 1. 0. 1. 1. 1. 1. 0.
 0. 1. 0. 1. 0. 0. 0. 1. 0. 0. 0. 1. 0. 0. 0. 0. 1. 0. 1. 1. 0. 1. 1.]</t>
  </si>
  <si>
    <t>[0. 0. 0. 0. 0. 1. 0. 0. 1. 1. 1. 1. 0. 1. 0. 0. 0. 0. 0. 0. 0. 0. 1. 0.
 0. 0. 1. 1. 1. 1. 1. 1. 1. 0. 0. 1. 0. 0. 0. 1. 0. 1. 1. 1. 1. 1. 0. 0.
 1. 1. 1. 1. 1. 1. 1. 1. 1. 0. 1. 0. 1. 0. 1. 1. 1. 1. 1. 0. 1. 0. 0. 1.
 1. 0. 1. 0. 0. 1. 1. 0. 1. 1. 0. 1. 0. 1. 0. 0. 1. 1. 0. 1. 1. 1. 1. 0.
 0. 1. 0. 1. 0. 0. 0. 1. 0. 0. 0. 1. 0. 0. 0. 0. 1. 0. 1. 1. 0. 1. 1.]</t>
  </si>
  <si>
    <t>[0. 0. 0. 0. 0. 1. 0. 0. 1. 1. 1. 1. 1. 1. 0. 0. 0. 0. 0. 0. 0. 0. 1. 0.
 0. 0. 1. 1. 1. 1. 1. 1. 1. 0. 1. 1. 0. 0. 0. 1. 0. 1. 1. 0. 0. 1. 0. 0.
 1. 1. 1. 1. 1. 1. 1. 1. 1. 0. 1. 0. 1. 0. 1. 1. 1. 1. 1. 0. 1. 0. 0. 1.
 1. 0. 1. 0. 0. 1. 1. 0. 1. 1. 0. 0. 1. 1. 0. 0. 1. 1. 0. 1. 1. 1. 1. 0.
 0. 1. 0. 1. 0. 0. 0. 1. 0. 0. 0. 1. 0. 0. 1. 0. 1. 0. 1. 1. 0. 1. 1.]</t>
  </si>
  <si>
    <t>[1. 1. 0. 0. 0. 0. 1. 1. 0. 0. 0. 0. 1. 1. 1. 0. 1. 0. 1. 0. 0. 0. 1. 0.
 0. 0. 1. 0. 1. 1. 1. 0. 0. 0. 0. 1. 1. 0. 1. 1. 0. 0. 0. 1. 1. 0. 0. 0.
 1. 1. 1. 0. 1. 1. 1. 0. 1. 1. 1. 1. 1. 1. 0. 1. 1. 1. 0. 1. 1. 1. 1. 1.
 1. 0. 1. 1. 0. 1. 1. 0. 0. 0. 0. 1. 1. 0. 1. 0. 1. 1. 1. 1. 0. 1. 0. 1.
 0. 1. 0. 0. 1. 0. 0. 1. 0. 0. 1. 0. 1. 1. 1. 1. 0. 0. 0. 0. 0. 1. 1.]</t>
  </si>
  <si>
    <t>[1. 1. 0. 0. 1. 0. 1. 1. 0. 1. 0. 0. 1. 1. 1. 0. 1. 0. 1. 1. 0. 0. 0. 0.
 0. 0. 1. 0. 1. 1. 1. 0. 1. 0. 0. 1. 1. 0. 1. 1. 0. 0. 0. 1. 1. 0. 0. 0.
 1. 1. 1. 0. 1. 0. 1. 0. 1. 1. 1. 1. 1. 1. 0. 1. 1. 1. 0. 1. 1. 1. 1. 1.
 1. 0. 1. 1. 1. 1. 1. 0. 0. 0. 0. 1. 1. 1. 0. 0. 1. 1. 1. 1. 0. 1. 0. 1.
 0. 1. 1. 0. 1. 0. 0. 1. 0. 0. 1. 0. 1. 1. 1. 1. 0. 0. 0. 0. 0. 1. 1.]</t>
  </si>
  <si>
    <t>[1. 1. 0. 0. 0. 0. 1. 1. 0. 1. 0. 0. 1. 1. 1. 0. 1. 0. 1. 1. 0. 0. 0. 0.
 0. 0. 1. 0. 1. 1. 1. 0. 0. 0. 0. 1. 1. 0. 1. 1. 0. 0. 0. 1. 1. 0. 0. 0.
 1. 1. 1. 0. 1. 1. 1. 0. 1. 1. 1. 1. 1. 1. 0. 1. 1. 1. 0. 1. 1. 1. 1. 1.
 1. 0. 1. 1. 1. 1. 1. 0. 0. 0. 0. 1. 1. 1. 1. 0. 1. 1. 0. 1. 0. 1. 0. 1.
 0. 1. 0. 0. 1. 0. 1. 1. 0. 0. 1. 0. 1. 1. 1. 1. 0. 0. 0. 0. 0. 1. 1.]</t>
  </si>
  <si>
    <t>[0 0 1 0 0 1 1 0 0 1 1 0 1 1 1 0 1 0 1 0 1 1 0 0 0 0 0 1 0 1 0 1 1 1 0 0 1
 0 1 1 0 0 0 0 0 0 0 0 0 0 1 1 1 0 1 1 1 1 0 1 0 1 0 0 0 1 1 0 1 0 0 0 1 1
 0 0 0 0 0 0 1 0 1 1 0 1 1 0 0 0 1 0 0 1 0 0 0 0 0 1 0 1 1 1 1 0 1 0 1 0 0
 1 1 1 0 0 0 1 0 0 1 1 1 1 0 0 1 0 0 1 0 1 0 1 0 1 0 0 1 0 1 1 0 1 0 1 0 0
 1 0 1 0 1 0 1 0 0 1 1 0 1 0 1 0 1 1 1 1 0 0 1 1 0 1 0 0 0 1 0 1 0 0 0 1 0
 0 1 0 0 1 1 1 1 1 1 1 0 1 0 1 0 0 0 0 1 0 0 1 1 1 1 1 0 1 1 1 0 0 1 0 1 0
 1 0 1 0 0 1 0 1 1 1 0 1 0 1 0 0 0 1 1 1 1 1 0 0 1 0 1 0 0 1 0 0 0 0 0 1 0
 1 1 1 1 1 0 1 1 0 1 1 1 1 1 0 0 1 0 0 1 1 1 1 0 1 0 0 1 0 0 1 1 1 0 1 1 1
 1 1 0 0 0 1 0 1 0 0 0 0 1 0 1 0 0 1 0 0 1 0 1 0 1 1 0 0 1 1 0 0 0 1 0 1 1
 1 0 0 0 0 1 1 1 1 0 1 1 0 1 1 0 0 0 0 0 1 0 1 1 0 0 0 1 0 0 0 1 1 0 1 1 1
 0 1 1 1 0 0 0 1 1 0 1 0 1 0 0 0 0 1 1 1 1 0 1 0 0 1 1 0 1 1 1 0 1 1 1 0 1
 1 0 1 1 0 1 1 1 1 0 0 1 1 1 0 0 0 0 1 0 0 0 1 1 0 0 0 1 0 1 1 1 0 1 1 1 0
 1 1 0 1 1 0 0 1 1 0 1 0 0 1 1 1 1 0 1 1 0 0 1 0 1 1 1 0 1 0 1 1 1 0 0 1 0
 0 1 0 0 0 0 1 1 1 0 1 0 1 1 0 0 1 0 0 1 1 0 1 1 1 0 0 1 0 0 0 0 0 0 1 1 1
 1 0 0 1 0 1 0 0 1 1 1 0 1 0 0 1 0 0 0 0 1 0 0 1 1 0 1 1 1 0 0 0 0 0 0 0 0
 0 0 0 0 1 1 0 0 1 1 1 0 1 0 1 1 1 1 0 0 0 1 1 0 0 0 0 0 1 1 1 1 1 0 1 1 1
 0 1 1 1 1 1 1 1 0 0 0 1 0 0 1 0 0 1 1 1 1 0 1 1 0 1 1 0 0 0 0 0 0 0 0 1 1
 1 0 1 0 0 1 0 0 1 1 0 1 0 0 1 1 0 0 0 1 0 1 1 0 0 0 0 0 0 0 0 0 0 1 1 1 0
 0 0 0 1 1 0 1 0 1 0 1 1 1 1 1 1 0 1 0 0 0 1 0 1 1 1 1 0 0 0 1 1 0 0 1 0 0
 1 0 0 0 0 1 1 0 0 0 1 0 0 0 0 0 1 1 0 0 0 0 1 1 1 1 1 1 1 0 0 0 0 0 0 0 0]</t>
  </si>
  <si>
    <t>[0. 0. 1. 0. 1. 0. 1. 0. 1. 1. 0. 0. 0. 1. 1. 0. 0. 0. 0. 0. 0. 1. 0. 0.
 1. 0. 0. 1. 1. 0. 0. 0. 1. 1. 0. 1. 0. 0. 1. 0. 0. 0. 0. 0. 1. 0. 0. 0.
 0. 0. 1. 0. 1. 1. 0. 1. 1. 0. 0. 0. 0. 0. 0. 0. 0. 1. 0. 1. 1. 0. 0. 1.
 0. 1. 1. 1. 0. 0. 1. 1. 0. 0. 1. 0. 0. 1. 1. 1. 0. 1. 0. 1. 1. 0. 0. 1.
 0. 0. 0. 1. 0. 0. 1. 1. 0. 0. 1. 1. 1. 0. 1. 1. 1. 0. 1. 0. 0. 0. 0. 0.
 1. 1. 1. 1. 0. 1. 0. 0. 1. 1. 0. 0. 0. 0. 0. 1. 0. 1. 1. 1. 0. 1. 0. 0.
 1. 0. 0. 0. 0. 0. 0. 1. 0. 1. 0. 0. 1. 0. 1. 1. 0. 0. 1. 1. 1. 1. 1. 1.
 1. 0. 0. 1. 0. 1. 1. 1. 1. 1. 1. 1. 1. 1. 0. 1. 0. 0. 1. 1. 1. 1. 0. 1.
 0. 0. 1. 0. 1. 0. 1. 1. 1. 0. 1. 1. 1. 0. 1. 0. 1. 1. 0. 1. 0. 1. 1. 0.
 0. 0. 0. 1. 0. 1. 0. 0. 1. 0. 0. 1. 1. 0. 0. 0. 0. 1. 1. 1. 1. 0. 1. 0.
 0. 0. 1. 0. 1. 1. 0. 0. 1. 0. 1. 1. 0. 0. 1. 0. 1. 0. 1. 0. 0. 1. 1. 1.
 1. 1. 1. 0. 1. 0. 1. 0. 0. 0. 0. 0. 0. 1. 1. 1. 0. 0. 0. 0. 0. 0. 0. 1.
 0. 0. 1. 1. 0. 0. 0. 0. 1. 0. 0. 0. 1. 1. 0. 1. 1. 1. 1. 1. 1. 1. 1. 0.
 0. 0. 0. 1. 0. 0. 0. 1. 1. 0. 0. 1. 1. 1. 1. 0. 1. 0. 1. 0. 1. 0. 0. 1.
 1. 0. 1. 0. 0. 1. 0. 0. 0. 0. 1. 0. 1. 0. 0. 0. 1. 1. 1. 1. 0. 1. 1. 0.
 1. 0. 1. 1. 1. 1. 1. 0. 1. 1. 0. 0. 0. 0. 1. 0. 1. 1. 1. 0. 1. 1. 1. 0.
 1. 0. 1. 1. 0. 0. 1. 1. 0. 0. 0. 0. 1. 1. 1. 0. 1. 1. 1. 1. 0. 1. 1. 0.
 1. 1. 0. 0. 1. 0. 0. 0. 0. 1. 1. 1. 1. 0. 1. 0. 0. 0. 0. 1. 1. 1. 1. 0.
 0. 0. 1. 0. 1. 0. 0. 0. 1. 1. 1. 1. 1. 0. 1. 0. 0. 1. 0. 0. 1. 1. 1. 1.
 1. 0. 1. 0. 0. 1. 0. 1. 1. 1. 0. 1. 1. 1. 1. 0. 1. 1. 1. 0. 0. 1. 1. 0.
 1. 0. 1. 0. 0. 1. 0. 0. 0. 0. 1. 1. 1. 0. 0. 1. 0. 0. 1. 1. 1. 1. 1. 1.
 1. 1. 0. 1. 1. 1. 0. 1. 0. 1. 1. 0. 0. 1. 1. 1. 1. 1. 0. 1. 1. 0. 1. 1.
 0. 1. 0. 0. 0. 0. 1. 0. 0. 0. 1. 0. 1. 1. 0. 0. 0. 0. 0. 1. 0. 0. 0. 0.
 0. 0. 0. 1. 0. 1. 0. 1. 0. 0. 0. 0. 0. 0. 0. 0. 0. 0. 0. 1. 1. 0. 0. 0.
 0. 1. 1. 1. 0. 1. 0. 0. 1. 1. 0. 0. 0. 0. 0. 0. 0. 0. 0. 1. 1. 1. 1. 1.
 0. 0. 0. 1. 0. 1. 1. 1. 1. 1. 0. 1. 1. 1. 0. 1. 0. 0. 1. 0. 0. 0. 1. 0.
 1. 1. 1. 0. 0. 1. 0. 1. 1. 1. 0. 0. 1. 0. 1. 0. 0. 1. 0. 1. 1. 0. 0. 1.
 1. 0. 0. 1. 1. 0. 0. 1. 1. 1. 1. 1. 0. 1. 0. 1. 0. 0. 1. 0. 0. 1. 1. 1.
 0. 1. 1. 0. 1. 1. 1. 0. 0. 1. 0. 0. 0. 0. 1. 1. 1. 0. 1. 1. 1. 0. 1. 1.
 0. 1. 0. 1. 0. 0. 0. 1. 0. 0. 1. 0. 1. 1. 1. 1. 0. 0.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</si>
  <si>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1. 1. 0. 0. 1.
 0. 0. 1. 1. 1. 0. 1. 1. 0. 0. 1. 1. 1. 0. 1. 1. 1. 0. 1. 0. 0. 0. 0. 0.
 1. 1. 1. 1. 0. 1. 0. 0. 1. 1. 1. 0. 0. 0. 0. 1. 0. 1. 0. 1. 0. 1. 0. 0.
 1. 0. 0. 1. 0. 0. 0. 1. 1. 1. 0. 0. 0. 0. 0. 1. 0. 0. 0. 1. 1. 1. 1. 1.
 1. 0. 0. 1. 0. 1. 1. 1. 1. 1. 1. 1. 1. 1. 1. 1. 0. 0. 1. 0. 1. 1. 0. 1.
 0. 0. 1. 0. 1. 0. 1. 1. 1. 0. 0. 1. 1. 1. 1. 0. 1. 1. 0. 1. 1. 1. 1. 0.
 0. 0. 0. 1. 0. 1. 0. 0. 1. 0. 0. 1. 1. 1. 0.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0. 1. 1. 1. 0.
 0. 0. 1. 1. 0. 0. 1. 1. 0. 1. 0. 0. 1. 1. 1. 0. 1. 1. 0. 1. 0. 1. 1. 0.
 1. 1. 0. 0. 1. 0. 0. 0. 0. 1. 1. 1. 1. 0. 1. 0. 0. 0. 0. 1. 1. 1. 1. 0.
 0. 0. 1. 0. 1. 0. 0. 0. 1. 1. 1. 1. 1. 0. 1. 0. 0. 1. 0. 0. 0. 1. 1. 1.
 1. 0. 1. 0. 0. 1. 0. 1. 1. 1. 0. 1. 1. 1. 0. 0. 1. 1. 1. 0. 0. 1. 1. 1.
 1. 0. 1. 0. 0. 0. 0. 0. 0. 0. 1. 1. 1. 0. 0. 1. 0. 0. 1. 1. 1. 1. 1. 1.
 1. 1. 0. 1. 1. 1. 0. 1. 0. 0. 1. 0. 0. 1. 1. 1. 1. 1. 0. 1. 1. 0. 1. 1.
 0. 1. 0. 0. 0. 0. 1. 0. 0. 0. 0. 0. 1. 1. 0. 0. 0. 0. 0. 1. 0. 0. 0. 0.
 0. 0. 0. 1. 0. 1. 0. 0. 0. 0. 0. 0. 0. 0. 0. 0. 0. 1. 0. 1. 1. 0. 0. 0.
 0. 1. 1. 1. 0. 1. 0.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</si>
  <si>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0. 1. 1. 1. 0.
 0. 0. 1. 1. 0. 0. 1. 1. 0. 1. 0. 0. 1. 1. 1. 0. 1. 1. 0. 1. 0. 1. 1. 0.
 1. 1. 0. 0. 1. 0. 0. 0. 0. 1. 1. 1. 1. 0. 1. 0. 0. 0. 0. 1. 1. 1. 1. 0.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0.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</si>
  <si>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0.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0.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</si>
  <si>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0.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0. 1. 1. 1. 0.
 0. 0. 1. 1. 0. 0. 1. 1. 0. 1. 0. 0. 1. 1. 1. 0. 1. 1. 0. 1. 0. 1. 1. 0.
 1. 1. 0. 0. 1. 0. 0. 0. 0. 1. 1. 1. 1. 0. 1. 0. 0. 0. 0. 1. 1. 1. 1. 0.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0.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0.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</si>
  <si>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1. 1. 0. 0. 1.
 0. 0. 0.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0.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0. 0.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0. 0. 0. 0. 1. 0. 0. 0. 0. 0. 1. 1. 0. 0. 0. 0. 0. 1. 0. 0. 0. 0.
 0. 0. 0. 1. 0. 1. 0. 0. 0. 0. 0. 0. 0. 0. 0. 0. 0. 1. 0. 1. 1. 0. 0. 0.
 0. 1. 1. 1. 0. 1. 0. 0. 1. 1. 0. 0. 0. 0. 0. 0. 0. 0. 0. 1. 1. 0. 1. 0.
 0. 0. 0. 1. 0. 1. 0. 1. 1. 1. 0. 1. 1. 1. 0. 1. 0. 0. 1. 0. 0. 0. 1. 0.
 1. 1. 1. 0. 0. 1. 0. 1. 1. 1. 0. 0. 1. 0. 0. 0. 0. 1. 0. 1. 1. 0. 1.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</si>
  <si>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0. 0. 1. 1. 0. 1. 1. 1. 1. 0.
 0. 0. 0. 1. 0. 1. 0. 0. 1. 0. 0. 1. 1. 1. 0.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0.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0.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</si>
  <si>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1.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0.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</si>
  <si>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1. 0. 1. 1. 0. 1. 0. 0. 1. 0. 0. 0. 0. 0. 1. 0. 0. 0.
 0. 0. 0. 0. 1. 1. 0. 1. 1. 0. 0. 0. 0. 0. 0. 0. 0. 1. 0. 1. 0. 0. 0.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0.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0.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</si>
  <si>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0.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0.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0. 0. 0. 0. 1. 0. 0. 0. 0. 0. 1. 1. 0. 0. 0. 0. 0. 1. 0. 0. 0. 0.
 0. 0. 0. 1. 0. 1. 0. 0. 0. 0. 1.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</si>
  <si>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0. 1. 1. 1. 0.
 0. 0. 1. 1. 0. 0. 1. 1. 0. 1. 0. 0. 1. 1. 1. 0. 1. 1. 0. 1. 0. 1. 1. 0.
 1. 1. 0. 0. 1. 0. 0. 0. 0. 1. 1. 1. 1. 0. 1. 0. 0. 0. 0. 1. 1. 1. 1. 0.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0.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</si>
  <si>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0. 0. 1. 1. 0. 1. 1. 1. 1. 0.
 0. 0. 0. 1. 0. 1. 0. 0. 1. 0. 0. 1. 1. 1. 0.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0.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</si>
  <si>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0. 0. 0. 0. 1. 1. 0. 0. 0. 0. 1. 0. 1. 0. 0.
 1. 0. 0. 1. 1. 1. 0. 0. 1. 1. 0. 1. 0. 0. 1. 0. 0. 0. 0. 0. 1. 0. 0. 0.
 0. 0. 0. 0. 1. 1. 0. 1. 1. 0. 0. 0. 0. 0. 0. 0. 0. 1. 0. 1. 0. 0. 0.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0.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0.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</si>
  <si>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0. 0. 1. 1. 0. 1. 1. 1. 1. 0.
 0. 0. 0. 1. 0. 1. 0. 0. 1. 0. 0. 1. 1. 1. 0.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0.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</si>
  <si>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0.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</si>
  <si>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0.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</si>
  <si>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1.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0.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</si>
  <si>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0.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0.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</si>
  <si>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0. 0. 1. 1. 0. 1. 1. 1. 1. 0.
 0. 0. 0. 1. 0. 1. 0. 0. 1. 0. 0. 1. 1. 1. 0.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0.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</si>
  <si>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1. 1. 0. 0. 1.
 0. 0. 1. 1. 1. 0. 1. 1. 0. 0. 1. 1. 1. 0. 1. 1. 1. 1.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0.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0.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</si>
  <si>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1.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0. 0. 1. 1. 0. 1. 1. 1. 1. 0.
 0. 0. 0. 1. 0. 1. 0. 0. 1. 0. 0. 1. 1. 1. 0.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0.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0. 0. 0. 0. 1. 0. 0. 0. 0. 0. 1. 1. 0. 0. 0. 0. 0. 1. 0. 0. 0. 0.
 0. 0. 0. 1. 0. 1. 0. 0. 0. 0. 0. 0. 0. 0. 0. 0. 0. 1. 0. 1. 1. 0. 0. 0.
 0. 1. 1. 1. 0. 1. 1. 0. 1. 1. 0. 0. 0. 0. 0. 0. 0. 0. 0. 1. 1. 0. 0.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</si>
  <si>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1.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0. 0. 1. 1. 0. 1. 1. 1. 1. 0.
 0. 0. 0. 1. 0. 1. 0. 0. 1. 0. 0. 1. 1. 1. 0.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0.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</si>
  <si>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1.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</si>
  <si>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1. 1.
 0. 1. 1. 0. 0. 0. 1. 1. 0. 0. 1. 0. 0. 1. 1. 1. 0. 1. 0. 1. 1. 0. 0. 1.
 0. 0. 1. 1. 1. 0. 1. 1. 0. 0. 1. 1. 1. 0. 1. 1. 1. 0. 1. 0. 0. 0. 1.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0.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</si>
  <si>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1.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</si>
  <si>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1.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0. 0. 1. 1. 0. 1. 1. 1. 1. 0.
 0. 0. 0. 1. 0. 1. 0. 0. 1. 0. 0. 1. 1. 1. 0.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1. 0. 0. 0. 0. 0. 0. 1. 1. 1. 0. 0. 1. 0. 0. 1. 1. 1. 1. 1. 1.
 1. 1. 0. 1. 1. 1. 0. 1. 0. 1. 1. 0.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</si>
  <si>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1. 0.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0.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1. 0. 0. 0. 1. 0. 0. 0. 0. 0. 1. 1. 0. 0. 0. 0. 0. 1. 0. 0. 0. 0.
 0. 0. 0. 1. 0. 1. 0. 0. 0. 0. 0. 0. 0. 0. 0. 0. 0. 1. 0. 1. 1. 0. 0. 0.
 0. 1. 1. 1. 0. 0.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</si>
  <si>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1. 1.
 0. 1. 1. 0. 0. 0. 1. 1. 0. 0. 1. 0. 0. 1. 1. 1. 0. 1. 0. 1. 1. 0. 0. 1.
 0. 0. 1. 1. 1. 0. 1. 1. 0. 0. 1. 1. 1. 0. 1. 1. 1. 0. 1. 0. 0. 0. 0. 0.
 1. 1. 1. 1. 0. 1. 0. 0. 1. 1. 1. 0. 0. 0. 0. 1. 0. 1. 0. 1. 0. 1. 0. 0.
 1. 0. 0. 1. 0. 0. 0. 1. 1. 1. 0. 0. 0. 0. 1. 1. 0. 1. 0. 1. 1. 1. 1. 1.
 1. 0. 0. 1. 0. 1. 1. 1. 1. 1. 1. 1. 1. 1. 1. 1. 0. 0. 1. 0. 1. 1. 0. 1.
 0. 0. 1. 0. 1. 0. 1. 1. 1. 0. 1. 1. 1. 1. 0. 0. 1. 1. 0. 1. 1. 1. 1. 0.
 0. 0. 0. 1. 0. 1. 0. 0. 1. 0. 0. 1. 1. 1. 0.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0. 0. 0. 0. 1. 0. 0. 0. 0. 0. 1. 1. 0. 0. 0. 0. 0. 1. 0. 0. 0. 0.
 0. 0. 0. 1. 0. 1. 0. 0. 0. 0. 0. 0. 0. 0. 0. 0. 0. 1. 0. 1. 1. 0. 0. 0.
 0. 1. 1. 1. 0. 1. 1. 0. 1. 1. 0. 0. 0. 0. 0. 0. 0. 0. 0. 1. 1. 0. 1. 0.
 0. 0. 0. 1. 0. 1. 0. 1. 1. 1. 0. 1. 1. 1. 0. 1. 0. 0. 1. 0. 1.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</si>
  <si>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0. 0. 1. 1. 0. 1. 1. 1. 1. 0.
 0. 0. 0. 1. 0. 1. 0. 0. 1. 0. 0. 1. 1. 1. 0.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1. 0. 0. 0. 1. 0. 0. 0. 0. 0. 1. 1. 0. 0. 0. 0. 0. 1. 0. 0. 0. 0.
 0. 0. 0. 1. 0. 1. 0. 0. 0. 0. 0. 0. 0. 0. 0. 0. 0. 1. 0. 1. 1. 0. 0. 0.
 0. 1. 1. 1. 0. 1. 1. 0. 1. 1. 0. 0. 0. 1.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</si>
  <si>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0. 0. 0. 0.
 0. 0. 0. 0. 1. 1. 0. 1. 1. 0. 0. 0. 0. 0. 0. 0. 0. 1. 0. 1. 0. 0. 0. 1.
 0. 1. 1. 0. 0. 0. 1. 1. 0. 0. 1. 0. 0. 1. 1. 1. 0. 1. 0. 1. 1. 0. 0. 1.
 0. 0. 1. 1. 1. 0. 1. 1. 0. 0. 1. 1. 1. 0. 1. 1. 1. 0. 1. 0. 0. 0. 0. 0.
 1. 1. 1. 1. 0. 1. 0. 0. 1. 1. 1. 0. 0. 0. 0. 1. 0. 1. 0. 1. 0. 1. 1. 0.
 1. 0. 0. 1. 0. 0. 0. 1. 1. 1. 0. 0. 0. 0. 1. 1. 0. 0. 0. 1. 1. 1. 1. 1.
 1. 0. 0. 1. 0. 1. 1. 1. 1. 1. 1. 1. 1. 1. 1. 1. 0. 0. 1. 0. 1. 1. 0. 1.
 0. 0. 1. 0. 1. 0. 1. 1. 1. 0. 1. 1. 1. 1. 0. 0. 1. 1. 0. 1. 1. 1. 1. 0.
 0. 0. 0. 1. 0. 1. 0. 0. 1. 0. 0. 1. 1. 1. 0.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1. 0. 0. 0. 1. 0. 0. 0. 0. 0. 1. 1. 0. 0. 0. 0. 0. 1. 0. 0. 0. 0.
 0. 0. 0. 1. 0. 1. 0. 0. 0. 0. 0. 0. 0. 0. 0. 0. 0. 1. 1.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</si>
  <si>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0. 0. 1. 1. 0. 1. 1. 1. 1. 0.
 0. 0. 0. 1. 0. 1. 0. 0. 1. 0. 0. 1. 1. 1. 0.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1. 0. 0. 0. 1. 1. 1. 0. 0. 1. 0. 0. 1. 1. 1. 1. 1. 1.
 1. 1. 0. 1. 1. 1. 0. 1. 0. 1. 1. 0. 0. 1. 1. 1. 1. 1. 0. 1. 1. 0. 1. 1.
 0. 1. 0.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</si>
  <si>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1. 1. 0. 0. 1.
 0. 0. 1. 1. 1. 0. 1. 1. 0. 0. 1. 1. 1. 0. 1. 1. 1. 1.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0.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</si>
  <si>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1. 1. 0. 0. 1.
 0. 0. 1. 1. 1. 0. 1. 1. 0. 0. 1. 1. 1. 0. 1. 1. 1. 1.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0.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0.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</si>
  <si>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1. 0. 0. 1. 1. 0. 1. 1. 0. 0. 0. 0. 0. 0. 0. 0. 1. 0. 1. 0. 0. 0.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0. 0. 0. 0. 1. 0. 0. 0. 0. 0. 1. 1. 0. 1.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</si>
  <si>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1. 1.
 0. 1. 1. 0. 0. 0. 1. 1. 0. 0. 1. 0. 0. 1. 1. 1. 0. 1. 0. 1. 1. 0. 0. 1.
 0. 0. 1. 1. 1. 0. 1. 1. 0. 0. 1. 1. 1. 0. 1. 1. 1. 1.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1.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</si>
  <si>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1. 0. 1. 0. 0. 1. 1. 1. 0. 0. 0. 0. 1. 1. 1. 1.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0.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</si>
  <si>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1. 1.
 0. 1. 1. 0. 0. 0. 1. 1. 0. 0. 1. 0. 0. 1. 1. 1. 0. 1. 0. 1. 1. 0. 0. 1.
 0. 0. 1. 1. 1. 0. 1. 1. 0. 0. 1. 1. 1. 0. 1. 1. 1. 1.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0.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0.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</si>
  <si>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1. 1. 0. 0. 1.
 0. 0. 1. 1. 1. 0. 1. 1. 0. 0. 1. 1. 1. 0. 1. 1. 0.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0.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</si>
  <si>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1.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0.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0.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</si>
  <si>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0.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1. 0. 0. 0. 1. 0. 0. 0. 0. 0. 1. 1. 0. 0. 0. 0. 0. 1. 0. 0. 0. 0.
 0. 0. 0. 1. 0. 1. 0. 0. 0. 0. 0. 0. 0. 0. 0. 0. 0. 1. 0. 1. 1. 0. 0. 0.
 0. 1. 1. 1. 0. 1. 1. 1.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</si>
  <si>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1. 1.
 0. 1. 1. 0. 0. 0. 1. 1. 0. 0. 1. 0. 0. 1. 1. 1. 0. 1. 0. 1. 1. 0. 0. 1.
 0. 0. 1. 1. 1. 0. 1. 1. 0. 0. 1. 1. 1. 0. 1. 1. 1. 1.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1.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</si>
  <si>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1. 1.
 0. 1. 1. 0. 0. 0. 1. 1. 0. 0. 1. 0. 0. 1. 1. 1. 0. 1. 0. 1. 1. 0. 0. 1.
 0. 0. 1. 1. 1. 0. 1. 1. 0. 0. 1. 1. 1. 0. 1. 1. 1. 0. 1. 0. 0. 0. 0. 0.
 1. 1. 1. 1. 0. 1. 0. 0. 1. 1. 1. 0. 0. 0. 0. 1. 0. 1. 0. 1. 0. 1. 0. 0.
 1. 0. 0. 1. 0. 0. 0. 1. 1. 1. 0. 0. 0. 0. 1. 1. 1.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</si>
  <si>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</si>
  <si>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1.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1.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0.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</si>
  <si>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1. 1. 0. 0. 1.
 0. 0. 1. 1. 1. 0. 1. 1. 0. 0. 1. 1. 1. 0. 1. 1. 1. 1.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0.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</si>
  <si>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0. 0. 1. 0. 1. 1. 0. 0. 0. 1. 1. 0. 0. 0. 0. 1. 0. 1. 0. 0.
 1. 0. 0. 1. 1. 1. 0. 0. 1. 1. 0. 1. 0. 0. 0. 0. 0. 0. 0. 0. 1. 0. 0. 0.
 0. 0. 0. 0. 1. 1. 0. 1. 1. 0. 0. 0. 0. 0. 0. 0. 0. 1. 0. 1. 0. 0. 0. 1.
 0. 1. 1. 0. 0. 0. 1. 1. 0. 0. 1. 0. 0. 1. 1. 1. 0. 1. 0. 1. 1. 0. 0. 1.
 0. 0. 1. 1. 1. 0. 1. 1. 0. 0. 1. 1. 1. 0. 1. 1. 1. 1. 1. 0. 0. 0. 0. 0.
 1. 1. 1. 1. 0. 1. 0. 0. 1. 1. 1. 0. 0. 0. 0. 1. 0. 1. 0. 1. 0. 1. 0. 0.
 1. 0. 0. 1. 0. 0. 0. 1. 1. 1. 0. 0. 0. 0. 1. 1. 0. 0. 0. 1. 1. 1. 1. 1.
 1. 0. 0. 1. 0. 1. 1. 1. 0. 1. 1. 1. 1. 1. 1. 1. 0. 0. 1. 0. 1. 1. 0. 1.
 0. 0. 1. 0. 1. 0. 1. 1. 1. 0. 1. 1. 1. 1. 1. 0. 1. 1. 0. 1. 1. 1. 1. 0.
 0. 1. 0. 1. 0. 1. 0. 0. 1. 0. 0. 1. 1. 1. 0.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0.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</si>
  <si>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1.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0. 1. 1. 1. 1. 0. 0. 1. 0. 1. 1. 0. 1.
 0. 0. 1. 0. 1. 0. 1. 1. 1. 0. 1. 1. 1. 1. 1. 0. 1. 1. 0. 1. 1. 1. 1. 0.
 0. 0. 0. 1. 0. 1. 0. 0. 1. 0. 0. 1. 1. 1. 0.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0.
 1. 1. 0. 1. 1. 1. 0. 1. 0. 1. 1. 1.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</si>
  <si>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1. 1. 0. 0. 1.
 0. 0. 1. 1. 1. 0. 1. 1. 0. 0. 1. 1. 1. 0. 1. 1. 1. 1.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0.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1.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</si>
  <si>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1. 1.
 0. 1. 1. 0. 0. 0. 1. 1. 0. 0. 1. 0. 0. 1. 1. 1. 0. 1. 0. 1. 1. 0. 0. 1.
 0. 0. 1. 1. 1. 0. 1. 1. 0. 0. 1. 1. 0. 0. 1. 1. 1. 1.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1.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</si>
  <si>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1. 1.
 0. 1. 1. 0. 0. 0. 1. 1. 0. 0. 1. 0. 0. 1. 1. 1. 0. 1. 0. 1. 1. 0. 0. 1.
 0. 0. 1. 1. 1. 0. 1. 1. 0. 0. 1. 1. 1. 0. 1. 1. 1. 1.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</si>
  <si>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1. 1. 0. 0.
 1. 0. 0. 1. 1. 1. 0. 0. 1. 1. 0. 1. 0. 0. 1. 0. 0. 0. 0. 0. 1. 0. 0. 0.
 0. 0. 0. 0. 1. 1. 0. 1. 1. 0. 0. 0. 0. 0. 0. 0. 0. 1. 0. 1. 0. 0. 1.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0.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</si>
  <si>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1. 1. 1. 1. 0. 0. 1. 1. 0. 1. 0. 0. 1. 0. 0. 0. 0. 0. 1. 0. 0. 0.
 0. 0. 0. 0. 1. 1. 0. 1. 1. 0. 0. 0. 0. 0. 0. 0. 0. 1. 0. 1. 0. 0. 0. 1.
 0. 1. 1. 0. 0. 0. 1. 1. 0. 0. 1. 0. 0. 1. 1. 1. 0. 1. 0. 1. 1. 0. 0. 1.
 0. 0. 1. 1. 1. 0. 1. 1. 0. 0. 1. 1. 1. 0. 1. 1. 1. 1.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1.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</si>
  <si>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1. 1.
 0. 1. 1. 0. 0. 0. 1. 1. 0. 0. 1. 0. 0. 1. 1. 1. 0. 1. 0. 1. 1. 0. 0. 1.
 0. 0. 1. 1. 1. 0. 1. 1. 0. 0. 1. 1. 1. 0. 1. 1. 1. 1.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0.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</si>
  <si>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1.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1.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</si>
  <si>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1. 1. 0. 0. 1.
 0. 0. 1. 1. 1. 0. 1. 1. 0. 0. 1. 1. 1. 0. 1. 1. 1. 1.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0. 0. 1. 0. 0. 1. 0. 0. 1. 1. 1. 0. 0. 0. 0. 1. 1. 1. 0. 1. 1.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0. 0. 1. 0. 0. 0. 1. 1. 1. 1. 1. 0. 1. 0. 0. 1. 0. 0. 0. 1. 1. 1.
 1. 0. 1. 0. 0. 1. 0. 1. 1. 1. 0. 1. 1. 1. 0. 0. 1. 1. 1. 0. 0. 1. 1. 1.
 1. 0. 1. 0. 0. 0. 0. 0. 0. 0. 1. 1. 1. 0. 0. 1. 0. 0. 1. 1. 1. 1. 1. 1.
 1. 1. 0. 1. 1. 1. 0. 1. 0. 1. 1. 1.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</si>
  <si>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1.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0.
 0. 0. 1. 0. 1. 0. 1. 1. 1. 0. 1. 1. 1. 1. 1. 0. 1. 1. 0. 1. 1. 1. 1. 0.
 0. 0. 0. 1. 0. 1. 0. 0. 1. 0. 0. 1. 1. 1. 0.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</si>
  <si>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1.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</si>
  <si>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[1. 0. 1. 0. 1. 0. 1. 0. 1. 1. 0. 0. 0. 1. 1. 0. 0. 0. 0. 1. 0. 1. 0. 0.
 1. 0. 0. 1. 1. 1. 0. 0. 1. 1. 0. 1. 0. 0. 1. 0. 0. 0. 0. 0. 1. 0. 0. 0.
 0. 0. 0. 0. 1. 1. 0. 1. 1. 0. 0. 0. 0. 0. 0. 0. 0. 1. 0. 1. 0. 0. 1.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0. 1.
 0. 1. 1. 0. 1. 0. 1. 0. 0. 0. 1.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</si>
  <si>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1. 1.
 0. 0.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</si>
  <si>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1. 1.
 0. 1. 1. 0. 0. 0. 1. 1. 0. 0. 1. 0. 0. 1. 1. 1. 0. 1. 0. 1. 1. 0. 0. 1.
 0. 0. 1. 1. 1. 0. 1. 1. 0. 0. 1. 1. 1. 0. 1. 1. 1. 0.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0.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1.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</si>
  <si>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1. 1. 0. 0. 1.
 0. 0. 1. 1. 1. 0. 1. 1. 0. 0. 1. 1. 1. 0. 1. 1. 1. 1. 1. 0. 0. 0. 0. 0.
 1. 1. 1. 1. 0. 1. 0. 0. 1. 1. 1. 0. 0. 0. 0. 1. 0. 1. 0. 1. 0. 1. 0. 0.
 1. 0. 0. 1. 0. 0. 0. 1. 1. 0. 0. 0. 0. 0. 1. 1. 0. 0. 0. 1. 1. 1. 1. 1.
 1. 0. 0. 1. 0. 1. 1. 1. 1. 1. 1. 1. 1. 1. 1. 1. 0. 0. 1. 0. 1. 1. 0. 1.
 0. 0. 1. 0. 1. 0. 1. 1. 1. 0. 1. 1. 1. 1. 1. 0. 1. 1. 0. 1. 0. 1. 1. 0.
 0. 0. 0. 1. 0. 1. 0. 0. 1. 0. 0. 1. 1. 1. 1.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1.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</si>
  <si>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0. 1.
 0. 1. 1. 0. 0. 0. 1. 1. 0. 0. 1. 0. 0. 1. 1. 1. 0. 1. 0. 1. 1. 0. 0. 1.
 0. 0. 1. 1. 1. 0. 1. 1. 0. 0. 1. 1. 1. 0. 1. 1. 1. 1.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0. 1.
 0. 1. 1. 0. 1. 0. 1. 0. 0. 0. 0. 1. 0. 1. 1. 1. 0. 0. 0. 0. 0. 1. 0. 1.
 0. 0. 0. 0. 0. 1.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</si>
  <si>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1. 1. 1. 1. 0. 0. 1. 1. 0. 1. 0. 0. 1. 0. 0. 0. 0. 0. 1. 0. 0. 0.
 0. 0. 0. 0. 1. 1. 0. 1. 1. 0. 0. 0. 0. 0. 0. 0. 0. 1. 0. 1. 0. 0. 0. 1.
 0. 1. 1. 0. 0. 0. 1. 1. 0. 0. 1. 0. 0. 1. 1. 1. 0. 1. 0. 1. 1. 0. 0. 1.
 0. 0. 1. 1. 1. 0. 1. 1. 0. 0. 1. 1. 1. 0. 1. 1. 1. 1.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0.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0.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</si>
  <si>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1. 1.
 0. 1. 1. 0. 0. 0. 1. 1. 0. 0. 1. 0. 0. 1. 1. 1. 0. 1. 0. 1. 1. 0. 0. 1.
 0. 0. 1. 1. 1. 0. 1. 1. 0. 0. 1. 1. 1. 0. 1. 1. 1. 1.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1. 0. 0. 0. 1. 1. 1. 0. 1. 0.
 0. 0. 1. 0. 1. 1. 0. 0. 1. 1. 1. 1. 0. 0. 0. 0. 1. 0. 1. 0. 0. 1. 1.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1.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</si>
  <si>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1. 1. 1. 1. 0. 0. 1. 1. 0. 1. 0. 0. 1. 0. 0. 0. 0. 0. 1. 0. 0. 0.
 0. 0. 0. 0. 1. 1. 0. 1. 1. 0. 0. 0. 0. 0. 0. 0. 0. 1. 0. 1. 0. 0. 1. 1.
 0. 1. 1. 0. 0. 0. 1. 1. 0. 0. 1. 0. 0. 1. 1. 1. 0. 1. 0. 1. 1. 0. 0. 1.
 0. 0. 1. 1. 1. 0. 1. 1. 0. 0. 1. 1. 1. 0. 1. 1. 1. 1. 1. 0. 0. 0. 0. 0.
 1. 1. 1. 1. 0. 1. 0. 0. 1. 1. 1. 0. 0. 0. 0. 1. 0. 1. 0. 1. 0. 1. 0. 0.
 1. 0. 0. 1. 0. 0. 0. 1. 1. 1. 0. 0. 0. 0. 1. 1. 0. 0. 0. 1. 0. 1. 1. 1.
 1. 0. 0. 1. 0. 1. 1. 1. 1. 1. 1. 1. 1. 1. 1. 1. 0. 0. 1. 0. 1. 1. 0. 1.
 0. 0. 1. 0. 1. 0. 1. 1. 1. 0. 1. 1. 1. 1. 1. 0. 1. 1. 0. 1. 1. 1. 1. 0.
 0. 0. 0. 1. 0. 1. 0. 0. 1. 0. 0. 1. 1. 1. 1.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1.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1.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1. 0. 0. 0. 0. 1. 0. 0. 1. 0. 1. 1. 1. 0. 1. 1. 1. 0. 1. 1.
 0. 0. 0. 1. 0. 0. 1. 1. 0. 0. 1. 0. 1. 1. 1. 1. 0. 1. 1. 0. 0. 1. 1. 1.
 0. 1. 1. 1. 1. 1. 0. 0. 1. 1. 1. 1. 1. 0. 0. 1. 0. 1. 1. 1.]</t>
  </si>
  <si>
    <t>[0. 0. 1. 0. 1. 0. 1. 0. 1. 1. 0. 0. 0. 1. 1. 0. 0. 0. 0. 1. 0. 1. 0. 0.
 1. 0. 0. 1. 1. 1. 0. 0. 1. 1. 0. 1. 0. 0. 1. 0. 0. 0. 0. 0. 1. 0. 0. 0.
 0. 0. 0. 0. 1. 1. 0. 1. 1. 0. 0. 0. 0. 0. 0. 0. 0. 1. 0. 1. 0. 0. 1. 1.
 0. 1. 1. 0. 0. 0. 1. 1. 0. 0. 1. 0. 0. 1. 1. 1. 0. 1. 0. 1. 1. 0. 0. 1.
 0. 0. 1. 1. 1. 0. 1. 1. 0. 0. 1. 1. 1. 0. 1. 1. 1. 1.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1.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0. 0. 0. 0. 0. 1. 1. 0. 0. 0. 0. 1. 1. 1. 1. 0. 1. 1. 0.
 1. 0. 1. 0. 1. 1. 1. 0. 1. 1. 0. 0. 0. 0. 1. 0. 1. 1. 1. 1. 1. 1. 1. 0.
 0. 0. 1. 1. 0. 0. 1. 1. 0. 1. 0. 0. 1. 1. 1. 0. 1. 1. 0. 1. 0. 1. 1. 0.
 1. 1. 0. 0. 1. 0. 0. 0. 0. 1. 1. 1. 1. 0. 1. 0. 0. 0. 0. 1. 1. 1. 1. 1.
 0. 0. 1. 0. 1. 0. 0. 0. 1. 1. 1. 1. 1. 0. 1. 0. 0. 1. 0. 0. 0. 1. 1. 1.
 1. 0. 1. 0. 0. 1. 0. 1. 1. 1. 0. 1. 1. 1. 0. 0. 1. 1. 1. 0. 0. 1. 1. 1.
 1. 0. 1. 0. 0. 0. 0. 0. 0. 0. 1. 1. 1. 0. 0. 1. 0. 0. 1. 1. 1. 1. 1. 1.
 1. 1. 0. 1. 1. 1. 0. 1. 0. 1. 1. 1.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1. 0. 0. 1. 1. 1. 1. 1. 0. 1. 0. 0. 0. 0. 1. 1. 0. 1. 1. 1.
 0. 1. 1. 0. 0. 0. 0. 0. 0. 1. 0. 0. 1. 0. 1. 1. 1. 0. 1. 1. 1. 0. 1. 1.
 1. 0. 0. 1. 0. 0. 1. 1. 0. 0. 1. 0. 1. 1. 1. 1. 0. 1. 1. 0. 0. 1. 1. 1.
 0. 1. 1. 1. 1. 1. 0. 0. 1. 1. 1. 1. 1. 0. 0. 1. 0. 1. 1. 1.]</t>
  </si>
  <si>
    <t>[0. 0. 1. 1. 1. 0. 1. 0. 1. 1. 0. 0. 0. 1. 1. 0. 0. 0. 0. 1. 0. 1. 0. 0.
 1. 0. 0. 1. 1. 1. 0. 0. 1. 1. 0. 1. 0. 0. 1. 0. 0. 1. 0. 0. 1. 0. 0. 0.
 0. 0. 0. 0. 1. 1. 0. 1. 1. 0. 0. 0. 0. 0. 0. 0. 0. 1. 0. 1. 0. 0. 1. 1.
 0. 1. 1. 0. 0. 0. 1. 1. 0. 0. 1. 0. 0. 1. 1. 1. 0. 1. 0. 1. 1. 0. 0. 1.
 0. 0. 1. 1. 1. 0. 1. 1. 0. 0. 1. 1. 1. 0. 1. 1. 1. 1. 1. 0. 0. 0. 0. 0.
 1. 1. 1. 1. 0. 1. 0. 0. 1. 1. 1. 0. 0. 0. 0. 1. 0. 1. 0. 1. 0. 1. 0. 0.
 1. 0. 0. 1. 0. 0. 0. 1. 1. 1. 0. 0. 0. 0. 1. 1. 0. 0. 0. 1. 1. 1. 1. 1.
 1. 0. 0. 1. 0. 1. 1. 1. 1. 1. 1. 1. 1. 1. 1. 1. 0. 0. 1. 0. 1. 1. 0. 1.
 0. 0. 1. 0. 1. 0. 1. 1. 1. 0. 1. 1. 1. 1. 1. 0. 1. 1. 0. 1. 1. 1. 1. 0.
 0. 0. 0. 1. 0. 1. 0. 0. 1. 0. 0. 1. 1. 1. 1. 0. 0. 0. 1. 1. 1. 0. 1. 0.
 0. 0. 1. 0. 1. 1. 0. 0. 1. 1. 1. 1. 0. 0. 0. 0. 1. 0. 1. 0. 0. 1. 0. 1.
 0. 1. 1. 0. 1. 0. 1. 0. 0. 0. 0. 1. 0. 1. 1. 1. 0. 0. 0. 0. 0. 1. 0. 1.
 0. 0. 0. 0. 0. 0. 0. 0. 1. 0. 0. 0. 1. 1. 0. 1. 1. 1. 1. 1. 1. 1. 1. 0.
 0. 0. 0. 0. 0. 0. 0. 1. 1. 0. 0. 0. 1. 1. 1. 0. 1. 0. 0. 0. 1. 0. 0. 1.
 0. 0. 1. 0. 0. 0. 0. 0. 0. 0. 1. 1. 0. 0. 0. 0. 1. 1. 1. 1. 0. 1. 1. 0.
 1. 0. 1. 0. 1. 1. 1. 0. 1. 1. 0. 0. 0. 0. 1. 0. 1. 0. 1. 1. 1. 1. 1. 0.
 0. 0. 1. 1. 0. 0. 1. 1. 0. 1. 0. 0. 1. 1. 1. 0. 1. 1. 0. 1. 0. 1. 1. 0.
 1. 1. 0. 0. 1. 0. 0. 0. 0. 1. 1. 1. 1. 0. 1. 0. 0. 1. 0. 1. 1. 1. 1. 1.
 0. 0. 1. 0. 1. 0. 0. 0. 1. 1. 1. 1. 1. 0. 1. 0. 0. 1. 0. 0. 0. 1. 1. 1.
 1. 0. 1. 0. 0. 1. 0. 1. 1. 1. 0. 1. 1. 1. 0. 0. 1. 1. 1. 0. 0. 1. 1. 1.
 1. 0. 1. 0. 0. 0. 0. 0. 0. 0. 1. 1. 1. 0. 0. 1. 0. 0. 1. 1. 1. 1. 1. 1.
 1. 1. 0. 1. 1. 1. 0. 1. 0. 1. 1. 1. 0. 1. 1. 1. 1. 1. 0. 1. 1. 0. 1. 1.
 0. 1. 1. 0. 0. 0. 1. 0. 0. 0. 0. 0. 1. 1. 0. 0. 0. 0. 0. 1. 0. 0. 0. 0.
 0. 0. 0. 1. 0. 1. 0. 0. 0. 0. 0. 0. 0. 0. 0. 0. 0. 1. 0. 1. 1. 0. 0. 0.
 0. 1. 1. 1. 0. 1. 1. 0. 1. 1. 0. 0. 0. 0. 0. 0. 0. 0. 0. 1. 1. 0. 1. 0.
 0. 0. 0. 1. 0. 1. 0. 1. 1. 1. 0. 1. 1. 1. 0. 1. 0. 0. 1. 0. 0. 0. 1. 0.
 1. 1. 1. 0. 0. 1. 0. 1. 1. 1. 0. 0. 1. 0. 0. 0. 0. 1. 0. 1. 1. 0. 0. 1.
 1. 0. 0. 1. 0. 0. 0. 1. 1. 1. 1. 1. 0. 1. 0. 0. 0. 0. 1. 1. 0. 1. 1. 1.
 0. 1. 1. 0. 1. 0. 0. 0. 0. 1. 0. 0. 1. 0. 1. 1. 1. 0. 1. 1. 1. 0. 1. 1.
 1. 0. 0. 1. 0. 0. 1. 1. 0. 0. 1. 0. 1. 1. 1. 1. 0. 1. 1. 0. 0. 1. 1. 1.
 0. 1. 1. 1. 1. 1. 0. 0. 0. 1. 1. 1. 1. 0. 0. 1. 0. 1. 1. 1.]</t>
  </si>
  <si>
    <t>[0 0 1 1 1 0 1 0 1 0 0 0 0 1 1 1 1 1 0 0 0 0 1 0 0 1 0 1 1 0 0 0 1 0 1 1 1
 1 0 1 1 1 1 0 0 0 0 0 0 0 0 1 0 1 0 1 0 0 0 0 0 0 0 1 0 1 0 1 0 0 0 0 1 0
 1 0 0 1 1 1 0 0 1 1 0 0 1 1 1 0 1 1 1 1 1 0 1 1 1 1 1 0 0 0 1 0 0 0 0 0 1
 1 1 0 1 0 1 1 1 0 1 0 1 1 1 0 0 1 1 1 1 0 0 0 1 0 1 0 1 0 0 0 0 1 0 0 0 1
 1 1 1 0 0 1 1 1 0 1 1 1 0 0 0 0 0 0 0 0 0 0 1 1 0 0 0 1 0 0 0 0 1 1 0 1 0
 1 1 0 1 0 0 1 0 0 0 1 0 1 0 0 0 1 1 1 0 0 0 1 1 1 0 1 1 0 0 0 0 0 0 0 1 1
 1 0 1 0 1 0 0 1 0 1 1 1 1 1 1 0 1 1 0 1 0 0 1 1 0 0 1 0 0 1 0 1 0 0 1 0 1
 0 0 1 1 0 0 1 0 0 1 1 0 0 1 1 1 1 1 1 1 1 0 0 0 1 1 1 1 0 1 0 0 1 0 0 0 1
 0 1 0 0 0 1 1 1 1 0 1 1 1 1 1 1 1 1 0 0 0 1 0 0 1 0 0 1 1 1 1 0 0 1 1 1 1
 1 1 0 1 0 1 0 0 0 0 1 1 0 0 1 1 0 0 1 0 0 1 1 1 1 1 0 0 1 1 0 0 0 1 0 0 1
 1 0 0 1 1 1 0 1 0 0 1 0 1 1 0 0 1 0 1 1 1 1 0 1 1 1 0 1 1 1 1 0 0 0 1 1 1
 0 0 0 0 1 0 0 0 0 0 0 1 1 0 0 1 1 0 0 0 1 0 1 1 1 0 1 0 0 0 0 1 1 0 1 0 0
 0 0 0 1 0 0 0 0 1 1 1 0 0 0 0 1 0 0 0 1 0 1 1 0 1 1 0 1 0 1 0 0 1 1 0 1 1
 0 1 1 0 0 0 0 1 0 0 1 1 0 1 1 1 0 1 0 0 0 0 0 1 1 0 1 1 0 0 1 1 0 0 1 0 1
 1 0 0 1 1 1 0 1 1 1 1 1 1 1 0 1 0 1 0 1 1 0 1 1 1 0 0 1 1 0 0 1 1 1 1 0 1
 0 1 1 0 1 0 1 0 1 1 1 0 0 1 1 1 1 0 0 0 1 1 0 0 0 1 1 0 0 1 1 0 0 0 0 0 0
 1 1 1 1 0 1 1 1 1 1 1 1 1 1 1 1 0 0 0 1 0 1 1 1 1 0 1 1 0 0 0 1 0 1 0 1 1
 1 1 0 1 1 1 1 1 0 0 0 0 1 0 0 0 1 1 0 1 0 1 0 0 0 1 0 0 1 0 1 1 0 0 0 1 1
 0 1 0 0 0 0 1 0 1 0 0 0 0 0 1 1 1 1 1 1 1 0 0 0 0 0 1 0 1 0 0 0 0 1 1 0 1
 1 0 0 0 1 1 0 0 0 1 1 1 1 0 0 1 1 1 0 1 1 1 0 0 0 1 0 0 1 1 0 0 1 0 0 1 0]</t>
  </si>
  <si>
    <t>[0. 0. 1. 0. 1. 0. 1. 0. 0. 0. 1. 0. 1. 1. 0. 0. 0. 1. 0. 0. 0. 0. 1. 0.
 0. 0. 1. 1. 0. 1. 0. 1. 0. 0. 1. 1. 0. 1. 0. 1. 0. 0. 0. 1. 1. 0. 0. 0.
 0. 0. 1. 1. 1. 0. 0. 1. 0. 1. 0. 0. 0. 0. 0. 0. 1. 1. 1. 1. 0. 1. 0. 1.
 1. 0. 0. 0. 0. 1. 1. 0. 1. 0. 0. 1. 1. 1. 0. 0. 1. 0. 1. 1. 1. 1. 1. 0.
 1. 0. 0. 0. 0. 1. 1. 1. 1. 1. 1. 0. 1. 0. 1. 0. 1. 1. 0. 1. 1. 0. 0. 0.
 1. 1. 0. 0. 1. 1. 1. 1. 0. 1. 0. 0. 0. 0. 1. 0. 1. 0. 0. 1. 1. 1. 1. 1.
 1. 0. 0. 0. 1. 0. 1. 0. 0. 0. 0. 0. 1. 1. 0. 1. 0. 1. 0. 0. 1. 0. 0. 0.
 0. 1. 0. 1. 1. 1. 1. 1. 1. 0. 0. 1. 0. 1. 0. 1. 0. 1. 0. 1. 0. 0. 0. 0.
 1. 1. 1. 1. 1. 0. 0. 1. 0. 1. 0. 1. 1. 1. 1. 0. 0. 1. 0. 1. 0. 0. 0. 0.
 0. 1. 1. 0. 1. 1. 1. 0. 0. 0. 0. 1. 1. 0. 1. 1. 0. 0. 0. 1. 0. 1. 0. 0.
 1. 1. 0. 0. 0. 1. 0. 1. 1. 0. 0. 1. 1. 0. 0. 0. 0. 1. 0. 1. 1. 1. 0. 0.
 1. 0. 1. 0. 1. 1. 0. 0. 1. 1. 1. 1. 0. 0. 0. 0. 0. 1. 1. 1. 0. 1. 0. 1.
 0. 0. 0. 1. 0. 0. 1. 0. 1. 0. 0. 0. 1. 0. 0. 1. 0. 1. 1. 1. 0. 0. 0. 0.
 1. 1. 0. 0. 1. 0. 0. 0. 1. 1. 0. 1. 0. 1. 1. 0. 0. 0. 0. 0. 1. 1. 0. 1.
 0. 1. 1. 0. 1. 0. 0. 0. 0. 0. 1. 1. 0. 0. 1. 0. 1. 1. 0. 1. 1. 1. 1. 0.
 1. 0. 1. 0. 1. 1. 1. 0. 1. 1. 0. 1. 0. 1. 1. 1. 0. 1. 1. 1. 1. 1. 1. 1.
 1. 0. 1. 1. 1. 0. 0. 0. 1. 0. 0. 0. 1. 1. 0. 1. 1. 0. 1. 0. 1. 1. 1. 0.
 0. 0. 1. 1. 0. 1. 0. 1. 1. 1. 1. 1. 1. 1. 0. 0. 0. 0. 0. 1. 1. 1. 0. 1.
 0. 0. 1. 1. 0. 0. 0. 0. 1. 0. 0. 0. 0. 0. 0. 0. 0. 1. 1. 0. 0. 1. 0. 0.
 1. 1. 0. 1. 1. 0. 0. 0. 0. 0. 1. 1. 0. 1. 1. 0. 1. 0. 0. 1. 0. 1. 0. 1.
 1. 0. 0. 1. 0. 0. 1. 1. 0. 1. 1. 1. 1. 1. 1. 1. 1. 0. 1. 0. 1. 1. 1. 0.
 1. 1. 0. 0. 1. 1. 1. 1. 0. 1. 1. 1. 0. 0. 0. 1. 1. 0. 0. 0. 0. 0. 0. 1.
 0. 1. 0. 1. 1. 0. 0. 1. 1. 0. 0. 1. 1. 1. 1. 0. 1. 0. 1. 0. 1. 1. 0. 1.
 1. 1. 0. 1. 1. 1. 0. 1. 0. 1. 0. 1. 0. 0. 1. 1. 0. 1. 0. 0. 1. 1. 1. 0.
 1. 1. 0. 0. 0. 0. 0. 0. 1. 0. 1. 0. 1. 1. 1. 0. 1. 1. 0. 0. 1. 1. 1. 1.
 0. 0. 1. 0. 0. 0. 1. 0. 0. 0. 1. 0. 1. 0. 0. 1. 1. 1. 0. 1. 1. 1. 0. 1.
 1. 1. 0. 1. 1. 0. 0. 1. 0. 1. 0. 0. 1. 0. 1. 0. 1. 1. 0. 1. 0. 1. 0. 0.
 1. 0. 1. 0. 0. 1. 0. 0. 1. 0. 0. 1. 0. 0. 1. 1. 1. 1. 1. 1. 1. 0. 0. 0.
 1. 0. 1. 0. 1. 1. 1. 1. 0. 1. 0. 0. 0. 1. 0. 0. 0. 0. 0. 1. 0. 1. 0. 1.
 1. 1. 1. 1. 1. 1. 0. 0. 1. 1. 1. 0. 1. 1. 1. 1. 0. 1. 0. 1. 1. 1. 0. 0.
 0. 0. 0. 0. 0. 0. 0. 0. 1. 0. 1. 0. 0. 0. 0. 0. 1. 0. 1. 0.]</t>
  </si>
  <si>
    <t>[0. 1. 1. 0. 1. 0. 1. 0. 0. 0. 1. 0. 1. 1. 0. 0. 0. 1. 0. 0. 0. 0. 1. 0.
 0. 0. 1. 1. 0. 1. 0. 1. 0. 0. 1. 1. 0. 1. 0. 1. 0. 0. 0. 1. 1. 0. 0. 0.
 0. 0. 1. 1. 1. 0. 0. 1. 0. 1. 0. 0. 0. 0. 0. 0. 1. 1. 1. 1. 0. 1. 0. 0.
 1. 0. 0. 0. 0. 1. 1. 0. 1. 0. 0. 1. 1. 1. 1. 0. 1. 0. 1. 1. 1. 1. 1. 1.
 1. 0. 0. 0. 0. 1. 1. 1. 1. 1. 1. 0. 1. 0. 1. 0. 0. 1. 0. 1. 1. 0. 0. 0.
 1. 1. 0. 0. 1. 1. 1. 1. 0. 1. 0. 0. 0. 0. 1. 0. 1. 0. 0. 1. 1. 1. 1. 1.
 1. 0. 1. 0. 1. 0. 1. 0. 0. 0. 0. 0. 1. 1. 0. 1. 0. 1. 0. 0. 1. 0. 0. 0.
 0. 1. 0. 1. 1. 1. 1. 1. 1. 0. 0. 1. 0. 1. 0. 1. 0. 1. 0. 1. 0. 0. 0. 0.
 1. 1. 1. 1. 1. 0. 0. 1. 0. 1. 0. 1. 1. 1. 1. 0. 0. 1. 0. 1. 0. 0. 0. 0.
 0. 0. 1. 0. 1. 1. 1. 0. 0. 0. 0. 1. 1. 0. 1. 1. 0. 0. 0. 1. 0. 1. 0. 0.
 1. 1. 0. 0. 0. 1. 0. 1. 0. 0. 0. 1. 1. 0. 0. 0. 0. 0. 0. 1. 1. 1. 0. 0.
 1. 0. 1. 0. 1. 1. 0. 0. 1. 1. 1. 1. 0. 0. 0. 0. 0. 1. 1. 1. 0. 1. 0. 1.
 0. 0. 0. 1. 0. 0. 1. 0. 1. 0. 0. 0. 1. 0. 0. 1. 0. 1. 1. 1. 0. 0. 0. 0.
 1. 1. 0. 0. 1. 0. 0. 0. 1. 1. 0. 1. 0. 1. 1. 1. 0. 0. 0. 0. 1. 1. 0. 1.
 0. 1. 1. 1. 1. 0. 0. 0. 0. 0. 1. 1. 0. 0. 1. 0. 1. 1. 0. 1. 1. 1. 1. 0.
 1. 0. 1. 0. 0. 1. 1. 0. 1. 1. 0. 1. 1. 1. 1. 1. 0. 1. 1. 1. 1. 1. 1. 1.
 1. 0. 1. 1. 1. 0. 1. 0. 1. 0. 0. 0. 1. 1. 0. 1. 1. 0. 1. 0. 1. 1. 1. 0.
 0. 0. 1. 1. 0. 1. 0. 1. 1. 1. 1. 1. 1. 1. 0. 0. 0. 0. 0. 1. 1. 1. 0. 1.
 0. 0. 1. 1. 0. 0. 0. 0. 1. 0. 0. 0. 0. 0. 0. 0. 1. 1. 1. 0. 0. 1. 0. 0.
 1. 1. 0. 1. 1. 0. 0. 0. 0. 0. 1. 1. 0. 1. 1. 0. 1. 0. 0. 1. 1. 1. 0. 1.
 1. 0. 0. 1. 0. 0. 1. 1. 0. 1. 1. 1. 1. 1. 1. 1. 1. 0. 1. 0. 1. 1. 1. 0.
 1. 1. 0. 0. 1. 1. 1. 1. 0. 1. 1. 1. 0. 0. 0. 1. 1. 0. 0. 0. 0. 0. 0. 1.
 0. 1. 0. 1. 1. 0. 0. 1. 1. 0. 0. 1. 1. 1. 1. 0. 1. 0. 1. 0. 1. 1. 0. 1.
 1. 1. 0. 1. 1. 1. 0. 1. 0. 1. 0. 1. 0. 0. 1. 1. 0. 1. 0. 0. 1. 1. 1. 0.
 1. 1. 0. 0. 1. 0. 0. 0. 1. 0. 0. 0. 1. 1. 1. 0. 1. 1. 0. 0. 1. 0. 1. 1.
 0. 0. 1. 0. 0. 0. 1. 0. 0. 0. 1. 0. 1. 0. 0. 1. 1. 1. 0. 1. 1. 1. 0. 1.
 1. 0. 0. 1. 1. 0. 0. 1. 0. 1. 0. 0. 1. 0. 1. 0. 1. 1. 0. 0. 0. 1. 0. 0.
 1. 0. 1. 0. 0. 1. 0. 0. 1. 0. 0. 1. 0. 0. 1. 1. 1. 1. 1. 1. 1. 0. 0. 0.
 1. 0. 1. 0. 1. 1. 1. 1. 0. 1. 0. 0. 0. 1. 0. 0. 0. 0. 0. 1. 0. 1. 0. 1.
 1. 1. 1. 1. 1. 1. 0. 0. 1. 1. 1. 0. 1. 1. 1. 1. 0. 1. 0. 1. 1. 1. 0. 0.
 0. 0. 0. 0. 0. 0. 0. 0. 1. 0. 1. 0. 0. 0. 0. 0. 1. 1. 1. 0.]</t>
  </si>
  <si>
    <t>[0. 1. 0. 1. 1. 1. 1. 0. 1. 0. 1. 0. 0. 0. 1. 0. 0. 0. 1. 0. 1. 1. 1. 1.
 1. 1. 1. 0. 1. 1. 1. 1. 0. 1. 1. 0. 0. 0. 0. 0. 1. 0. 1. 1. 1. 1. 0. 1.
 1. 0. 0. 1. 0. 0. 0. 1. 0. 1. 1. 0. 0. 0. 0. 1. 1. 1. 0. 1. 1. 0. 1. 0.
 0. 1. 0. 0. 0. 1. 0. 1. 0. 0. 0. 0. 0. 0. 1. 1. 0. 0. 1. 1. 1. 1. 0. 1.
 1. 1. 0. 0. 0. 0. 0. 0. 0. 0. 1. 0. 1. 0. 0. 0. 0. 1. 0. 1. 1. 1. 1. 1.
 1. 1. 0. 1. 1. 1. 1. 1. 1. 1. 0. 1. 1. 0. 1. 1. 1. 0. 0. 1. 0. 1. 0. 1.
 1. 1. 0. 1. 1. 1. 1. 1. 1. 0. 1. 1. 0. 1. 0. 1. 0. 1. 0. 0. 1. 1. 0. 1.
 1. 0. 0. 0. 0. 0. 0. 0. 0. 0. 1. 1. 0. 0. 1. 0. 0. 0. 1. 0. 0. 0. 0. 0.
 1. 0. 0. 1. 0. 0. 1. 0. 0. 0. 0. 0. 0. 0. 0. 1. 1. 0. 1. 1. 0. 0. 1. 1.
 0. 0. 1. 0. 1. 1. 1. 1. 0. 1. 1. 1. 1. 0. 1. 1. 0. 0. 1. 0. 1. 1. 0. 0.
 1. 1. 1. 0. 1. 1. 1. 0. 1. 1. 1. 1. 0. 1. 0. 1. 0. 0. 1. 1. 1. 1. 0. 0.
 1. 1. 1. 0. 1. 0. 0. 0. 1. 0. 1. 0. 1. 1. 0. 0. 0. 1. 1. 0. 0. 0. 0. 1.
 1. 1. 1. 0. 1. 0. 1. 1. 0. 1. 0. 0. 0. 1. 1. 0. 1. 0. 1. 1. 0. 1. 0. 1.
 1. 1. 0. 0. 1. 1. 0. 0. 1. 1. 1. 0. 1. 1. 1. 1. 0. 1. 1. 0. 0. 1. 0. 0.
 1. 1. 1. 0. 0. 0. 1. 0. 1. 0. 1. 1. 0. 1. 0. 0. 0. 0. 1. 0. 0. 1. 0. 0.
 0. 1. 1. 0. 0. 0. 0. 0. 0. 1. 0. 1. 1. 1. 0. 1. 1. 0. 0. 0. 1. 0. 0. 1.
 1. 0. 1. 0. 1. 1. 0. 1. 1. 1. 0. 0. 1. 0. 0. 0. 1. 1. 1. 1. 0. 1. 0. 1.
 0. 1. 0. 0. 0. 1. 1. 1. 0. 0. 0. 0. 1. 0. 0. 1. 0. 0. 1. 0. 0. 0. 1. 1.
 0. 1. 1. 1. 0. 0. 1. 0. 1. 0. 1. 1. 1. 1. 0. 0. 1. 0. 0. 0. 0. 0. 0. 0.
 0. 1. 1. 1. 1. 1. 0. 0. 1. 1. 1. 0. 1. 1. 0. 1. 1. 1. 1. 1. 0. 1. 0. 1.
 0. 0. 0. 0. 1. 0. 0. 1. 0. 1. 1. 0. 1. 1. 1. 0. 0. 0. 0. 0. 0. 0. 0. 0.
 0. 1. 0. 0. 0. 0. 1. 0. 1. 0. 0. 0. 1. 0. 0. 0. 0. 0. 0. 1. 1. 1. 0. 1.
 0. 0. 1. 1. 1. 1. 1. 1. 0. 0. 1. 1. 1. 1. 1. 0. 0. 1. 0. 0. 0. 0. 0. 0.
 0. 0. 1. 1. 0. 0. 0. 0. 1. 0. 1. 1. 0. 1. 1. 1. 0. 1. 1. 0. 1. 0. 0. 1.
 0. 0. 0. 1. 1. 0. 1. 0. 0. 0. 1. 1. 0. 0. 1. 1. 1. 1. 0. 1. 0. 1. 0. 1.
 1. 1. 1. 0. 0. 0. 1. 1. 0. 0. 0. 1. 0. 1. 1. 1. 0. 1. 1. 1. 0. 1. 0. 1.
 1. 1. 1. 1. 0. 0. 1. 1. 1. 1. 0. 0. 1. 1. 1. 1. 0. 1. 0. 0. 0. 1. 0. 1.
 0. 1. 1. 0. 1. 1. 0. 1. 1. 0. 1. 1. 0. 1. 1. 0. 0. 1. 0. 0. 0. 0. 0. 1.
 0. 1. 0. 0. 0. 0. 1. 1. 0. 0. 0. 0. 1. 1. 1. 1. 1. 0. 1. 0. 1. 0. 0. 1.
 1. 0. 1. 0. 0. 0. 1. 1. 0. 0. 0. 0. 0. 1. 1. 0. 1. 1. 1. 1. 1. 1. 1. 1.
 0. 0. 1. 1. 0. 0. 0. 0. 0. 0. 0. 1. 0. 1. 0. 0. 0. 1. 1. 0.]</t>
  </si>
  <si>
    <t>[0. 1. 0. 1. 1. 1. 1. 0. 1. 0. 1. 0. 1. 1. 1. 1. 1. 0. 1. 1. 1. 1. 1. 1.
 1. 1. 1. 0. 1. 1. 1. 1. 0. 1. 0. 0. 1. 0. 0. 1. 1. 0. 1. 0. 1. 1. 0. 1.
 1. 0. 0. 0. 0. 0. 1. 1. 0. 1. 0. 0. 0. 0. 0. 1. 0. 0. 0. 1. 0. 1. 1. 1.
 0. 1. 0. 0. 0. 1. 0. 0. 0. 0. 0. 0. 0. 1. 1. 0. 0. 0. 1. 1. 1. 1. 0. 1.
 1. 0. 0. 0. 0. 1. 0. 0. 0. 0. 1. 0. 1. 0. 0. 0. 0. 1. 0. 1. 1. 0. 1. 1.
 1. 0. 0. 0. 1. 0. 1. 1. 1. 1. 1. 1. 1. 0. 1. 1. 1. 0. 0. 1. 0. 1. 0. 1.
 1. 1. 0. 0. 1. 1. 1. 1. 1. 0. 0. 1. 0. 0. 0. 0. 0. 1. 0. 0. 1. 1. 0. 1.
 0. 0. 0. 0. 0. 0. 0. 0. 1. 1. 1. 1. 0. 0. 1. 0. 0. 0. 1. 0. 0. 0. 0. 0.
 1. 0. 0. 1. 0. 0. 1. 0. 0. 0. 0. 0. 0. 0. 0. 1. 1. 0. 1. 1. 0. 1. 1. 0.
 0. 1. 1. 0. 1. 1. 1. 1. 1. 0. 1. 1. 0. 0. 1. 1. 0. 0. 1. 0. 1. 1. 1. 0.
 1. 1. 1. 0. 1. 0. 1. 0. 1. 1. 1. 1. 0. 1. 1. 1. 0. 0. 1. 1. 1. 1. 0. 0.
 1. 1. 1. 1. 1. 0. 0. 1. 1. 0. 1. 0. 0. 1. 0. 0. 0. 1. 1. 1. 0. 0. 1. 1.
 1. 1. 0. 0. 1. 0. 1. 1. 0. 1. 0. 0. 0. 0. 1. 0. 1. 0. 1. 1. 1. 1. 0. 1.
 1. 0. 0. 0. 0. 0. 0. 0. 1. 1. 1. 1. 1. 1. 0. 1. 0. 1. 1. 1. 0. 1. 0. 1.
 1. 0. 1. 1. 0. 0. 1. 1. 1. 1. 1. 1. 0. 1. 0. 0. 0. 0. 1. 0. 0. 1. 0. 1.
 0. 0. 1. 0. 0. 1. 1. 0. 0. 1. 0. 1. 1. 1. 0. 0. 0. 0. 0. 1. 1. 0. 0. 1.
 1. 0. 1. 0. 0. 1. 0. 1. 1. 0. 1. 0. 1. 0. 0. 0. 1. 1. 0. 0. 0. 0. 0. 1.
 0. 1. 0. 0. 0. 1. 1. 1. 0. 0. 0. 0. 1. 0. 0. 1. 0. 0. 1. 0. 0. 0. 1. 1.
 0. 1. 1. 1. 0. 0. 1. 0. 0. 0. 1. 1. 1. 0. 0. 0. 1. 1. 0. 1. 0. 0. 0. 0.
 0. 1. 1. 1. 1. 1. 0. 0. 1. 1. 1. 0. 1. 1. 1. 1. 0. 1. 1. 1. 0. 1. 1. 0.
 0. 0. 0. 1. 1. 0. 0. 1. 1. 1. 1. 0. 0. 0. 1. 0. 0. 0. 1. 0. 0. 0. 0. 0.
 1. 1. 0. 0. 0. 0. 1. 0. 1. 0. 1. 0. 1. 0. 0. 1. 0. 1. 0. 1. 0. 0. 0. 1.
 1. 0. 0. 1. 0. 1. 1. 1. 0. 0. 1. 1. 1. 1. 1. 0. 0. 1. 0. 0. 1. 0. 0. 0.
 0. 1. 1. 1. 0. 0. 0. 0. 0. 0. 1. 1. 1. 1. 1. 1. 0. 0. 1. 1. 1. 0. 0. 1.
 0. 1. 0. 1. 1. 0. 1. 0. 0. 0. 1. 1. 0. 0. 0. 1. 1. 0. 1. 1. 0. 1. 1. 1.
 1. 1. 1. 0. 0. 1. 0. 1. 0. 0. 0. 1. 0. 1. 1. 1. 0. 0. 1. 1. 0. 1. 1. 1.
 1. 1. 1. 1. 0. 0. 1. 1. 1. 0. 0. 0. 1. 0. 1. 1. 0. 0. 0. 1. 0. 1. 0. 0.
 0. 1. 1. 0. 1. 1. 1. 0. 1. 0. 0. 1. 0. 1. 1. 0. 0. 1. 0. 0. 1. 0. 0. 1.
 0. 1. 0. 0. 0. 0. 1. 1. 0. 0. 0. 1. 1. 1. 1. 1. 0. 0. 0. 0. 1. 0. 1. 1.
 1. 0. 1. 0. 0. 0. 0. 1. 0. 0. 1. 0. 0. 1. 1. 0. 1. 1. 1. 1. 1. 1. 1. 1.
 1. 0. 1. 1. 0. 0. 0. 0. 0. 0. 0. 1. 0. 1. 0. 0. 0. 1. 1. 0.]</t>
  </si>
  <si>
    <t>[0. 1. 0. 0. 0. 0. 1. 1. 0. 0. 0. 1. 0. 0. 1. 1. 0. 1. 1. 1. 0. 1. 1. 0.
 0. 0. 0. 0. 0. 0. 1. 0. 1. 1. 0. 1. 0. 1. 1. 1. 0. 0. 0. 0. 1. 1. 0. 0.
 0. 1. 1. 0. 0. 0. 1. 1. 1. 1. 1. 0. 1. 0. 0. 0. 1. 0. 1. 0. 1. 1. 1. 1.
 0. 1. 0. 1. 1. 0. 0. 1. 0. 0. 0. 0. 1. 1. 0. 0. 1. 1. 0. 0. 1. 1. 0. 1.
 1. 1. 0. 0. 0. 1. 1. 0. 1. 0. 1. 0. 0. 1. 1. 1. 0. 1. 1. 0. 0. 1. 0. 0.
 1. 1. 1. 1. 0. 1. 0. 0. 1. 1. 1. 0. 1. 0. 1. 1. 0. 0. 1. 0. 0. 0. 1. 0.
 1. 0. 0. 1. 0. 1. 1. 0. 0. 0. 0. 1. 1. 1. 1. 0. 0. 1. 1. 1. 0. 1. 1. 1.
 0. 0. 0. 0. 0. 1. 1. 1. 1. 1. 0. 1. 1. 1. 0. 0. 1. 1. 1. 1. 1. 1. 0. 0.
 0. 1. 0. 0. 0. 1. 1. 0. 0. 1. 0. 0. 0. 1. 1. 0. 0. 1. 0. 0. 0. 0. 1. 0.
 1. 1. 1. 1. 1. 1. 1. 1. 0. 0. 1. 0. 1. 0. 0. 0. 1. 1. 1. 1. 1. 0. 1. 0.
 1. 1. 1. 1. 0. 1. 1. 0. 0. 0. 0. 0. 1. 0. 1. 1. 0. 0. 0. 0. 0. 1. 1. 0.
 0. 1. 0. 1. 0. 1. 0. 0. 1. 0. 1. 1. 0. 1. 0. 1. 1. 0. 0. 1. 1. 0. 0. 0.
 1. 0. 0. 0. 1. 1. 1. 1. 1. 0. 0. 1. 0. 0. 0. 1. 0. 1. 1. 1. 1. 1. 0. 0.
 0. 0. 0. 0. 0. 0. 1. 1. 1. 1. 0. 1. 1. 0. 0. 1. 0. 1. 0. 1. 1. 0. 1. 1.
 1. 1. 1. 0. 0. 1. 0. 1. 1. 0. 0. 1. 1. 1. 0. 1. 0. 0. 0. 0. 1. 1. 1. 1.
 1. 0. 0. 1. 1. 1. 0. 0. 0. 1. 1. 1. 0. 0. 0. 1. 0. 0. 1. 0. 0. 1. 0. 1.
 1. 1. 0. 1. 0. 1. 1. 1. 1. 0. 0. 1. 1. 0. 1. 0. 1. 0. 0. 1. 0. 0. 0. 0.
 1. 1. 0. 0. 1. 0. 1. 1. 1. 0. 0. 1. 0. 1. 0. 0. 0. 1. 0. 1. 0. 1. 0. 1.
 1. 1. 0. 0. 0. 0. 1. 0. 0. 1. 1. 1. 1. 1. 0. 1. 0. 0. 1. 0. 0. 0. 1. 0.
 1. 0. 0. 1. 1. 0. 1. 0. 0. 0. 1. 1. 0. 1. 0. 1. 1. 1. 1. 1. 0. 0. 0. 0.
 1. 1. 0. 1. 1. 1. 1. 0. 1. 0. 0. 0. 0. 0. 1. 1. 0. 0. 1. 0. 0. 0. 1. 1.
 1. 1. 1. 0. 0. 0. 0. 0. 1. 1. 0. 0. 1. 1. 1. 0. 1. 0. 0. 0. 1. 0. 1. 0.
 1. 0. 1. 0. 1. 0. 0. 1. 0. 0. 1. 0. 1. 0. 0. 1. 0. 0. 1. 0. 1. 1. 1. 0.
 0. 1. 0. 0. 0. 1. 1. 1. 1. 0. 1. 1. 0. 0. 1. 1. 0. 1. 0. 1. 0. 0. 1. 0.
 0. 0. 1. 1. 0. 0. 1. 1. 1. 1. 1. 0. 1. 1. 0. 1. 1. 1. 0. 1. 0. 1. 0. 1.
 0. 1. 0. 0. 1. 0. 0. 1. 1. 0. 1. 1. 1. 0. 1. 0. 1. 0. 1. 0. 0. 0. 0. 1.
 0. 1. 1. 0. 1. 1. 1. 1. 1. 1. 0. 0. 1. 1. 1. 0. 1. 0. 1. 0. 0. 0. 0. 1.
 1. 0. 1. 1. 1. 0. 0. 1. 0. 1. 0. 1. 1. 1. 0. 1. 0. 1. 1. 0. 0. 0. 0. 1.
 0. 1. 1. 1. 1. 1. 0. 0. 1. 0. 1. 1. 1. 0. 1. 0. 1. 0. 1. 0. 1. 1. 0. 0.
 0. 0. 0. 1. 0. 1. 0. 0. 0. 0. 1. 0. 1. 1. 1. 0. 1. 0. 0. 1. 0. 1. 1. 1.
 1. 1. 1. 0. 1. 0. 1. 1. 0. 1. 1. 1. 1. 0. 0. 1. 1. 0. 0. 0.]</t>
  </si>
  <si>
    <t>[0. 1. 0. 1. 0. 1. 0. 1. 1. 0. 0. 1. 1. 1. 1. 1. 0. 1. 1. 0. 0. 1. 1. 1.
 1. 0. 1. 0. 1. 1. 0. 0. 0. 1. 0. 0. 1. 0. 1. 1. 0. 1. 1. 1. 1. 1. 0. 0.
 1. 0. 0. 0. 0. 0. 0. 0. 1. 1. 1. 1. 1. 1. 0. 1. 1. 0. 0. 1. 1. 0. 0. 1.
 0. 0. 0. 1. 1. 1. 1. 0. 0. 1. 0. 1. 0. 0. 0. 0. 1. 1. 0. 1. 0. 1. 1. 0.
 0. 0. 1. 0. 1. 1. 1. 0. 1. 1. 1. 0. 0. 0. 0. 1. 0. 1. 1. 1. 0. 0. 1. 0.
 0. 1. 0. 1. 0. 1. 1. 0. 1. 1. 1. 0. 1. 1. 0. 1. 0. 1. 1. 0. 1. 1. 1. 1.
 0. 0. 1. 1. 1. 0. 0. 1. 1. 0. 1. 0. 0. 1. 1. 1. 1. 1. 1. 0. 0. 0. 1. 0.
 1. 1. 1. 0. 0. 1. 1. 1. 0. 1. 1. 0. 0. 0. 1. 1. 1. 1. 0. 0. 0. 1. 0. 1.
 0. 1. 0. 1. 1. 0. 0. 0. 0. 1. 0. 1. 1. 1. 1. 1. 0. 1. 1. 0. 1. 0. 1. 1.
 1. 0. 0. 0. 0. 1. 0. 1. 0. 0. 0. 1. 1. 0. 0. 0. 1. 0. 1. 0. 0. 0. 1. 1.
 0. 0. 1. 1. 0. 0. 1. 1. 0. 1. 0. 1. 1. 0. 0. 1. 0. 0. 1. 0. 1. 1. 0. 1.
 0. 0. 0. 1. 0. 0. 0. 0. 0. 1. 0. 0. 0. 1. 0. 1. 1. 0. 1. 1. 1. 1. 0. 1.
 0. 1. 0. 0. 0. 0. 1. 1. 1. 1. 0. 1. 0. 1. 1. 0. 0. 0. 1. 0. 0. 1. 0. 0.
 0. 1. 1. 0. 1. 1. 0. 1. 0. 0. 1. 1. 1. 0. 1. 0. 0. 1. 1. 0. 0. 1. 1. 1.
 0. 0. 0. 1. 1. 1. 0. 0. 1. 1. 0. 1. 1. 0. 0. 0. 1. 0. 1. 0. 1. 1. 0. 1.
 1. 1. 0. 1. 1. 0. 1. 0. 0. 0. 0. 1. 0. 0. 0. 1. 0. 1. 0. 1. 0. 0. 0. 0.
 1. 1. 1. 0. 1. 0. 0. 1. 1. 0. 1. 0. 1. 0. 0. 0. 0. 1. 1. 1. 1. 0. 0. 1.
 1. 0. 0. 0. 0. 1. 1. 0. 1. 0. 1. 1. 1. 1. 0. 1. 0. 1. 1. 1. 0. 0. 0. 0.
 0. 0. 1. 1. 1. 0. 1. 1. 0. 1. 0. 0. 0. 0. 1. 0. 1. 1. 1. 0. 1. 1. 1. 0.
 1. 1. 1. 0. 0. 0. 1. 1. 0. 0. 0. 0. 1. 1. 1. 1. 1. 1. 0. 0. 0. 0. 0. 0.
 1. 0. 0. 1. 0. 0. 0. 0. 0. 0. 0. 0. 0. 1. 0. 1. 1. 0. 0. 1. 1. 1. 0. 0.
 1. 0. 1. 1. 0. 0. 0. 1. 1. 0. 1. 1. 0. 0. 0. 1. 1. 1. 1. 0. 1. 1. 1. 1.
 1. 0. 0. 1. 1. 1. 0. 1. 0. 0. 1. 0. 0. 1. 1. 1. 0. 1. 0. 1. 0. 0. 0. 0.
 1. 0. 0. 0. 1. 0. 0. 0. 1. 0. 0. 1. 0. 1. 1. 0. 1. 1. 0. 0. 0. 0. 0. 1.
 1. 1. 0. 1. 0. 0. 1. 1. 0. 1. 0. 1. 1. 1. 0. 1. 1. 0. 0. 1. 1. 1. 0. 0.
 1. 1. 1. 0. 1. 1. 0. 1. 1. 1. 1. 0. 0. 0. 0. 0. 1. 0. 0. 1. 1. 1. 0. 1.
 0. 1. 1. 1. 1. 1. 0. 0. 0. 1. 0. 1. 0. 0. 0. 0. 1. 0. 0. 0. 0. 1. 1. 0.
 1. 0. 1. 0. 1. 1. 0. 0. 1. 0. 1. 0. 1. 1. 1. 1. 1. 1. 0. 1. 1. 0. 1. 1.
 0. 1. 1. 1. 0. 0. 1. 0. 0. 0. 0. 0. 0. 0. 0. 1. 0. 1. 0. 0. 0. 1. 0. 1.
 0. 0. 1. 1. 1. 0. 0. 0. 0. 1. 0. 0. 0. 0. 1. 0. 1. 1. 0. 1. 1. 1. 1. 1.
 1. 0. 0. 1. 1. 1. 0. 1. 0. 1. 1. 1. 1. 1. 1. 1. 0. 0. 1. 0.]</t>
  </si>
  <si>
    <t>[1. 1. 1. 0. 1. 0. 1. 1. 0. 0. 0. 1. 1. 1. 1. 0. 1. 0. 0. 1. 1. 1. 1. 1.
 0. 0. 1. 0. 1. 1. 1. 0. 0. 0. 1. 1. 0. 1. 0. 0. 1. 1. 1. 0. 1. 0. 0. 1.
 0. 1. 1. 0. 1. 1. 1. 0. 0. 0. 0. 1. 1. 1. 1. 0. 1. 1. 1. 1. 0. 1. 0. 0.
 1. 0. 1. 1. 0. 1. 1. 0. 1. 0. 1. 0. 1. 0. 1. 1. 1. 0. 0. 0. 1. 1. 1. 0.
 1. 1. 0. 0. 1. 1. 0. 1. 0. 1. 1. 1. 1. 1. 0. 0. 0. 1. 1. 0. 1. 0. 0. 1.
 1. 1. 1. 1. 0. 1. 1. 0. 0. 0. 1. 0. 0. 0. 1. 1. 0. 0. 1. 1. 1. 1. 1. 0.
 1. 1. 0. 0. 0. 0. 1. 1. 1. 1. 1. 1. 0. 0. 0. 1. 1. 0. 1. 1. 1. 0. 1. 0.
 0. 1. 1. 0. 1. 1. 0. 1. 0. 1. 0. 0. 1. 0. 1. 1. 1. 0. 0. 1. 0. 0. 0. 0.
 1. 0. 1. 1. 1. 1. 0. 1. 1. 1. 0. 0. 1. 1. 1. 1. 1. 0. 1. 1. 0. 1. 0. 0.
 0. 0. 1. 0. 0. 0. 1. 1. 1. 0. 1. 1. 0. 0. 0. 0. 1. 1. 1. 0. 1. 1. 1. 0.
 0. 0. 1. 1. 1. 1. 1. 1. 0. 0. 0. 1. 1. 1. 0. 1. 0. 0. 0. 1. 1. 1. 0. 0.
 0. 0. 0. 0. 1. 1. 0. 1. 0. 0. 1. 0. 1. 0. 0. 1. 1. 1. 1. 0. 0. 0. 1. 1.
 0. 0. 1. 1. 1. 1. 0. 0. 1. 0. 0. 1. 1. 0. 0. 0. 0. 1. 1. 1. 0. 0. 0. 1.
 1. 0. 1. 0. 0. 1. 1. 0. 0. 1. 0. 1. 1. 1. 0. 0. 1. 1. 1. 0. 1. 0. 1. 1.
 1. 0. 1. 1. 1. 0. 0. 0. 0. 0. 1. 1. 0. 0. 1. 0. 0. 1. 1. 1. 0. 0. 1. 0.
 0. 1. 1. 0. 0. 1. 0. 1. 1. 1. 1. 0. 0. 1. 1. 1. 0. 0. 0. 1. 0. 0. 0. 1.
 1. 1. 1. 0. 0. 0. 1. 0. 0. 1. 1. 0. 1. 1. 1. 0. 0. 0. 1. 1. 0. 0. 0. 1.
 0. 1. 1. 1. 0. 1. 1. 1. 1. 0. 1. 1. 0. 1. 0. 0. 1. 0. 0. 0. 1. 0. 1. 0.
 0. 0. 1. 0. 0. 1. 1. 0. 0. 1. 1. 1. 0. 1. 1. 0. 0. 1. 0. 1. 0. 0. 0. 1.
 1. 0. 0. 0. 0. 0. 0. 1. 1. 0. 0. 0. 0. 1. 1. 1. 1. 0. 0. 1. 1. 0. 1. 1.
 1. 0. 0. 1. 0. 0. 1. 1. 1. 0. 0. 1. 1. 0. 0. 1. 0. 0. 1. 0. 1. 0. 1. 1.
 1. 0. 0. 1. 0. 1. 0. 0. 1. 0. 0. 0. 0. 0. 1. 0. 1. 1. 0. 0. 1. 0. 0. 0.
 1. 1. 1. 1. 0. 1. 1. 0. 0. 0. 1. 0. 1. 1. 0. 1. 0. 1. 0. 1. 1. 1. 0. 1.
 0. 0. 0. 1. 1. 0. 0. 1. 1. 0. 1. 1. 1. 1. 0. 1. 1. 0. 0. 1. 0. 0. 1. 0.
 1. 1. 1. 1. 0. 0. 1. 0. 1. 1. 0. 0. 0. 1. 1. 0. 1. 0. 0. 0. 1. 0. 0. 1.
 0. 1. 1. 0. 0. 1. 0. 0. 1. 0. 0. 0. 1. 0. 1. 0. 0. 1. 1. 1. 0. 0. 1. 1.
 1. 1. 0. 1. 1. 1. 0. 0. 1. 1. 0. 1. 0. 0. 1. 0. 0. 0. 1. 0. 1. 1. 1. 1.
 0. 0. 1. 1. 1. 1. 1. 0. 1. 1. 1. 1. 1. 1. 0. 0. 1. 1. 1. 1. 0. 1. 0. 1.
 1. 0. 1. 0. 1. 1. 0. 1. 0. 0. 1. 1. 1. 0. 1. 1. 1. 1. 0. 1. 1. 1. 1. 1.
 0. 1. 1. 1. 1. 1. 0. 1. 0. 1. 0. 1. 0. 1. 0. 1. 1. 1. 1. 1. 1. 0. 0. 1.
 1. 1. 0. 0. 1. 0. 0. 1. 1. 0. 1. 1. 1. 0. 0. 0. 1. 1. 1. 1.]</t>
  </si>
  <si>
    <t>[0 0 0 1 1 0 1 1 1 0 1 1 0 0 0 1 0 1 1 1 0 1 0 0 0 1 0 1 0 0 1 1 0 0 0 0 1
 1 0 0 1 0 0 1 1 1 1 1 1 0 1 0 1 0 1 0 1 0 0 0 0 0 0 1 1 1 1 0 0 0 1 1 0 0
 0 1 0 1 1 0 1 0 0 0 0 1 0 1 1 1 1 1 0 1 0 1 0 0 0 1 1 0 1 0 0 1 0 0 0 0 0
 1 0 1 0 1 0 1 1 0 1 1 1 1 1 1 0 1 1 0 1 0 0 1 1 1 0 0 1 0 1 1 1 1 0 1 0 0
 1 1 0 1 0 1 1 0 0 1 1 1 0 0 1 1 1 0 1 0 0 0 0 1 1 0 1 0 1 0 1 1 1 1 0 1 1
 1 1 1 0 1 1 0 1 1 0 1 1 0 1 1 0 0 0 0 0 0 0 0 1 1 1 1 1 0 0 1 0 0 1 0 1 1
 1 0 0 0 1 0 1 1 1 0 1 1 1 1 1 0 1 1 1 0 0 1 0 0 1 1 0 0 1 1 0 1 1 0 1 0 0
 0 0 1 0 1 0 1 1 1 1 0 0 1 0 0 1 1 1 1 0 0 0 0 0 1 0 0 1 1 0 1 1 0 0 1 1 1
 0 1 0 0 0 1 0 1 0 0 1 1 1 0 1 0 0 1 1 1 0 0 1 0 1 0 0 1 0 0 1 0 1 1 1 1 0
 1 1 1 0 0 0 1 1 1 0 1 1 1 0 1 1 0 1 0 0 0 0 0 1 0 1 0 1 1 0 0 0 1 1 0 0 1
 1 1 1 0 1 0 1 0 0 0 0 1 0 1 0 0 0 1 1 0 1 1 0 0 0 0 0 0 1 1 1 1 0 0 1 1 1
 0 0 0 0 1 0 1 0 0 1 1 0 0 1 0 0 0 1 1 0 0 1 0 1 0 1 0 0 0 1 0 1 0 1 0 1 1
 1 0 0 0 0 1 1 1 1 0 1 1 0 0 1 1 1 0 1 1 1 0 1 0 1 1 1 1 1 1 1 1 0 0 1 0 1
 1 1 1 1 1 1 1 0 0 0 0 0 1 0 0 0 0 1 1 0 0 1 0 1 0 1 0 1 1 1 1 0 1 0 0 1 1
 0 1 0 1 0 1 1 1 0 1 1 1 1 0 0 1 1 0 0 1 1 1 0 0 0 1 1 0 1 1 1 1 1 0 0 1 1
 1 0 0 0 0 1 1 0 1 0 0 0 1 1 0 1 1 0 1 1 1 1 1 0 0 1 1 0 1 0 1 0 0 1 1 1 0
 1 1 0 1 0 1 1 0 1 1 1 0 1 0 1 1 1 1 0 1 0 0 1 0 0 1 1 1 0 1 0 1 0 0 1 0 0
 0 0 0 0 0 0 0 1 1 0 0 0 1 1 0 1 1 1 0 1 1 0 0 1 0 1 1 0 0 1 0 0 1 0 1 1 0
 0 1 1 1 0 1 0 0 0 1 0 1 0 1 0 1 0 0 1 1 1 1 0 1 1 1 1 0 1 1 1 0 1 0 0 0 0
 0 1 1 0 0 1 0 1 0 1 0 0 0 1 0 0 1 0 1 0 0 0 1 1 0 1 0 0 1 1 0 0 0 1 1 1 1]</t>
  </si>
  <si>
    <t>[1. 1. 0. 0. 1. 1. 0. 0. 0. 1. 0. 0. 0. 1. 0. 1. 1. 0. 1. 0. 0. 1. 0. 0.
 0. 1. 0. 1. 1. 0. 0. 1. 0. 0. 0. 1. 0. 0. 0. 1. 1. 0. 1. 0. 1. 0. 1. 1.
 1. 1. 1. 0. 0. 1. 1. 1. 1. 1. 1. 0. 1. 1. 0. 1. 0. 1. 1. 0. 0. 0. 1. 1.
 1. 1. 0. 1. 1. 1. 1. 1. 1. 0. 0. 0. 0. 1. 1. 0. 0. 0. 0. 0. 1. 0. 0. 0.
 1. 1. 0. 0. 1. 0. 1. 1. 1. 1. 0. 1. 0. 0. 1. 0. 1. 1. 0. 1. 0. 1. 0. 0.
 0. 0. 1. 1. 1. 1. 0. 0. 1. 1. 1. 1. 0. 1. 1. 0. 0. 0. 0. 1. 0. 0. 0. 1.
 1. 1. 1. 1. 1. 0. 0. 1. 1. 0. 1. 1. 0. 0. 1. 1. 1. 0. 1. 1. 0. 1. 0. 1.
 0. 0. 0. 0. 1. 0. 0. 1. 0. 0. 1. 0. 0. 0. 0. 0. 0. 0. 1. 0. 1. 0. 1. 0.
 1. 0. 0. 1. 1. 1. 0. 1. 0. 0. 0. 0. 0. 1. 1. 1. 1. 1. 0. 1. 0. 1. 1. 1.
 0. 1. 1. 0. 1. 0. 1. 0. 0. 0. 1. 0. 0. 1. 1. 0. 0. 0. 0. 1. 0. 0. 0. 1.
 0. 1. 1. 0. 1. 0. 1. 1. 1. 1. 1. 1. 1. 1. 0. 0. 1. 1. 1. 0. 0. 0. 1. 0.
 0. 0. 0. 0. 0. 0. 0. 0. 1. 0. 0. 1. 1. 1. 0. 1. 0. 1. 0. 1. 1. 1. 1. 0.
 1. 1. 0. 1. 1. 1. 0. 1. 1. 1. 1. 0. 1. 0. 0. 1. 0. 1. 0. 1. 0. 1. 1. 1.
 1. 1. 0. 1. 1. 1. 1. 1. 0. 1. 0. 1. 0. 1. 0. 1. 0. 1. 1. 1. 1. 0. 1. 1.
 1. 0. 1. 1. 0. 0. 1. 1. 1. 1. 0. 1. 1. 0. 1. 1. 0. 0. 0. 1. 0. 0. 1. 1.
 1. 1. 1. 0. 1. 1. 1. 1. 0. 0. 1. 1. 0. 1. 1. 0. 1. 0. 1. 0. 0. 1. 1. 1.
 1. 1. 1. 1. 1. 0. 1. 0. 1. 0. 0. 0. 0. 0. 1. 1. 0. 1. 0. 0. 1. 0. 1. 0.
 0. 1. 1. 0. 0. 1. 0. 1. 1. 0. 1. 1. 1. 0. 1. 0. 1. 1. 0. 0. 1. 0. 0. 0.
 1. 1. 0. 1. 0. 0. 1. 0. 1. 0. 0. 1. 1. 1. 1. 1. 0. 0. 0. 1. 0. 0. 1. 1.
 1. 0. 1. 1. 0. 1. 0. 0. 1. 1. 0. 0. 1. 1. 0. 0. 1. 0. 0. 1. 1. 0. 1. 1.
 1. 0. 0. 1. 1. 0. 0. 0. 0. 0. 0. 0. 0. 1. 0. 0. 1. 1. 0. 0. 0. 0. 0. 0.
 1. 1. 0. 1. 0. 0. 0. 1. 1. 0. 0. 0. 1. 1. 0. 0. 0. 1. 0. 0. 0. 1. 0. 1.
 1. 0. 1. 0. 0. 0. 1. 1. 1. 1. 0. 0. 1. 1. 1. 1. 1. 0. 1. 0. 1. 1. 0. 0.
 1. 1. 0. 1. 1. 0. 1. 1. 1. 0. 0. 0. 0. 1. 0. 1. 1. 0. 1. 1. 0. 1. 1. 0.
 0. 0. 0. 0. 1. 0. 0. 0. 1. 0. 1. 1. 1. 1. 1. 0. 1. 1. 0. 1. 1. 0. 1. 1.
 1. 0. 0. 0. 0. 1. 1. 1. 0. 0. 1. 1. 1. 1. 1. 1. 1. 1. 1. 0. 1. 1. 1. 1.
 0. 0. 1. 0. 1. 0. 0. 1. 0. 0. 1. 0. 1. 1. 1. 1. 1. 1. 1. 0. 1. 0. 1. 1.
 1. 0. 1. 1. 0. 0. 0. 0. 0. 1. 0. 0. 0. 0. 0. 1. 1. 0. 0. 1. 1. 0. 0. 1.
 1. 0. 0. 0. 0. 1. 1. 1. 1. 0. 1. 1. 1. 1. 0. 1. 1. 1. 1. 1. 1. 0. 0. 0.
 1. 0. 0. 0. 1. 0. 1. 1. 0. 1. 0. 1. 1. 0. 1. 1. 0. 1. 0. 1. 0. 1. 1. 1.
 0. 0. 0. 1. 1. 1. 1. 1. 0. 1. 0. 1. 1. 1. 0. 1. 1. 1. 1. 1.]</t>
  </si>
  <si>
    <t>[1. 1. 0. 0. 1. 1. 0. 0. 0. 1. 0. 0. 0. 1. 0. 1. 1. 0. 1. 0. 0. 1. 0. 0.
 0. 1. 0. 1. 1. 0. 0. 1. 0. 0. 0. 1. 0. 0. 0. 1. 1. 0. 1. 0. 1. 0. 1. 1.
 1. 1. 1. 0. 0. 1. 1. 1. 1. 1. 1. 0. 1. 1. 0. 1. 0. 1. 1. 0. 0. 0. 1. 1.
 1. 1. 0. 1. 1. 1. 0. 1. 1. 0. 0. 0. 0. 1. 1. 0. 0. 0. 0. 0. 1. 0. 0. 0.
 1. 1. 0. 0. 1. 0. 1. 1. 1. 1. 0. 1. 0. 0. 1. 0. 1. 1. 0. 1. 0. 1. 0. 0.
 0. 0. 1. 1. 1. 1. 0. 0. 1. 1. 1. 1. 0. 1. 1. 0. 0. 0. 0. 1. 0. 0. 0. 1.
 1. 1. 1. 1. 1. 0. 0. 1. 1. 0. 1. 1. 0. 0. 1. 1. 1. 0. 1. 1. 0. 1. 0. 1.
 0. 0. 0. 0. 1. 0. 0. 1. 0. 0. 1. 0. 0. 0. 0. 0. 0. 0. 1. 0. 1. 0. 1. 0.
 1. 0. 0. 1. 1. 1. 0. 1. 0. 0. 0. 0. 0. 1. 1. 1. 1. 1. 0. 1. 0. 1. 1. 1.
 0. 1. 1. 0. 1. 0. 1. 0. 0. 0. 1. 0. 0. 1. 1. 0. 0. 0. 0. 1. 0. 0. 0. 1.
 0. 1. 1. 0. 1. 0. 1. 1. 1. 1. 1. 1. 1. 1. 0. 0. 1. 1. 1. 0. 0. 0. 1. 0.
 0. 0. 0. 0. 0. 0. 0. 0. 1. 0. 0. 1. 1. 1. 0. 1. 0. 1. 0. 1. 1. 1. 1. 0.
 1. 1. 0. 1. 1. 1. 0. 1. 1. 1. 1. 0. 1. 0. 0. 1. 0. 1. 0. 1. 0. 1. 1. 1.
 1. 1. 0. 1. 1. 1. 1. 1. 0. 1. 0. 1. 0. 1. 0. 1. 0. 1. 1. 1. 1. 0. 1. 1.
 1. 0. 1. 1. 0. 0. 1. 1. 1. 1. 0. 1. 1. 0. 1. 1. 0. 0. 0. 1. 0. 0. 1. 1.
 1. 1. 1. 0. 1. 1. 1. 1. 0. 0. 1. 1. 0. 1. 1. 0. 1. 0. 1. 0. 0. 1. 1. 1.
 1. 1. 1. 1. 1. 0. 1. 0. 1. 0. 0. 0. 0. 0. 1. 1. 0. 1. 0. 0. 1. 0. 1. 0.
 0. 1. 1. 0. 0. 1. 0. 1. 1. 1. 1. 1. 1. 0. 1. 0. 1. 1. 0. 0. 1. 0. 0. 0.
 1. 1. 0. 1. 0. 0. 1. 0. 1. 0. 0. 1. 1. 1. 1. 1. 0. 0. 0. 1. 1. 0. 1. 1.
 1. 0. 1. 1. 0. 1. 0. 0. 1. 1. 0. 0. 1. 1. 0. 0. 1. 0. 0. 1. 1. 0. 1. 1.
 1. 0. 0. 1. 1. 0. 0. 0. 0. 0. 0. 0. 0. 1. 0. 0. 1. 1. 0. 0. 0. 0. 0. 0.
 1. 1. 0. 1. 0. 0. 0. 1. 1. 0. 0. 0. 1. 1. 0. 1. 0. 1. 0. 0. 0. 1. 0. 1.
 1. 0. 1. 0. 0. 0. 1. 1. 1. 1. 0. 0. 1. 1. 1. 1. 1. 0. 1. 0. 1. 1. 0. 0.
 1. 1. 0. 1. 1. 0. 1. 1. 1. 0. 0. 0. 0. 1. 0. 1. 1. 0. 1. 1. 0. 1. 1. 0.
 0. 0. 0. 0. 1. 0. 0. 0. 1. 0. 1. 1. 1. 1. 1. 0. 1. 1. 0. 1. 1. 0. 1. 1.
 1. 0. 0. 0. 0. 1. 1. 1. 0. 0. 1. 1. 1. 1. 1. 1. 1. 1. 1. 0. 1. 1. 1. 1.
 0. 0. 1. 0. 1. 0. 0. 1. 0. 0. 1. 0. 1. 1. 1. 1. 1. 1. 1. 0. 1. 0. 1. 1.
 1. 0. 1. 1. 0. 0. 0. 0. 0. 1. 0. 0. 0. 0. 0. 1. 1. 0. 0. 1. 1. 0. 0. 1.
 1. 0. 0. 0. 0. 1. 1. 1. 1. 0. 1. 1. 1. 1. 0. 1. 1. 1. 1. 1. 1. 0. 0. 0.
 1. 0. 0. 0. 1. 0. 1. 1. 0. 1. 0. 1. 1. 0. 1. 1. 0. 1. 0. 1. 0. 1. 1. 1.
 0. 0. 0. 1. 1. 1. 1. 1. 0. 1. 0. 1. 1. 1. 0. 1. 1. 1. 1. 1.]</t>
  </si>
  <si>
    <t>[1. 1. 0. 0. 1. 1. 0. 0. 0. 1. 0. 0. 1. 1. 0. 1. 1. 0. 1. 0. 0. 1. 0. 0.
 0. 1. 0. 1. 1. 0. 0. 1. 0. 0. 0. 1. 0. 0. 0. 1. 1. 0. 1. 0. 1. 0. 1. 1.
 1. 1. 1. 0. 0. 1. 1. 1. 1. 1. 1. 0. 1. 1. 0. 1. 0. 1. 1. 0. 0. 0. 1. 1.
 1. 1. 0. 1. 1. 1. 1. 1. 1. 0. 0. 0. 0. 1. 1. 0. 0. 0. 0. 0. 1. 0. 0. 0.
 1. 1. 0. 0. 1. 0. 1. 1. 1. 1. 0. 1. 0. 0. 1. 0. 1. 1. 0. 1. 0. 1. 0. 0.
 0. 0. 1. 1. 1. 1. 0. 0. 1. 1. 1. 1. 0. 1. 1. 0. 0. 0. 0. 1. 0. 0. 0. 1.
 1. 1. 1. 1. 1. 0. 0. 1. 1. 0. 1. 1. 0. 0. 1. 1. 1. 0. 1. 1. 0. 1. 0. 1.
 0. 0. 0. 0. 1. 0. 0. 1. 0. 0. 1. 0. 0. 0. 0. 0. 0. 0. 1. 0. 1. 0. 1. 0.
 1. 0. 0. 1. 1. 1. 0. 1. 0. 0. 0. 0. 0. 1. 1. 1. 1. 1. 0. 1. 0. 1. 1. 1.
 0. 1. 1. 0. 1. 0. 1. 0. 0. 0. 1. 0. 0. 1. 1. 0. 0. 0. 0. 1. 0. 0. 0. 1.
 0. 1. 1. 0. 1. 0. 1. 1. 1. 1. 1. 1. 1. 1. 0. 0. 1. 1. 1. 0. 0. 0. 1. 0.
 0. 0. 0. 0. 0. 0. 0. 0. 1. 0. 0. 1. 1. 1. 0. 1. 0. 1. 0. 1. 1. 1. 1. 0.
 1. 1. 0. 1. 1. 1. 0. 1. 1. 1. 1. 0. 1. 0. 0. 1. 0. 1. 0. 1. 0. 1. 1. 1.
 1. 1. 0. 1. 1. 1. 1. 1. 0. 1. 0. 1. 0. 1. 0. 1. 0. 1. 1. 1. 1. 0. 1. 1.
 1. 0. 1. 1. 0. 0. 1. 1. 1. 1. 0. 1. 1. 0. 1. 1. 0. 0. 0. 1. 0. 0. 1. 1.
 1. 1. 1. 0. 1. 1. 1. 1. 0. 0. 1. 1. 0. 1. 1. 0. 1. 0. 1. 0. 0. 1. 1. 1.
 1. 1. 1. 1. 1. 0. 1. 0. 1. 0. 0. 0. 0. 0. 1. 1. 0. 1. 0. 0. 1. 0. 1. 0.
 0. 1. 1. 0. 0. 1. 0. 1. 1. 0. 1. 1. 1. 0. 1. 0. 1. 1. 0. 0. 0. 0. 0. 0.
 1. 1. 0. 1. 0. 0. 1. 0. 1. 0. 0. 1. 1. 1. 1. 1. 0. 0. 0. 1. 0. 0. 1. 1.
 1. 0. 1. 1. 0. 1. 0. 0. 1. 1. 0. 0. 1. 1. 0. 0. 1. 0. 0. 1. 1. 0. 1. 1.
 1. 0. 0. 1. 1. 0. 0. 0. 0. 0. 0. 0. 0. 1. 0. 0. 1. 1. 0. 0. 0. 0. 0. 0.
 1. 1. 0. 1. 0. 0. 0. 1. 1. 0. 0. 0. 1. 1. 0. 0. 0. 1. 0. 0. 0. 1. 0. 1.
 1. 0. 1. 0. 0. 0. 1. 1. 1. 1. 0. 0. 1. 1. 1. 1. 1. 0. 1. 0. 1. 1. 0. 0.
 1. 1. 0. 1. 1. 0. 1. 1. 1. 0. 0. 0. 0. 1. 0. 1. 1. 0. 1. 1. 0. 1. 1. 0.
 0. 0. 0. 0. 1. 0. 0. 0. 1. 0. 1. 1. 1. 1. 1. 0. 1. 1. 0. 1. 1. 0. 1. 1.
 1. 0. 0. 0. 0. 1. 1. 1. 0. 0. 1. 1. 1. 1. 1. 1. 1. 1. 1. 0. 1. 1. 1. 1.
 0. 0. 1. 0. 1. 0. 0. 1. 0. 0. 1. 0. 1. 1. 1. 1. 1. 1. 1. 0. 1. 0. 1. 1.
 1. 0. 1. 1. 0. 0. 0. 0. 0. 1. 0. 0. 0. 0. 0. 1. 1. 0. 0. 1. 1. 0. 0. 1.
 1. 0. 0. 0. 0. 1. 1. 1. 1. 0. 1. 1. 1. 1. 0. 1. 1. 1. 1. 1. 1. 0. 0. 0.
 1. 0. 0. 0. 1. 0. 1. 1. 0. 1. 0. 1. 1. 0. 1. 1. 0. 1. 0. 1. 0. 1. 1. 1.
 0. 0. 0. 1. 1. 1. 1. 1. 0. 1. 0. 1. 1. 1. 0. 1. 1. 1. 1. 1.]</t>
  </si>
  <si>
    <t>[1. 1. 0. 0. 1. 1. 0. 0. 0. 1. 0. 0. 0. 1. 0. 1. 1. 0. 1. 0. 0. 1. 0. 0.
 0. 1. 0. 1. 1. 0. 0. 1. 0. 0. 0. 1. 0. 0. 0. 1. 1. 0. 1. 0. 1. 0. 1. 1.
 1. 1. 1. 0. 0. 1. 1. 1. 1. 1. 1. 0. 1. 1. 0. 1. 0. 1. 1. 0. 0. 0. 1. 1.
 1. 1. 0. 1. 1. 1. 1. 1. 1. 0. 0. 0. 0. 1. 1. 0. 0. 0. 0. 0. 1. 0. 0. 0.
 1. 1. 0. 0. 1. 0. 1. 1. 1. 1. 0. 1. 0. 0. 1. 0. 1. 1. 0. 1. 0. 1. 0. 0.
 0. 0. 1. 1. 1. 1. 0. 0. 1. 1. 1. 1. 0. 1. 1. 0. 0. 0. 0. 1. 0. 0. 0. 1.
 1. 1. 1. 1. 1. 0. 0. 1. 1. 0. 1. 1. 0. 0. 1. 1. 1. 0. 1. 1. 0. 1. 0. 1.
 0. 0. 0. 0. 1. 0. 0. 1. 0. 0. 1. 0. 0. 0. 0. 0. 0. 0. 1. 0. 1. 0. 1. 0.
 1. 0. 0. 1. 1. 1. 0. 1. 0. 0. 0. 0. 0. 1. 1. 1. 1. 1. 0. 1. 0. 1. 1. 1.
 0. 1. 1. 0. 1. 0. 1. 0. 0. 0. 1. 0. 0. 1. 1. 0. 0. 0. 0. 1. 0. 0. 0. 1.
 0. 1. 1. 0. 1. 0. 1. 1. 1. 1. 1. 1. 1. 1. 0. 0. 1. 1. 1. 0. 0. 0. 1. 0.
 0. 0. 0. 0. 0. 0. 0. 0. 1. 0. 0. 1. 1. 1. 0. 1. 0. 1. 0. 1. 1. 1. 1. 0.
 1. 1. 0. 1. 1. 1. 0. 1. 1. 1. 1. 0. 1. 0. 0. 1. 0. 1. 0. 1. 0. 1. 1. 1.
 1. 1. 0. 1. 1. 1. 1. 1. 0. 1. 0. 1. 0. 1. 0. 1. 0. 1. 1. 1. 1. 0. 1. 1.
 1. 0. 1. 1. 0. 0. 1. 1. 1. 1. 0. 1. 1. 0. 1. 1. 0. 0. 0. 1. 0. 0. 1. 1.
 1. 1. 1. 0. 1. 1. 1. 1. 0. 0. 1. 1. 0. 1. 1. 0. 1. 0. 1. 0. 0. 1. 1. 1.
 1. 1. 1. 1. 1. 0. 1. 0. 1. 0. 0. 0. 0. 0. 1. 1. 0. 1. 0. 0. 1. 0. 1. 0.
 0. 1. 1. 0. 0. 1. 0. 1. 1. 0. 1. 1. 1. 0. 1. 0. 1. 1. 0. 0. 1. 0. 0. 0.
 1. 1. 0. 1. 0. 0. 1. 0. 1. 0. 0. 1. 1. 1. 1. 1. 0. 0. 0. 1. 1. 0. 1. 1.
 1. 0. 1. 1. 0. 1. 0. 0. 1. 1. 0. 0. 1. 1. 0. 0. 1. 0. 0. 1. 1. 0. 1. 1.
 1. 0. 0. 1. 1. 0. 0. 0. 0. 0. 0. 0. 0. 1. 0. 0. 1. 1. 0. 0. 0. 0. 0. 0.
 1. 1. 0. 1. 0. 0. 0. 1. 1. 0. 0. 0. 1. 1. 0. 0. 0. 1. 0. 0. 0. 1. 0. 1.
 1. 0. 1. 0. 0. 0. 1. 1. 1. 1. 0. 0. 1. 1. 1. 1. 1. 0. 1. 0. 1. 1. 0. 0.
 1. 1. 0. 1. 1. 0. 1. 1. 1. 0. 0. 0. 0. 1. 0. 1. 1. 0. 1. 1. 0. 1. 1. 0.
 0. 0. 0. 0. 0. 0. 0. 0. 1. 0. 1. 1. 1. 1. 1. 0. 1. 1. 0. 1. 1. 0. 1. 1.
 1. 0. 0. 0. 0. 1. 1. 1. 0. 0. 1. 1. 1. 1. 1. 1. 1. 1. 1. 0. 1. 1. 1. 1.
 0. 0. 1. 0. 1. 0. 0. 1. 0. 0. 1. 0. 1. 1. 1. 1. 1. 1. 1. 0. 1. 0. 1. 1.
 1. 0. 1. 1. 0. 0. 0. 0. 0. 1. 0. 0. 0. 0. 0. 1. 1. 0. 0. 1. 1. 0. 0. 1.
 1. 0. 0. 0. 0. 1. 1. 1. 1. 0. 1. 1. 1. 1. 0. 1. 1. 1. 1. 1. 1. 0. 0. 0.
 1. 0. 0. 0. 1. 0. 1. 1. 0. 1. 0. 1. 1. 0. 1. 1. 0. 1. 0. 1. 0. 1. 1. 1.
 0. 0. 0. 1. 1. 1. 1. 1. 0. 1. 0. 1. 1. 1. 0. 1. 1. 1. 1. 1.]</t>
  </si>
  <si>
    <t>[1. 1. 0. 0. 1. 1. 0. 0. 0. 1. 0. 0. 0. 1. 0. 1. 1. 0. 1. 0. 0. 1. 0. 0.
 0. 1. 0. 1. 1. 0. 0. 1. 0. 0. 0. 1. 0. 0. 0. 1. 1. 0. 1. 0. 1. 0. 1. 1.
 1. 1. 1. 0. 0. 1. 1. 1. 1. 1. 1. 0. 1. 1. 0. 1. 0. 1. 1. 0. 0. 0. 1. 1.
 1. 1. 0. 1. 1. 1. 1. 1. 1. 0. 0. 0. 0. 1. 1. 0. 0. 0. 0. 0. 1. 0. 0. 0.
 1. 1. 0. 0. 1. 0. 1. 1. 1. 1. 0. 1. 0. 0. 1. 0. 1. 1. 0. 1. 0. 1. 0. 0.
 0. 0. 1. 1. 1. 1. 0. 0. 1. 1. 1. 1. 0. 1. 1. 0. 0. 0. 0. 1. 0. 0. 0. 1.
 1. 1. 1. 1. 1. 0. 0. 1. 1. 0. 1. 1. 0. 0. 1. 1. 1. 0. 1. 1. 0. 1. 0. 1.
 0. 0. 0. 0. 1. 0. 0. 1. 0. 0. 1. 0. 0. 0. 0. 0. 0. 0. 1. 0. 1. 0. 1. 0.
 1. 0. 0. 1. 1. 1. 0. 1. 0. 0. 0. 0. 0. 1. 1. 1. 1. 1. 0. 1. 0. 1. 1. 1.
 0. 1. 1. 0. 1. 0. 1. 0. 0. 0. 1. 0. 0. 1. 1. 0. 0. 0. 0. 1. 0. 0. 0. 1.
 0. 1. 1. 0. 1. 0. 1. 1. 1. 1. 1. 1. 1. 1. 0. 0. 1. 1. 1. 0. 0. 0. 1. 0.
 0. 0. 0. 0. 0. 0. 0. 0. 1. 0. 0. 1. 1. 1. 0. 1. 0. 1. 0. 1. 1. 1. 1. 0.
 1. 1. 0. 1. 1. 1. 0. 1. 1. 1. 1. 0. 1. 0. 0. 1. 0. 1. 0. 1. 0. 1. 1. 1.
 1. 1. 0. 1. 1. 1. 1. 1. 0. 1. 0. 1. 0. 1. 0. 1. 0. 1. 1. 1. 1. 0. 1. 1.
 1. 0. 1. 1. 0. 0. 1. 1. 1. 1. 0. 1. 1. 0. 1. 1. 0. 0. 0. 1. 0. 0. 1. 1.
 1. 1. 1. 0. 1. 1. 1. 1. 0. 0. 1. 1. 0. 1. 1. 0. 1. 0. 1. 0. 0. 1. 1. 1.
 1. 1. 1. 1. 1. 0. 1. 0. 1. 0. 0. 0. 0. 0. 1. 1. 0. 1. 0. 0. 1. 0. 1. 0.
 0. 1. 1. 0. 0. 1. 0. 1. 1. 0. 1. 1. 1. 0. 1. 0. 1. 1. 0. 0. 1. 0. 0. 0.
 1. 1. 0. 1. 0. 0. 1. 0. 1. 0. 0. 1. 1. 1. 1. 1. 0. 0. 0. 1. 1. 0. 1. 1.
 1. 0. 1. 1. 0. 1. 0. 0. 1. 1. 0. 0. 1. 1. 0. 0. 1. 0. 0. 1. 1. 0. 1. 1.
 1. 0. 0. 1. 1. 0. 0. 0. 0. 0. 0. 0. 0. 1. 0. 0. 1. 1. 0. 0. 0. 0. 0. 0.
 1. 1. 0. 1. 0. 0. 0. 1. 1. 0. 0. 0. 1. 1. 0. 0. 0. 1. 0. 0. 0. 1. 0. 1.
 1. 0. 1. 0. 0. 0. 1. 1. 1. 1. 0. 0. 1. 1. 1. 1. 1. 0. 1. 0. 1. 1. 0. 0.
 1. 1. 0. 1. 1. 0. 1. 1. 1. 0. 0. 0. 0. 1. 0. 1. 1. 0. 1. 1. 0. 1. 1. 0.
 0. 0. 0. 0. 1. 0. 0. 0. 1. 0. 1. 1. 1. 1. 1. 0. 1. 1. 0. 1. 1. 0. 1. 1.
 1. 0. 0. 0. 0. 1. 1. 1. 0. 0. 1. 1. 1. 1. 1. 1. 1. 1. 1. 0. 1. 1. 1. 1.
 0. 0. 1. 0. 1. 0. 0. 1. 0. 0. 1. 0. 1. 1. 1. 1. 1. 1. 1. 0. 1. 0. 1. 1.
 1. 0. 1. 1. 0. 0. 0. 0. 0. 1. 0. 0. 0. 0. 0. 1. 1. 0. 0. 1. 1. 0. 0. 1.
 1. 0. 0. 0. 0. 1. 1. 1. 1. 0. 1. 1. 1. 1. 0. 1. 1. 1. 1. 1. 1. 0. 0. 0.
 1. 0. 0. 0. 1. 0. 1. 1. 0. 1. 0. 1. 1. 0. 1. 1. 0. 1. 0. 1. 0. 1. 1. 1.
 0. 0. 0. 1. 1. 1. 1. 1. 0. 1. 0. 1. 1. 1. 0. 1. 1. 1. 1. 1.]</t>
  </si>
  <si>
    <t>[1. 1. 0. 0. 1. 1. 0. 0. 0. 1. 0. 0. 1. 1. 0. 1. 1. 0. 1. 0. 0. 1. 0. 0.
 0. 1. 0. 1. 1. 0. 0. 1. 0. 0. 0. 1. 0. 0. 0. 1. 1. 0. 1. 0. 1. 0. 1. 1.
 1. 1. 1. 0. 0. 1. 1. 1. 1. 1. 1. 0. 1. 1. 0. 1. 0. 1. 1. 0. 0. 0. 1. 1.
 1. 1. 0. 1. 1. 1. 1. 1. 1. 0. 0. 0. 0. 1. 1. 0. 0. 0. 0. 0. 1. 0. 0. 0.
 1. 1. 0. 0. 1. 0. 1. 1. 1. 1. 0. 1. 0. 0. 1. 0. 1. 1. 0. 1. 0. 1. 0. 0.
 0. 0. 1. 1. 1. 1. 0. 0. 1. 1. 1. 1. 0. 1. 1. 0. 0. 0. 0. 1. 0. 0. 0. 1.
 1. 1. 1. 1. 1. 0. 0. 1. 1. 0. 1. 1. 0. 0. 1. 1. 1. 0. 1. 1. 0. 1. 0. 1.
 0. 0. 0. 0. 1. 0. 0. 1. 0. 0. 1. 0. 0. 0. 0. 0. 0. 0. 1. 0. 1. 0. 1. 0.
 1. 0. 0. 1. 1. 1. 0. 1. 0. 0. 0. 0. 0. 1. 1. 1. 1. 1. 0. 1. 0. 1. 1. 1.
 0. 1. 1. 0. 1. 0. 1. 0. 0. 0. 1. 0. 0. 1. 1. 0. 0. 0. 0. 1. 0. 0. 0. 1.
 0. 1. 1. 0. 1. 0. 1. 1. 1. 1. 1. 1. 1. 1. 0. 0. 1. 1. 1. 0. 0. 0. 1. 0.
 0. 0. 0. 0. 0. 0. 0. 0. 1. 0. 0. 1. 1. 1. 0. 1. 0. 1. 0. 1. 1. 1. 1. 0.
 1. 1. 0. 1. 1. 1. 0. 1. 1. 1. 1. 0. 1. 0. 0. 1. 0. 1. 0. 1. 0. 1. 1. 1.
 1. 1. 0. 1. 1. 1. 1. 1. 0. 1. 0. 1. 0. 1. 0. 1. 0. 1. 1. 1. 1. 0. 1. 1.
 1. 0. 1. 1. 0. 0. 1. 1. 1. 1. 0. 1. 1. 0. 1. 1. 0. 0. 0. 1. 0. 0. 1. 1.
 1. 1. 1. 0. 1. 1. 1. 1. 0. 0. 1. 1. 0. 1. 1. 0. 1. 0. 1. 0. 0. 1. 1. 1.
 1. 1. 1. 1. 1. 0. 1. 0. 1. 0. 0. 0. 0. 0. 1. 1. 0. 1. 0. 0. 1. 0. 1. 0.
 0. 1. 1. 0. 0. 1. 0. 1. 1. 0. 1. 1. 1. 0. 1. 0. 1. 1. 0. 0. 0. 0. 0. 0.
 1. 1. 0. 1. 0. 0. 1. 0. 1. 0. 0. 1. 1. 1. 1. 1. 0. 0. 0. 1. 1. 0. 1. 1.
 1. 0. 1. 1. 0. 1. 0. 0. 1. 1. 0. 0. 1. 1. 0. 0. 1. 0. 0. 1. 1. 0. 1. 1.
 1. 0. 0. 1. 1. 0. 0. 0. 0. 0. 0. 0. 0. 1. 0. 0. 1. 1. 0. 0. 0. 0. 0. 0.
 1. 1. 0. 1. 0. 0. 0. 1. 1. 0. 0. 0. 1. 1. 0. 0. 0. 1. 0. 0. 0. 1. 0. 1.
 1. 0. 1. 0. 0. 0. 1. 1. 1. 1. 0. 0. 1. 1. 1. 1. 1. 0. 1. 0. 1. 1. 0. 0.
 1. 1. 0. 1. 1. 0. 1. 1. 1. 0. 0. 0. 0. 1. 0. 1. 1. 0. 1. 1. 0. 1. 1. 0.
 0. 0. 0. 0. 0. 0. 0. 0. 1. 0. 1. 1. 1. 1. 1. 0. 1. 1. 0. 1. 1. 0. 1. 1.
 1. 0. 0. 0. 0. 1. 1. 1. 0. 0. 1. 1. 1. 1. 1. 1. 1. 1. 1. 0. 1. 1. 1. 1.
 0. 0. 1. 0. 1. 0. 0. 1. 0. 0. 1. 0. 1. 1. 1. 1. 1. 1. 1. 0. 1. 0. 1. 1.
 1. 0. 1. 1. 0. 0. 0. 0. 0. 1. 0. 0. 0. 0. 0. 1. 1. 0. 0. 1. 1. 0. 0. 1.
 1. 0. 0. 0. 0. 1. 1. 1. 1. 0. 1. 1. 1. 1. 0. 1. 1. 1. 1. 1. 1. 0. 0. 0.
 1. 0. 0. 0. 1. 0. 1. 1. 0. 1. 0. 1. 1. 0. 1. 1. 0. 1. 0. 1. 0. 1. 1. 1.
 0. 0. 0. 1. 1. 1. 1. 1. 0. 1. 0. 1. 1. 1. 0. 1. 1. 1. 1. 1.]</t>
  </si>
  <si>
    <t>[1. 1. 0. 0. 1. 1. 0. 0. 0. 1. 0. 0. 0. 1. 0. 1. 1. 0. 1. 0. 0. 1. 0. 0.
 0. 1. 0. 1. 1. 0. 0. 1. 0. 0. 0. 1. 0. 0. 0. 1. 1. 0. 1. 0. 1. 0. 1. 1.
 1. 1. 1. 0. 0. 1. 1. 1. 1. 1. 1. 0. 1. 1. 0. 1. 0. 1. 1. 0. 0. 0. 1. 1.
 1. 1. 0. 1. 1. 1. 1. 1. 1. 0. 0. 0. 0. 1. 1. 0. 0. 0. 0. 0. 1. 0. 0. 0.
 1. 1. 0. 0. 1. 0. 1. 1. 1. 1. 0. 1. 0. 0. 1. 0. 1. 1. 0. 1. 0. 1. 0. 0.
 0. 0. 1. 1. 1. 1. 0. 0. 1. 1. 1. 1. 0. 1. 1. 0. 0. 0. 0. 1. 0. 0. 0. 1.
 1. 1. 1. 1. 1. 0. 0. 1. 1. 0. 1. 1. 0. 0. 1. 1. 1. 0. 1. 1. 0. 1. 0. 1.
 0. 0. 0. 0. 1. 0. 0. 1. 0. 0. 1. 0. 0. 0. 0. 0. 0. 0. 1. 0. 1. 0. 1. 0.
 1. 0. 0. 1. 1. 1. 0. 1. 0. 0. 0. 0. 0. 1. 1. 1. 1. 1. 0. 1. 0. 1. 1. 1.
 0. 1. 1. 0. 1. 0. 1. 0. 0. 0. 1. 0. 0. 1. 1. 0. 0. 0. 0. 1. 0. 0. 0. 1.
 0. 1. 1. 0. 1. 0. 1. 1. 1. 1. 1. 1. 1. 1. 0. 0. 1. 1. 1. 0. 0. 0. 1. 0.
 0. 0. 0. 0. 0. 0. 0. 0. 1. 0. 0. 1. 1. 1. 0. 1. 0. 1. 0. 1. 1. 1. 1. 0.
 1. 1. 0. 1. 1. 1. 0. 1. 1. 1. 1. 0. 1. 0. 0. 1. 0. 1. 0. 1. 0. 1. 1. 1.
 1. 1. 0. 1. 1. 1. 1. 1. 0. 1. 0. 1. 0. 1. 0. 1. 0. 1. 1. 1. 1. 0. 1. 1.
 1. 0. 1. 1. 0. 0. 1. 1. 1. 1. 0. 1. 1. 0. 1. 1. 0. 0. 0. 1. 0. 0. 1. 1.
 1. 1. 1. 0. 1. 1. 1. 1. 0. 0. 1. 1. 0. 1. 1. 0. 1. 0. 1. 0. 0. 1. 1. 1.
 1. 1. 1. 1. 1. 0. 1. 0. 1. 0. 0. 0. 0. 0. 1. 1. 0. 1. 0. 0. 1. 0. 1. 0.
 0. 1. 1. 0. 0. 1. 0. 1. 1. 0. 1. 1. 1. 0. 1. 0. 1. 1. 0. 0. 0. 0. 0. 0.
 1. 1. 0. 1. 0. 0. 1. 0. 1. 0. 0. 1. 1. 1. 1. 1. 0. 0. 0. 1. 1. 0. 1. 1.
 1. 0. 1. 1. 0. 1. 0. 0. 1. 1. 0. 0. 1. 1. 0. 0. 1. 0. 0. 1. 1. 0. 1. 1.
 1. 0. 0. 1. 1. 0. 0. 0. 0. 0. 0. 0. 0. 1. 0. 0. 1. 1. 0. 0. 0. 0. 0. 0.
 1. 1. 0. 1. 0. 0. 0. 1. 1. 0. 0. 0. 1. 1. 0. 0. 0. 1. 0. 0. 0. 1. 0. 1.
 1. 0. 1. 0. 0. 0. 1. 1. 1. 1. 0. 0. 1. 1. 1. 1. 1. 0. 1. 0. 1. 1. 0. 0.
 1. 1. 0. 1. 1. 0. 1. 1. 1. 0. 0. 0. 0. 1. 0. 1. 1. 0. 1. 1. 0. 1. 1. 0.
 0. 0. 0. 0. 0. 0. 0. 0. 1. 0. 1. 1. 1. 1. 1. 0. 1. 1. 0. 1. 1. 0. 1. 1.
 1. 0. 0. 0. 0. 1. 1. 1. 0. 0. 1. 1. 1. 1. 1. 1. 1. 1. 1. 0. 1. 1. 1. 1.
 0. 0. 1. 0. 1. 0. 0. 1. 0. 0. 1. 0. 1. 1. 1. 1. 1. 1. 1. 0. 1. 0. 1. 1.
 1. 0. 1. 1. 0. 0. 0. 0. 0. 1. 0. 0. 0. 0. 0. 1. 1. 0. 0. 1. 1. 0. 0. 1.
 1. 0. 0. 0. 0. 1. 1. 1. 1. 0. 1. 1. 1. 1. 0. 1. 1. 1. 1. 1. 1. 0. 0. 0.
 1. 0. 0. 0. 1. 0. 1. 1. 0. 1. 0. 1. 1. 0. 1. 1. 0. 1. 0. 1. 0. 1. 1. 1.
 0. 0. 0. 1. 1. 1. 1. 1. 0. 1. 0. 1. 1. 1. 0. 1. 1. 1. 1. 1.]</t>
  </si>
  <si>
    <t>[1. 1. 0. 0. 1. 1. 0. 0. 0. 1. 0. 0. 1. 1. 0. 1. 1. 0. 1. 0. 0. 1. 0. 0.
 0. 1. 0. 1. 1. 0. 0. 1. 0. 0. 0. 1. 0. 0. 0. 1. 1. 0. 1. 0. 1. 0. 1. 1.
 1. 1. 1. 0. 0. 1. 1. 1. 1. 1. 1. 0. 1. 1. 0. 1. 0. 1. 1. 0. 0. 0. 1. 1.
 1. 1. 0. 1. 1. 1. 1. 1. 1. 0. 0. 0. 0. 1. 1. 0. 0. 0. 0. 0. 1. 0. 0. 0.
 1. 1. 0. 0. 1. 0. 1. 1. 1. 1. 0. 1. 0. 0. 1. 0. 1. 1. 0. 1. 0. 1. 0. 0.
 0. 0. 1. 1. 1. 1. 0. 0. 1. 1. 1. 1. 0. 1. 1. 0. 0. 0. 0. 1. 0. 0. 0. 1.
 1. 1. 1. 1. 1. 0. 0. 1. 1. 0. 1. 1. 0. 0. 1. 1. 1. 0. 1. 1. 0. 1. 0. 1.
 0. 0. 0. 0. 1. 0. 0. 1. 0. 0. 1. 0. 0. 0. 0. 0. 0. 0. 1. 0. 1. 0. 1. 0.
 1. 0. 0. 1. 1. 1. 0. 1. 0. 0. 0. 0. 0. 1. 1. 1. 1. 1. 0. 1. 0. 1. 1. 1.
 0. 1. 1. 0. 1. 0. 1. 0. 0. 0. 1. 0. 0. 1. 1. 0. 0. 0. 0. 1. 0. 0. 0. 1.
 0. 1. 1. 0. 1. 0. 1. 1. 1. 1. 1. 1. 1. 1. 0. 0. 1. 1. 1. 0. 0. 0. 1. 0.
 0. 0. 0. 0. 0. 0. 0. 0. 1. 0. 0. 1. 1. 1. 0. 1. 0. 1. 0. 1. 1. 1. 1. 0.
 1. 1. 0. 1. 1. 1. 0. 1. 1. 1. 1. 0. 1. 0. 0. 1. 0. 1. 0. 1. 0. 1. 1. 1.
 1. 1. 0. 1. 1. 1. 1. 1. 0. 1. 0. 1. 0. 1. 0. 1. 0. 1. 1. 1. 1. 0. 1. 1.
 1. 0. 1. 1. 0. 0. 1. 1. 1. 1. 0. 1. 1. 0. 1. 1. 0. 0. 0. 1. 0. 0. 1. 1.
 1. 1. 1. 0. 1. 1. 1. 1. 0. 0. 1. 1. 0. 1. 1. 0. 1. 0. 1. 0. 0. 1. 1. 1.
 1. 1. 1. 1. 1. 0. 1. 0. 1. 0. 0. 0. 0. 0. 1. 1. 0. 1. 0. 0. 1. 0. 1. 0.
 0. 1. 1. 0. 0. 1. 0. 1. 1. 0. 1. 1. 1. 0. 1. 0. 1. 1. 0. 0. 1. 0. 0. 0.
 1. 1. 0. 1. 0. 0. 1. 0. 1. 0. 0. 1. 1. 1. 1. 1. 0. 0. 0. 1. 0. 0. 1. 1.
 1. 0. 1. 1. 0. 1. 0. 0. 1. 1. 0. 0. 1. 1. 0. 0. 1. 0. 0. 1. 1. 0. 1. 1.
 1. 0. 0. 1. 1. 0. 0. 0. 0. 0. 0. 0. 0. 1. 0. 0. 1. 1. 0. 0. 0. 0. 0. 0.
 1. 1. 0. 1. 0. 0. 0. 1. 1. 0. 0. 0. 1. 1. 0. 0. 0. 1. 0. 0. 0. 1. 0. 1.
 1. 0. 1. 0. 0. 0. 1. 1. 1. 1. 0. 0. 1. 1. 1. 1. 1. 0. 1. 0. 1. 1. 0. 0.
 1. 1. 0. 1. 1. 0. 1. 1. 1. 0. 0. 0. 0. 1. 0. 1. 1. 0. 1. 1. 0. 1. 1. 0.
 0. 0. 0. 0. 0. 0. 0. 0. 1. 0. 1. 1. 1. 1. 1. 0. 1. 1. 0. 1. 1. 0. 1. 1.
 1. 0. 0. 0. 0. 1. 1. 1. 0. 0. 1. 1. 1. 1. 1. 1. 1. 1. 1. 0. 1. 1. 1. 1.
 0. 0. 1. 0. 1. 0. 0. 1. 0. 0. 1. 0. 1. 1. 1. 1. 1. 1. 1. 0. 1. 0. 1. 1.
 1. 0. 1. 1. 0. 0. 0. 0. 0. 1. 0. 0. 0. 0. 0. 1. 1. 0. 0. 1. 1. 0. 0. 1.
 1. 0. 0. 0. 0. 1. 1. 1. 1. 0. 1. 1. 1. 1. 0. 1. 1. 1. 1. 1. 1. 0. 0. 0.
 1. 0. 0. 0. 1. 0. 1. 1. 0. 1. 0. 1. 1. 0. 1. 1. 0. 1. 0. 1. 0. 1. 1. 1.
 0. 0. 0. 1. 1. 1. 1. 1. 0. 1. 0. 1. 1. 1. 0. 1. 1. 1. 1. 1.]</t>
  </si>
  <si>
    <t>[1. 1. 0. 0. 1. 1. 0. 0. 0. 1. 0. 0. 0. 1. 0. 1. 1. 0. 1. 0. 0. 1. 0. 0.
 0. 1. 0. 1. 1. 0. 0. 1. 0. 0. 0. 1. 0. 0. 0. 1. 1. 0. 1. 0. 1. 0. 1. 1.
 1. 1. 1. 0. 0. 1. 1. 1. 1. 1. 1. 0. 1. 1. 0. 1. 0. 1. 1. 0. 0. 0. 1. 1.
 1. 1. 0. 1. 1. 1. 1. 1. 1. 0. 0. 0. 0. 1. 1. 0. 0. 0. 0. 0. 1. 0. 0. 0.
 1. 1. 0. 0. 1. 0. 1. 1. 1. 1. 0. 1. 0. 0. 1. 0. 1. 1. 0. 1. 0. 1. 0. 0.
 0. 0. 1. 1. 1. 1. 0. 0. 1. 1. 1. 1. 0. 1. 1. 0. 0. 0. 0. 1. 0. 0. 0. 1.
 1. 1. 1. 1. 1. 0. 0. 1. 1. 0. 1. 1. 0. 0. 1. 1. 1. 0. 1. 1. 0. 1. 0. 1.
 0. 0. 0. 0. 1. 0. 0. 1. 0. 0. 1. 0. 0. 0. 0. 0. 0. 0. 1. 0. 1. 0. 1. 0.
 1. 0. 0. 1. 1. 1. 0. 1. 0. 0. 0. 0. 0. 1. 1. 1. 1. 1. 0. 1. 0. 1. 1. 1.
 0. 1. 1. 0. 1. 0. 1. 0. 0. 0. 1. 0. 0. 1. 1. 0. 0. 0. 0. 1. 0. 0. 0. 1.
 0. 1. 1. 0. 1. 0. 1. 1. 1. 1. 1. 1. 1. 1. 0. 0. 1. 1. 1. 0. 0. 0. 1. 0.
 0. 0. 0. 0. 0. 0. 0. 0. 1. 0. 0. 1. 1. 1. 0. 1. 0. 1. 0. 1. 1. 1. 1. 0.
 1. 1. 0. 1. 1. 1. 0. 1. 1. 1. 1. 0. 1. 0. 0. 1. 0. 1. 0. 1. 0. 1. 1. 1.
 1. 1. 0. 1. 1. 1. 1. 1. 0. 1. 0. 1. 0. 1. 0. 1. 0. 1. 1. 1. 1. 0. 1. 1.
 1. 0. 1. 1. 0. 0. 1. 1. 1. 1. 0. 1. 1. 0. 1. 1. 0. 0. 0. 1. 0. 0. 1. 1.
 1. 1. 1. 0. 1. 1. 1. 1. 0. 0. 1. 1. 0. 1. 1. 0. 1. 0. 1. 0. 0. 1. 1. 1.
 1. 1. 1. 1. 1. 0. 1. 0. 1. 0. 0. 0. 0. 0. 1. 1. 0. 1. 0. 0. 1. 0. 1. 0.
 0. 1. 1. 0. 0. 1. 0. 1. 1. 0. 1. 1. 1. 0. 1. 0. 1. 1. 0. 0. 1. 0. 0. 0.
 1. 1. 0. 1. 0. 0. 1. 0. 1. 0. 0. 1. 1. 1. 1. 1. 0. 0. 0. 1. 0. 0. 1. 1.
 1. 0. 1. 1. 0. 1. 0. 0. 1. 1. 0. 0. 1. 1. 0. 0. 1. 0. 0. 1. 1. 0. 1. 1.
 1. 0. 0. 1. 1. 0. 0. 0. 0. 0. 0. 0. 0. 1. 0. 0. 1. 1. 0. 0. 0. 0. 0. 0.
 1. 1. 0. 1. 0. 0. 0. 1. 1. 0. 0. 0. 1. 1. 0. 0. 0. 1. 0. 0. 0. 1. 0. 1.
 1. 0. 1. 0. 0. 0. 1. 1. 1. 1. 0. 0. 1. 1. 1. 1. 1. 0. 1. 0. 1. 1. 0. 0.
 1. 1. 0. 1. 1. 0. 1. 1. 1. 0. 0. 0. 0. 1. 0. 1. 1. 0. 1. 1. 0. 1. 1. 0.
 0. 0. 0. 0. 0. 0. 0. 0. 1. 0. 1. 1. 1. 1. 1. 0. 1. 1. 0. 1. 1. 0. 1. 1.
 1. 0. 0. 0. 0. 1. 1. 1. 0. 0. 1. 1. 1. 1. 1. 1. 1. 1. 1. 0. 1. 1. 1. 1.
 0. 0. 1. 0. 1. 0. 0. 1. 0. 0. 1. 0. 1. 1. 1. 1. 1. 1. 1. 0. 1. 0. 1. 1.
 1. 0. 1. 1. 0. 0. 0. 0. 0. 1. 0. 0. 0. 0. 0. 1. 1. 0. 0. 1. 1. 0. 0. 1.
 1. 0. 0. 0. 0. 1. 1. 1. 1. 0. 1. 1. 1. 1. 0. 1. 1. 1. 1. 1. 1. 0. 0. 0.
 1. 0. 0. 0. 1. 0. 1. 1. 0. 1. 0. 1. 1. 0. 1. 1. 0. 1. 0. 1. 0. 1. 1. 1.
 0. 0. 0. 1. 1. 1. 1. 1. 0. 1. 0. 1. 1. 1. 0. 1. 1. 1. 1. 1.]</t>
  </si>
  <si>
    <t>[1. 1. 0. 0. 1. 1. 0. 0. 0. 1. 0. 0. 1. 1. 0. 1. 1. 0. 1. 0. 0. 1. 0. 0.
 0. 1. 0. 1. 1. 0. 0. 1. 0. 0. 0. 1. 0. 0. 0. 1. 1. 0. 1. 0. 1. 0. 1. 1.
 1. 1. 1. 0. 0. 1. 1. 1. 1. 1. 1. 0. 1. 1. 0. 1. 0. 1. 1. 0. 0. 0. 1. 1.
 1. 1. 0. 1. 1. 1. 1. 1. 1. 0. 0. 0. 0. 1. 1. 0. 0. 0. 0. 0. 1. 0. 0. 0.
 1. 1. 0. 0. 1. 0. 1. 1. 1. 1. 0. 1. 0. 0. 1. 0. 1. 1. 0. 1. 0. 1. 0. 0.
 0. 0. 1. 1. 1. 1. 0. 0. 1. 1. 1. 1. 0. 1. 1. 0. 0. 0. 0. 1. 0. 0. 0. 1.
 1. 1. 1. 1. 1. 0. 0. 1. 1. 0. 1. 1. 0. 0. 1. 1. 1. 0. 1. 1. 0. 1. 0. 1.
 0. 0. 0. 0. 1. 0. 0. 1. 0. 0. 1. 0. 0. 0. 0. 0. 0. 0. 1. 0. 1. 0. 1. 0.
 1. 0. 0. 1. 1. 1. 0. 1. 0. 0. 0. 0. 0. 1. 1. 1. 1. 1. 0. 1. 0. 1. 1. 1.
 0. 1. 1. 0. 1. 0. 1. 0. 0. 0. 1. 0. 0. 1. 1. 0. 0. 0. 0. 1. 0. 0. 0. 1.
 0. 1. 1. 0. 1. 0. 1. 1. 1. 1. 1. 1. 1. 1. 0. 0. 1. 1. 1. 0. 0. 0. 1. 0.
 0. 0. 0. 0. 0. 0. 0. 0. 1. 0. 0. 1. 1. 1. 0. 1. 0. 1. 0. 1. 1. 1. 1. 0.
 1. 1. 0. 1. 1. 1. 0. 1. 1. 1. 1. 0. 1. 0. 0. 1. 0. 1. 0. 1. 0. 1. 1. 1.
 1. 1. 0. 1. 1. 1. 1. 1. 0. 1. 0. 1. 0. 1. 0. 1. 0. 1. 1. 1. 1. 0. 1. 1.
 1. 0. 1. 1. 0. 0. 1. 1. 1. 1. 0. 1. 1. 0. 1. 1. 0. 0. 0. 1. 0. 0. 1. 1.
 1. 1. 1. 0. 1. 1. 1. 1. 0. 0. 1. 1. 0. 1. 1. 0. 1. 0. 1. 0. 0. 1. 1. 1.
 1. 1. 1. 1. 1. 0. 1. 0. 1. 0. 0. 0. 0. 0. 1. 1. 0. 1. 0. 0. 1. 0. 1. 0.
 0. 1. 1. 0. 0. 1. 0. 1. 1. 0. 1. 1. 1. 0. 1. 0. 1. 1. 0. 0. 0. 0. 0. 0.
 1. 1. 0. 1. 0. 0. 1. 0. 1. 0. 0. 1. 1. 1. 1. 1. 0. 0. 0. 1. 0. 0. 1. 1.
 1. 0. 1. 1. 0. 1. 0. 0. 1. 1. 0. 0. 1. 1. 0. 0. 1. 0. 0. 1. 1. 0. 1. 1.
 1. 0. 0. 1. 1. 0. 0. 0. 0. 0. 0. 0. 0. 1. 0. 0. 1. 1. 0. 0. 0. 0. 0. 0.
 1. 1. 0. 1. 0. 0. 0. 1. 1. 0. 0. 0. 1. 1. 0. 0. 0. 1. 0. 0. 0. 1. 0. 1.
 1. 0. 1. 0. 0. 0. 1. 1. 1. 1. 0. 0. 1. 1. 1. 1. 1. 0. 1. 0. 1. 1. 0. 0.
 1. 1. 0. 1. 1. 0. 1. 1. 1. 0. 0. 0. 0. 1. 0. 1. 1. 0. 1. 1. 0. 1. 1. 0.
 0. 0. 0. 0. 0. 0. 0. 0. 1. 0. 1. 1. 1. 1. 1. 0. 1. 1. 0. 1. 1. 0. 1. 1.
 1. 0. 0. 0. 0. 1. 1. 1. 0. 0. 1. 1. 1. 1. 1. 1. 1. 1. 1. 0. 1. 1. 1. 1.
 0. 0. 1. 0. 1. 0. 0. 1. 0. 0. 1. 0. 1. 1. 1. 1. 1. 1. 1. 0. 1. 0. 1. 1.
 1. 0. 1. 1. 0. 0. 0. 0. 0. 1. 0. 0. 0. 0. 0. 1. 1. 0. 0. 1. 1. 0. 0. 1.
 1. 0. 0. 0. 0. 1. 1. 1. 1. 0. 1. 1. 1. 1. 0. 1. 1. 1. 1. 1. 1. 0. 0. 0.
 1. 0. 0. 0. 1. 0. 1. 1. 0. 1. 0. 1. 1. 0. 1. 1. 0. 1. 0. 1. 0. 1. 1. 1.
 0. 0. 0. 1. 1. 1. 1. 1. 0. 1. 0. 1. 1. 1. 0. 1. 1. 1. 1. 1.]</t>
  </si>
  <si>
    <t>[1. 1. 0. 0. 1. 1. 0. 0. 0. 1. 0. 0. 0. 1. 0. 1. 1. 0. 1. 0. 0. 1. 0. 0.
 0. 1. 0. 1. 1. 0. 0. 1. 0. 0. 0. 1. 0. 0. 0. 1. 1. 0. 1. 0. 1. 0. 1. 1.
 1. 1. 1. 0. 0. 1. 1. 1. 1. 1. 1. 0. 1. 1. 0. 1. 0. 1. 1. 0. 0. 0. 1. 1.
 1. 1. 0. 1. 1. 1. 1. 1. 1. 0. 0. 0. 0. 1. 1. 0. 0. 0. 0. 0. 1. 0. 0. 0.
 1. 1. 0. 0. 1. 0. 1. 1. 1. 1. 0. 1. 0. 0. 1. 0. 1. 1. 0. 1. 0. 1. 0. 0.
 0. 0. 1. 1. 1. 1. 0. 0. 1. 1. 1. 1. 0. 1. 1. 0. 0. 0. 0. 1. 0. 0. 0. 1.
 1. 1. 1. 1. 1. 0. 0. 1. 1. 0. 1. 1. 0. 0. 1. 1. 1. 0. 1. 1. 0. 1. 0. 1.
 0. 0. 0. 0. 1. 0. 0. 1. 0. 0. 1. 0. 0. 0. 0. 0. 0. 0. 1. 0. 1. 0. 1. 0.
 1. 0. 0. 1. 1. 1. 0. 1. 0. 0. 0. 0. 0. 1. 1. 1. 1. 1. 0. 1. 0. 1. 1. 1.
 0. 1. 1. 0. 1. 0. 1. 0. 0. 0. 1. 0. 0. 1. 1. 0. 0. 0. 0. 1. 0. 0. 0. 1.
 0. 1. 1. 0. 1. 0. 1. 1. 1. 1. 1. 1. 1. 1. 0. 0. 1. 1. 1. 0. 0. 0. 1. 0.
 0. 0. 0. 0. 0. 0. 0. 0. 1. 0. 0. 1. 1. 1. 0. 1. 0. 1. 0. 1. 1. 1. 1. 0.
 1. 1. 0. 1. 1. 1. 0. 1. 1. 1. 1. 0. 1. 0. 0. 1. 0. 1. 0. 1. 0. 1. 1. 1.
 1. 1. 0. 1. 1. 1. 1. 1. 0. 1. 0. 1. 0. 1. 0. 1. 0. 1. 1. 1. 1. 0. 1. 1.
 1. 0. 1. 1. 0. 0. 1. 1. 1. 1. 0. 1. 1. 0. 1. 1. 0. 0. 0. 1. 0. 0. 1. 1.
 1. 1. 1. 0. 1. 1. 1. 1. 0. 0. 1. 1. 0. 1. 1. 0. 1. 0. 1. 0. 0. 1. 1. 1.
 1. 1. 1. 1. 1. 0. 1. 0. 1. 0. 0. 0. 0. 0. 1. 1. 0. 1. 0. 0. 1. 0. 1. 0.
 0. 1. 1. 0. 0. 1. 0. 1. 1. 0. 1. 1. 1. 0. 1. 0. 1. 1. 0. 0. 0. 0. 0. 0.
 1. 1. 0. 1. 0. 0. 1. 0. 1. 0. 0. 1. 1. 1. 1. 1. 0. 0. 0. 1. 1. 0. 1. 1.
 1. 0. 1. 1. 0. 1. 0. 0. 1. 1. 0. 0. 1. 1. 0. 0. 1. 0. 0. 1. 1. 0. 1. 1.
 1. 0. 0. 1. 1. 0. 0. 0. 0. 0. 0. 0. 0. 1. 0. 0. 1. 1. 0. 0. 0. 0. 0. 0.
 1. 1. 0. 1. 0. 0. 0. 1. 1. 0. 0. 0. 1. 1. 0. 0. 0. 1. 0. 0. 0. 1. 0. 1.
 1. 0. 1. 0. 0. 0. 1. 1. 1. 1. 0. 0. 1. 1. 1. 1. 1. 0. 1. 0. 1. 1. 0. 0.
 1. 1. 0. 1. 1. 0. 1. 1. 1. 0. 0. 0. 0. 1. 0. 1. 1. 0. 1. 1. 0. 1. 1. 0.
 0. 0. 0. 0. 1. 0. 0. 0. 1. 0. 1. 1. 1. 1. 1. 0. 1. 1. 0. 1. 1. 0. 1. 1.
 1. 0. 0. 0. 0. 1. 1. 1. 0. 0. 1. 1. 1. 1. 1. 1. 1. 1. 1. 0. 1. 1. 1. 1.
 0. 0. 1. 0. 1. 0. 0. 1. 0. 0. 1. 0. 1. 1. 1. 1. 1. 1. 1. 0. 1. 0. 1. 1.
 1. 0. 1. 1. 0. 0. 0. 0. 0. 1. 0. 0. 0. 0. 0. 1. 1. 0. 0. 1. 1. 0. 0. 1.
 1. 0. 0. 0. 0. 1. 1. 1. 1. 0. 1. 1. 1. 1. 0. 1. 1. 1. 1. 1. 1. 0. 0. 0.
 1. 0. 0. 0. 1. 0. 1. 1. 0. 1. 0. 1. 1. 0. 1. 1. 0. 1. 0. 1. 0. 1. 1. 1.
 0. 0. 0. 1. 1. 1. 1. 1. 0. 1. 0. 1. 1. 1. 0. 1. 1. 1. 1. 1.]</t>
  </si>
  <si>
    <t>[1. 1. 0. 0. 1. 1. 0. 0. 0. 1. 0. 0. 0. 1. 0. 1. 1. 0. 1. 0. 0. 1. 0. 0.
 0. 1. 0. 1. 1. 0. 0. 1. 0. 0. 0. 1. 0. 0. 0. 1. 1. 0. 1. 0. 1. 0. 1. 1.
 1. 1. 1. 0. 0. 1. 1. 1. 1. 1. 1. 0. 1. 1. 0. 1. 0. 1. 1. 0. 0. 0. 1. 1.
 0. 1. 0. 1. 1. 1. 1. 1. 1. 0. 0. 0. 0. 1. 1. 0. 0. 0. 0. 0. 1. 0. 0. 0.
 1. 1. 0. 0. 1. 0. 1. 1. 1. 1. 0. 1. 0. 0. 1. 0. 1. 1. 0. 1. 0. 1. 0. 0.
 0. 0. 1. 1. 1. 1. 0. 0. 1. 1. 1. 1. 0. 1. 1. 0. 0. 0. 0. 1. 0. 0. 0. 1.
 1. 1. 1. 1. 1. 0. 0. 1. 1. 0. 1. 1. 0. 0. 1. 1. 1. 0. 1. 1. 0. 1. 0. 1.
 0. 0. 0. 0. 1. 0. 0. 1. 0. 0. 1. 0. 0. 0. 0. 0. 0. 0. 1. 0. 1. 0. 1. 0.
 1. 0. 0. 1. 1. 1. 0. 1. 0. 0. 0. 0. 0. 1. 1. 1. 1. 1. 0. 1. 0. 0. 1. 1.
 0. 1. 1. 0. 1. 0. 1. 0. 0. 0. 1. 0. 0. 1. 1. 0. 0. 0. 0. 1. 0. 0. 0. 1.
 0. 1. 1. 0. 1. 0. 1. 1. 1. 1. 1. 1. 1. 1. 0. 0. 1. 1. 1. 0. 0. 0. 1. 0.
 0. 0. 0. 0. 0. 0. 0. 0. 1. 0. 0. 1. 1. 1. 0. 1. 0. 1. 0. 1. 1. 1. 1. 0.
 1. 1. 0. 1. 1. 1. 0. 1. 1. 1. 1. 0. 1. 0. 0. 1. 0. 1. 0. 1. 0. 1. 1. 1.
 1. 1. 0. 1. 1. 1. 1. 1. 0. 1. 0. 1. 0. 1. 0. 1. 0. 1. 1. 1. 1. 0. 1. 1.
 1. 0. 1. 1. 0. 0. 1. 1. 1. 1. 0. 1. 1. 0. 1. 1. 0. 0. 0. 1. 0. 0. 1. 1.
 1. 1. 1. 0. 1. 1. 1. 1. 0. 0. 1. 1. 0. 1. 1. 0. 1. 0. 1. 0. 0. 1. 1. 1.
 1. 1. 1. 1. 1. 0. 1. 0. 1. 0. 0. 0. 0. 0. 1. 1. 0. 1. 0. 0. 1. 0. 1. 0.
 0. 1. 1. 0. 0. 1. 0. 1. 1. 0. 1. 1. 1. 0. 1. 0. 1. 1. 0. 0. 1. 0. 0. 0.
 1. 1. 0. 1. 0. 0. 1. 0. 1. 0. 0. 1. 1. 1. 1. 1. 0. 0. 0. 1. 0. 0. 1. 1.
 1. 0. 0. 1. 0. 1. 0. 0. 1. 1. 0. 0. 1. 1. 0. 0. 1. 0. 0. 1. 1. 0. 1. 1.
 1. 0. 0. 1. 1. 0. 0. 0. 0. 0. 0. 0. 0. 1. 0. 0. 1. 1. 0. 0. 0. 0. 0. 0.
 1. 1. 0. 1. 0. 0. 0. 1. 1. 0. 0. 0. 1. 1. 0. 0. 0. 1. 0. 0. 0. 1. 0. 1.
 1. 0. 1. 0. 0. 0. 1. 1. 1. 1. 0. 0. 1. 1. 1. 1. 1. 0. 1. 0. 1. 1. 0. 0.
 1. 1. 0. 1. 1. 0. 1. 1. 1. 0. 0. 0. 0. 1. 0. 1. 1. 0. 1. 1. 0. 1. 1. 0.
 0. 0. 0. 0. 0. 0. 0. 0. 1. 0. 1. 1. 1. 1. 1. 0. 1. 1. 0. 1. 1. 0. 1. 1.
 1. 0. 0. 0. 0. 1. 1. 1. 0. 0. 1. 1. 1. 1. 1. 1. 1. 1. 1. 0. 1. 1. 1. 1.
 0. 0. 1. 0. 1. 0. 0. 1. 0. 0. 1. 0. 1. 1. 1. 1. 1. 1. 1. 0. 1. 0. 1. 1.
 1. 0. 1. 1. 0. 0. 0. 0. 0. 1. 0. 0. 0. 0. 0. 1. 1. 0. 0. 1. 1. 0. 0. 1.
 1. 0. 0. 0. 0. 1. 1. 1. 1. 0. 1. 1. 1. 1. 0. 1. 1. 1. 1. 1. 1. 0. 0. 0.
 1. 0. 0. 0. 1. 0. 1. 1. 0. 1. 0. 1. 1. 0. 1. 1. 0. 1. 0. 1. 0. 1. 1. 1.
 0. 0. 0. 1. 1. 1. 1. 1. 0. 1. 0. 1. 1. 1. 0. 1. 1. 1. 1. 1.]</t>
  </si>
  <si>
    <t>[1. 1. 0. 0. 1. 1. 0. 0. 0. 1. 0. 0. 0. 1. 0. 1. 1. 0. 1. 0. 0. 1. 0. 0.
 0. 1. 0. 1. 1. 0. 0. 1. 0. 0. 0. 1. 0. 0. 0. 1. 1. 0. 1. 0. 1. 0. 1. 1.
 1. 1. 1. 0. 0. 1. 1. 1. 1. 1. 1. 0. 1. 1. 0. 1. 0. 1. 1. 0. 0. 0. 1. 1.
 1. 1. 0. 1. 1. 1. 1. 1. 1. 0. 0. 0. 0. 1. 1. 0. 0. 0. 0. 0. 1. 0. 0. 0.
 1. 1. 0. 0. 1. 0. 1. 1. 1. 1. 0. 1. 0. 0. 1. 0. 1. 1. 0. 1. 0. 1. 0. 0.
 0. 0. 1. 1. 1. 1. 0. 0. 1. 1. 1. 1. 0. 1. 1. 0. 0. 0. 0. 1. 0. 0. 0. 1.
 1. 1. 1. 1. 1. 0. 0. 1. 1. 0. 1. 1. 0. 0. 1. 1. 1. 0. 1. 1. 0. 1. 0. 1.
 0. 0. 0. 0. 1. 0. 0. 1. 0. 0. 1. 0. 0. 0. 0. 0. 0. 0. 1. 0. 1. 0. 1. 0.
 1. 0. 0. 1. 1. 1. 0. 1. 0. 0. 0. 0. 0. 1. 1. 1. 1. 1. 0. 1. 0. 1. 1. 1.
 0. 1. 1. 0. 1. 0. 1. 0. 0. 0. 1. 0. 0. 1. 1. 0. 0. 0. 0. 1. 0. 0. 0. 1.
 0. 1. 1. 0. 1. 0. 1. 1. 1. 1. 1. 1. 1. 1. 0. 0. 1. 1. 1. 0. 0. 0. 1. 0.
 0. 0. 0. 0. 0. 0. 0. 0. 1. 0. 0. 1. 1. 1. 0. 1. 0. 1. 0. 1. 1. 1. 1. 0.
 1. 1. 0. 1. 1. 1. 0. 1. 1. 1. 1. 0. 1. 0. 0. 1. 0. 1. 0. 1. 0. 1. 1. 1.
 1. 1. 0. 1. 1. 1. 1. 1. 0. 1. 0. 1. 0. 1. 0. 1. 0. 1. 1. 1. 1. 0. 1. 1.
 1. 0. 1. 1. 0. 0. 1. 1. 1. 1. 0. 1. 1. 0. 1. 1. 0. 0. 0. 1. 0. 0. 1. 1.
 1. 1. 1. 0. 1. 1. 1. 1. 0. 0. 1. 1. 0. 1. 1. 0. 1. 0. 0. 0. 0. 1. 1. 1.
 1. 1. 1. 1. 1. 0. 1. 0. 1. 0. 0. 0. 0. 0. 1. 1. 0. 1. 0. 0. 1. 0. 1. 0.
 0. 1. 1. 0. 0. 1. 0. 1. 1. 0. 1. 1. 1. 0. 1. 0. 1. 1. 0. 0. 0. 0. 0. 0.
 1. 1. 0. 1. 0. 0. 1. 0. 1. 0. 0. 1. 1. 1. 1. 1. 0. 0. 0. 1. 0. 0. 1. 1.
 1. 0. 1. 1. 0. 1. 0. 0. 1. 1. 0. 0. 1. 1. 0. 0. 1. 0. 0. 1. 1. 0. 1. 1.
 1. 0. 0. 1. 1. 0. 0. 0. 0. 0. 0. 0. 0. 1. 0. 0. 1. 1. 0. 0. 0. 0. 0. 0.
 1. 1. 0. 1. 0. 0. 0. 1. 1. 0. 0. 0. 1. 1. 0. 0. 0. 1. 0. 0. 0. 1. 0. 1.
 1. 0. 1. 0. 0. 0. 1. 1. 1. 1. 0. 0. 1. 1. 1. 1. 1. 0. 1. 0. 1. 1. 0. 0.
 1. 1. 0. 1. 1. 0. 1. 1. 1. 0. 0. 0. 0. 1. 0. 1. 1. 0. 1. 1. 0. 1. 1. 0.
 0. 0. 0. 0. 0. 0. 0. 0. 1. 0. 1. 1. 1. 1. 1. 0. 1. 1. 0. 1. 1. 0. 1. 1.
 1. 0. 0. 0. 0. 1. 1. 1. 0. 0. 1. 1. 1. 1. 1. 1. 1. 1. 1. 0. 1. 1. 1. 1.
 0. 0. 1. 0. 1. 0. 0. 1. 0. 0. 1. 0. 1. 1. 1. 1. 1. 1. 1. 0. 1. 0. 1. 1.
 1. 0. 1. 1. 0. 0. 0. 0. 0. 1. 0. 0. 0. 0. 0. 1. 1. 0. 0. 1. 1. 0. 0. 1.
 1. 0. 0. 0. 0. 1. 1. 1. 1. 0. 1. 1. 1. 1. 0. 1. 1. 1. 1. 1. 1. 0. 0. 0.
 1. 0. 0. 0. 1. 0. 1. 1. 0. 1. 0. 1. 1. 0. 1. 1. 0. 1. 0. 1. 0. 1. 1. 1.
 0. 0. 0. 1. 1. 1. 1. 1. 0. 1. 0. 1. 1. 1. 0. 1. 1. 1. 1. 1.]</t>
  </si>
  <si>
    <t>[1. 1. 0. 0. 1. 1. 0. 0. 0. 1. 0. 0. 1. 1. 0. 1. 1. 0. 1. 0. 0. 1. 0. 0.
 0. 1. 0. 1. 1. 0. 0. 1. 0. 0. 0. 1. 0. 0. 0. 1. 1. 0. 1. 0. 1. 0. 1. 1.
 1. 1. 1. 0. 0. 1. 1. 1. 1. 1. 1. 0. 1. 1. 0. 1. 0. 1. 1. 0. 0. 0. 1. 1.
 1. 1. 0. 1. 1. 1. 1. 1. 1. 0. 0. 0. 0. 1. 1. 0. 0. 0. 0. 0. 1. 0. 0. 0.
 1. 1. 0. 0. 1. 0. 1. 1. 1. 1. 0. 1. 0. 0. 1. 0. 1. 1. 0. 1. 0. 1. 0. 0.
 0. 0. 1. 1. 1. 1. 0. 0. 1. 1. 1. 1. 0. 1. 1. 0. 0. 0. 0. 1. 0. 0. 0. 1.
 1. 1. 1. 1. 1. 0. 0. 1. 1. 0. 1. 1. 0. 0. 1. 1. 1. 0. 1. 1. 0. 1. 0. 1.
 0. 0. 0. 0. 1. 0. 0. 1. 0. 0. 1. 0. 0. 0. 0. 0. 0. 0. 1. 0. 1. 0. 1. 0.
 1. 0. 0. 1. 1. 1. 0. 1. 0. 0. 0. 0. 0. 1. 1. 1. 1. 1. 0. 1. 0. 1. 1. 1.
 0. 1. 1. 0. 1. 0. 1. 0. 0. 0. 1. 0. 0. 1. 1. 0. 0. 0. 0. 1. 0. 0. 0. 1.
 0. 1. 1. 0. 1. 0. 1. 1. 1. 1. 1. 1. 1. 1. 0. 0. 1. 1. 1. 0. 0. 0. 1. 0.
 0. 0. 0. 0. 0. 0. 0. 0. 1. 0. 0. 1. 1. 1. 0. 1. 0. 1. 0. 1. 1. 1. 1. 0.
 1. 1. 0. 1. 1. 1. 0. 1. 1. 1. 1. 0. 1. 0. 0. 1. 0. 1. 0. 1. 0. 1. 1. 1.
 1. 1. 0. 1. 1. 1. 1. 1. 0. 1. 0. 1. 0. 1. 0. 1. 0. 1. 1. 1. 1. 0. 1. 1.
 1. 0. 1. 1. 0. 0. 1. 1. 1. 1. 0. 1. 1. 0. 1. 1. 0. 0. 0. 1. 0. 0. 1. 1.
 1. 1. 1. 0. 1. 1. 1. 1. 0. 0. 1. 1. 0. 1. 1. 0. 1. 0. 1. 0. 0. 1. 1. 1.
 1. 1. 1. 1. 1. 0. 1. 0. 1. 0. 0. 0. 0. 0. 1. 1. 0. 1. 0. 0. 1. 0. 1. 0.
 0. 1. 1. 0. 0. 1. 0. 1. 1. 0. 1. 1. 1. 0. 1. 0. 1. 1. 0. 0. 1. 0. 0. 0.
 1. 1. 0. 1. 0. 0. 1. 0. 1. 0. 0. 1. 1. 1. 1. 1. 0. 0. 0. 1. 1. 0. 1. 1.
 1. 0. 1. 1. 0. 1. 0. 0. 1. 1. 0. 0. 1. 1. 0. 0. 1. 0. 0. 1. 1. 0. 1. 1.
 1. 0. 0. 1. 1. 0. 0. 0. 0. 0. 0. 0. 0. 1. 0. 0. 1. 1. 0. 0. 0. 0. 0. 0.
 1. 1. 0. 1. 0. 0. 0. 1. 1. 0. 0. 0. 1. 1. 0. 0. 0. 1. 0. 0. 0. 1. 0. 1.
 1. 0. 1. 0. 0. 0. 1. 1. 1. 1. 0. 0. 1. 1. 1. 1. 1. 0. 1. 0. 1. 1. 0. 0.
 1. 1. 0. 1. 1. 0. 1. 1. 1. 0. 0. 0. 0. 1. 0. 1. 1. 0. 1. 1. 0. 1. 1. 0.
 0. 0. 0. 0. 1. 0. 0. 0. 1. 0. 1. 1. 1. 1. 1. 0. 1. 1. 0. 1. 1. 0. 1. 1.
 1. 0. 0. 0. 0. 1. 1. 1. 0. 0. 1. 1. 1. 1. 1. 1. 1. 1. 1. 0. 1. 1. 1. 1.
 0. 0. 1. 0. 1. 0. 0. 1. 0. 0. 1. 0. 1. 1. 1. 1. 1. 1. 1. 0. 1. 0. 1. 1.
 1. 0. 1. 1. 0. 0. 0. 0. 0. 1. 0. 0. 0. 0. 0. 1. 1. 0. 0. 1. 1. 0. 0. 1.
 1. 0. 0. 0. 0. 1. 1. 1. 1. 0. 1. 1. 1. 1. 0. 1. 1. 1. 1. 1. 1. 0. 0. 0.
 1. 0. 0. 0. 1. 0. 1. 1. 0. 1. 0. 1. 1. 0. 1. 1. 0. 1. 0. 1. 0. 1. 1. 1.
 0. 0. 0. 1. 1. 1. 1. 1. 0. 1. 0. 1. 1. 1. 0. 1. 1. 1. 1. 1.]</t>
  </si>
  <si>
    <t>Mean Benchmark accuracy</t>
  </si>
  <si>
    <t>Percentage of same error rate</t>
  </si>
  <si>
    <t>% of better individuals</t>
  </si>
  <si>
    <t>Total individuals</t>
  </si>
  <si>
    <t>N of better</t>
  </si>
  <si>
    <t>AI</t>
  </si>
  <si>
    <t>AD</t>
  </si>
  <si>
    <t>MBA</t>
  </si>
  <si>
    <t>Average</t>
  </si>
  <si>
    <t>Standard Deviation</t>
  </si>
  <si>
    <t>% of same error rate</t>
  </si>
  <si>
    <t>Expected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</si>
</sst>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/>
    <xf numFmtId="10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41">
    <dxf>
      <numFmt numFmtId="0" formatCode="General"/>
    </dxf>
    <dxf>
      <numFmt numFmtId="165" formatCode="0.000"/>
    </dxf>
    <dxf>
      <numFmt numFmtId="164" formatCode="0.0000"/>
    </dxf>
    <dxf>
      <numFmt numFmtId="2" formatCode="0.00"/>
    </dxf>
    <dxf>
      <numFmt numFmtId="2" formatCode="0.00"/>
    </dxf>
    <dxf>
      <numFmt numFmtId="164" formatCode="0.000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165" formatCode="0.000"/>
    </dxf>
    <dxf>
      <numFmt numFmtId="164" formatCode="0.0000"/>
    </dxf>
    <dxf>
      <numFmt numFmtId="2" formatCode="0.00"/>
    </dxf>
    <dxf>
      <numFmt numFmtId="2" formatCode="0.00"/>
    </dxf>
    <dxf>
      <numFmt numFmtId="164" formatCode="0.0000"/>
    </dxf>
    <dxf>
      <numFmt numFmtId="0" formatCode="General"/>
    </dxf>
    <dxf>
      <numFmt numFmtId="165" formatCode="0.000"/>
    </dxf>
    <dxf>
      <numFmt numFmtId="164" formatCode="0.0000"/>
    </dxf>
    <dxf>
      <numFmt numFmtId="2" formatCode="0.00"/>
    </dxf>
    <dxf>
      <numFmt numFmtId="2" formatCode="0.00"/>
    </dxf>
    <dxf>
      <numFmt numFmtId="164" formatCode="0.000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165" formatCode="0.000"/>
    </dxf>
    <dxf>
      <numFmt numFmtId="164" formatCode="0.0000"/>
    </dxf>
    <dxf>
      <numFmt numFmtId="2" formatCode="0.00"/>
    </dxf>
    <dxf>
      <numFmt numFmtId="2" formatCode="0.00"/>
    </dxf>
    <dxf>
      <numFmt numFmtId="164" formatCode="0.000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165" formatCode="0.000"/>
    </dxf>
    <dxf>
      <numFmt numFmtId="164" formatCode="0.0000"/>
    </dxf>
    <dxf>
      <numFmt numFmtId="2" formatCode="0.00"/>
    </dxf>
    <dxf>
      <numFmt numFmtId="2" formatCode="0.00"/>
    </dxf>
    <dxf>
      <numFmt numFmtId="164" formatCode="0.000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165" formatCode="0.000"/>
    </dxf>
    <dxf>
      <numFmt numFmtId="164" formatCode="0.0000"/>
    </dxf>
    <dxf>
      <numFmt numFmtId="2" formatCode="0.00"/>
    </dxf>
    <dxf>
      <numFmt numFmtId="2" formatCode="0.00"/>
    </dxf>
    <dxf>
      <numFmt numFmtId="164" formatCode="0.000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D81490-754A-4D4C-95B6-E27656AB8E06}" name="Table1" displayName="Table1" ref="A1:H92" totalsRowShown="0">
  <autoFilter ref="A1:H92" xr:uid="{34D81490-754A-4D4C-95B6-E27656AB8E06}"/>
  <sortState xmlns:xlrd2="http://schemas.microsoft.com/office/spreadsheetml/2017/richdata2" ref="A2:H92">
    <sortCondition ref="A1:A92"/>
  </sortState>
  <tableColumns count="8">
    <tableColumn id="1" xr3:uid="{71425640-3291-44E8-BC4D-E40DD93BEB3B}" name="Seed"/>
    <tableColumn id="2" xr3:uid="{AD106ABF-F72D-433C-B249-CD9490D1111B}" name="Genome" dataDxfId="40"/>
    <tableColumn id="3" xr3:uid="{4F99CC78-4608-4FAE-810B-FBEAE0A110EA}" name="EA Fitness" dataDxfId="39"/>
    <tableColumn id="4" xr3:uid="{A6D6B631-2266-4AEF-AC2F-888C35D75248}" name="Benchmark mean accuracy" dataDxfId="38"/>
    <tableColumn id="5" xr3:uid="{8F3FDACE-B07B-4E42-B543-14BB5807B5B3}" name="Best Individual mean accuracy" dataDxfId="37"/>
    <tableColumn id="6" xr3:uid="{EAE2658D-21A3-4D06-A29C-A3C1D8729D26}" name="F value" dataDxfId="36"/>
    <tableColumn id="8" xr3:uid="{0BD18C2D-6D11-4020-8DCA-6E4AA86290C4}" name="Improvement/Deterioration" dataDxfId="35">
      <calculatedColumnFormula>Table1[[#This Row],[Best Individual mean accuracy]]-Table1[[#This Row],[Benchmark mean accuracy]]</calculatedColumnFormula>
    </tableColumn>
    <tableColumn id="7" xr3:uid="{052639CE-A381-45BA-BA99-9EDD80F436EB}" name="Has same error rate and is better" dataDxfId="34">
      <calculatedColumnFormula>IF(AND(Table1[[#This Row],[F value]]&lt;4.74,Table1[[#This Row],[Best Individual mean accuracy]]&gt;Table1[[#This Row],[Benchmark mean accuracy]]),"Yes","No")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F048E7-C62B-42EA-A7AB-5D880329F93B}" name="Table2" displayName="Table2" ref="A1:H439" totalsRowShown="0">
  <autoFilter ref="A1:H439" xr:uid="{91F048E7-C62B-42EA-A7AB-5D880329F93B}"/>
  <sortState xmlns:xlrd2="http://schemas.microsoft.com/office/spreadsheetml/2017/richdata2" ref="A2:H439">
    <sortCondition ref="G1:G439"/>
  </sortState>
  <tableColumns count="8">
    <tableColumn id="1" xr3:uid="{1143BDA0-A5F5-4B56-9E56-08F63CC20125}" name="Seed"/>
    <tableColumn id="2" xr3:uid="{D5ED00FF-4263-4422-A431-A5BE63866370}" name="Genome" dataDxfId="33"/>
    <tableColumn id="3" xr3:uid="{C6AD4FDC-5514-4DAD-9DD2-7AA6C8F53CFF}" name="EA Fitness" dataDxfId="32"/>
    <tableColumn id="4" xr3:uid="{4A82D22E-AD9B-4AC4-9293-10ECC262AADD}" name="Benchmark mean accuracy" dataDxfId="31"/>
    <tableColumn id="5" xr3:uid="{6EBD3A3A-7BD8-44BF-9882-11754DB5F965}" name="Best Individual mean accuracy" dataDxfId="30"/>
    <tableColumn id="6" xr3:uid="{00555A6B-2866-4F1F-8DF6-CB309A2D34FE}" name="F value" dataDxfId="29"/>
    <tableColumn id="9" xr3:uid="{4B57C14D-B6AA-451E-AF42-C1B23B04DD4D}" name="Improvement/Deterioration" dataDxfId="28">
      <calculatedColumnFormula>Table2[[#This Row],[Best Individual mean accuracy]]-Table2[[#This Row],[Benchmark mean accuracy]]</calculatedColumnFormula>
    </tableColumn>
    <tableColumn id="7" xr3:uid="{577EFFB6-447B-4B74-B2E8-0A8F074AB957}" name="Has same error rate and is better" dataDxfId="27">
      <calculatedColumnFormula>IF(AND(Table2[[#This Row],[F value]]&lt;4.74,Table2[[#This Row],[Best Individual mean accuracy]]&gt;Table2[[#This Row],[Benchmark mean accuracy]]),"Yes","No")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5BFD5A-9578-416E-ABAD-81EC2896A287}" name="Table3" displayName="Table3" ref="A1:H417" totalsRowShown="0">
  <autoFilter ref="A1:H417" xr:uid="{ED5BFD5A-9578-416E-ABAD-81EC2896A287}"/>
  <sortState xmlns:xlrd2="http://schemas.microsoft.com/office/spreadsheetml/2017/richdata2" ref="A2:H417">
    <sortCondition ref="G1:G417"/>
  </sortState>
  <tableColumns count="8">
    <tableColumn id="1" xr3:uid="{9DAB8D05-F107-49D1-BF4A-96664BD58E45}" name="Seed"/>
    <tableColumn id="2" xr3:uid="{74AE9F83-8E53-42F8-9EF2-3FCD63C93C46}" name="Genome" dataDxfId="26"/>
    <tableColumn id="3" xr3:uid="{4720C7D5-78BE-4DA2-9B70-054E4930A8B5}" name="EA Fitness" dataDxfId="25"/>
    <tableColumn id="4" xr3:uid="{BFA126A7-8F7A-408F-B0F3-A29E1AB61F03}" name="Benchmark mean accuracy" dataDxfId="24"/>
    <tableColumn id="5" xr3:uid="{55EDB3BC-CDB3-4440-ADFF-388CD36CC0E1}" name="Best Individual mean accuracy" dataDxfId="23"/>
    <tableColumn id="6" xr3:uid="{B33C4156-20D3-431A-A08F-D389AA4ABB0D}" name="F value" dataDxfId="22"/>
    <tableColumn id="8" xr3:uid="{17AD8443-B32F-4413-B5AA-AF0C07FE8B98}" name="Improvement/Deterioration" dataDxfId="21">
      <calculatedColumnFormula>Table3[[#This Row],[Best Individual mean accuracy]]-Table3[[#This Row],[Benchmark mean accuracy]]</calculatedColumnFormula>
    </tableColumn>
    <tableColumn id="7" xr3:uid="{A862AD16-2267-4EFD-A451-33EA348EF81A}" name="Has same error rate and is better" dataDxfId="20">
      <calculatedColumnFormula>IF(AND(Table3[[#This Row],[F value]]&lt;4.74,Table3[[#This Row],[Best Individual mean accuracy]]&gt;Table3[[#This Row],[Benchmark mean accuracy]]),"Yes","No")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CD2D84-57BA-4C94-BF66-C09F6004E49E}" name="Table4" displayName="Table4" ref="A1:H49" totalsRowShown="0">
  <autoFilter ref="A1:H49" xr:uid="{65CD2D84-57BA-4C94-BF66-C09F6004E49E}"/>
  <sortState xmlns:xlrd2="http://schemas.microsoft.com/office/spreadsheetml/2017/richdata2" ref="A2:H49">
    <sortCondition ref="A1:A49"/>
  </sortState>
  <tableColumns count="8">
    <tableColumn id="1" xr3:uid="{BEE208D7-5ADA-442D-A42F-E85C4A714C2E}" name="Seed"/>
    <tableColumn id="2" xr3:uid="{3F62066E-EE9D-4CDC-8ADC-E614DA230D5E}" name="Genome" dataDxfId="19"/>
    <tableColumn id="6" xr3:uid="{CF7629E8-755E-421E-B702-17AF2F47F68B}" name="EA Fitness" dataDxfId="18"/>
    <tableColumn id="7" xr3:uid="{CEAF0D77-1D03-4759-A2FF-868D6A866BC9}" name="Benchmark mean accuracy" dataDxfId="17"/>
    <tableColumn id="8" xr3:uid="{FA4A43DB-CCD6-44B0-9D58-B3A7D5392C0F}" name="Best Individual mean accuracy" dataDxfId="16"/>
    <tableColumn id="9" xr3:uid="{1B20BA38-DF80-437F-8BDC-BCE62905903A}" name="F value" dataDxfId="15"/>
    <tableColumn id="4" xr3:uid="{3A5F4333-BB93-4DE9-A839-C9E1DD548F45}" name="Improvement/Deterioration" dataDxfId="14">
      <calculatedColumnFormula>Table4[[#This Row],[Best Individual mean accuracy]]-Table4[[#This Row],[Benchmark mean accuracy]]</calculatedColumnFormula>
    </tableColumn>
    <tableColumn id="3" xr3:uid="{D365DDBF-18E7-4666-9AF9-CF58F10F3788}" name="Has same error rate and is better" dataDxfId="13">
      <calculatedColumnFormula>IF(AND(Table4[[#This Row],[F value]]&lt;4.74,Table4[[#This Row],[Best Individual mean accuracy]]&gt;Table4[[#This Row],[Benchmark mean accuracy]]),"Yes","No")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184E6E-72EA-4450-AEEA-7D14E1D5E0D5}" name="Table5" displayName="Table5" ref="A1:H161" totalsRowShown="0">
  <autoFilter ref="A1:H161" xr:uid="{B6184E6E-72EA-4450-AEEA-7D14E1D5E0D5}"/>
  <sortState xmlns:xlrd2="http://schemas.microsoft.com/office/spreadsheetml/2017/richdata2" ref="A2:H161">
    <sortCondition ref="G1:G161"/>
  </sortState>
  <tableColumns count="8">
    <tableColumn id="1" xr3:uid="{E9FEF661-E8FE-4910-BEC0-17952153FF15}" name="Seed"/>
    <tableColumn id="2" xr3:uid="{1B60C4B7-D8CA-4208-A302-084FE61088AE}" name="Genome"/>
    <tableColumn id="3" xr3:uid="{37801C2B-C6D1-472C-AC4D-8DF406827EFB}" name="EA Fitness" dataDxfId="12"/>
    <tableColumn id="4" xr3:uid="{C22F59CB-86C2-409E-A53A-AE6F612B4AE5}" name="Benchmark mean accuracy" dataDxfId="11"/>
    <tableColumn id="5" xr3:uid="{A59AFBA8-3D9C-4191-8CB0-99BB129D45E3}" name="Best Individual mean accuracy" dataDxfId="10"/>
    <tableColumn id="6" xr3:uid="{4FF10E9E-830A-43C4-B2EA-2847CCA643CD}" name="F value" dataDxfId="9"/>
    <tableColumn id="8" xr3:uid="{B5D51DEC-24EB-437A-AE4C-B00104D35987}" name="Improvement/Deterioration" dataDxfId="8">
      <calculatedColumnFormula>Table5[[#This Row],[Best Individual mean accuracy]]-Table5[[#This Row],[Benchmark mean accuracy]]</calculatedColumnFormula>
    </tableColumn>
    <tableColumn id="7" xr3:uid="{FF53CEAB-2A56-4172-ADA1-8B9147DB1469}" name="Has same error rate and is better" dataDxfId="7">
      <calculatedColumnFormula>IF(AND(Table5[[#This Row],[F value]]&lt;4.74,Table5[[#This Row],[Best Individual mean accuracy]]&gt;Table5[[#This Row],[Benchmark mean accuracy]]),"Yes","No")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AC5EAA-6F9B-4991-9EE3-A0BE0CE4A016}" name="Table7" displayName="Table7" ref="A1:H68" totalsRowShown="0">
  <autoFilter ref="A1:H68" xr:uid="{12AC5EAA-6F9B-4991-9EE3-A0BE0CE4A016}"/>
  <sortState xmlns:xlrd2="http://schemas.microsoft.com/office/spreadsheetml/2017/richdata2" ref="A2:H68">
    <sortCondition ref="A1:A68"/>
  </sortState>
  <tableColumns count="8">
    <tableColumn id="1" xr3:uid="{C28D0E53-BCF5-44E1-BD94-AD57F451276C}" name="Seed"/>
    <tableColumn id="2" xr3:uid="{66E27E41-9807-4CAA-BD88-438B53BD1986}" name="Genome" dataDxfId="6"/>
    <tableColumn id="3" xr3:uid="{90247B74-1DA1-4C8E-936D-0F603008A824}" name="EA Fitness" dataDxfId="5"/>
    <tableColumn id="4" xr3:uid="{B5059BBE-B3F7-44A1-B840-9F83D4FFD648}" name="Benchmark mean accuracy" dataDxfId="4"/>
    <tableColumn id="5" xr3:uid="{43C8C6C0-3C93-48F5-92F1-E9B0B4AB8D9A}" name="Best Individual mean accuracy" dataDxfId="3"/>
    <tableColumn id="6" xr3:uid="{66A6F2FF-D131-4C17-B61F-F5FC8D21BCA1}" name="F value" dataDxfId="2"/>
    <tableColumn id="8" xr3:uid="{856F4398-9B54-49BE-B977-FDA497568352}" name="Improvement/Deterioration" dataDxfId="1">
      <calculatedColumnFormula>Table7[[#This Row],[Best Individual mean accuracy]]-Table7[[#This Row],[Benchmark mean accuracy]]</calculatedColumnFormula>
    </tableColumn>
    <tableColumn id="7" xr3:uid="{CBF756AF-F7BB-409D-B392-688CE5CDD40C}" name="Has same error rate and is better" dataDxfId="0">
      <calculatedColumnFormula>IF(AND(Table7[[#This Row],[F value]]&lt;4.74,Table7[[#This Row],[Best Individual mean accuracy]]&gt;Table7[[#This Row],[Benchmark mean accuracy]]),"Yes","No")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0EDD-6F04-4745-8A3E-8D43708D9864}">
  <dimension ref="A1:T92"/>
  <sheetViews>
    <sheetView tabSelected="1" topLeftCell="K1" workbookViewId="0">
      <selection activeCell="J19" sqref="J19"/>
    </sheetView>
  </sheetViews>
  <sheetFormatPr defaultRowHeight="14.4" x14ac:dyDescent="0.55000000000000004"/>
  <cols>
    <col min="2" max="2" width="9.26171875" customWidth="1"/>
    <col min="3" max="3" width="11.1015625" style="4" bestFit="1" customWidth="1"/>
    <col min="4" max="4" width="24.578125" style="3" bestFit="1" customWidth="1"/>
    <col min="5" max="5" width="27.5234375" style="3" bestFit="1" customWidth="1"/>
    <col min="6" max="6" width="8.62890625" style="4" bestFit="1" customWidth="1"/>
    <col min="7" max="7" width="26.05078125" style="6" bestFit="1" customWidth="1"/>
    <col min="8" max="8" width="29.734375" bestFit="1" customWidth="1"/>
    <col min="10" max="10" width="25.734375" bestFit="1" customWidth="1"/>
    <col min="13" max="13" width="16.9453125" bestFit="1" customWidth="1"/>
  </cols>
  <sheetData>
    <row r="1" spans="1:20" x14ac:dyDescent="0.55000000000000004">
      <c r="A1" t="s">
        <v>5</v>
      </c>
      <c r="B1" t="s">
        <v>0</v>
      </c>
      <c r="C1" s="4" t="s">
        <v>1</v>
      </c>
      <c r="D1" s="3" t="s">
        <v>2</v>
      </c>
      <c r="E1" s="3" t="s">
        <v>3</v>
      </c>
      <c r="F1" s="4" t="s">
        <v>4</v>
      </c>
      <c r="G1" s="6" t="s">
        <v>9</v>
      </c>
      <c r="H1" t="s">
        <v>6</v>
      </c>
    </row>
    <row r="2" spans="1:20" x14ac:dyDescent="0.55000000000000004">
      <c r="A2">
        <v>10</v>
      </c>
      <c r="B2" s="1" t="s">
        <v>1143</v>
      </c>
      <c r="C2">
        <v>0.61538461538461497</v>
      </c>
      <c r="D2">
        <v>74.615384615384599</v>
      </c>
      <c r="E2">
        <v>61.730769230769198</v>
      </c>
      <c r="F2">
        <v>3.4633620689655098</v>
      </c>
      <c r="G2" s="6">
        <f>Table1[[#This Row],[Best Individual mean accuracy]]-Table1[[#This Row],[Benchmark mean accuracy]]</f>
        <v>-12.884615384615401</v>
      </c>
      <c r="H2" t="str">
        <f>IF(AND(Table1[[#This Row],[F value]]&lt;4.74,Table1[[#This Row],[Best Individual mean accuracy]]&gt;Table1[[#This Row],[Benchmark mean accuracy]]),"Yes","No")</f>
        <v>No</v>
      </c>
      <c r="J2" t="s">
        <v>7</v>
      </c>
      <c r="K2">
        <f>COUNT(Table1[Best Individual mean accuracy])</f>
        <v>91</v>
      </c>
    </row>
    <row r="3" spans="1:20" x14ac:dyDescent="0.55000000000000004">
      <c r="A3">
        <v>175</v>
      </c>
      <c r="B3" s="1" t="s">
        <v>1149</v>
      </c>
      <c r="C3">
        <v>0.88461538461538403</v>
      </c>
      <c r="D3">
        <v>69.903846153846104</v>
      </c>
      <c r="E3">
        <v>62.403846153846096</v>
      </c>
      <c r="F3">
        <v>1.2405470635559099</v>
      </c>
      <c r="G3" s="6">
        <f>Table1[[#This Row],[Best Individual mean accuracy]]-Table1[[#This Row],[Benchmark mean accuracy]]</f>
        <v>-7.5000000000000071</v>
      </c>
      <c r="H3" t="str">
        <f>IF(AND(Table1[[#This Row],[F value]]&lt;4.74,Table1[[#This Row],[Best Individual mean accuracy]]&gt;Table1[[#This Row],[Benchmark mean accuracy]]),"Yes","No")</f>
        <v>No</v>
      </c>
      <c r="J3" t="s">
        <v>8</v>
      </c>
      <c r="K3" s="2">
        <f>COUNTIF(Table1[Has same error rate and is better],"=Yes")/K2</f>
        <v>0</v>
      </c>
    </row>
    <row r="4" spans="1:20" x14ac:dyDescent="0.55000000000000004">
      <c r="A4">
        <v>175</v>
      </c>
      <c r="B4" s="1" t="s">
        <v>1182</v>
      </c>
      <c r="C4">
        <v>0.88461538461538403</v>
      </c>
      <c r="D4">
        <v>74.134615384615302</v>
      </c>
      <c r="E4">
        <v>65.961538461538396</v>
      </c>
      <c r="F4">
        <v>2.0284167794316601</v>
      </c>
      <c r="G4" s="6">
        <f>Table1[[#This Row],[Best Individual mean accuracy]]-Table1[[#This Row],[Benchmark mean accuracy]]</f>
        <v>-8.1730769230769056</v>
      </c>
      <c r="H4" s="5" t="str">
        <f>IF(AND(Table1[[#This Row],[F value]]&lt;4.74,Table1[[#This Row],[Best Individual mean accuracy]]&gt;Table1[[#This Row],[Benchmark mean accuracy]]),"Yes","No")</f>
        <v>No</v>
      </c>
    </row>
    <row r="5" spans="1:20" x14ac:dyDescent="0.55000000000000004">
      <c r="A5">
        <v>175</v>
      </c>
      <c r="B5" s="1" t="s">
        <v>1160</v>
      </c>
      <c r="C5">
        <v>0.88461538461538403</v>
      </c>
      <c r="D5">
        <v>71.538461538461505</v>
      </c>
      <c r="E5">
        <v>62.788461538461497</v>
      </c>
      <c r="F5">
        <v>0.76755447941888599</v>
      </c>
      <c r="G5" s="6">
        <f>Table1[[#This Row],[Best Individual mean accuracy]]-Table1[[#This Row],[Benchmark mean accuracy]]</f>
        <v>-8.7500000000000071</v>
      </c>
      <c r="H5" s="5" t="str">
        <f>IF(AND(Table1[[#This Row],[F value]]&lt;4.74,Table1[[#This Row],[Best Individual mean accuracy]]&gt;Table1[[#This Row],[Benchmark mean accuracy]]),"Yes","No")</f>
        <v>No</v>
      </c>
      <c r="J5" t="s">
        <v>10</v>
      </c>
      <c r="K5">
        <f>_xlfn.MAXIFS(Table1[Improvement/Deterioration],Table1[F value],"&lt;4.74")</f>
        <v>-7.5000000000000071</v>
      </c>
    </row>
    <row r="6" spans="1:20" x14ac:dyDescent="0.55000000000000004">
      <c r="A6">
        <v>175</v>
      </c>
      <c r="B6" s="1" t="s">
        <v>1151</v>
      </c>
      <c r="C6">
        <v>0.88461538461538403</v>
      </c>
      <c r="D6">
        <v>73.846153846153797</v>
      </c>
      <c r="E6">
        <v>64.423076923076906</v>
      </c>
      <c r="F6">
        <v>12.824561403508699</v>
      </c>
      <c r="G6" s="6">
        <f>Table1[[#This Row],[Best Individual mean accuracy]]-Table1[[#This Row],[Benchmark mean accuracy]]</f>
        <v>-9.4230769230768914</v>
      </c>
      <c r="H6" t="str">
        <f>IF(AND(Table1[[#This Row],[F value]]&lt;4.74,Table1[[#This Row],[Best Individual mean accuracy]]&gt;Table1[[#This Row],[Benchmark mean accuracy]]),"Yes","No")</f>
        <v>No</v>
      </c>
      <c r="J6" t="s">
        <v>11</v>
      </c>
      <c r="K6">
        <f>_xlfn.MINIFS(Table1[Improvement/Deterioration],Table1[F value],"&lt;4.74")</f>
        <v>-22.211538461538403</v>
      </c>
    </row>
    <row r="7" spans="1:20" x14ac:dyDescent="0.55000000000000004">
      <c r="A7">
        <v>175</v>
      </c>
      <c r="B7" s="1" t="s">
        <v>1209</v>
      </c>
      <c r="C7">
        <v>0.88461538461538403</v>
      </c>
      <c r="D7">
        <v>72.403846153846104</v>
      </c>
      <c r="E7">
        <v>62.019230769230703</v>
      </c>
      <c r="F7">
        <v>1.3611793611793599</v>
      </c>
      <c r="G7" s="6">
        <f>Table1[[#This Row],[Best Individual mean accuracy]]-Table1[[#This Row],[Benchmark mean accuracy]]</f>
        <v>-10.384615384615401</v>
      </c>
      <c r="H7" s="5" t="str">
        <f>IF(AND(Table1[[#This Row],[F value]]&lt;4.74,Table1[[#This Row],[Best Individual mean accuracy]]&gt;Table1[[#This Row],[Benchmark mean accuracy]]),"Yes","No")</f>
        <v>No</v>
      </c>
    </row>
    <row r="8" spans="1:20" x14ac:dyDescent="0.55000000000000004">
      <c r="A8">
        <v>175</v>
      </c>
      <c r="B8" s="1" t="s">
        <v>1201</v>
      </c>
      <c r="C8">
        <v>0.88461538461538403</v>
      </c>
      <c r="D8">
        <v>73.365384615384599</v>
      </c>
      <c r="E8">
        <v>62.019230769230703</v>
      </c>
      <c r="F8">
        <v>8.1102941176470598</v>
      </c>
      <c r="G8" s="6">
        <f>Table1[[#This Row],[Best Individual mean accuracy]]-Table1[[#This Row],[Benchmark mean accuracy]]</f>
        <v>-11.346153846153896</v>
      </c>
      <c r="H8" s="5" t="str">
        <f>IF(AND(Table1[[#This Row],[F value]]&lt;4.74,Table1[[#This Row],[Best Individual mean accuracy]]&gt;Table1[[#This Row],[Benchmark mean accuracy]]),"Yes","No")</f>
        <v>No</v>
      </c>
      <c r="J8" t="s">
        <v>12</v>
      </c>
      <c r="K8" t="e">
        <f>AVERAGEIFS(Table1[Improvement/Deterioration],Table1[Improvement/Deterioration],"&gt;0",Table1[F value],"&lt;4.74")</f>
        <v>#DIV/0!</v>
      </c>
    </row>
    <row r="9" spans="1:20" x14ac:dyDescent="0.55000000000000004">
      <c r="A9">
        <v>175</v>
      </c>
      <c r="B9" s="1" t="s">
        <v>1180</v>
      </c>
      <c r="C9">
        <v>0.88461538461538403</v>
      </c>
      <c r="D9">
        <v>72.5</v>
      </c>
      <c r="E9">
        <v>59.230769230769198</v>
      </c>
      <c r="F9">
        <v>11.747826086956501</v>
      </c>
      <c r="G9" s="6">
        <f>Table1[[#This Row],[Best Individual mean accuracy]]-Table1[[#This Row],[Benchmark mean accuracy]]</f>
        <v>-13.269230769230802</v>
      </c>
      <c r="H9" s="5" t="str">
        <f>IF(AND(Table1[[#This Row],[F value]]&lt;4.74,Table1[[#This Row],[Best Individual mean accuracy]]&gt;Table1[[#This Row],[Benchmark mean accuracy]]),"Yes","No")</f>
        <v>No</v>
      </c>
      <c r="J9" t="s">
        <v>13</v>
      </c>
      <c r="K9">
        <f>AVERAGEIFS(Table1[Improvement/Deterioration],Table1[Improvement/Deterioration],"&lt;0",Table1[F value],"&lt;4.74")</f>
        <v>-15.606112637362653</v>
      </c>
    </row>
    <row r="10" spans="1:20" x14ac:dyDescent="0.55000000000000004">
      <c r="A10">
        <v>175</v>
      </c>
      <c r="B10" s="1" t="s">
        <v>1145</v>
      </c>
      <c r="C10">
        <v>0.88461538461538403</v>
      </c>
      <c r="D10">
        <v>74.807692307692193</v>
      </c>
      <c r="E10">
        <v>61.057692307692299</v>
      </c>
      <c r="F10">
        <v>3.3923337091319001</v>
      </c>
      <c r="G10" s="6">
        <f>Table1[[#This Row],[Best Individual mean accuracy]]-Table1[[#This Row],[Benchmark mean accuracy]]</f>
        <v>-13.749999999999893</v>
      </c>
      <c r="H10" t="str">
        <f>IF(AND(Table1[[#This Row],[F value]]&lt;4.74,Table1[[#This Row],[Best Individual mean accuracy]]&gt;Table1[[#This Row],[Benchmark mean accuracy]]),"Yes","No")</f>
        <v>No</v>
      </c>
    </row>
    <row r="11" spans="1:20" x14ac:dyDescent="0.55000000000000004">
      <c r="A11">
        <v>175</v>
      </c>
      <c r="B11" s="1" t="s">
        <v>1165</v>
      </c>
      <c r="C11">
        <v>0.88461538461538403</v>
      </c>
      <c r="D11">
        <v>75</v>
      </c>
      <c r="E11">
        <v>61.25</v>
      </c>
      <c r="F11">
        <v>3.4378698224852</v>
      </c>
      <c r="G11" s="6">
        <f>Table1[[#This Row],[Best Individual mean accuracy]]-Table1[[#This Row],[Benchmark mean accuracy]]</f>
        <v>-13.75</v>
      </c>
      <c r="H11" s="5" t="str">
        <f>IF(AND(Table1[[#This Row],[F value]]&lt;4.74,Table1[[#This Row],[Best Individual mean accuracy]]&gt;Table1[[#This Row],[Benchmark mean accuracy]]),"Yes","No")</f>
        <v>No</v>
      </c>
      <c r="J11" t="s">
        <v>1234</v>
      </c>
      <c r="K11">
        <f>AVERAGE(Table1[Benchmark mean accuracy])</f>
        <v>74.973584108199461</v>
      </c>
    </row>
    <row r="12" spans="1:20" x14ac:dyDescent="0.55000000000000004">
      <c r="A12">
        <v>175</v>
      </c>
      <c r="B12" s="1" t="s">
        <v>1199</v>
      </c>
      <c r="C12">
        <v>0.88461538461538403</v>
      </c>
      <c r="D12">
        <v>72.980769230769198</v>
      </c>
      <c r="E12">
        <v>59.134615384615302</v>
      </c>
      <c r="F12">
        <v>1.63125548726953</v>
      </c>
      <c r="G12" s="6">
        <f>Table1[[#This Row],[Best Individual mean accuracy]]-Table1[[#This Row],[Benchmark mean accuracy]]</f>
        <v>-13.846153846153896</v>
      </c>
      <c r="H12" s="5" t="str">
        <f>IF(AND(Table1[[#This Row],[F value]]&lt;4.74,Table1[[#This Row],[Best Individual mean accuracy]]&gt;Table1[[#This Row],[Benchmark mean accuracy]]),"Yes","No")</f>
        <v>No</v>
      </c>
    </row>
    <row r="13" spans="1:20" x14ac:dyDescent="0.55000000000000004">
      <c r="A13">
        <v>175</v>
      </c>
      <c r="B13" s="1" t="s">
        <v>1198</v>
      </c>
      <c r="C13">
        <v>0.88461538461538403</v>
      </c>
      <c r="D13">
        <v>74.038461538461505</v>
      </c>
      <c r="E13">
        <v>60.192307692307601</v>
      </c>
      <c r="F13">
        <v>4.6176470588235201</v>
      </c>
      <c r="G13" s="6">
        <f>Table1[[#This Row],[Best Individual mean accuracy]]-Table1[[#This Row],[Benchmark mean accuracy]]</f>
        <v>-13.846153846153904</v>
      </c>
      <c r="H13" s="5" t="str">
        <f>IF(AND(Table1[[#This Row],[F value]]&lt;4.74,Table1[[#This Row],[Best Individual mean accuracy]]&gt;Table1[[#This Row],[Benchmark mean accuracy]]),"Yes","No")</f>
        <v>No</v>
      </c>
      <c r="J13" t="s">
        <v>1235</v>
      </c>
      <c r="K13" s="2">
        <f>(COUNTIF(Table1[F value],"&lt;4.74"))/COUNT(Table1[F value])</f>
        <v>0.61538461538461542</v>
      </c>
    </row>
    <row r="14" spans="1:20" x14ac:dyDescent="0.55000000000000004">
      <c r="A14">
        <v>175</v>
      </c>
      <c r="B14" s="1" t="s">
        <v>1188</v>
      </c>
      <c r="C14">
        <v>0.88461538461538403</v>
      </c>
      <c r="D14">
        <v>74.903846153846104</v>
      </c>
      <c r="E14">
        <v>60.961538461538403</v>
      </c>
      <c r="F14">
        <v>1.9833444370419699</v>
      </c>
      <c r="G14" s="6">
        <f>Table1[[#This Row],[Best Individual mean accuracy]]-Table1[[#This Row],[Benchmark mean accuracy]]</f>
        <v>-13.942307692307701</v>
      </c>
      <c r="H14" s="5" t="str">
        <f>IF(AND(Table1[[#This Row],[F value]]&lt;4.74,Table1[[#This Row],[Best Individual mean accuracy]]&gt;Table1[[#This Row],[Benchmark mean accuracy]]),"Yes","No")</f>
        <v>No</v>
      </c>
      <c r="J14" t="s">
        <v>5</v>
      </c>
      <c r="K14" t="s">
        <v>1236</v>
      </c>
      <c r="L14" t="s">
        <v>1237</v>
      </c>
      <c r="M14" t="s">
        <v>1244</v>
      </c>
      <c r="N14" t="s">
        <v>1238</v>
      </c>
      <c r="O14" t="s">
        <v>1239</v>
      </c>
      <c r="P14" t="s">
        <v>1240</v>
      </c>
      <c r="Q14" t="s">
        <v>1241</v>
      </c>
      <c r="S14" t="s">
        <v>1245</v>
      </c>
    </row>
    <row r="15" spans="1:20" x14ac:dyDescent="0.55000000000000004">
      <c r="A15">
        <v>175</v>
      </c>
      <c r="B15" s="1" t="s">
        <v>1190</v>
      </c>
      <c r="C15">
        <v>0.88461538461538403</v>
      </c>
      <c r="D15">
        <v>75</v>
      </c>
      <c r="E15">
        <v>61.057692307692299</v>
      </c>
      <c r="F15">
        <v>1.94596397598398</v>
      </c>
      <c r="G15" s="6">
        <f>Table1[[#This Row],[Best Individual mean accuracy]]-Table1[[#This Row],[Benchmark mean accuracy]]</f>
        <v>-13.942307692307701</v>
      </c>
      <c r="H15" s="5" t="str">
        <f>IF(AND(Table1[[#This Row],[F value]]&lt;4.74,Table1[[#This Row],[Best Individual mean accuracy]]&gt;Table1[[#This Row],[Benchmark mean accuracy]]),"Yes","No")</f>
        <v>No</v>
      </c>
      <c r="J15">
        <v>10</v>
      </c>
      <c r="K15" s="7">
        <f>IFERROR(COUNTIFS(Table1[Has same error rate and is better],"=Yes",Table1[Seed],J15)/COUNTIFS(Table1[Seed],J15,Table1[F value],"&lt;4.74"),0)</f>
        <v>0</v>
      </c>
      <c r="L15">
        <f>COUNTIF(Table1[Seed],J15)</f>
        <v>1</v>
      </c>
      <c r="M15" s="2">
        <f>(COUNTIFS(Table1[F value],"&lt;4.74",Table1[Seed],J15))/COUNTIF(Table1[Seed],J15)</f>
        <v>1</v>
      </c>
      <c r="N15">
        <f>COUNTIFS(Table1[Has same error rate and is better],"=Yes",Table1[Seed],J15)</f>
        <v>0</v>
      </c>
      <c r="O15">
        <f>IFERROR(AVERAGEIFS(Table1[Improvement/Deterioration],Table1[Improvement/Deterioration],"&gt;0",Table1[F value],"&lt;4.74",Table1[Seed],J15),0)</f>
        <v>0</v>
      </c>
      <c r="P15">
        <f>IFERROR(AVERAGEIFS(Table1[Improvement/Deterioration],Table1[Improvement/Deterioration],"&lt;=0",Table1[F value],"&lt;4.74",Table1[Seed],J15),0)</f>
        <v>-12.884615384615401</v>
      </c>
      <c r="Q15">
        <f>AVERAGEIFS(Table1[Benchmark mean accuracy],Table1[Seed],J15,Table1[F value],"&lt;4.74")</f>
        <v>74.615384615384599</v>
      </c>
      <c r="R15">
        <f>AVERAGEIFS(Table1[Best Individual mean accuracy],Table1[Seed],J15,Table1[F value],"&lt;4.74")</f>
        <v>61.730769230769198</v>
      </c>
      <c r="S15" s="3">
        <f>(K15*O15+(1-K15)*P15)*M15</f>
        <v>-12.884615384615401</v>
      </c>
      <c r="T15">
        <f>(R15-Q15)*M15</f>
        <v>-12.884615384615401</v>
      </c>
    </row>
    <row r="16" spans="1:20" x14ac:dyDescent="0.55000000000000004">
      <c r="A16">
        <v>175</v>
      </c>
      <c r="B16" s="1" t="s">
        <v>1189</v>
      </c>
      <c r="C16">
        <v>0.88461538461538403</v>
      </c>
      <c r="D16">
        <v>70.288461538461505</v>
      </c>
      <c r="E16">
        <v>56.25</v>
      </c>
      <c r="F16">
        <v>3.9999999999999898</v>
      </c>
      <c r="G16" s="6">
        <f>Table1[[#This Row],[Best Individual mean accuracy]]-Table1[[#This Row],[Benchmark mean accuracy]]</f>
        <v>-14.038461538461505</v>
      </c>
      <c r="H16" s="5" t="str">
        <f>IF(AND(Table1[[#This Row],[F value]]&lt;4.74,Table1[[#This Row],[Best Individual mean accuracy]]&gt;Table1[[#This Row],[Benchmark mean accuracy]]),"Yes","No")</f>
        <v>No</v>
      </c>
      <c r="J16">
        <v>175</v>
      </c>
      <c r="K16" s="7">
        <f>IFERROR(COUNTIFS(Table1[Has same error rate and is better],"=Yes",Table1[Seed],J16)/COUNTIFS(Table1[Seed],J16,Table1[F value],"&lt;4.74"),0)</f>
        <v>0</v>
      </c>
      <c r="L16">
        <f>COUNTIF(Table1[Seed],J16)</f>
        <v>67</v>
      </c>
      <c r="M16" s="2">
        <f>(COUNTIFS(Table1[F value],"&lt;4.74",Table1[Seed],J16))/COUNTIF(Table1[Seed],J16)</f>
        <v>0.53731343283582089</v>
      </c>
      <c r="N16">
        <f>COUNTIFS(Table1[Has same error rate and is better],"=Yes",Table1[Seed],J16)</f>
        <v>0</v>
      </c>
      <c r="O16">
        <f>IFERROR(AVERAGEIFS(Table1[Improvement/Deterioration],Table1[Improvement/Deterioration],"&gt;0",Table1[F value],"&lt;4.74",Table1[Seed],J16),0)</f>
        <v>0</v>
      </c>
      <c r="P16">
        <f>IFERROR(AVERAGEIFS(Table1[Improvement/Deterioration],Table1[Improvement/Deterioration],"&lt;=0",Table1[F value],"&lt;4.74",Table1[Seed],J16),0)</f>
        <v>-15.616987179487191</v>
      </c>
      <c r="Q16">
        <f>AVERAGEIFS(Table1[Benchmark mean accuracy],Table1[Seed],J16,Table1[F value],"&lt;4.74")</f>
        <v>74.401709401709354</v>
      </c>
      <c r="R16">
        <f>AVERAGEIFS(Table1[Best Individual mean accuracy],Table1[Seed],J16,Table1[F value],"&lt;4.74")</f>
        <v>58.784722222222186</v>
      </c>
      <c r="S16" s="3">
        <f t="shared" ref="S16:S24" si="0">(K16*O16+(1-K16)*P16)*M16</f>
        <v>-8.3912169919632671</v>
      </c>
      <c r="T16">
        <f t="shared" ref="T16:T24" si="1">(R16-Q16)*M16</f>
        <v>-8.3912169919632547</v>
      </c>
    </row>
    <row r="17" spans="1:20" x14ac:dyDescent="0.55000000000000004">
      <c r="A17">
        <v>175</v>
      </c>
      <c r="B17" s="1" t="s">
        <v>1153</v>
      </c>
      <c r="C17">
        <v>0.88461538461538403</v>
      </c>
      <c r="D17">
        <v>74.038461538461505</v>
      </c>
      <c r="E17">
        <v>59.8076923076922</v>
      </c>
      <c r="F17">
        <v>1.78381046396841</v>
      </c>
      <c r="G17" s="6">
        <f>Table1[[#This Row],[Best Individual mean accuracy]]-Table1[[#This Row],[Benchmark mean accuracy]]</f>
        <v>-14.230769230769305</v>
      </c>
      <c r="H17" t="str">
        <f>IF(AND(Table1[[#This Row],[F value]]&lt;4.74,Table1[[#This Row],[Best Individual mean accuracy]]&gt;Table1[[#This Row],[Benchmark mean accuracy]]),"Yes","No")</f>
        <v>No</v>
      </c>
      <c r="J17">
        <v>247</v>
      </c>
      <c r="K17" s="7">
        <f>IFERROR(COUNTIFS(Table1[Has same error rate and is better],"=Yes",Table1[Seed],J17)/COUNTIFS(Table1[Seed],J17,Table1[F value],"&lt;4.74"),0)</f>
        <v>0</v>
      </c>
      <c r="L17">
        <f>COUNTIF(Table1[Seed],J17)</f>
        <v>1</v>
      </c>
      <c r="M17" s="2">
        <f>(COUNTIFS(Table1[F value],"&lt;4.74",Table1[Seed],J17))/COUNTIF(Table1[Seed],J17)</f>
        <v>0</v>
      </c>
      <c r="N17">
        <f>COUNTIFS(Table1[Has same error rate and is better],"=Yes",Table1[Seed],J17)</f>
        <v>0</v>
      </c>
      <c r="O17">
        <f>IFERROR(AVERAGEIFS(Table1[Improvement/Deterioration],Table1[Improvement/Deterioration],"&gt;0",Table1[F value],"&lt;4.74",Table1[Seed],J17),0)</f>
        <v>0</v>
      </c>
      <c r="P17">
        <f>IFERROR(AVERAGEIFS(Table1[Improvement/Deterioration],Table1[Improvement/Deterioration],"&lt;=0",Table1[F value],"&lt;4.74",Table1[Seed],J17),0)</f>
        <v>0</v>
      </c>
      <c r="Q17" t="e">
        <f>AVERAGEIFS(Table1[Benchmark mean accuracy],Table1[Seed],J17,Table1[F value],"&lt;4.74")</f>
        <v>#DIV/0!</v>
      </c>
      <c r="R17" t="e">
        <f>AVERAGEIFS(Table1[Best Individual mean accuracy],Table1[Seed],J17,Table1[F value],"&lt;4.74")</f>
        <v>#DIV/0!</v>
      </c>
      <c r="S17" s="3">
        <f t="shared" si="0"/>
        <v>0</v>
      </c>
      <c r="T17" t="e">
        <f t="shared" si="1"/>
        <v>#DIV/0!</v>
      </c>
    </row>
    <row r="18" spans="1:20" x14ac:dyDescent="0.55000000000000004">
      <c r="A18">
        <v>175</v>
      </c>
      <c r="B18" s="1" t="s">
        <v>1163</v>
      </c>
      <c r="C18">
        <v>0.88461538461538403</v>
      </c>
      <c r="D18">
        <v>75.480769230769198</v>
      </c>
      <c r="E18">
        <v>60.769230769230703</v>
      </c>
      <c r="F18">
        <v>4.1416058394160498</v>
      </c>
      <c r="G18" s="6">
        <f>Table1[[#This Row],[Best Individual mean accuracy]]-Table1[[#This Row],[Benchmark mean accuracy]]</f>
        <v>-14.711538461538495</v>
      </c>
      <c r="H18" s="5" t="str">
        <f>IF(AND(Table1[[#This Row],[F value]]&lt;4.74,Table1[[#This Row],[Best Individual mean accuracy]]&gt;Table1[[#This Row],[Benchmark mean accuracy]]),"Yes","No")</f>
        <v>No</v>
      </c>
      <c r="J18">
        <v>300</v>
      </c>
      <c r="K18" s="7">
        <f>IFERROR(COUNTIFS(Table1[Has same error rate and is better],"=Yes",Table1[Seed],J18)/COUNTIFS(Table1[Seed],J18,Table1[F value],"&lt;4.74"),0)</f>
        <v>0</v>
      </c>
      <c r="L18">
        <f>COUNTIF(Table1[Seed],J18)</f>
        <v>2</v>
      </c>
      <c r="M18" s="2">
        <f>(COUNTIFS(Table1[F value],"&lt;4.74",Table1[Seed],J18))/COUNTIF(Table1[Seed],J18)</f>
        <v>1</v>
      </c>
      <c r="N18">
        <f>COUNTIFS(Table1[Has same error rate and is better],"=Yes",Table1[Seed],J18)</f>
        <v>0</v>
      </c>
      <c r="O18">
        <f>IFERROR(AVERAGEIFS(Table1[Improvement/Deterioration],Table1[Improvement/Deterioration],"&gt;0",Table1[F value],"&lt;4.74",Table1[Seed],J18),0)</f>
        <v>0</v>
      </c>
      <c r="P18">
        <f>IFERROR(AVERAGEIFS(Table1[Improvement/Deterioration],Table1[Improvement/Deterioration],"&lt;=0",Table1[F value],"&lt;4.74",Table1[Seed],J18),0)</f>
        <v>-19.903846153846104</v>
      </c>
      <c r="Q18">
        <f>AVERAGEIFS(Table1[Benchmark mean accuracy],Table1[Seed],J18,Table1[F value],"&lt;4.74")</f>
        <v>74.519230769230703</v>
      </c>
      <c r="R18">
        <f>AVERAGEIFS(Table1[Best Individual mean accuracy],Table1[Seed],J18,Table1[F value],"&lt;4.74")</f>
        <v>54.615384615384599</v>
      </c>
      <c r="S18" s="3">
        <f t="shared" si="0"/>
        <v>-19.903846153846104</v>
      </c>
      <c r="T18">
        <f t="shared" si="1"/>
        <v>-19.903846153846104</v>
      </c>
    </row>
    <row r="19" spans="1:20" x14ac:dyDescent="0.55000000000000004">
      <c r="A19">
        <v>175</v>
      </c>
      <c r="B19" s="1" t="s">
        <v>1210</v>
      </c>
      <c r="C19">
        <v>0.88461538461538403</v>
      </c>
      <c r="D19">
        <v>73.653846153846104</v>
      </c>
      <c r="E19">
        <v>58.942307692307601</v>
      </c>
      <c r="F19">
        <v>4.5888111888111798</v>
      </c>
      <c r="G19" s="6">
        <f>Table1[[#This Row],[Best Individual mean accuracy]]-Table1[[#This Row],[Benchmark mean accuracy]]</f>
        <v>-14.711538461538503</v>
      </c>
      <c r="H19" s="5" t="str">
        <f>IF(AND(Table1[[#This Row],[F value]]&lt;4.74,Table1[[#This Row],[Best Individual mean accuracy]]&gt;Table1[[#This Row],[Benchmark mean accuracy]]),"Yes","No")</f>
        <v>No</v>
      </c>
      <c r="J19">
        <v>465</v>
      </c>
      <c r="K19" s="7">
        <f>IFERROR(COUNTIFS(Table1[Has same error rate and is better],"=Yes",Table1[Seed],J19)/COUNTIFS(Table1[Seed],J19,Table1[F value],"&lt;4.74"),0)</f>
        <v>0</v>
      </c>
      <c r="L19">
        <f>COUNTIF(Table1[Seed],J19)</f>
        <v>2</v>
      </c>
      <c r="M19" s="2">
        <f>(COUNTIFS(Table1[F value],"&lt;4.74",Table1[Seed],J19))/COUNTIF(Table1[Seed],J19)</f>
        <v>1</v>
      </c>
      <c r="N19">
        <f>COUNTIFS(Table1[Has same error rate and is better],"=Yes",Table1[Seed],J19)</f>
        <v>0</v>
      </c>
      <c r="O19">
        <f>IFERROR(AVERAGEIFS(Table1[Improvement/Deterioration],Table1[Improvement/Deterioration],"&gt;0",Table1[F value],"&lt;4.74",Table1[Seed],J19),0)</f>
        <v>0</v>
      </c>
      <c r="P19">
        <f>IFERROR(AVERAGEIFS(Table1[Improvement/Deterioration],Table1[Improvement/Deterioration],"&lt;=0",Table1[F value],"&lt;4.74",Table1[Seed],J19),0)</f>
        <v>-20.721153846153847</v>
      </c>
      <c r="Q19">
        <f>AVERAGEIFS(Table1[Benchmark mean accuracy],Table1[Seed],J19,Table1[F value],"&lt;4.74")</f>
        <v>75.769230769230745</v>
      </c>
      <c r="R19">
        <f>AVERAGEIFS(Table1[Best Individual mean accuracy],Table1[Seed],J19,Table1[F value],"&lt;4.74")</f>
        <v>55.048076923076898</v>
      </c>
      <c r="S19" s="3">
        <f t="shared" si="0"/>
        <v>-20.721153846153847</v>
      </c>
      <c r="T19">
        <f t="shared" si="1"/>
        <v>-20.721153846153847</v>
      </c>
    </row>
    <row r="20" spans="1:20" x14ac:dyDescent="0.55000000000000004">
      <c r="A20">
        <v>175</v>
      </c>
      <c r="B20" s="1" t="s">
        <v>1206</v>
      </c>
      <c r="C20">
        <v>0.88461538461538403</v>
      </c>
      <c r="D20">
        <v>73.75</v>
      </c>
      <c r="E20">
        <v>58.942307692307701</v>
      </c>
      <c r="F20">
        <v>14.106194690265401</v>
      </c>
      <c r="G20" s="6">
        <f>Table1[[#This Row],[Best Individual mean accuracy]]-Table1[[#This Row],[Benchmark mean accuracy]]</f>
        <v>-14.807692307692299</v>
      </c>
      <c r="H20" s="5" t="str">
        <f>IF(AND(Table1[[#This Row],[F value]]&lt;4.74,Table1[[#This Row],[Best Individual mean accuracy]]&gt;Table1[[#This Row],[Benchmark mean accuracy]]),"Yes","No")</f>
        <v>No</v>
      </c>
      <c r="J20">
        <v>574</v>
      </c>
      <c r="K20" s="7">
        <f>IFERROR(COUNTIFS(Table1[Has same error rate and is better],"=Yes",Table1[Seed],J20)/COUNTIFS(Table1[Seed],J20,Table1[F value],"&lt;4.74"),0)</f>
        <v>0</v>
      </c>
      <c r="L20">
        <f>COUNTIF(Table1[Seed],J20)</f>
        <v>1</v>
      </c>
      <c r="M20" s="2">
        <f>(COUNTIFS(Table1[F value],"&lt;4.74",Table1[Seed],J20))/COUNTIF(Table1[Seed],J20)</f>
        <v>1</v>
      </c>
      <c r="N20">
        <f>COUNTIFS(Table1[Has same error rate and is better],"=Yes",Table1[Seed],J20)</f>
        <v>0</v>
      </c>
      <c r="O20">
        <f>IFERROR(AVERAGEIFS(Table1[Improvement/Deterioration],Table1[Improvement/Deterioration],"&gt;0",Table1[F value],"&lt;4.74",Table1[Seed],J20),0)</f>
        <v>0</v>
      </c>
      <c r="P20">
        <f>IFERROR(AVERAGEIFS(Table1[Improvement/Deterioration],Table1[Improvement/Deterioration],"&lt;=0",Table1[F value],"&lt;4.74",Table1[Seed],J20),0)</f>
        <v>-16.923076923077005</v>
      </c>
      <c r="Q20">
        <f>AVERAGEIFS(Table1[Benchmark mean accuracy],Table1[Seed],J20,Table1[F value],"&lt;4.74")</f>
        <v>76.057692307692307</v>
      </c>
      <c r="R20">
        <f>AVERAGEIFS(Table1[Best Individual mean accuracy],Table1[Seed],J20,Table1[F value],"&lt;4.74")</f>
        <v>59.134615384615302</v>
      </c>
      <c r="S20" s="3">
        <f t="shared" si="0"/>
        <v>-16.923076923077005</v>
      </c>
      <c r="T20">
        <f t="shared" si="1"/>
        <v>-16.923076923077005</v>
      </c>
    </row>
    <row r="21" spans="1:20" x14ac:dyDescent="0.55000000000000004">
      <c r="A21">
        <v>175</v>
      </c>
      <c r="B21" s="1" t="s">
        <v>1195</v>
      </c>
      <c r="C21">
        <v>0.88461538461538403</v>
      </c>
      <c r="D21">
        <v>74.423076923076906</v>
      </c>
      <c r="E21">
        <v>59.423076923076898</v>
      </c>
      <c r="F21">
        <v>5.2590163934426197</v>
      </c>
      <c r="G21" s="6">
        <f>Table1[[#This Row],[Best Individual mean accuracy]]-Table1[[#This Row],[Benchmark mean accuracy]]</f>
        <v>-15.000000000000007</v>
      </c>
      <c r="H21" s="5" t="str">
        <f>IF(AND(Table1[[#This Row],[F value]]&lt;4.74,Table1[[#This Row],[Best Individual mean accuracy]]&gt;Table1[[#This Row],[Benchmark mean accuracy]]),"Yes","No")</f>
        <v>No</v>
      </c>
      <c r="J21">
        <v>663</v>
      </c>
      <c r="K21" s="7">
        <f>IFERROR(COUNTIFS(Table1[Has same error rate and is better],"=Yes",Table1[Seed],J21)/COUNTIFS(Table1[Seed],J21,Table1[F value],"&lt;4.74"),0)</f>
        <v>0</v>
      </c>
      <c r="L21">
        <f>COUNTIF(Table1[Seed],J21)</f>
        <v>1</v>
      </c>
      <c r="M21" s="2">
        <f>(COUNTIFS(Table1[F value],"&lt;4.74",Table1[Seed],J21))/COUNTIF(Table1[Seed],J21)</f>
        <v>0</v>
      </c>
      <c r="N21">
        <f>COUNTIFS(Table1[Has same error rate and is better],"=Yes",Table1[Seed],J21)</f>
        <v>0</v>
      </c>
      <c r="O21">
        <f>IFERROR(AVERAGEIFS(Table1[Improvement/Deterioration],Table1[Improvement/Deterioration],"&gt;0",Table1[F value],"&lt;4.74",Table1[Seed],J21),0)</f>
        <v>0</v>
      </c>
      <c r="P21">
        <f>IFERROR(AVERAGEIFS(Table1[Improvement/Deterioration],Table1[Improvement/Deterioration],"&lt;=0",Table1[F value],"&lt;4.74",Table1[Seed],J21),0)</f>
        <v>0</v>
      </c>
      <c r="Q21" t="e">
        <f>AVERAGEIFS(Table1[Benchmark mean accuracy],Table1[Seed],J21,Table1[F value],"&lt;4.74")</f>
        <v>#DIV/0!</v>
      </c>
      <c r="R21" t="e">
        <f>AVERAGEIFS(Table1[Best Individual mean accuracy],Table1[Seed],J21,Table1[F value],"&lt;4.74")</f>
        <v>#DIV/0!</v>
      </c>
      <c r="S21" s="3">
        <f t="shared" si="0"/>
        <v>0</v>
      </c>
      <c r="T21" t="e">
        <f t="shared" si="1"/>
        <v>#DIV/0!</v>
      </c>
    </row>
    <row r="22" spans="1:20" x14ac:dyDescent="0.55000000000000004">
      <c r="A22">
        <v>175</v>
      </c>
      <c r="B22" s="1" t="s">
        <v>1171</v>
      </c>
      <c r="C22">
        <v>0.88461538461538403</v>
      </c>
      <c r="D22">
        <v>71.346153846153797</v>
      </c>
      <c r="E22">
        <v>56.057692307692299</v>
      </c>
      <c r="F22">
        <v>2.49830508474576</v>
      </c>
      <c r="G22" s="6">
        <f>Table1[[#This Row],[Best Individual mean accuracy]]-Table1[[#This Row],[Benchmark mean accuracy]]</f>
        <v>-15.288461538461497</v>
      </c>
      <c r="H22" s="5" t="str">
        <f>IF(AND(Table1[[#This Row],[F value]]&lt;4.74,Table1[[#This Row],[Best Individual mean accuracy]]&gt;Table1[[#This Row],[Benchmark mean accuracy]]),"Yes","No")</f>
        <v>No</v>
      </c>
      <c r="J22">
        <v>750</v>
      </c>
      <c r="K22" s="7">
        <f>IFERROR(COUNTIFS(Table1[Has same error rate and is better],"=Yes",Table1[Seed],J22)/COUNTIFS(Table1[Seed],J22,Table1[F value],"&lt;4.74"),0)</f>
        <v>0</v>
      </c>
      <c r="L22">
        <f>COUNTIF(Table1[Seed],J22)</f>
        <v>1</v>
      </c>
      <c r="M22" s="2">
        <f>(COUNTIFS(Table1[F value],"&lt;4.74",Table1[Seed],J22))/COUNTIF(Table1[Seed],J22)</f>
        <v>1</v>
      </c>
      <c r="N22">
        <f>COUNTIFS(Table1[Has same error rate and is better],"=Yes",Table1[Seed],J22)</f>
        <v>0</v>
      </c>
      <c r="O22">
        <f>IFERROR(AVERAGEIFS(Table1[Improvement/Deterioration],Table1[Improvement/Deterioration],"&gt;0",Table1[F value],"&lt;4.74",Table1[Seed],J22),0)</f>
        <v>0</v>
      </c>
      <c r="P22">
        <f>IFERROR(AVERAGEIFS(Table1[Improvement/Deterioration],Table1[Improvement/Deterioration],"&lt;=0",Table1[F value],"&lt;4.74",Table1[Seed],J22),0)</f>
        <v>-16.442307692307701</v>
      </c>
      <c r="Q22">
        <f>AVERAGEIFS(Table1[Benchmark mean accuracy],Table1[Seed],J22,Table1[F value],"&lt;4.74")</f>
        <v>72.884615384615302</v>
      </c>
      <c r="R22">
        <f>AVERAGEIFS(Table1[Best Individual mean accuracy],Table1[Seed],J22,Table1[F value],"&lt;4.74")</f>
        <v>56.442307692307601</v>
      </c>
      <c r="S22" s="3">
        <f t="shared" si="0"/>
        <v>-16.442307692307701</v>
      </c>
      <c r="T22">
        <f t="shared" si="1"/>
        <v>-16.442307692307701</v>
      </c>
    </row>
    <row r="23" spans="1:20" x14ac:dyDescent="0.55000000000000004">
      <c r="A23">
        <v>175</v>
      </c>
      <c r="B23" s="1" t="s">
        <v>1147</v>
      </c>
      <c r="C23">
        <v>0.88461538461538403</v>
      </c>
      <c r="D23">
        <v>73.461538461538396</v>
      </c>
      <c r="E23">
        <v>58.076923076923002</v>
      </c>
      <c r="F23">
        <v>2.4564907275320902</v>
      </c>
      <c r="G23" s="6">
        <f>Table1[[#This Row],[Best Individual mean accuracy]]-Table1[[#This Row],[Benchmark mean accuracy]]</f>
        <v>-15.384615384615394</v>
      </c>
      <c r="H23" t="str">
        <f>IF(AND(Table1[[#This Row],[F value]]&lt;4.74,Table1[[#This Row],[Best Individual mean accuracy]]&gt;Table1[[#This Row],[Benchmark mean accuracy]]),"Yes","No")</f>
        <v>No</v>
      </c>
      <c r="J23">
        <v>891</v>
      </c>
      <c r="K23" s="7">
        <f>IFERROR(COUNTIFS(Table1[Has same error rate and is better],"=Yes",Table1[Seed],J23)/COUNTIFS(Table1[Seed],J23,Table1[F value],"&lt;4.74"),0)</f>
        <v>0</v>
      </c>
      <c r="L23">
        <f>COUNTIF(Table1[Seed],J23)</f>
        <v>1</v>
      </c>
      <c r="M23" s="2">
        <f>(COUNTIFS(Table1[F value],"&lt;4.74",Table1[Seed],J23))/COUNTIF(Table1[Seed],J23)</f>
        <v>1</v>
      </c>
      <c r="N23">
        <f>COUNTIFS(Table1[Has same error rate and is better],"=Yes",Table1[Seed],J23)</f>
        <v>0</v>
      </c>
      <c r="O23">
        <f>IFERROR(AVERAGEIFS(Table1[Improvement/Deterioration],Table1[Improvement/Deterioration],"&gt;0",Table1[F value],"&lt;4.74",Table1[Seed],J23),0)</f>
        <v>0</v>
      </c>
      <c r="P23">
        <f>IFERROR(AVERAGEIFS(Table1[Improvement/Deterioration],Table1[Improvement/Deterioration],"&lt;=0",Table1[F value],"&lt;4.74",Table1[Seed],J23),0)</f>
        <v>-17.307692307692299</v>
      </c>
      <c r="Q23">
        <f>AVERAGEIFS(Table1[Benchmark mean accuracy],Table1[Seed],J23,Table1[F value],"&lt;4.74")</f>
        <v>75.384615384615302</v>
      </c>
      <c r="R23">
        <f>AVERAGEIFS(Table1[Best Individual mean accuracy],Table1[Seed],J23,Table1[F value],"&lt;4.74")</f>
        <v>58.076923076923002</v>
      </c>
      <c r="S23" s="3">
        <f t="shared" si="0"/>
        <v>-17.307692307692299</v>
      </c>
      <c r="T23">
        <f t="shared" si="1"/>
        <v>-17.307692307692299</v>
      </c>
    </row>
    <row r="24" spans="1:20" x14ac:dyDescent="0.55000000000000004">
      <c r="A24">
        <v>175</v>
      </c>
      <c r="B24" s="1" t="s">
        <v>1154</v>
      </c>
      <c r="C24">
        <v>0.88461538461538403</v>
      </c>
      <c r="D24">
        <v>76.25</v>
      </c>
      <c r="E24">
        <v>60.480769230769198</v>
      </c>
      <c r="F24">
        <v>2.0662983425414301</v>
      </c>
      <c r="G24" s="6">
        <f>Table1[[#This Row],[Best Individual mean accuracy]]-Table1[[#This Row],[Benchmark mean accuracy]]</f>
        <v>-15.769230769230802</v>
      </c>
      <c r="H24" t="str">
        <f>IF(AND(Table1[[#This Row],[F value]]&lt;4.74,Table1[[#This Row],[Best Individual mean accuracy]]&gt;Table1[[#This Row],[Benchmark mean accuracy]]),"Yes","No")</f>
        <v>No</v>
      </c>
      <c r="J24">
        <v>928</v>
      </c>
      <c r="K24" s="7">
        <f>IFERROR(COUNTIFS(Table1[Has same error rate and is better],"=Yes",Table1[Seed],J24)/COUNTIFS(Table1[Seed],J24,Table1[F value],"&lt;4.74"),0)</f>
        <v>0</v>
      </c>
      <c r="L24">
        <f>COUNTIF(Table1[Seed],J24)</f>
        <v>14</v>
      </c>
      <c r="M24" s="2">
        <f>(COUNTIFS(Table1[F value],"&lt;4.74",Table1[Seed],J24))/COUNTIF(Table1[Seed],J24)</f>
        <v>0.8571428571428571</v>
      </c>
      <c r="N24">
        <f>COUNTIFS(Table1[Has same error rate and is better],"=Yes",Table1[Seed],J24)</f>
        <v>0</v>
      </c>
      <c r="O24">
        <f>IFERROR(AVERAGEIFS(Table1[Improvement/Deterioration],Table1[Improvement/Deterioration],"&gt;0",Table1[F value],"&lt;4.74",Table1[Seed],J24),0)</f>
        <v>0</v>
      </c>
      <c r="P24">
        <f>IFERROR(AVERAGEIFS(Table1[Improvement/Deterioration],Table1[Improvement/Deterioration],"&lt;=0",Table1[F value],"&lt;4.74",Table1[Seed],J24),0)</f>
        <v>-13.910256410256443</v>
      </c>
      <c r="Q24">
        <f>AVERAGEIFS(Table1[Benchmark mean accuracy],Table1[Seed],J24,Table1[F value],"&lt;4.74")</f>
        <v>75.072115384615358</v>
      </c>
      <c r="R24">
        <f>AVERAGEIFS(Table1[Best Individual mean accuracy],Table1[Seed],J24,Table1[F value],"&lt;4.74")</f>
        <v>61.161858974358921</v>
      </c>
      <c r="S24" s="3">
        <f t="shared" si="0"/>
        <v>-11.92307692307695</v>
      </c>
      <c r="T24">
        <f t="shared" si="1"/>
        <v>-11.923076923076945</v>
      </c>
    </row>
    <row r="25" spans="1:20" x14ac:dyDescent="0.55000000000000004">
      <c r="A25">
        <v>175</v>
      </c>
      <c r="B25" s="1" t="s">
        <v>1148</v>
      </c>
      <c r="C25">
        <v>0.88461538461538403</v>
      </c>
      <c r="D25">
        <v>73.076923076922995</v>
      </c>
      <c r="E25">
        <v>57.211538461538403</v>
      </c>
      <c r="F25">
        <v>2.13396331295163</v>
      </c>
      <c r="G25" s="6">
        <f>Table1[[#This Row],[Best Individual mean accuracy]]-Table1[[#This Row],[Benchmark mean accuracy]]</f>
        <v>-15.865384615384592</v>
      </c>
      <c r="H25" t="str">
        <f>IF(AND(Table1[[#This Row],[F value]]&lt;4.74,Table1[[#This Row],[Best Individual mean accuracy]]&gt;Table1[[#This Row],[Benchmark mean accuracy]]),"Yes","No")</f>
        <v>No</v>
      </c>
      <c r="J25" t="s">
        <v>1242</v>
      </c>
      <c r="K25" s="7">
        <f>AVERAGE(K15:K24)</f>
        <v>0</v>
      </c>
      <c r="L25" s="3">
        <f>AVERAGE(L15:L24)</f>
        <v>9.1</v>
      </c>
      <c r="M25" s="2">
        <f>AVERAGE(M15:M24)</f>
        <v>0.7394456289978677</v>
      </c>
      <c r="N25" s="3">
        <f>AVERAGE(N15:N24)</f>
        <v>0</v>
      </c>
      <c r="O25" s="3">
        <f>AVERAGE(O15:O24)</f>
        <v>0</v>
      </c>
      <c r="P25" s="3">
        <f t="shared" ref="P25:T25" si="2">AVERAGE(P15:P24)</f>
        <v>-13.370993589743597</v>
      </c>
      <c r="Q25" s="3" t="e">
        <f t="shared" si="2"/>
        <v>#DIV/0!</v>
      </c>
      <c r="R25" s="3" t="e">
        <f t="shared" si="2"/>
        <v>#DIV/0!</v>
      </c>
      <c r="S25" s="3">
        <f t="shared" si="2"/>
        <v>-12.449698622273257</v>
      </c>
      <c r="T25" s="3" t="e">
        <f t="shared" si="2"/>
        <v>#DIV/0!</v>
      </c>
    </row>
    <row r="26" spans="1:20" x14ac:dyDescent="0.55000000000000004">
      <c r="A26">
        <v>175</v>
      </c>
      <c r="B26" s="1" t="s">
        <v>1178</v>
      </c>
      <c r="C26">
        <v>0.88461538461538403</v>
      </c>
      <c r="D26">
        <v>71.634615384615302</v>
      </c>
      <c r="E26">
        <v>55.769230769230703</v>
      </c>
      <c r="F26">
        <v>6.2815198618307404</v>
      </c>
      <c r="G26" s="6">
        <f>Table1[[#This Row],[Best Individual mean accuracy]]-Table1[[#This Row],[Benchmark mean accuracy]]</f>
        <v>-15.865384615384599</v>
      </c>
      <c r="H26" s="5" t="str">
        <f>IF(AND(Table1[[#This Row],[F value]]&lt;4.74,Table1[[#This Row],[Best Individual mean accuracy]]&gt;Table1[[#This Row],[Benchmark mean accuracy]]),"Yes","No")</f>
        <v>No</v>
      </c>
      <c r="J26" t="s">
        <v>1243</v>
      </c>
      <c r="K26" s="7">
        <f>STDEVA(K15:K24)</f>
        <v>0</v>
      </c>
      <c r="L26" s="3">
        <f t="shared" ref="L26:T26" si="3">STDEVA(L15:L24)</f>
        <v>20.738852427268004</v>
      </c>
      <c r="M26" s="2">
        <f t="shared" si="3"/>
        <v>0.41574581179373854</v>
      </c>
      <c r="N26" s="3">
        <f t="shared" si="3"/>
        <v>0</v>
      </c>
      <c r="O26" s="3">
        <f t="shared" si="3"/>
        <v>0</v>
      </c>
      <c r="P26" s="3">
        <f t="shared" si="3"/>
        <v>7.4340782589801826</v>
      </c>
      <c r="Q26" s="3" t="e">
        <f t="shared" si="3"/>
        <v>#DIV/0!</v>
      </c>
      <c r="R26" s="3" t="e">
        <f t="shared" si="3"/>
        <v>#DIV/0!</v>
      </c>
      <c r="S26" s="3">
        <f t="shared" si="3"/>
        <v>7.5311293082450597</v>
      </c>
      <c r="T26" s="3" t="e">
        <f t="shared" si="3"/>
        <v>#DIV/0!</v>
      </c>
    </row>
    <row r="27" spans="1:20" x14ac:dyDescent="0.55000000000000004">
      <c r="A27">
        <v>175</v>
      </c>
      <c r="B27" s="1" t="s">
        <v>1197</v>
      </c>
      <c r="C27">
        <v>0.88461538461538403</v>
      </c>
      <c r="D27">
        <v>73.846153846153797</v>
      </c>
      <c r="E27">
        <v>57.884615384615302</v>
      </c>
      <c r="F27">
        <v>2.39930955120828</v>
      </c>
      <c r="G27" s="6">
        <f>Table1[[#This Row],[Best Individual mean accuracy]]-Table1[[#This Row],[Benchmark mean accuracy]]</f>
        <v>-15.961538461538495</v>
      </c>
      <c r="H27" s="5" t="str">
        <f>IF(AND(Table1[[#This Row],[F value]]&lt;4.74,Table1[[#This Row],[Best Individual mean accuracy]]&gt;Table1[[#This Row],[Benchmark mean accuracy]]),"Yes","No")</f>
        <v>No</v>
      </c>
    </row>
    <row r="28" spans="1:20" x14ac:dyDescent="0.55000000000000004">
      <c r="A28">
        <v>175</v>
      </c>
      <c r="B28" s="1" t="s">
        <v>1156</v>
      </c>
      <c r="C28">
        <v>0.88461538461538403</v>
      </c>
      <c r="D28">
        <v>73.461538461538396</v>
      </c>
      <c r="E28">
        <v>57.307692307692299</v>
      </c>
      <c r="F28">
        <v>3.1026490066225101</v>
      </c>
      <c r="G28" s="6">
        <f>Table1[[#This Row],[Best Individual mean accuracy]]-Table1[[#This Row],[Benchmark mean accuracy]]</f>
        <v>-16.153846153846096</v>
      </c>
      <c r="H28" s="5" t="str">
        <f>IF(AND(Table1[[#This Row],[F value]]&lt;4.74,Table1[[#This Row],[Best Individual mean accuracy]]&gt;Table1[[#This Row],[Benchmark mean accuracy]]),"Yes","No")</f>
        <v>No</v>
      </c>
    </row>
    <row r="29" spans="1:20" x14ac:dyDescent="0.55000000000000004">
      <c r="A29">
        <v>175</v>
      </c>
      <c r="B29" s="1" t="s">
        <v>1177</v>
      </c>
      <c r="C29">
        <v>0.88461538461538403</v>
      </c>
      <c r="D29">
        <v>78.076923076923094</v>
      </c>
      <c r="E29">
        <v>61.826923076923002</v>
      </c>
      <c r="F29">
        <v>2.7680164722031502</v>
      </c>
      <c r="G29" s="6">
        <f>Table1[[#This Row],[Best Individual mean accuracy]]-Table1[[#This Row],[Benchmark mean accuracy]]</f>
        <v>-16.250000000000092</v>
      </c>
      <c r="H29" s="5" t="str">
        <f>IF(AND(Table1[[#This Row],[F value]]&lt;4.74,Table1[[#This Row],[Best Individual mean accuracy]]&gt;Table1[[#This Row],[Benchmark mean accuracy]]),"Yes","No")</f>
        <v>No</v>
      </c>
    </row>
    <row r="30" spans="1:20" x14ac:dyDescent="0.55000000000000004">
      <c r="A30">
        <v>175</v>
      </c>
      <c r="B30" s="1" t="s">
        <v>1194</v>
      </c>
      <c r="C30">
        <v>0.88461538461538403</v>
      </c>
      <c r="D30">
        <v>75.673076923076906</v>
      </c>
      <c r="E30">
        <v>59.326923076923002</v>
      </c>
      <c r="F30">
        <v>3.9603729603729598</v>
      </c>
      <c r="G30" s="6">
        <f>Table1[[#This Row],[Best Individual mean accuracy]]-Table1[[#This Row],[Benchmark mean accuracy]]</f>
        <v>-16.346153846153904</v>
      </c>
      <c r="H30" s="5" t="str">
        <f>IF(AND(Table1[[#This Row],[F value]]&lt;4.74,Table1[[#This Row],[Best Individual mean accuracy]]&gt;Table1[[#This Row],[Benchmark mean accuracy]]),"Yes","No")</f>
        <v>No</v>
      </c>
    </row>
    <row r="31" spans="1:20" x14ac:dyDescent="0.55000000000000004">
      <c r="A31">
        <v>175</v>
      </c>
      <c r="B31" s="1" t="s">
        <v>1161</v>
      </c>
      <c r="C31">
        <v>0.88461538461538403</v>
      </c>
      <c r="D31">
        <v>76.634615384615302</v>
      </c>
      <c r="E31">
        <v>60</v>
      </c>
      <c r="F31">
        <v>7.08955223880597</v>
      </c>
      <c r="G31" s="6">
        <f>Table1[[#This Row],[Best Individual mean accuracy]]-Table1[[#This Row],[Benchmark mean accuracy]]</f>
        <v>-16.634615384615302</v>
      </c>
      <c r="H31" s="5" t="str">
        <f>IF(AND(Table1[[#This Row],[F value]]&lt;4.74,Table1[[#This Row],[Best Individual mean accuracy]]&gt;Table1[[#This Row],[Benchmark mean accuracy]]),"Yes","No")</f>
        <v>No</v>
      </c>
    </row>
    <row r="32" spans="1:20" x14ac:dyDescent="0.55000000000000004">
      <c r="A32">
        <v>175</v>
      </c>
      <c r="B32" s="1" t="s">
        <v>1150</v>
      </c>
      <c r="C32">
        <v>0.88461538461538403</v>
      </c>
      <c r="D32">
        <v>75.576923076922995</v>
      </c>
      <c r="E32">
        <v>58.846153846153797</v>
      </c>
      <c r="F32">
        <v>2.9358208955223799</v>
      </c>
      <c r="G32" s="6">
        <f>Table1[[#This Row],[Best Individual mean accuracy]]-Table1[[#This Row],[Benchmark mean accuracy]]</f>
        <v>-16.730769230769198</v>
      </c>
      <c r="H32" t="str">
        <f>IF(AND(Table1[[#This Row],[F value]]&lt;4.74,Table1[[#This Row],[Best Individual mean accuracy]]&gt;Table1[[#This Row],[Benchmark mean accuracy]]),"Yes","No")</f>
        <v>No</v>
      </c>
    </row>
    <row r="33" spans="1:8" x14ac:dyDescent="0.55000000000000004">
      <c r="A33">
        <v>175</v>
      </c>
      <c r="B33" s="1" t="s">
        <v>1200</v>
      </c>
      <c r="C33">
        <v>0.88461538461538403</v>
      </c>
      <c r="D33">
        <v>74.134615384615302</v>
      </c>
      <c r="E33">
        <v>57.403846153846096</v>
      </c>
      <c r="F33">
        <v>9.1830985915492906</v>
      </c>
      <c r="G33" s="6">
        <f>Table1[[#This Row],[Best Individual mean accuracy]]-Table1[[#This Row],[Benchmark mean accuracy]]</f>
        <v>-16.730769230769205</v>
      </c>
      <c r="H33" s="5" t="str">
        <f>IF(AND(Table1[[#This Row],[F value]]&lt;4.74,Table1[[#This Row],[Best Individual mean accuracy]]&gt;Table1[[#This Row],[Benchmark mean accuracy]]),"Yes","No")</f>
        <v>No</v>
      </c>
    </row>
    <row r="34" spans="1:8" x14ac:dyDescent="0.55000000000000004">
      <c r="A34">
        <v>175</v>
      </c>
      <c r="B34" s="1" t="s">
        <v>1176</v>
      </c>
      <c r="C34">
        <v>0.88461538461538403</v>
      </c>
      <c r="D34">
        <v>73.076923076922995</v>
      </c>
      <c r="E34">
        <v>56.153846153846096</v>
      </c>
      <c r="F34">
        <v>5.4234693877550999</v>
      </c>
      <c r="G34" s="6">
        <f>Table1[[#This Row],[Best Individual mean accuracy]]-Table1[[#This Row],[Benchmark mean accuracy]]</f>
        <v>-16.923076923076898</v>
      </c>
      <c r="H34" s="5" t="str">
        <f>IF(AND(Table1[[#This Row],[F value]]&lt;4.74,Table1[[#This Row],[Best Individual mean accuracy]]&gt;Table1[[#This Row],[Benchmark mean accuracy]]),"Yes","No")</f>
        <v>No</v>
      </c>
    </row>
    <row r="35" spans="1:8" x14ac:dyDescent="0.55000000000000004">
      <c r="A35">
        <v>175</v>
      </c>
      <c r="B35" s="1" t="s">
        <v>1192</v>
      </c>
      <c r="C35">
        <v>0.88461538461538403</v>
      </c>
      <c r="D35">
        <v>76.25</v>
      </c>
      <c r="E35">
        <v>59.326923076923002</v>
      </c>
      <c r="F35">
        <v>6.3121019108280203</v>
      </c>
      <c r="G35" s="6">
        <f>Table1[[#This Row],[Best Individual mean accuracy]]-Table1[[#This Row],[Benchmark mean accuracy]]</f>
        <v>-16.923076923076998</v>
      </c>
      <c r="H35" s="5" t="str">
        <f>IF(AND(Table1[[#This Row],[F value]]&lt;4.74,Table1[[#This Row],[Best Individual mean accuracy]]&gt;Table1[[#This Row],[Benchmark mean accuracy]]),"Yes","No")</f>
        <v>No</v>
      </c>
    </row>
    <row r="36" spans="1:8" x14ac:dyDescent="0.55000000000000004">
      <c r="A36">
        <v>175</v>
      </c>
      <c r="B36" s="1" t="s">
        <v>1204</v>
      </c>
      <c r="C36">
        <v>0.88461538461538403</v>
      </c>
      <c r="D36">
        <v>71.923076923076906</v>
      </c>
      <c r="E36">
        <v>54.903846153846096</v>
      </c>
      <c r="F36">
        <v>3.2238478419897501</v>
      </c>
      <c r="G36" s="6">
        <f>Table1[[#This Row],[Best Individual mean accuracy]]-Table1[[#This Row],[Benchmark mean accuracy]]</f>
        <v>-17.019230769230809</v>
      </c>
      <c r="H36" s="5" t="str">
        <f>IF(AND(Table1[[#This Row],[F value]]&lt;4.74,Table1[[#This Row],[Best Individual mean accuracy]]&gt;Table1[[#This Row],[Benchmark mean accuracy]]),"Yes","No")</f>
        <v>No</v>
      </c>
    </row>
    <row r="37" spans="1:8" x14ac:dyDescent="0.55000000000000004">
      <c r="A37">
        <v>175</v>
      </c>
      <c r="B37" s="1" t="s">
        <v>1169</v>
      </c>
      <c r="C37">
        <v>0.88461538461538403</v>
      </c>
      <c r="D37">
        <v>74.326923076922995</v>
      </c>
      <c r="E37">
        <v>57.211538461538403</v>
      </c>
      <c r="F37">
        <v>2.48016701461377</v>
      </c>
      <c r="G37" s="6">
        <f>Table1[[#This Row],[Best Individual mean accuracy]]-Table1[[#This Row],[Benchmark mean accuracy]]</f>
        <v>-17.115384615384592</v>
      </c>
      <c r="H37" s="5" t="str">
        <f>IF(AND(Table1[[#This Row],[F value]]&lt;4.74,Table1[[#This Row],[Best Individual mean accuracy]]&gt;Table1[[#This Row],[Benchmark mean accuracy]]),"Yes","No")</f>
        <v>No</v>
      </c>
    </row>
    <row r="38" spans="1:8" x14ac:dyDescent="0.55000000000000004">
      <c r="A38">
        <v>175</v>
      </c>
      <c r="B38" s="1" t="s">
        <v>1187</v>
      </c>
      <c r="C38">
        <v>0.88461538461538403</v>
      </c>
      <c r="D38">
        <v>74.134615384615302</v>
      </c>
      <c r="E38">
        <v>57.019230769230703</v>
      </c>
      <c r="F38">
        <v>6.3531157270029599</v>
      </c>
      <c r="G38" s="6">
        <f>Table1[[#This Row],[Best Individual mean accuracy]]-Table1[[#This Row],[Benchmark mean accuracy]]</f>
        <v>-17.115384615384599</v>
      </c>
      <c r="H38" s="5" t="str">
        <f>IF(AND(Table1[[#This Row],[F value]]&lt;4.74,Table1[[#This Row],[Best Individual mean accuracy]]&gt;Table1[[#This Row],[Benchmark mean accuracy]]),"Yes","No")</f>
        <v>No</v>
      </c>
    </row>
    <row r="39" spans="1:8" x14ac:dyDescent="0.55000000000000004">
      <c r="A39">
        <v>175</v>
      </c>
      <c r="B39" s="1" t="s">
        <v>1208</v>
      </c>
      <c r="C39">
        <v>0.88461538461538403</v>
      </c>
      <c r="D39">
        <v>73.942307692307594</v>
      </c>
      <c r="E39">
        <v>56.730769230769198</v>
      </c>
      <c r="F39">
        <v>2.4617308654327101</v>
      </c>
      <c r="G39" s="6">
        <f>Table1[[#This Row],[Best Individual mean accuracy]]-Table1[[#This Row],[Benchmark mean accuracy]]</f>
        <v>-17.211538461538396</v>
      </c>
      <c r="H39" s="5" t="str">
        <f>IF(AND(Table1[[#This Row],[F value]]&lt;4.74,Table1[[#This Row],[Best Individual mean accuracy]]&gt;Table1[[#This Row],[Benchmark mean accuracy]]),"Yes","No")</f>
        <v>No</v>
      </c>
    </row>
    <row r="40" spans="1:8" x14ac:dyDescent="0.55000000000000004">
      <c r="A40">
        <v>175</v>
      </c>
      <c r="B40" s="1" t="s">
        <v>1157</v>
      </c>
      <c r="C40">
        <v>0.88461538461538403</v>
      </c>
      <c r="D40">
        <v>76.538461538461505</v>
      </c>
      <c r="E40">
        <v>59.326923076923002</v>
      </c>
      <c r="F40">
        <v>4.1342723004694797</v>
      </c>
      <c r="G40" s="6">
        <f>Table1[[#This Row],[Best Individual mean accuracy]]-Table1[[#This Row],[Benchmark mean accuracy]]</f>
        <v>-17.211538461538503</v>
      </c>
      <c r="H40" s="5" t="str">
        <f>IF(AND(Table1[[#This Row],[F value]]&lt;4.74,Table1[[#This Row],[Best Individual mean accuracy]]&gt;Table1[[#This Row],[Benchmark mean accuracy]]),"Yes","No")</f>
        <v>No</v>
      </c>
    </row>
    <row r="41" spans="1:8" x14ac:dyDescent="0.55000000000000004">
      <c r="A41">
        <v>175</v>
      </c>
      <c r="B41" s="1" t="s">
        <v>1184</v>
      </c>
      <c r="C41">
        <v>0.88461538461538403</v>
      </c>
      <c r="D41">
        <v>77.115384615384599</v>
      </c>
      <c r="E41">
        <v>59.903846153846096</v>
      </c>
      <c r="F41">
        <v>3.7285587975243102</v>
      </c>
      <c r="G41" s="6">
        <f>Table1[[#This Row],[Best Individual mean accuracy]]-Table1[[#This Row],[Benchmark mean accuracy]]</f>
        <v>-17.211538461538503</v>
      </c>
      <c r="H41" s="5" t="str">
        <f>IF(AND(Table1[[#This Row],[F value]]&lt;4.74,Table1[[#This Row],[Best Individual mean accuracy]]&gt;Table1[[#This Row],[Benchmark mean accuracy]]),"Yes","No")</f>
        <v>No</v>
      </c>
    </row>
    <row r="42" spans="1:8" x14ac:dyDescent="0.55000000000000004">
      <c r="A42">
        <v>175</v>
      </c>
      <c r="B42" s="1" t="s">
        <v>1174</v>
      </c>
      <c r="C42">
        <v>0.88461538461538403</v>
      </c>
      <c r="D42">
        <v>71.730769230769198</v>
      </c>
      <c r="E42">
        <v>54.230769230769198</v>
      </c>
      <c r="F42">
        <v>2.2957157784743898</v>
      </c>
      <c r="G42" s="6">
        <f>Table1[[#This Row],[Best Individual mean accuracy]]-Table1[[#This Row],[Benchmark mean accuracy]]</f>
        <v>-17.5</v>
      </c>
      <c r="H42" s="5" t="str">
        <f>IF(AND(Table1[[#This Row],[F value]]&lt;4.74,Table1[[#This Row],[Best Individual mean accuracy]]&gt;Table1[[#This Row],[Benchmark mean accuracy]]),"Yes","No")</f>
        <v>No</v>
      </c>
    </row>
    <row r="43" spans="1:8" x14ac:dyDescent="0.55000000000000004">
      <c r="A43">
        <v>175</v>
      </c>
      <c r="B43" s="1" t="s">
        <v>1155</v>
      </c>
      <c r="C43">
        <v>0.88461538461538403</v>
      </c>
      <c r="D43">
        <v>74.423076923076906</v>
      </c>
      <c r="E43">
        <v>56.923076923076898</v>
      </c>
      <c r="F43">
        <v>11.029069767441801</v>
      </c>
      <c r="G43" s="6">
        <f>Table1[[#This Row],[Best Individual mean accuracy]]-Table1[[#This Row],[Benchmark mean accuracy]]</f>
        <v>-17.500000000000007</v>
      </c>
      <c r="H43" t="str">
        <f>IF(AND(Table1[[#This Row],[F value]]&lt;4.74,Table1[[#This Row],[Best Individual mean accuracy]]&gt;Table1[[#This Row],[Benchmark mean accuracy]]),"Yes","No")</f>
        <v>No</v>
      </c>
    </row>
    <row r="44" spans="1:8" x14ac:dyDescent="0.55000000000000004">
      <c r="A44">
        <v>175</v>
      </c>
      <c r="B44" s="1" t="s">
        <v>1164</v>
      </c>
      <c r="C44">
        <v>0.88461538461538403</v>
      </c>
      <c r="D44">
        <v>75.480769230769198</v>
      </c>
      <c r="E44">
        <v>57.884615384615302</v>
      </c>
      <c r="F44">
        <v>2.3047381546134602</v>
      </c>
      <c r="G44" s="6">
        <f>Table1[[#This Row],[Best Individual mean accuracy]]-Table1[[#This Row],[Benchmark mean accuracy]]</f>
        <v>-17.596153846153896</v>
      </c>
      <c r="H44" s="5" t="str">
        <f>IF(AND(Table1[[#This Row],[F value]]&lt;4.74,Table1[[#This Row],[Best Individual mean accuracy]]&gt;Table1[[#This Row],[Benchmark mean accuracy]]),"Yes","No")</f>
        <v>No</v>
      </c>
    </row>
    <row r="45" spans="1:8" x14ac:dyDescent="0.55000000000000004">
      <c r="A45">
        <v>175</v>
      </c>
      <c r="B45" s="1" t="s">
        <v>1203</v>
      </c>
      <c r="C45">
        <v>0.88461538461538403</v>
      </c>
      <c r="D45">
        <v>77.403846153846104</v>
      </c>
      <c r="E45">
        <v>59.326923076923002</v>
      </c>
      <c r="F45">
        <v>18.575221238937999</v>
      </c>
      <c r="G45" s="6">
        <f>Table1[[#This Row],[Best Individual mean accuracy]]-Table1[[#This Row],[Benchmark mean accuracy]]</f>
        <v>-18.076923076923102</v>
      </c>
      <c r="H45" s="5" t="str">
        <f>IF(AND(Table1[[#This Row],[F value]]&lt;4.74,Table1[[#This Row],[Best Individual mean accuracy]]&gt;Table1[[#This Row],[Benchmark mean accuracy]]),"Yes","No")</f>
        <v>No</v>
      </c>
    </row>
    <row r="46" spans="1:8" x14ac:dyDescent="0.55000000000000004">
      <c r="A46">
        <v>175</v>
      </c>
      <c r="B46" s="1" t="s">
        <v>1166</v>
      </c>
      <c r="C46">
        <v>0.88461538461538403</v>
      </c>
      <c r="D46">
        <v>76.923076923076906</v>
      </c>
      <c r="E46">
        <v>58.75</v>
      </c>
      <c r="F46">
        <v>5.1934703748488404</v>
      </c>
      <c r="G46" s="6">
        <f>Table1[[#This Row],[Best Individual mean accuracy]]-Table1[[#This Row],[Benchmark mean accuracy]]</f>
        <v>-18.173076923076906</v>
      </c>
      <c r="H46" s="5" t="str">
        <f>IF(AND(Table1[[#This Row],[F value]]&lt;4.74,Table1[[#This Row],[Best Individual mean accuracy]]&gt;Table1[[#This Row],[Benchmark mean accuracy]]),"Yes","No")</f>
        <v>No</v>
      </c>
    </row>
    <row r="47" spans="1:8" x14ac:dyDescent="0.55000000000000004">
      <c r="A47">
        <v>175</v>
      </c>
      <c r="B47" s="1" t="s">
        <v>1196</v>
      </c>
      <c r="C47">
        <v>0.88461538461538403</v>
      </c>
      <c r="D47">
        <v>76.057692307692307</v>
      </c>
      <c r="E47">
        <v>57.884615384615302</v>
      </c>
      <c r="F47">
        <v>6.1891074130105901</v>
      </c>
      <c r="G47" s="6">
        <f>Table1[[#This Row],[Best Individual mean accuracy]]-Table1[[#This Row],[Benchmark mean accuracy]]</f>
        <v>-18.173076923077005</v>
      </c>
      <c r="H47" s="5" t="str">
        <f>IF(AND(Table1[[#This Row],[F value]]&lt;4.74,Table1[[#This Row],[Best Individual mean accuracy]]&gt;Table1[[#This Row],[Benchmark mean accuracy]]),"Yes","No")</f>
        <v>No</v>
      </c>
    </row>
    <row r="48" spans="1:8" x14ac:dyDescent="0.55000000000000004">
      <c r="A48">
        <v>175</v>
      </c>
      <c r="B48" s="1" t="s">
        <v>1172</v>
      </c>
      <c r="C48">
        <v>0.88461538461538403</v>
      </c>
      <c r="D48">
        <v>76.153846153846104</v>
      </c>
      <c r="E48">
        <v>57.499999999999901</v>
      </c>
      <c r="F48">
        <v>4.7567567567567499</v>
      </c>
      <c r="G48" s="6">
        <f>Table1[[#This Row],[Best Individual mean accuracy]]-Table1[[#This Row],[Benchmark mean accuracy]]</f>
        <v>-18.653846153846203</v>
      </c>
      <c r="H48" s="5" t="str">
        <f>IF(AND(Table1[[#This Row],[F value]]&lt;4.74,Table1[[#This Row],[Best Individual mean accuracy]]&gt;Table1[[#This Row],[Benchmark mean accuracy]]),"Yes","No")</f>
        <v>No</v>
      </c>
    </row>
    <row r="49" spans="1:8" x14ac:dyDescent="0.55000000000000004">
      <c r="A49">
        <v>175</v>
      </c>
      <c r="B49" s="1" t="s">
        <v>1202</v>
      </c>
      <c r="C49">
        <v>0.88461538461538403</v>
      </c>
      <c r="D49">
        <v>74.615384615384599</v>
      </c>
      <c r="E49">
        <v>55.769230769230703</v>
      </c>
      <c r="F49">
        <v>3.5656716417910399</v>
      </c>
      <c r="G49" s="6">
        <f>Table1[[#This Row],[Best Individual mean accuracy]]-Table1[[#This Row],[Benchmark mean accuracy]]</f>
        <v>-18.846153846153896</v>
      </c>
      <c r="H49" s="5" t="str">
        <f>IF(AND(Table1[[#This Row],[F value]]&lt;4.74,Table1[[#This Row],[Best Individual mean accuracy]]&gt;Table1[[#This Row],[Benchmark mean accuracy]]),"Yes","No")</f>
        <v>No</v>
      </c>
    </row>
    <row r="50" spans="1:8" x14ac:dyDescent="0.55000000000000004">
      <c r="A50">
        <v>175</v>
      </c>
      <c r="B50" s="1" t="s">
        <v>1162</v>
      </c>
      <c r="C50">
        <v>0.88461538461538403</v>
      </c>
      <c r="D50">
        <v>75.961538461538396</v>
      </c>
      <c r="E50">
        <v>56.923076923076898</v>
      </c>
      <c r="F50">
        <v>14.639455782312901</v>
      </c>
      <c r="G50" s="6">
        <f>Table1[[#This Row],[Best Individual mean accuracy]]-Table1[[#This Row],[Benchmark mean accuracy]]</f>
        <v>-19.038461538461497</v>
      </c>
      <c r="H50" s="5" t="str">
        <f>IF(AND(Table1[[#This Row],[F value]]&lt;4.74,Table1[[#This Row],[Best Individual mean accuracy]]&gt;Table1[[#This Row],[Benchmark mean accuracy]]),"Yes","No")</f>
        <v>No</v>
      </c>
    </row>
    <row r="51" spans="1:8" x14ac:dyDescent="0.55000000000000004">
      <c r="A51">
        <v>175</v>
      </c>
      <c r="B51" s="1" t="s">
        <v>1168</v>
      </c>
      <c r="C51">
        <v>0.88461538461538403</v>
      </c>
      <c r="D51">
        <v>75.769230769230703</v>
      </c>
      <c r="E51">
        <v>56.442307692307601</v>
      </c>
      <c r="F51">
        <v>5.61054994388327</v>
      </c>
      <c r="G51" s="6">
        <f>Table1[[#This Row],[Best Individual mean accuracy]]-Table1[[#This Row],[Benchmark mean accuracy]]</f>
        <v>-19.326923076923102</v>
      </c>
      <c r="H51" s="5" t="str">
        <f>IF(AND(Table1[[#This Row],[F value]]&lt;4.74,Table1[[#This Row],[Best Individual mean accuracy]]&gt;Table1[[#This Row],[Benchmark mean accuracy]]),"Yes","No")</f>
        <v>No</v>
      </c>
    </row>
    <row r="52" spans="1:8" x14ac:dyDescent="0.55000000000000004">
      <c r="A52">
        <v>175</v>
      </c>
      <c r="B52" s="1" t="s">
        <v>1146</v>
      </c>
      <c r="C52">
        <v>0.88461538461538403</v>
      </c>
      <c r="D52">
        <v>77.980769230769198</v>
      </c>
      <c r="E52">
        <v>58.269230769230703</v>
      </c>
      <c r="F52">
        <v>4.3632585203657497</v>
      </c>
      <c r="G52" s="6">
        <f>Table1[[#This Row],[Best Individual mean accuracy]]-Table1[[#This Row],[Benchmark mean accuracy]]</f>
        <v>-19.711538461538495</v>
      </c>
      <c r="H52" t="str">
        <f>IF(AND(Table1[[#This Row],[F value]]&lt;4.74,Table1[[#This Row],[Best Individual mean accuracy]]&gt;Table1[[#This Row],[Benchmark mean accuracy]]),"Yes","No")</f>
        <v>No</v>
      </c>
    </row>
    <row r="53" spans="1:8" x14ac:dyDescent="0.55000000000000004">
      <c r="A53">
        <v>175</v>
      </c>
      <c r="B53" s="1" t="s">
        <v>1159</v>
      </c>
      <c r="C53">
        <v>0.88461538461538403</v>
      </c>
      <c r="D53">
        <v>75.288461538461505</v>
      </c>
      <c r="E53">
        <v>55.480769230769198</v>
      </c>
      <c r="F53">
        <v>2.8450433108758402</v>
      </c>
      <c r="G53" s="6">
        <f>Table1[[#This Row],[Best Individual mean accuracy]]-Table1[[#This Row],[Benchmark mean accuracy]]</f>
        <v>-19.807692307692307</v>
      </c>
      <c r="H53" s="5" t="str">
        <f>IF(AND(Table1[[#This Row],[F value]]&lt;4.74,Table1[[#This Row],[Best Individual mean accuracy]]&gt;Table1[[#This Row],[Benchmark mean accuracy]]),"Yes","No")</f>
        <v>No</v>
      </c>
    </row>
    <row r="54" spans="1:8" x14ac:dyDescent="0.55000000000000004">
      <c r="A54">
        <v>175</v>
      </c>
      <c r="B54" s="1" t="s">
        <v>1144</v>
      </c>
      <c r="C54">
        <v>0.88461538461538403</v>
      </c>
      <c r="D54">
        <v>74.903846153846104</v>
      </c>
      <c r="E54">
        <v>55</v>
      </c>
      <c r="F54">
        <v>26.121693121693099</v>
      </c>
      <c r="G54" s="6">
        <f>Table1[[#This Row],[Best Individual mean accuracy]]-Table1[[#This Row],[Benchmark mean accuracy]]</f>
        <v>-19.903846153846104</v>
      </c>
      <c r="H54" t="str">
        <f>IF(AND(Table1[[#This Row],[F value]]&lt;4.74,Table1[[#This Row],[Best Individual mean accuracy]]&gt;Table1[[#This Row],[Benchmark mean accuracy]]),"Yes","No")</f>
        <v>No</v>
      </c>
    </row>
    <row r="55" spans="1:8" x14ac:dyDescent="0.55000000000000004">
      <c r="A55">
        <v>175</v>
      </c>
      <c r="B55" s="1" t="s">
        <v>1179</v>
      </c>
      <c r="C55">
        <v>0.88461538461538403</v>
      </c>
      <c r="D55">
        <v>73.846153846153797</v>
      </c>
      <c r="E55">
        <v>53.653846153846096</v>
      </c>
      <c r="F55">
        <v>15.348387096774101</v>
      </c>
      <c r="G55" s="6">
        <f>Table1[[#This Row],[Best Individual mean accuracy]]-Table1[[#This Row],[Benchmark mean accuracy]]</f>
        <v>-20.192307692307701</v>
      </c>
      <c r="H55" s="5" t="str">
        <f>IF(AND(Table1[[#This Row],[F value]]&lt;4.74,Table1[[#This Row],[Best Individual mean accuracy]]&gt;Table1[[#This Row],[Benchmark mean accuracy]]),"Yes","No")</f>
        <v>No</v>
      </c>
    </row>
    <row r="56" spans="1:8" x14ac:dyDescent="0.55000000000000004">
      <c r="A56">
        <v>175</v>
      </c>
      <c r="B56" s="1" t="s">
        <v>1181</v>
      </c>
      <c r="C56">
        <v>0.88461538461538403</v>
      </c>
      <c r="D56">
        <v>75.192307692307693</v>
      </c>
      <c r="E56">
        <v>54.903846153846096</v>
      </c>
      <c r="F56">
        <v>2.8919177427068301</v>
      </c>
      <c r="G56" s="6">
        <f>Table1[[#This Row],[Best Individual mean accuracy]]-Table1[[#This Row],[Benchmark mean accuracy]]</f>
        <v>-20.288461538461597</v>
      </c>
      <c r="H56" s="5" t="str">
        <f>IF(AND(Table1[[#This Row],[F value]]&lt;4.74,Table1[[#This Row],[Best Individual mean accuracy]]&gt;Table1[[#This Row],[Benchmark mean accuracy]]),"Yes","No")</f>
        <v>No</v>
      </c>
    </row>
    <row r="57" spans="1:8" x14ac:dyDescent="0.55000000000000004">
      <c r="A57">
        <v>175</v>
      </c>
      <c r="B57" s="1" t="s">
        <v>1207</v>
      </c>
      <c r="C57">
        <v>0.88461538461538403</v>
      </c>
      <c r="D57">
        <v>77.788461538461505</v>
      </c>
      <c r="E57">
        <v>57.307692307692299</v>
      </c>
      <c r="F57">
        <v>9.4130081300813</v>
      </c>
      <c r="G57" s="6">
        <f>Table1[[#This Row],[Best Individual mean accuracy]]-Table1[[#This Row],[Benchmark mean accuracy]]</f>
        <v>-20.480769230769205</v>
      </c>
      <c r="H57" s="5" t="str">
        <f>IF(AND(Table1[[#This Row],[F value]]&lt;4.74,Table1[[#This Row],[Best Individual mean accuracy]]&gt;Table1[[#This Row],[Benchmark mean accuracy]]),"Yes","No")</f>
        <v>No</v>
      </c>
    </row>
    <row r="58" spans="1:8" x14ac:dyDescent="0.55000000000000004">
      <c r="A58">
        <v>175</v>
      </c>
      <c r="B58" s="1" t="s">
        <v>1173</v>
      </c>
      <c r="C58">
        <v>0.88461538461538403</v>
      </c>
      <c r="D58">
        <v>78.557692307692307</v>
      </c>
      <c r="E58">
        <v>58.076923076923002</v>
      </c>
      <c r="F58">
        <v>4.8247151621384701</v>
      </c>
      <c r="G58" s="6">
        <f>Table1[[#This Row],[Best Individual mean accuracy]]-Table1[[#This Row],[Benchmark mean accuracy]]</f>
        <v>-20.480769230769305</v>
      </c>
      <c r="H58" s="5" t="str">
        <f>IF(AND(Table1[[#This Row],[F value]]&lt;4.74,Table1[[#This Row],[Best Individual mean accuracy]]&gt;Table1[[#This Row],[Benchmark mean accuracy]]),"Yes","No")</f>
        <v>No</v>
      </c>
    </row>
    <row r="59" spans="1:8" x14ac:dyDescent="0.55000000000000004">
      <c r="A59">
        <v>175</v>
      </c>
      <c r="B59" s="1" t="s">
        <v>1175</v>
      </c>
      <c r="C59">
        <v>0.88461538461538403</v>
      </c>
      <c r="D59">
        <v>75</v>
      </c>
      <c r="E59">
        <v>54.423076923076898</v>
      </c>
      <c r="F59">
        <v>9.1549295774647899</v>
      </c>
      <c r="G59" s="6">
        <f>Table1[[#This Row],[Best Individual mean accuracy]]-Table1[[#This Row],[Benchmark mean accuracy]]</f>
        <v>-20.576923076923102</v>
      </c>
      <c r="H59" s="5" t="str">
        <f>IF(AND(Table1[[#This Row],[F value]]&lt;4.74,Table1[[#This Row],[Best Individual mean accuracy]]&gt;Table1[[#This Row],[Benchmark mean accuracy]]),"Yes","No")</f>
        <v>No</v>
      </c>
    </row>
    <row r="60" spans="1:8" x14ac:dyDescent="0.55000000000000004">
      <c r="A60">
        <v>175</v>
      </c>
      <c r="B60" s="1" t="s">
        <v>1193</v>
      </c>
      <c r="C60">
        <v>0.88461538461538403</v>
      </c>
      <c r="D60">
        <v>78.076923076923094</v>
      </c>
      <c r="E60">
        <v>57.211538461538403</v>
      </c>
      <c r="F60">
        <v>4.89790794979079</v>
      </c>
      <c r="G60" s="6">
        <f>Table1[[#This Row],[Best Individual mean accuracy]]-Table1[[#This Row],[Benchmark mean accuracy]]</f>
        <v>-20.865384615384691</v>
      </c>
      <c r="H60" s="5" t="str">
        <f>IF(AND(Table1[[#This Row],[F value]]&lt;4.74,Table1[[#This Row],[Best Individual mean accuracy]]&gt;Table1[[#This Row],[Benchmark mean accuracy]]),"Yes","No")</f>
        <v>No</v>
      </c>
    </row>
    <row r="61" spans="1:8" x14ac:dyDescent="0.55000000000000004">
      <c r="A61">
        <v>175</v>
      </c>
      <c r="B61" s="1" t="s">
        <v>1186</v>
      </c>
      <c r="C61">
        <v>0.88461538461538403</v>
      </c>
      <c r="D61">
        <v>76.634615384615302</v>
      </c>
      <c r="E61">
        <v>55.480769230769198</v>
      </c>
      <c r="F61">
        <v>5.8435643564356399</v>
      </c>
      <c r="G61" s="6">
        <f>Table1[[#This Row],[Best Individual mean accuracy]]-Table1[[#This Row],[Benchmark mean accuracy]]</f>
        <v>-21.153846153846104</v>
      </c>
      <c r="H61" s="5" t="str">
        <f>IF(AND(Table1[[#This Row],[F value]]&lt;4.74,Table1[[#This Row],[Best Individual mean accuracy]]&gt;Table1[[#This Row],[Benchmark mean accuracy]]),"Yes","No")</f>
        <v>No</v>
      </c>
    </row>
    <row r="62" spans="1:8" x14ac:dyDescent="0.55000000000000004">
      <c r="A62">
        <v>175</v>
      </c>
      <c r="B62" s="1" t="s">
        <v>1167</v>
      </c>
      <c r="C62">
        <v>0.88461538461538403</v>
      </c>
      <c r="D62">
        <v>74.615384615384599</v>
      </c>
      <c r="E62">
        <v>53.269230769230703</v>
      </c>
      <c r="F62">
        <v>5.38846153846153</v>
      </c>
      <c r="G62" s="6">
        <f>Table1[[#This Row],[Best Individual mean accuracy]]-Table1[[#This Row],[Benchmark mean accuracy]]</f>
        <v>-21.346153846153896</v>
      </c>
      <c r="H62" s="5" t="str">
        <f>IF(AND(Table1[[#This Row],[F value]]&lt;4.74,Table1[[#This Row],[Best Individual mean accuracy]]&gt;Table1[[#This Row],[Benchmark mean accuracy]]),"Yes","No")</f>
        <v>No</v>
      </c>
    </row>
    <row r="63" spans="1:8" x14ac:dyDescent="0.55000000000000004">
      <c r="A63">
        <v>175</v>
      </c>
      <c r="B63" s="1" t="s">
        <v>1170</v>
      </c>
      <c r="C63">
        <v>0.88461538461538403</v>
      </c>
      <c r="D63">
        <v>76.057692307692307</v>
      </c>
      <c r="E63">
        <v>54.519230769230703</v>
      </c>
      <c r="F63">
        <v>5.63304347826086</v>
      </c>
      <c r="G63" s="6">
        <f>Table1[[#This Row],[Best Individual mean accuracy]]-Table1[[#This Row],[Benchmark mean accuracy]]</f>
        <v>-21.538461538461604</v>
      </c>
      <c r="H63" s="5" t="str">
        <f>IF(AND(Table1[[#This Row],[F value]]&lt;4.74,Table1[[#This Row],[Best Individual mean accuracy]]&gt;Table1[[#This Row],[Benchmark mean accuracy]]),"Yes","No")</f>
        <v>No</v>
      </c>
    </row>
    <row r="64" spans="1:8" x14ac:dyDescent="0.55000000000000004">
      <c r="A64">
        <v>175</v>
      </c>
      <c r="B64" s="1" t="s">
        <v>1185</v>
      </c>
      <c r="C64">
        <v>0.88461538461538403</v>
      </c>
      <c r="D64">
        <v>76.923076923076906</v>
      </c>
      <c r="E64">
        <v>55.288461538461497</v>
      </c>
      <c r="F64">
        <v>3.0048947626040099</v>
      </c>
      <c r="G64" s="6">
        <f>Table1[[#This Row],[Best Individual mean accuracy]]-Table1[[#This Row],[Benchmark mean accuracy]]</f>
        <v>-21.634615384615408</v>
      </c>
      <c r="H64" s="5" t="str">
        <f>IF(AND(Table1[[#This Row],[F value]]&lt;4.74,Table1[[#This Row],[Best Individual mean accuracy]]&gt;Table1[[#This Row],[Benchmark mean accuracy]]),"Yes","No")</f>
        <v>No</v>
      </c>
    </row>
    <row r="65" spans="1:8" x14ac:dyDescent="0.55000000000000004">
      <c r="A65">
        <v>175</v>
      </c>
      <c r="B65" s="1" t="s">
        <v>1205</v>
      </c>
      <c r="C65">
        <v>0.88461538461538403</v>
      </c>
      <c r="D65">
        <v>78.461538461538396</v>
      </c>
      <c r="E65">
        <v>56.730769230769198</v>
      </c>
      <c r="F65">
        <v>3.60022271714922</v>
      </c>
      <c r="G65" s="6">
        <f>Table1[[#This Row],[Best Individual mean accuracy]]-Table1[[#This Row],[Benchmark mean accuracy]]</f>
        <v>-21.730769230769198</v>
      </c>
      <c r="H65" s="5" t="str">
        <f>IF(AND(Table1[[#This Row],[F value]]&lt;4.74,Table1[[#This Row],[Best Individual mean accuracy]]&gt;Table1[[#This Row],[Benchmark mean accuracy]]),"Yes","No")</f>
        <v>No</v>
      </c>
    </row>
    <row r="66" spans="1:8" x14ac:dyDescent="0.55000000000000004">
      <c r="A66">
        <v>175</v>
      </c>
      <c r="B66" s="1" t="s">
        <v>1183</v>
      </c>
      <c r="C66">
        <v>0.88461538461538403</v>
      </c>
      <c r="D66">
        <v>77.788461538461505</v>
      </c>
      <c r="E66">
        <v>56.057692307692299</v>
      </c>
      <c r="F66">
        <v>7.7493472584856402</v>
      </c>
      <c r="G66" s="6">
        <f>Table1[[#This Row],[Best Individual mean accuracy]]-Table1[[#This Row],[Benchmark mean accuracy]]</f>
        <v>-21.730769230769205</v>
      </c>
      <c r="H66" s="5" t="str">
        <f>IF(AND(Table1[[#This Row],[F value]]&lt;4.74,Table1[[#This Row],[Best Individual mean accuracy]]&gt;Table1[[#This Row],[Benchmark mean accuracy]]),"Yes","No")</f>
        <v>No</v>
      </c>
    </row>
    <row r="67" spans="1:8" x14ac:dyDescent="0.55000000000000004">
      <c r="A67">
        <v>175</v>
      </c>
      <c r="B67" s="1" t="s">
        <v>1152</v>
      </c>
      <c r="C67">
        <v>0.88461538461538403</v>
      </c>
      <c r="D67">
        <v>75.673076923076906</v>
      </c>
      <c r="E67">
        <v>53.557692307692299</v>
      </c>
      <c r="F67">
        <v>5.4385321100917396</v>
      </c>
      <c r="G67" s="6">
        <f>Table1[[#This Row],[Best Individual mean accuracy]]-Table1[[#This Row],[Benchmark mean accuracy]]</f>
        <v>-22.115384615384606</v>
      </c>
      <c r="H67" t="str">
        <f>IF(AND(Table1[[#This Row],[F value]]&lt;4.74,Table1[[#This Row],[Best Individual mean accuracy]]&gt;Table1[[#This Row],[Benchmark mean accuracy]]),"Yes","No")</f>
        <v>No</v>
      </c>
    </row>
    <row r="68" spans="1:8" x14ac:dyDescent="0.55000000000000004">
      <c r="A68">
        <v>175</v>
      </c>
      <c r="B68" s="1" t="s">
        <v>1158</v>
      </c>
      <c r="C68">
        <v>0.88461538461538403</v>
      </c>
      <c r="D68">
        <v>79.711538461538396</v>
      </c>
      <c r="E68">
        <v>57.499999999999901</v>
      </c>
      <c r="F68">
        <v>5.5928636779505903</v>
      </c>
      <c r="G68" s="6">
        <f>Table1[[#This Row],[Best Individual mean accuracy]]-Table1[[#This Row],[Benchmark mean accuracy]]</f>
        <v>-22.211538461538495</v>
      </c>
      <c r="H68" s="5" t="str">
        <f>IF(AND(Table1[[#This Row],[F value]]&lt;4.74,Table1[[#This Row],[Best Individual mean accuracy]]&gt;Table1[[#This Row],[Benchmark mean accuracy]]),"Yes","No")</f>
        <v>No</v>
      </c>
    </row>
    <row r="69" spans="1:8" x14ac:dyDescent="0.55000000000000004">
      <c r="A69">
        <v>175</v>
      </c>
      <c r="B69" s="1" t="s">
        <v>1191</v>
      </c>
      <c r="C69">
        <v>0.88461538461538403</v>
      </c>
      <c r="D69">
        <v>75.961538461538396</v>
      </c>
      <c r="E69">
        <v>53.173076923076898</v>
      </c>
      <c r="F69">
        <v>5.97426120114394</v>
      </c>
      <c r="G69" s="6">
        <f>Table1[[#This Row],[Best Individual mean accuracy]]-Table1[[#This Row],[Benchmark mean accuracy]]</f>
        <v>-22.788461538461497</v>
      </c>
      <c r="H69" s="5" t="str">
        <f>IF(AND(Table1[[#This Row],[F value]]&lt;4.74,Table1[[#This Row],[Best Individual mean accuracy]]&gt;Table1[[#This Row],[Benchmark mean accuracy]]),"Yes","No")</f>
        <v>No</v>
      </c>
    </row>
    <row r="70" spans="1:8" x14ac:dyDescent="0.55000000000000004">
      <c r="A70">
        <v>247</v>
      </c>
      <c r="B70" s="1" t="s">
        <v>1211</v>
      </c>
      <c r="C70">
        <v>0.71153846153846101</v>
      </c>
      <c r="D70">
        <v>77.019230769230703</v>
      </c>
      <c r="E70">
        <v>54.903846153846096</v>
      </c>
      <c r="F70">
        <v>12.3622047244094</v>
      </c>
      <c r="G70" s="6">
        <f>Table1[[#This Row],[Best Individual mean accuracy]]-Table1[[#This Row],[Benchmark mean accuracy]]</f>
        <v>-22.115384615384606</v>
      </c>
      <c r="H70" s="5" t="str">
        <f>IF(AND(Table1[[#This Row],[F value]]&lt;4.74,Table1[[#This Row],[Best Individual mean accuracy]]&gt;Table1[[#This Row],[Benchmark mean accuracy]]),"Yes","No")</f>
        <v>No</v>
      </c>
    </row>
    <row r="71" spans="1:8" x14ac:dyDescent="0.55000000000000004">
      <c r="A71">
        <v>300</v>
      </c>
      <c r="B71" s="1" t="s">
        <v>1213</v>
      </c>
      <c r="C71">
        <v>0.82692307692307598</v>
      </c>
      <c r="D71">
        <v>74.903846153846104</v>
      </c>
      <c r="E71">
        <v>57.307692307692299</v>
      </c>
      <c r="F71">
        <v>4.15800636267232</v>
      </c>
      <c r="G71" s="6">
        <f>Table1[[#This Row],[Best Individual mean accuracy]]-Table1[[#This Row],[Benchmark mean accuracy]]</f>
        <v>-17.596153846153804</v>
      </c>
      <c r="H71" s="5" t="str">
        <f>IF(AND(Table1[[#This Row],[F value]]&lt;4.74,Table1[[#This Row],[Best Individual mean accuracy]]&gt;Table1[[#This Row],[Benchmark mean accuracy]]),"Yes","No")</f>
        <v>No</v>
      </c>
    </row>
    <row r="72" spans="1:8" x14ac:dyDescent="0.55000000000000004">
      <c r="A72">
        <v>300</v>
      </c>
      <c r="B72" s="1" t="s">
        <v>1212</v>
      </c>
      <c r="C72">
        <v>0.82692307692307598</v>
      </c>
      <c r="D72">
        <v>74.134615384615302</v>
      </c>
      <c r="E72">
        <v>51.923076923076898</v>
      </c>
      <c r="F72">
        <v>3.7721148213239601</v>
      </c>
      <c r="G72" s="6">
        <f>Table1[[#This Row],[Best Individual mean accuracy]]-Table1[[#This Row],[Benchmark mean accuracy]]</f>
        <v>-22.211538461538403</v>
      </c>
      <c r="H72" s="5" t="str">
        <f>IF(AND(Table1[[#This Row],[F value]]&lt;4.74,Table1[[#This Row],[Best Individual mean accuracy]]&gt;Table1[[#This Row],[Benchmark mean accuracy]]),"Yes","No")</f>
        <v>No</v>
      </c>
    </row>
    <row r="73" spans="1:8" x14ac:dyDescent="0.55000000000000004">
      <c r="A73">
        <v>465</v>
      </c>
      <c r="B73" s="1" t="s">
        <v>1214</v>
      </c>
      <c r="C73">
        <v>0.71153846153846101</v>
      </c>
      <c r="D73">
        <v>75.096153846153797</v>
      </c>
      <c r="E73">
        <v>54.807692307692299</v>
      </c>
      <c r="F73">
        <v>2.8408751864743902</v>
      </c>
      <c r="G73" s="6">
        <f>Table1[[#This Row],[Best Individual mean accuracy]]-Table1[[#This Row],[Benchmark mean accuracy]]</f>
        <v>-20.288461538461497</v>
      </c>
      <c r="H73" s="5" t="str">
        <f>IF(AND(Table1[[#This Row],[F value]]&lt;4.74,Table1[[#This Row],[Best Individual mean accuracy]]&gt;Table1[[#This Row],[Benchmark mean accuracy]]),"Yes","No")</f>
        <v>No</v>
      </c>
    </row>
    <row r="74" spans="1:8" x14ac:dyDescent="0.55000000000000004">
      <c r="A74">
        <v>465</v>
      </c>
      <c r="B74" s="1" t="s">
        <v>1215</v>
      </c>
      <c r="C74">
        <v>0.71153846153846101</v>
      </c>
      <c r="D74">
        <v>76.442307692307693</v>
      </c>
      <c r="E74">
        <v>55.288461538461497</v>
      </c>
      <c r="F74">
        <v>3.0972364380757398</v>
      </c>
      <c r="G74" s="6">
        <f>Table1[[#This Row],[Best Individual mean accuracy]]-Table1[[#This Row],[Benchmark mean accuracy]]</f>
        <v>-21.153846153846196</v>
      </c>
      <c r="H74" s="5" t="str">
        <f>IF(AND(Table1[[#This Row],[F value]]&lt;4.74,Table1[[#This Row],[Best Individual mean accuracy]]&gt;Table1[[#This Row],[Benchmark mean accuracy]]),"Yes","No")</f>
        <v>No</v>
      </c>
    </row>
    <row r="75" spans="1:8" x14ac:dyDescent="0.55000000000000004">
      <c r="A75">
        <v>574</v>
      </c>
      <c r="B75" s="1" t="s">
        <v>1216</v>
      </c>
      <c r="C75">
        <v>0.80769230769230704</v>
      </c>
      <c r="D75">
        <v>76.057692307692307</v>
      </c>
      <c r="E75">
        <v>59.134615384615302</v>
      </c>
      <c r="F75">
        <v>2.5079365079364999</v>
      </c>
      <c r="G75" s="6">
        <f>Table1[[#This Row],[Best Individual mean accuracy]]-Table1[[#This Row],[Benchmark mean accuracy]]</f>
        <v>-16.923076923077005</v>
      </c>
      <c r="H75" s="5" t="str">
        <f>IF(AND(Table1[[#This Row],[F value]]&lt;4.74,Table1[[#This Row],[Best Individual mean accuracy]]&gt;Table1[[#This Row],[Benchmark mean accuracy]]),"Yes","No")</f>
        <v>No</v>
      </c>
    </row>
    <row r="76" spans="1:8" x14ac:dyDescent="0.55000000000000004">
      <c r="A76">
        <v>663</v>
      </c>
      <c r="B76" s="1" t="s">
        <v>1217</v>
      </c>
      <c r="C76">
        <v>0.86538461538461497</v>
      </c>
      <c r="D76">
        <v>76.634615384615302</v>
      </c>
      <c r="E76">
        <v>55.673076923076898</v>
      </c>
      <c r="F76">
        <v>6.8370370370370299</v>
      </c>
      <c r="G76" s="6">
        <f>Table1[[#This Row],[Best Individual mean accuracy]]-Table1[[#This Row],[Benchmark mean accuracy]]</f>
        <v>-20.961538461538403</v>
      </c>
      <c r="H76" s="5" t="str">
        <f>IF(AND(Table1[[#This Row],[F value]]&lt;4.74,Table1[[#This Row],[Best Individual mean accuracy]]&gt;Table1[[#This Row],[Benchmark mean accuracy]]),"Yes","No")</f>
        <v>No</v>
      </c>
    </row>
    <row r="77" spans="1:8" x14ac:dyDescent="0.55000000000000004">
      <c r="A77">
        <v>750</v>
      </c>
      <c r="B77" s="1" t="s">
        <v>1218</v>
      </c>
      <c r="C77">
        <v>0.67307692307692302</v>
      </c>
      <c r="D77">
        <v>72.884615384615302</v>
      </c>
      <c r="E77">
        <v>56.442307692307601</v>
      </c>
      <c r="F77">
        <v>4.0128585558852601</v>
      </c>
      <c r="G77" s="6">
        <f>Table1[[#This Row],[Best Individual mean accuracy]]-Table1[[#This Row],[Benchmark mean accuracy]]</f>
        <v>-16.442307692307701</v>
      </c>
      <c r="H77" s="5" t="str">
        <f>IF(AND(Table1[[#This Row],[F value]]&lt;4.74,Table1[[#This Row],[Best Individual mean accuracy]]&gt;Table1[[#This Row],[Benchmark mean accuracy]]),"Yes","No")</f>
        <v>No</v>
      </c>
    </row>
    <row r="78" spans="1:8" x14ac:dyDescent="0.55000000000000004">
      <c r="A78">
        <v>891</v>
      </c>
      <c r="B78" s="1" t="s">
        <v>1219</v>
      </c>
      <c r="C78">
        <v>0.82692307692307598</v>
      </c>
      <c r="D78">
        <v>75.384615384615302</v>
      </c>
      <c r="E78">
        <v>58.076923076923002</v>
      </c>
      <c r="F78">
        <v>3.7576923076923001</v>
      </c>
      <c r="G78" s="6">
        <f>Table1[[#This Row],[Best Individual mean accuracy]]-Table1[[#This Row],[Benchmark mean accuracy]]</f>
        <v>-17.307692307692299</v>
      </c>
      <c r="H78" s="5" t="str">
        <f>IF(AND(Table1[[#This Row],[F value]]&lt;4.74,Table1[[#This Row],[Best Individual mean accuracy]]&gt;Table1[[#This Row],[Benchmark mean accuracy]]),"Yes","No")</f>
        <v>No</v>
      </c>
    </row>
    <row r="79" spans="1:8" x14ac:dyDescent="0.55000000000000004">
      <c r="A79">
        <v>928</v>
      </c>
      <c r="B79" s="1" t="s">
        <v>1230</v>
      </c>
      <c r="C79">
        <v>0.75</v>
      </c>
      <c r="D79">
        <v>69.134615384615401</v>
      </c>
      <c r="E79">
        <v>59.038461538461497</v>
      </c>
      <c r="F79">
        <v>1.90569561157796</v>
      </c>
      <c r="G79" s="6">
        <f>Table1[[#This Row],[Best Individual mean accuracy]]-Table1[[#This Row],[Benchmark mean accuracy]]</f>
        <v>-10.096153846153904</v>
      </c>
      <c r="H79" s="5" t="str">
        <f>IF(AND(Table1[[#This Row],[F value]]&lt;4.74,Table1[[#This Row],[Best Individual mean accuracy]]&gt;Table1[[#This Row],[Benchmark mean accuracy]]),"Yes","No")</f>
        <v>No</v>
      </c>
    </row>
    <row r="80" spans="1:8" x14ac:dyDescent="0.55000000000000004">
      <c r="A80">
        <v>928</v>
      </c>
      <c r="B80" s="1" t="s">
        <v>1231</v>
      </c>
      <c r="C80">
        <v>0.75</v>
      </c>
      <c r="D80">
        <v>75.288461538461505</v>
      </c>
      <c r="E80">
        <v>64.038461538461505</v>
      </c>
      <c r="F80">
        <v>1.4941500344115599</v>
      </c>
      <c r="G80" s="6">
        <f>Table1[[#This Row],[Best Individual mean accuracy]]-Table1[[#This Row],[Benchmark mean accuracy]]</f>
        <v>-11.25</v>
      </c>
      <c r="H80" s="5" t="str">
        <f>IF(AND(Table1[[#This Row],[F value]]&lt;4.74,Table1[[#This Row],[Best Individual mean accuracy]]&gt;Table1[[#This Row],[Benchmark mean accuracy]]),"Yes","No")</f>
        <v>No</v>
      </c>
    </row>
    <row r="81" spans="1:8" x14ac:dyDescent="0.55000000000000004">
      <c r="A81">
        <v>928</v>
      </c>
      <c r="B81" s="1" t="s">
        <v>1225</v>
      </c>
      <c r="C81">
        <v>0.75</v>
      </c>
      <c r="D81">
        <v>74.615384615384599</v>
      </c>
      <c r="E81">
        <v>62.884615384615302</v>
      </c>
      <c r="F81">
        <v>1.6657263751763001</v>
      </c>
      <c r="G81" s="6">
        <f>Table1[[#This Row],[Best Individual mean accuracy]]-Table1[[#This Row],[Benchmark mean accuracy]]</f>
        <v>-11.730769230769297</v>
      </c>
      <c r="H81" s="5" t="str">
        <f>IF(AND(Table1[[#This Row],[F value]]&lt;4.74,Table1[[#This Row],[Best Individual mean accuracy]]&gt;Table1[[#This Row],[Benchmark mean accuracy]]),"Yes","No")</f>
        <v>No</v>
      </c>
    </row>
    <row r="82" spans="1:8" x14ac:dyDescent="0.55000000000000004">
      <c r="A82">
        <v>928</v>
      </c>
      <c r="B82" s="1" t="s">
        <v>1232</v>
      </c>
      <c r="C82">
        <v>0.75</v>
      </c>
      <c r="D82">
        <v>73.75</v>
      </c>
      <c r="E82">
        <v>61.826923076923002</v>
      </c>
      <c r="F82">
        <v>2.9623115577889401</v>
      </c>
      <c r="G82" s="6">
        <f>Table1[[#This Row],[Best Individual mean accuracy]]-Table1[[#This Row],[Benchmark mean accuracy]]</f>
        <v>-11.923076923076998</v>
      </c>
      <c r="H82" s="5" t="str">
        <f>IF(AND(Table1[[#This Row],[F value]]&lt;4.74,Table1[[#This Row],[Best Individual mean accuracy]]&gt;Table1[[#This Row],[Benchmark mean accuracy]]),"Yes","No")</f>
        <v>No</v>
      </c>
    </row>
    <row r="83" spans="1:8" x14ac:dyDescent="0.55000000000000004">
      <c r="A83">
        <v>928</v>
      </c>
      <c r="B83" s="1" t="s">
        <v>1223</v>
      </c>
      <c r="C83">
        <v>0.75</v>
      </c>
      <c r="D83">
        <v>74.230769230769198</v>
      </c>
      <c r="E83">
        <v>61.153846153846096</v>
      </c>
      <c r="F83">
        <v>2.0616686819830701</v>
      </c>
      <c r="G83" s="6">
        <f>Table1[[#This Row],[Best Individual mean accuracy]]-Table1[[#This Row],[Benchmark mean accuracy]]</f>
        <v>-13.076923076923102</v>
      </c>
      <c r="H83" s="5" t="str">
        <f>IF(AND(Table1[[#This Row],[F value]]&lt;4.74,Table1[[#This Row],[Best Individual mean accuracy]]&gt;Table1[[#This Row],[Benchmark mean accuracy]]),"Yes","No")</f>
        <v>No</v>
      </c>
    </row>
    <row r="84" spans="1:8" x14ac:dyDescent="0.55000000000000004">
      <c r="A84">
        <v>928</v>
      </c>
      <c r="B84" s="1" t="s">
        <v>1220</v>
      </c>
      <c r="C84">
        <v>0.75</v>
      </c>
      <c r="D84">
        <v>78.653846153846104</v>
      </c>
      <c r="E84">
        <v>65.096153846153797</v>
      </c>
      <c r="F84">
        <v>3.1377726750860999</v>
      </c>
      <c r="G84" s="6">
        <f>Table1[[#This Row],[Best Individual mean accuracy]]-Table1[[#This Row],[Benchmark mean accuracy]]</f>
        <v>-13.557692307692307</v>
      </c>
      <c r="H84" s="5" t="str">
        <f>IF(AND(Table1[[#This Row],[F value]]&lt;4.74,Table1[[#This Row],[Best Individual mean accuracy]]&gt;Table1[[#This Row],[Benchmark mean accuracy]]),"Yes","No")</f>
        <v>No</v>
      </c>
    </row>
    <row r="85" spans="1:8" x14ac:dyDescent="0.55000000000000004">
      <c r="A85">
        <v>928</v>
      </c>
      <c r="B85" s="1" t="s">
        <v>1228</v>
      </c>
      <c r="C85">
        <v>0.75</v>
      </c>
      <c r="D85">
        <v>73.557692307692307</v>
      </c>
      <c r="E85">
        <v>59.711538461538403</v>
      </c>
      <c r="F85">
        <v>2.3223140495867698</v>
      </c>
      <c r="G85" s="6">
        <f>Table1[[#This Row],[Best Individual mean accuracy]]-Table1[[#This Row],[Benchmark mean accuracy]]</f>
        <v>-13.846153846153904</v>
      </c>
      <c r="H85" s="5" t="str">
        <f>IF(AND(Table1[[#This Row],[F value]]&lt;4.74,Table1[[#This Row],[Best Individual mean accuracy]]&gt;Table1[[#This Row],[Benchmark mean accuracy]]),"Yes","No")</f>
        <v>No</v>
      </c>
    </row>
    <row r="86" spans="1:8" x14ac:dyDescent="0.55000000000000004">
      <c r="A86">
        <v>928</v>
      </c>
      <c r="B86" s="1" t="s">
        <v>1224</v>
      </c>
      <c r="C86">
        <v>0.75</v>
      </c>
      <c r="D86">
        <v>76.730769230769198</v>
      </c>
      <c r="E86">
        <v>62.788461538461497</v>
      </c>
      <c r="F86">
        <v>6.7915831663326598</v>
      </c>
      <c r="G86" s="6">
        <f>Table1[[#This Row],[Best Individual mean accuracy]]-Table1[[#This Row],[Benchmark mean accuracy]]</f>
        <v>-13.942307692307701</v>
      </c>
      <c r="H86" s="5" t="str">
        <f>IF(AND(Table1[[#This Row],[F value]]&lt;4.74,Table1[[#This Row],[Best Individual mean accuracy]]&gt;Table1[[#This Row],[Benchmark mean accuracy]]),"Yes","No")</f>
        <v>No</v>
      </c>
    </row>
    <row r="87" spans="1:8" x14ac:dyDescent="0.55000000000000004">
      <c r="A87">
        <v>928</v>
      </c>
      <c r="B87" s="1" t="s">
        <v>1229</v>
      </c>
      <c r="C87">
        <v>0.75</v>
      </c>
      <c r="D87">
        <v>77.596153846153797</v>
      </c>
      <c r="E87">
        <v>63.173076923076898</v>
      </c>
      <c r="F87">
        <v>2.3715012722646298</v>
      </c>
      <c r="G87" s="6">
        <f>Table1[[#This Row],[Best Individual mean accuracy]]-Table1[[#This Row],[Benchmark mean accuracy]]</f>
        <v>-14.423076923076898</v>
      </c>
      <c r="H87" s="5" t="str">
        <f>IF(AND(Table1[[#This Row],[F value]]&lt;4.74,Table1[[#This Row],[Best Individual mean accuracy]]&gt;Table1[[#This Row],[Benchmark mean accuracy]]),"Yes","No")</f>
        <v>No</v>
      </c>
    </row>
    <row r="88" spans="1:8" x14ac:dyDescent="0.55000000000000004">
      <c r="A88">
        <v>928</v>
      </c>
      <c r="B88" s="1" t="s">
        <v>1222</v>
      </c>
      <c r="C88">
        <v>0.75</v>
      </c>
      <c r="D88">
        <v>72.307692307692193</v>
      </c>
      <c r="E88">
        <v>57.692307692307601</v>
      </c>
      <c r="F88">
        <v>5.4982332155476996</v>
      </c>
      <c r="G88" s="6">
        <f>Table1[[#This Row],[Best Individual mean accuracy]]-Table1[[#This Row],[Benchmark mean accuracy]]</f>
        <v>-14.615384615384592</v>
      </c>
      <c r="H88" s="5" t="str">
        <f>IF(AND(Table1[[#This Row],[F value]]&lt;4.74,Table1[[#This Row],[Best Individual mean accuracy]]&gt;Table1[[#This Row],[Benchmark mean accuracy]]),"Yes","No")</f>
        <v>No</v>
      </c>
    </row>
    <row r="89" spans="1:8" x14ac:dyDescent="0.55000000000000004">
      <c r="A89">
        <v>928</v>
      </c>
      <c r="B89" s="1" t="s">
        <v>1227</v>
      </c>
      <c r="C89">
        <v>0.75</v>
      </c>
      <c r="D89">
        <v>75</v>
      </c>
      <c r="E89">
        <v>59.134615384615302</v>
      </c>
      <c r="F89">
        <v>3.0319059613769901</v>
      </c>
      <c r="G89" s="6">
        <f>Table1[[#This Row],[Best Individual mean accuracy]]-Table1[[#This Row],[Benchmark mean accuracy]]</f>
        <v>-15.865384615384698</v>
      </c>
      <c r="H89" s="5" t="str">
        <f>IF(AND(Table1[[#This Row],[F value]]&lt;4.74,Table1[[#This Row],[Best Individual mean accuracy]]&gt;Table1[[#This Row],[Benchmark mean accuracy]]),"Yes","No")</f>
        <v>No</v>
      </c>
    </row>
    <row r="90" spans="1:8" x14ac:dyDescent="0.55000000000000004">
      <c r="A90">
        <v>928</v>
      </c>
      <c r="B90" s="1" t="s">
        <v>1221</v>
      </c>
      <c r="C90">
        <v>0.75</v>
      </c>
      <c r="D90">
        <v>74.423076923076906</v>
      </c>
      <c r="E90">
        <v>58.173076923076898</v>
      </c>
      <c r="F90">
        <v>3.9222797927461102</v>
      </c>
      <c r="G90" s="6">
        <f>Table1[[#This Row],[Best Individual mean accuracy]]-Table1[[#This Row],[Benchmark mean accuracy]]</f>
        <v>-16.250000000000007</v>
      </c>
      <c r="H90" s="5" t="str">
        <f>IF(AND(Table1[[#This Row],[F value]]&lt;4.74,Table1[[#This Row],[Best Individual mean accuracy]]&gt;Table1[[#This Row],[Benchmark mean accuracy]]),"Yes","No")</f>
        <v>No</v>
      </c>
    </row>
    <row r="91" spans="1:8" x14ac:dyDescent="0.55000000000000004">
      <c r="A91">
        <v>928</v>
      </c>
      <c r="B91" s="1" t="s">
        <v>1226</v>
      </c>
      <c r="C91">
        <v>0.75</v>
      </c>
      <c r="D91">
        <v>77.788461538461505</v>
      </c>
      <c r="E91">
        <v>60.769230769230703</v>
      </c>
      <c r="F91">
        <v>2.8146877144818099</v>
      </c>
      <c r="G91" s="6">
        <f>Table1[[#This Row],[Best Individual mean accuracy]]-Table1[[#This Row],[Benchmark mean accuracy]]</f>
        <v>-17.019230769230802</v>
      </c>
      <c r="H91" s="5" t="str">
        <f>IF(AND(Table1[[#This Row],[F value]]&lt;4.74,Table1[[#This Row],[Best Individual mean accuracy]]&gt;Table1[[#This Row],[Benchmark mean accuracy]]),"Yes","No")</f>
        <v>No</v>
      </c>
    </row>
    <row r="92" spans="1:8" x14ac:dyDescent="0.55000000000000004">
      <c r="A92">
        <v>928</v>
      </c>
      <c r="B92" s="1" t="s">
        <v>1233</v>
      </c>
      <c r="C92">
        <v>0.75</v>
      </c>
      <c r="D92">
        <v>76.826923076922995</v>
      </c>
      <c r="E92">
        <v>58.942307692307601</v>
      </c>
      <c r="F92">
        <v>3.4803625377643401</v>
      </c>
      <c r="G92" s="6">
        <f>Table1[[#This Row],[Best Individual mean accuracy]]-Table1[[#This Row],[Benchmark mean accuracy]]</f>
        <v>-17.884615384615394</v>
      </c>
      <c r="H92" s="5" t="str">
        <f>IF(AND(Table1[[#This Row],[F value]]&lt;4.74,Table1[[#This Row],[Best Individual mean accuracy]]&gt;Table1[[#This Row],[Benchmark mean accuracy]]),"Yes","No")</f>
        <v>No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520FC-B438-4DE0-970E-E334C79B39B2}">
  <dimension ref="A1:T439"/>
  <sheetViews>
    <sheetView topLeftCell="R1" workbookViewId="0">
      <selection activeCell="J20" sqref="J20"/>
    </sheetView>
  </sheetViews>
  <sheetFormatPr defaultRowHeight="14.4" x14ac:dyDescent="0.55000000000000004"/>
  <cols>
    <col min="2" max="2" width="9.26171875" customWidth="1"/>
    <col min="3" max="3" width="11.1015625" style="4" bestFit="1" customWidth="1"/>
    <col min="4" max="4" width="24.578125" style="3" bestFit="1" customWidth="1"/>
    <col min="5" max="5" width="27.5234375" style="3" bestFit="1" customWidth="1"/>
    <col min="6" max="6" width="8.83984375" style="4"/>
    <col min="7" max="7" width="9.1015625" style="6" customWidth="1"/>
    <col min="8" max="8" width="29.734375" bestFit="1" customWidth="1"/>
    <col min="10" max="10" width="25.734375" bestFit="1" customWidth="1"/>
  </cols>
  <sheetData>
    <row r="1" spans="1:20" x14ac:dyDescent="0.55000000000000004">
      <c r="A1" t="s">
        <v>5</v>
      </c>
      <c r="B1" t="s">
        <v>0</v>
      </c>
      <c r="C1" s="4" t="s">
        <v>1</v>
      </c>
      <c r="D1" s="3" t="s">
        <v>2</v>
      </c>
      <c r="E1" s="3" t="s">
        <v>3</v>
      </c>
      <c r="F1" s="4" t="s">
        <v>4</v>
      </c>
      <c r="G1" s="6" t="s">
        <v>9</v>
      </c>
      <c r="H1" t="s">
        <v>6</v>
      </c>
    </row>
    <row r="2" spans="1:20" x14ac:dyDescent="0.55000000000000004">
      <c r="A2">
        <v>175</v>
      </c>
      <c r="B2" s="1" t="s">
        <v>719</v>
      </c>
      <c r="C2">
        <v>0.91111111111111098</v>
      </c>
      <c r="D2">
        <v>96.8539325842696</v>
      </c>
      <c r="E2">
        <v>44.494382022471903</v>
      </c>
      <c r="F2">
        <v>29.490716180371301</v>
      </c>
      <c r="G2" s="6">
        <f>Table2[[#This Row],[Best Individual mean accuracy]]-Table2[[#This Row],[Benchmark mean accuracy]]</f>
        <v>-52.359550561797697</v>
      </c>
      <c r="H2" t="str">
        <f>IF(AND(Table2[[#This Row],[F value]]&lt;4.74,Table2[[#This Row],[Best Individual mean accuracy]]&gt;Table2[[#This Row],[Benchmark mean accuracy]]),"Yes","No")</f>
        <v>No</v>
      </c>
      <c r="J2" t="s">
        <v>7</v>
      </c>
      <c r="K2">
        <f>COUNT(Table2[Best Individual mean accuracy])</f>
        <v>438</v>
      </c>
    </row>
    <row r="3" spans="1:20" x14ac:dyDescent="0.55000000000000004">
      <c r="A3">
        <v>175</v>
      </c>
      <c r="B3" s="1" t="s">
        <v>792</v>
      </c>
      <c r="C3">
        <v>0.91111111111111098</v>
      </c>
      <c r="D3">
        <v>95.393258426966298</v>
      </c>
      <c r="E3">
        <v>43.370786516853897</v>
      </c>
      <c r="F3">
        <v>46.8494623655914</v>
      </c>
      <c r="G3" s="6">
        <f>Table2[[#This Row],[Best Individual mean accuracy]]-Table2[[#This Row],[Benchmark mean accuracy]]</f>
        <v>-52.022471910112401</v>
      </c>
      <c r="H3" t="str">
        <f>IF(AND(Table2[[#This Row],[F value]]&lt;4.74,Table2[[#This Row],[Best Individual mean accuracy]]&gt;Table2[[#This Row],[Benchmark mean accuracy]]),"Yes","No")</f>
        <v>No</v>
      </c>
      <c r="J3" t="s">
        <v>8</v>
      </c>
      <c r="K3" s="2">
        <f>COUNTIF(Table2[Has same error rate and is better],"=Yes")/K2</f>
        <v>0</v>
      </c>
    </row>
    <row r="4" spans="1:20" x14ac:dyDescent="0.55000000000000004">
      <c r="A4">
        <v>175</v>
      </c>
      <c r="B4" s="1" t="s">
        <v>752</v>
      </c>
      <c r="C4">
        <v>0.91111111111111098</v>
      </c>
      <c r="D4">
        <v>96.516853932584198</v>
      </c>
      <c r="E4">
        <v>44.606741573033702</v>
      </c>
      <c r="F4">
        <v>29.7162162162162</v>
      </c>
      <c r="G4" s="6">
        <f>Table2[[#This Row],[Best Individual mean accuracy]]-Table2[[#This Row],[Benchmark mean accuracy]]</f>
        <v>-51.910112359550496</v>
      </c>
      <c r="H4" t="str">
        <f>IF(AND(Table2[[#This Row],[F value]]&lt;4.74,Table2[[#This Row],[Best Individual mean accuracy]]&gt;Table2[[#This Row],[Benchmark mean accuracy]]),"Yes","No")</f>
        <v>No</v>
      </c>
    </row>
    <row r="5" spans="1:20" x14ac:dyDescent="0.55000000000000004">
      <c r="A5">
        <v>300</v>
      </c>
      <c r="B5" s="1" t="s">
        <v>824</v>
      </c>
      <c r="C5">
        <v>0.95555555555555505</v>
      </c>
      <c r="D5">
        <v>97.191011235955003</v>
      </c>
      <c r="E5">
        <v>46.516853932584198</v>
      </c>
      <c r="F5">
        <v>35.478777589134097</v>
      </c>
      <c r="G5" s="6">
        <f>Table2[[#This Row],[Best Individual mean accuracy]]-Table2[[#This Row],[Benchmark mean accuracy]]</f>
        <v>-50.674157303370805</v>
      </c>
      <c r="H5" t="str">
        <f>IF(AND(Table2[[#This Row],[F value]]&lt;4.74,Table2[[#This Row],[Best Individual mean accuracy]]&gt;Table2[[#This Row],[Benchmark mean accuracy]]),"Yes","No")</f>
        <v>No</v>
      </c>
      <c r="J5" t="s">
        <v>10</v>
      </c>
      <c r="K5">
        <f>_xlfn.MAXIFS(Table2[Improvement/Deterioration],Table2[F value],"&lt;4.74")</f>
        <v>-17.865168539325808</v>
      </c>
    </row>
    <row r="6" spans="1:20" x14ac:dyDescent="0.55000000000000004">
      <c r="A6">
        <v>300</v>
      </c>
      <c r="B6" s="1" t="s">
        <v>831</v>
      </c>
      <c r="C6">
        <v>0.95555555555555505</v>
      </c>
      <c r="D6">
        <v>94.606741573033702</v>
      </c>
      <c r="E6">
        <v>45.393258426966298</v>
      </c>
      <c r="F6">
        <v>8.6212871287128703</v>
      </c>
      <c r="G6" s="6">
        <f>Table2[[#This Row],[Best Individual mean accuracy]]-Table2[[#This Row],[Benchmark mean accuracy]]</f>
        <v>-49.213483146067404</v>
      </c>
      <c r="H6" t="str">
        <f>IF(AND(Table2[[#This Row],[F value]]&lt;4.74,Table2[[#This Row],[Best Individual mean accuracy]]&gt;Table2[[#This Row],[Benchmark mean accuracy]]),"Yes","No")</f>
        <v>No</v>
      </c>
      <c r="J6" t="s">
        <v>11</v>
      </c>
      <c r="K6">
        <f>_xlfn.MINIFS(Table2[Improvement/Deterioration],Table2[F value],"&lt;4.74")</f>
        <v>-42.808988764044905</v>
      </c>
    </row>
    <row r="7" spans="1:20" x14ac:dyDescent="0.55000000000000004">
      <c r="A7">
        <v>175</v>
      </c>
      <c r="B7" s="1" t="s">
        <v>813</v>
      </c>
      <c r="C7">
        <v>0.91111111111111098</v>
      </c>
      <c r="D7">
        <v>96.741573033707795</v>
      </c>
      <c r="E7">
        <v>48.089887640449398</v>
      </c>
      <c r="F7">
        <v>7.1228009658502902</v>
      </c>
      <c r="G7" s="6">
        <f>Table2[[#This Row],[Best Individual mean accuracy]]-Table2[[#This Row],[Benchmark mean accuracy]]</f>
        <v>-48.651685393258397</v>
      </c>
      <c r="H7" t="str">
        <f>IF(AND(Table2[[#This Row],[F value]]&lt;4.74,Table2[[#This Row],[Best Individual mean accuracy]]&gt;Table2[[#This Row],[Benchmark mean accuracy]]),"Yes","No")</f>
        <v>No</v>
      </c>
    </row>
    <row r="8" spans="1:20" x14ac:dyDescent="0.55000000000000004">
      <c r="A8">
        <v>175</v>
      </c>
      <c r="B8" s="1" t="s">
        <v>758</v>
      </c>
      <c r="C8">
        <v>0.91111111111111098</v>
      </c>
      <c r="D8">
        <v>97.078651685393197</v>
      </c>
      <c r="E8">
        <v>48.539325842696599</v>
      </c>
      <c r="F8">
        <v>31.349514563106698</v>
      </c>
      <c r="G8" s="6">
        <f>Table2[[#This Row],[Best Individual mean accuracy]]-Table2[[#This Row],[Benchmark mean accuracy]]</f>
        <v>-48.539325842696599</v>
      </c>
      <c r="H8" t="str">
        <f>IF(AND(Table2[[#This Row],[F value]]&lt;4.74,Table2[[#This Row],[Best Individual mean accuracy]]&gt;Table2[[#This Row],[Benchmark mean accuracy]]),"Yes","No")</f>
        <v>No</v>
      </c>
      <c r="J8" t="s">
        <v>12</v>
      </c>
      <c r="K8" t="e">
        <f>AVERAGEIFS(Table2[Improvement/Deterioration],Table2[Improvement/Deterioration],"&gt;0",Table2[F value],"&lt;4.74")</f>
        <v>#DIV/0!</v>
      </c>
    </row>
    <row r="9" spans="1:20" x14ac:dyDescent="0.55000000000000004">
      <c r="A9">
        <v>175</v>
      </c>
      <c r="B9" s="1" t="s">
        <v>764</v>
      </c>
      <c r="C9">
        <v>0.91111111111111098</v>
      </c>
      <c r="D9">
        <v>96.629213483146003</v>
      </c>
      <c r="E9">
        <v>48.202247191011203</v>
      </c>
      <c r="F9">
        <v>13.077682685977599</v>
      </c>
      <c r="G9" s="6">
        <f>Table2[[#This Row],[Best Individual mean accuracy]]-Table2[[#This Row],[Benchmark mean accuracy]]</f>
        <v>-48.4269662921348</v>
      </c>
      <c r="H9" t="str">
        <f>IF(AND(Table2[[#This Row],[F value]]&lt;4.74,Table2[[#This Row],[Best Individual mean accuracy]]&gt;Table2[[#This Row],[Benchmark mean accuracy]]),"Yes","No")</f>
        <v>No</v>
      </c>
      <c r="J9" t="s">
        <v>13</v>
      </c>
      <c r="K9">
        <f>AVERAGEIFS(Table2[Improvement/Deterioration],Table2[Improvement/Deterioration],"&lt;0",Table2[F value],"&lt;4.74")</f>
        <v>-29.459682749504282</v>
      </c>
    </row>
    <row r="10" spans="1:20" x14ac:dyDescent="0.55000000000000004">
      <c r="A10">
        <v>175</v>
      </c>
      <c r="B10" s="1" t="s">
        <v>729</v>
      </c>
      <c r="C10">
        <v>0.91111111111111098</v>
      </c>
      <c r="D10">
        <v>96.404494382022406</v>
      </c>
      <c r="E10">
        <v>48.876404494382001</v>
      </c>
      <c r="F10">
        <v>20.7777777777777</v>
      </c>
      <c r="G10" s="6">
        <f>Table2[[#This Row],[Best Individual mean accuracy]]-Table2[[#This Row],[Benchmark mean accuracy]]</f>
        <v>-47.528089887640405</v>
      </c>
      <c r="H10" t="str">
        <f>IF(AND(Table2[[#This Row],[F value]]&lt;4.74,Table2[[#This Row],[Best Individual mean accuracy]]&gt;Table2[[#This Row],[Benchmark mean accuracy]]),"Yes","No")</f>
        <v>No</v>
      </c>
    </row>
    <row r="11" spans="1:20" x14ac:dyDescent="0.55000000000000004">
      <c r="A11">
        <v>300</v>
      </c>
      <c r="B11" s="1" t="s">
        <v>840</v>
      </c>
      <c r="C11">
        <v>0.95555555555555505</v>
      </c>
      <c r="D11">
        <v>95.505617977528004</v>
      </c>
      <c r="E11">
        <v>47.977528089887599</v>
      </c>
      <c r="F11">
        <v>11.1200224340998</v>
      </c>
      <c r="G11" s="6">
        <f>Table2[[#This Row],[Best Individual mean accuracy]]-Table2[[#This Row],[Benchmark mean accuracy]]</f>
        <v>-47.528089887640405</v>
      </c>
      <c r="H11" t="str">
        <f>IF(AND(Table2[[#This Row],[F value]]&lt;4.74,Table2[[#This Row],[Best Individual mean accuracy]]&gt;Table2[[#This Row],[Benchmark mean accuracy]]),"Yes","No")</f>
        <v>No</v>
      </c>
      <c r="J11" t="s">
        <v>1234</v>
      </c>
      <c r="K11">
        <f>AVERAGE(Table2[Benchmark mean accuracy])</f>
        <v>96.115899645990311</v>
      </c>
    </row>
    <row r="12" spans="1:20" x14ac:dyDescent="0.55000000000000004">
      <c r="A12">
        <v>300</v>
      </c>
      <c r="B12" s="1" t="s">
        <v>828</v>
      </c>
      <c r="C12">
        <v>0.95555555555555505</v>
      </c>
      <c r="D12">
        <v>96.067415730337004</v>
      </c>
      <c r="E12">
        <v>48.764044943820203</v>
      </c>
      <c r="F12">
        <v>18.246290801186898</v>
      </c>
      <c r="G12" s="6">
        <f>Table2[[#This Row],[Best Individual mean accuracy]]-Table2[[#This Row],[Benchmark mean accuracy]]</f>
        <v>-47.303370786516801</v>
      </c>
      <c r="H12" t="str">
        <f>IF(AND(Table2[[#This Row],[F value]]&lt;4.74,Table2[[#This Row],[Best Individual mean accuracy]]&gt;Table2[[#This Row],[Benchmark mean accuracy]]),"Yes","No")</f>
        <v>No</v>
      </c>
    </row>
    <row r="13" spans="1:20" x14ac:dyDescent="0.55000000000000004">
      <c r="A13">
        <v>175</v>
      </c>
      <c r="B13" s="1" t="s">
        <v>763</v>
      </c>
      <c r="C13">
        <v>0.91111111111111098</v>
      </c>
      <c r="D13">
        <v>95.730337078651601</v>
      </c>
      <c r="E13">
        <v>48.9887640449438</v>
      </c>
      <c r="F13">
        <v>64.828571428571294</v>
      </c>
      <c r="G13" s="6">
        <f>Table2[[#This Row],[Best Individual mean accuracy]]-Table2[[#This Row],[Benchmark mean accuracy]]</f>
        <v>-46.741573033707802</v>
      </c>
      <c r="H13" t="str">
        <f>IF(AND(Table2[[#This Row],[F value]]&lt;4.74,Table2[[#This Row],[Best Individual mean accuracy]]&gt;Table2[[#This Row],[Benchmark mean accuracy]]),"Yes","No")</f>
        <v>No</v>
      </c>
      <c r="J13" t="s">
        <v>1235</v>
      </c>
      <c r="K13" s="2">
        <f>(COUNTIF(Table2[F value],"&lt;4.74"))/COUNT(Table2[F value])</f>
        <v>0.46575342465753422</v>
      </c>
    </row>
    <row r="14" spans="1:20" x14ac:dyDescent="0.55000000000000004">
      <c r="A14">
        <v>300</v>
      </c>
      <c r="B14" s="1" t="s">
        <v>826</v>
      </c>
      <c r="C14">
        <v>0.95555555555555505</v>
      </c>
      <c r="D14">
        <v>96.179775280898795</v>
      </c>
      <c r="E14">
        <v>50</v>
      </c>
      <c r="F14">
        <v>11.268156424581001</v>
      </c>
      <c r="G14" s="6">
        <f>Table2[[#This Row],[Best Individual mean accuracy]]-Table2[[#This Row],[Benchmark mean accuracy]]</f>
        <v>-46.179775280898795</v>
      </c>
      <c r="H14" t="str">
        <f>IF(AND(Table2[[#This Row],[F value]]&lt;4.74,Table2[[#This Row],[Best Individual mean accuracy]]&gt;Table2[[#This Row],[Benchmark mean accuracy]]),"Yes","No")</f>
        <v>No</v>
      </c>
      <c r="J14" t="s">
        <v>5</v>
      </c>
      <c r="K14" t="s">
        <v>1236</v>
      </c>
      <c r="L14" t="s">
        <v>1237</v>
      </c>
      <c r="M14" t="s">
        <v>1244</v>
      </c>
      <c r="N14" t="s">
        <v>1238</v>
      </c>
      <c r="O14" t="s">
        <v>1239</v>
      </c>
      <c r="P14" t="s">
        <v>1240</v>
      </c>
      <c r="Q14" t="s">
        <v>1241</v>
      </c>
      <c r="S14" t="s">
        <v>1245</v>
      </c>
    </row>
    <row r="15" spans="1:20" x14ac:dyDescent="0.55000000000000004">
      <c r="A15">
        <v>663</v>
      </c>
      <c r="B15" s="1" t="s">
        <v>871</v>
      </c>
      <c r="C15">
        <v>0.97777777777777697</v>
      </c>
      <c r="D15">
        <v>94.494382022471896</v>
      </c>
      <c r="E15">
        <v>48.4269662921348</v>
      </c>
      <c r="F15">
        <v>26.739130434782599</v>
      </c>
      <c r="G15" s="6">
        <f>Table2[[#This Row],[Best Individual mean accuracy]]-Table2[[#This Row],[Benchmark mean accuracy]]</f>
        <v>-46.067415730337096</v>
      </c>
      <c r="H15" s="5" t="str">
        <f>IF(AND(Table2[[#This Row],[F value]]&lt;4.74,Table2[[#This Row],[Best Individual mean accuracy]]&gt;Table2[[#This Row],[Benchmark mean accuracy]]),"Yes","No")</f>
        <v>No</v>
      </c>
      <c r="J15">
        <v>10</v>
      </c>
      <c r="K15" s="7">
        <f>IFERROR(COUNTIFS(Table2[Has same error rate and is better],"=Yes",Table2[Seed],J15)/COUNTIFS(Table2[Seed],J15,Table2[F value],"&lt;4.74"),0)</f>
        <v>0</v>
      </c>
      <c r="L15">
        <f>COUNTIF(Table2[Seed],J15)</f>
        <v>3</v>
      </c>
      <c r="M15" s="2">
        <f>(COUNTIFS(Table2[F value],"&lt;4.74",Table2[Seed],J15))/COUNTIF(Table2[Seed],J15)</f>
        <v>1</v>
      </c>
      <c r="N15">
        <f>COUNTIFS(Table2[Has same error rate and is better],"=Yes",Table2[Seed],J15)</f>
        <v>0</v>
      </c>
      <c r="O15">
        <f>IFERROR(AVERAGEIFS(Table2[Improvement/Deterioration],Table2[Improvement/Deterioration],"&gt;0",Table2[F value],"&lt;4.74",Table2[Seed],J15),0)</f>
        <v>0</v>
      </c>
      <c r="P15">
        <f>IFERROR(AVERAGEIFS(Table2[Improvement/Deterioration],Table2[Improvement/Deterioration],"&lt;=0",Table2[F value],"&lt;4.74",Table2[Seed],J15),0)</f>
        <v>-24.382022471910073</v>
      </c>
      <c r="Q15">
        <f>AVERAGEIFS(Table2[Benchmark mean accuracy],Table2[Seed],J15,Table2[F value],"&lt;4.74")</f>
        <v>96.516853932584198</v>
      </c>
      <c r="R15">
        <f>AVERAGEIFS(Table2[Best Individual mean accuracy],Table2[Seed],J15,Table2[F value],"&lt;4.74")</f>
        <v>72.134831460674135</v>
      </c>
      <c r="S15" s="3">
        <f>(K15*O15+(1-K15)*P15)*M15</f>
        <v>-24.382022471910073</v>
      </c>
      <c r="T15">
        <f>(R15-Q15)*M15</f>
        <v>-24.382022471910062</v>
      </c>
    </row>
    <row r="16" spans="1:20" x14ac:dyDescent="0.55000000000000004">
      <c r="A16">
        <v>300</v>
      </c>
      <c r="B16" s="1" t="s">
        <v>825</v>
      </c>
      <c r="C16">
        <v>0.95555555555555505</v>
      </c>
      <c r="D16">
        <v>96.516853932584198</v>
      </c>
      <c r="E16">
        <v>50.5617977528089</v>
      </c>
      <c r="F16">
        <v>10.552101324122001</v>
      </c>
      <c r="G16" s="6">
        <f>Table2[[#This Row],[Best Individual mean accuracy]]-Table2[[#This Row],[Benchmark mean accuracy]]</f>
        <v>-45.955056179775298</v>
      </c>
      <c r="H16" t="str">
        <f>IF(AND(Table2[[#This Row],[F value]]&lt;4.74,Table2[[#This Row],[Best Individual mean accuracy]]&gt;Table2[[#This Row],[Benchmark mean accuracy]]),"Yes","No")</f>
        <v>No</v>
      </c>
      <c r="J16">
        <v>175</v>
      </c>
      <c r="K16" s="7">
        <f>IFERROR(COUNTIFS(Table2[Has same error rate and is better],"=Yes",Table2[Seed],J16)/COUNTIFS(Table2[Seed],J16,Table2[F value],"&lt;4.74"),0)</f>
        <v>0</v>
      </c>
      <c r="L16">
        <f>COUNTIF(Table2[Seed],J16)</f>
        <v>107</v>
      </c>
      <c r="M16" s="2">
        <f>(COUNTIFS(Table2[F value],"&lt;4.74",Table2[Seed],J16))/COUNTIF(Table2[Seed],J16)</f>
        <v>0.28971962616822428</v>
      </c>
      <c r="N16">
        <f>COUNTIFS(Table2[Has same error rate and is better],"=Yes",Table2[Seed],J16)</f>
        <v>0</v>
      </c>
      <c r="O16">
        <f>IFERROR(AVERAGEIFS(Table2[Improvement/Deterioration],Table2[Improvement/Deterioration],"&gt;0",Table2[F value],"&lt;4.74",Table2[Seed],J16),0)</f>
        <v>0</v>
      </c>
      <c r="P16">
        <f>IFERROR(AVERAGEIFS(Table2[Improvement/Deterioration],Table2[Improvement/Deterioration],"&lt;=0",Table2[F value],"&lt;4.74",Table2[Seed],J16),0)</f>
        <v>-34.171801377310608</v>
      </c>
      <c r="Q16">
        <f>AVERAGEIFS(Table2[Benchmark mean accuracy],Table2[Seed],J16,Table2[F value],"&lt;4.74")</f>
        <v>96.339253352663945</v>
      </c>
      <c r="R16">
        <f>AVERAGEIFS(Table2[Best Individual mean accuracy],Table2[Seed],J16,Table2[F value],"&lt;4.74")</f>
        <v>62.167451975353352</v>
      </c>
      <c r="S16" s="3">
        <f t="shared" ref="S16:S24" si="0">(K16*O16+(1-K16)*P16)*M16</f>
        <v>-9.9002415205292404</v>
      </c>
      <c r="T16">
        <f t="shared" ref="T16:T24" si="1">(R16-Q16)*M16</f>
        <v>-9.9002415205292369</v>
      </c>
    </row>
    <row r="17" spans="1:20" x14ac:dyDescent="0.55000000000000004">
      <c r="A17">
        <v>175</v>
      </c>
      <c r="B17" s="1" t="s">
        <v>771</v>
      </c>
      <c r="C17">
        <v>0.91111111111111098</v>
      </c>
      <c r="D17">
        <v>96.966292134831406</v>
      </c>
      <c r="E17">
        <v>51.123595505617899</v>
      </c>
      <c r="F17">
        <v>16.2881355932203</v>
      </c>
      <c r="G17" s="6">
        <f>Table2[[#This Row],[Best Individual mean accuracy]]-Table2[[#This Row],[Benchmark mean accuracy]]</f>
        <v>-45.842696629213506</v>
      </c>
      <c r="H17" t="str">
        <f>IF(AND(Table2[[#This Row],[F value]]&lt;4.74,Table2[[#This Row],[Best Individual mean accuracy]]&gt;Table2[[#This Row],[Benchmark mean accuracy]]),"Yes","No")</f>
        <v>No</v>
      </c>
      <c r="J17">
        <v>247</v>
      </c>
      <c r="K17" s="7">
        <f>IFERROR(COUNTIFS(Table2[Has same error rate and is better],"=Yes",Table2[Seed],J17)/COUNTIFS(Table2[Seed],J17,Table2[F value],"&lt;4.74"),0)</f>
        <v>0</v>
      </c>
      <c r="L17">
        <f>COUNTIF(Table2[Seed],J17)</f>
        <v>8</v>
      </c>
      <c r="M17" s="2">
        <f>(COUNTIFS(Table2[F value],"&lt;4.74",Table2[Seed],J17))/COUNTIF(Table2[Seed],J17)</f>
        <v>0.125</v>
      </c>
      <c r="N17">
        <f>COUNTIFS(Table2[Has same error rate and is better],"=Yes",Table2[Seed],J17)</f>
        <v>0</v>
      </c>
      <c r="O17">
        <f>IFERROR(AVERAGEIFS(Table2[Improvement/Deterioration],Table2[Improvement/Deterioration],"&gt;0",Table2[F value],"&lt;4.74",Table2[Seed],J17),0)</f>
        <v>0</v>
      </c>
      <c r="P17">
        <f>IFERROR(AVERAGEIFS(Table2[Improvement/Deterioration],Table2[Improvement/Deterioration],"&lt;=0",Table2[F value],"&lt;4.74",Table2[Seed],J17),0)</f>
        <v>-35.393258426966305</v>
      </c>
      <c r="Q17">
        <f>AVERAGEIFS(Table2[Benchmark mean accuracy],Table2[Seed],J17,Table2[F value],"&lt;4.74")</f>
        <v>96.067415730337004</v>
      </c>
      <c r="R17">
        <f>AVERAGEIFS(Table2[Best Individual mean accuracy],Table2[Seed],J17,Table2[F value],"&lt;4.74")</f>
        <v>60.674157303370698</v>
      </c>
      <c r="S17" s="3">
        <f t="shared" si="0"/>
        <v>-4.4241573033707882</v>
      </c>
      <c r="T17">
        <f t="shared" si="1"/>
        <v>-4.4241573033707882</v>
      </c>
    </row>
    <row r="18" spans="1:20" x14ac:dyDescent="0.55000000000000004">
      <c r="A18">
        <v>175</v>
      </c>
      <c r="B18" s="1" t="s">
        <v>776</v>
      </c>
      <c r="C18">
        <v>0.91111111111111098</v>
      </c>
      <c r="D18">
        <v>97.865168539325794</v>
      </c>
      <c r="E18">
        <v>52.696629213483099</v>
      </c>
      <c r="F18">
        <v>9.98208286674131</v>
      </c>
      <c r="G18" s="6">
        <f>Table2[[#This Row],[Best Individual mean accuracy]]-Table2[[#This Row],[Benchmark mean accuracy]]</f>
        <v>-45.168539325842694</v>
      </c>
      <c r="H18" t="str">
        <f>IF(AND(Table2[[#This Row],[F value]]&lt;4.74,Table2[[#This Row],[Best Individual mean accuracy]]&gt;Table2[[#This Row],[Benchmark mean accuracy]]),"Yes","No")</f>
        <v>No</v>
      </c>
      <c r="J18">
        <v>300</v>
      </c>
      <c r="K18" s="7">
        <f>IFERROR(COUNTIFS(Table2[Has same error rate and is better],"=Yes",Table2[Seed],J18)/COUNTIFS(Table2[Seed],J18,Table2[F value],"&lt;4.74"),0)</f>
        <v>0</v>
      </c>
      <c r="L18">
        <f>COUNTIF(Table2[Seed],J18)</f>
        <v>20</v>
      </c>
      <c r="M18" s="2">
        <f>(COUNTIFS(Table2[F value],"&lt;4.74",Table2[Seed],J18))/COUNTIF(Table2[Seed],J18)</f>
        <v>0.05</v>
      </c>
      <c r="N18">
        <f>COUNTIFS(Table2[Has same error rate and is better],"=Yes",Table2[Seed],J18)</f>
        <v>0</v>
      </c>
      <c r="O18">
        <f>IFERROR(AVERAGEIFS(Table2[Improvement/Deterioration],Table2[Improvement/Deterioration],"&gt;0",Table2[F value],"&lt;4.74",Table2[Seed],J18),0)</f>
        <v>0</v>
      </c>
      <c r="P18">
        <f>IFERROR(AVERAGEIFS(Table2[Improvement/Deterioration],Table2[Improvement/Deterioration],"&lt;=0",Table2[F value],"&lt;4.74",Table2[Seed],J18),0)</f>
        <v>-34.157303370786607</v>
      </c>
      <c r="Q18">
        <f>AVERAGEIFS(Table2[Benchmark mean accuracy],Table2[Seed],J18,Table2[F value],"&lt;4.74")</f>
        <v>94.943820224719104</v>
      </c>
      <c r="R18">
        <f>AVERAGEIFS(Table2[Best Individual mean accuracy],Table2[Seed],J18,Table2[F value],"&lt;4.74")</f>
        <v>60.786516853932497</v>
      </c>
      <c r="S18" s="3">
        <f t="shared" si="0"/>
        <v>-1.7078651685393305</v>
      </c>
      <c r="T18">
        <f t="shared" si="1"/>
        <v>-1.7078651685393305</v>
      </c>
    </row>
    <row r="19" spans="1:20" x14ac:dyDescent="0.55000000000000004">
      <c r="A19">
        <v>175</v>
      </c>
      <c r="B19" s="1" t="s">
        <v>744</v>
      </c>
      <c r="C19">
        <v>0.91111111111111098</v>
      </c>
      <c r="D19">
        <v>96.404494382022406</v>
      </c>
      <c r="E19">
        <v>51.348314606741503</v>
      </c>
      <c r="F19">
        <v>8.5134342940889098</v>
      </c>
      <c r="G19" s="6">
        <f>Table2[[#This Row],[Best Individual mean accuracy]]-Table2[[#This Row],[Benchmark mean accuracy]]</f>
        <v>-45.056179775280903</v>
      </c>
      <c r="H19" t="str">
        <f>IF(AND(Table2[[#This Row],[F value]]&lt;4.74,Table2[[#This Row],[Best Individual mean accuracy]]&gt;Table2[[#This Row],[Benchmark mean accuracy]]),"Yes","No")</f>
        <v>No</v>
      </c>
      <c r="J19">
        <v>465</v>
      </c>
      <c r="K19" s="7">
        <f>IFERROR(COUNTIFS(Table2[Has same error rate and is better],"=Yes",Table2[Seed],J19)/COUNTIFS(Table2[Seed],J19,Table2[F value],"&lt;4.74"),0)</f>
        <v>0</v>
      </c>
      <c r="L19">
        <f>COUNTIF(Table2[Seed],J19)</f>
        <v>1</v>
      </c>
      <c r="M19" s="2">
        <f>(COUNTIFS(Table2[F value],"&lt;4.74",Table2[Seed],J19))/COUNTIF(Table2[Seed],J19)</f>
        <v>1</v>
      </c>
      <c r="N19">
        <f>COUNTIFS(Table2[Has same error rate and is better],"=Yes",Table2[Seed],J19)</f>
        <v>0</v>
      </c>
      <c r="O19">
        <f>IFERROR(AVERAGEIFS(Table2[Improvement/Deterioration],Table2[Improvement/Deterioration],"&gt;0",Table2[F value],"&lt;4.74",Table2[Seed],J19),0)</f>
        <v>0</v>
      </c>
      <c r="P19">
        <f>IFERROR(AVERAGEIFS(Table2[Improvement/Deterioration],Table2[Improvement/Deterioration],"&lt;=0",Table2[F value],"&lt;4.74",Table2[Seed],J19),0)</f>
        <v>-34.269662921348299</v>
      </c>
      <c r="Q19">
        <f>AVERAGEIFS(Table2[Benchmark mean accuracy],Table2[Seed],J19,Table2[F value],"&lt;4.74")</f>
        <v>96.516853932584198</v>
      </c>
      <c r="R19">
        <f>AVERAGEIFS(Table2[Best Individual mean accuracy],Table2[Seed],J19,Table2[F value],"&lt;4.74")</f>
        <v>62.247191011235898</v>
      </c>
      <c r="S19" s="3">
        <f t="shared" si="0"/>
        <v>-34.269662921348299</v>
      </c>
      <c r="T19">
        <f t="shared" si="1"/>
        <v>-34.269662921348299</v>
      </c>
    </row>
    <row r="20" spans="1:20" x14ac:dyDescent="0.55000000000000004">
      <c r="A20">
        <v>175</v>
      </c>
      <c r="B20" s="1" t="s">
        <v>786</v>
      </c>
      <c r="C20">
        <v>0.91111111111111098</v>
      </c>
      <c r="D20">
        <v>95.168539325842602</v>
      </c>
      <c r="E20">
        <v>50.5617977528089</v>
      </c>
      <c r="F20">
        <v>15.485527544350999</v>
      </c>
      <c r="G20" s="6">
        <f>Table2[[#This Row],[Best Individual mean accuracy]]-Table2[[#This Row],[Benchmark mean accuracy]]</f>
        <v>-44.606741573033702</v>
      </c>
      <c r="H20" t="str">
        <f>IF(AND(Table2[[#This Row],[F value]]&lt;4.74,Table2[[#This Row],[Best Individual mean accuracy]]&gt;Table2[[#This Row],[Benchmark mean accuracy]]),"Yes","No")</f>
        <v>No</v>
      </c>
      <c r="J20">
        <v>574</v>
      </c>
      <c r="K20" s="7">
        <f>IFERROR(COUNTIFS(Table2[Has same error rate and is better],"=Yes",Table2[Seed],J20)/COUNTIFS(Table2[Seed],J20,Table2[F value],"&lt;4.74"),0)</f>
        <v>0</v>
      </c>
      <c r="L20">
        <f>COUNTIF(Table2[Seed],J20)</f>
        <v>13</v>
      </c>
      <c r="M20" s="2">
        <f>(COUNTIFS(Table2[F value],"&lt;4.74",Table2[Seed],J20))/COUNTIF(Table2[Seed],J20)</f>
        <v>0.53846153846153844</v>
      </c>
      <c r="N20">
        <f>COUNTIFS(Table2[Has same error rate and is better],"=Yes",Table2[Seed],J20)</f>
        <v>0</v>
      </c>
      <c r="O20">
        <f>IFERROR(AVERAGEIFS(Table2[Improvement/Deterioration],Table2[Improvement/Deterioration],"&gt;0",Table2[F value],"&lt;4.74",Table2[Seed],J20),0)</f>
        <v>0</v>
      </c>
      <c r="P20">
        <f>IFERROR(AVERAGEIFS(Table2[Improvement/Deterioration],Table2[Improvement/Deterioration],"&lt;=0",Table2[F value],"&lt;4.74",Table2[Seed],J20),0)</f>
        <v>-30.930979133226344</v>
      </c>
      <c r="Q20">
        <f>AVERAGEIFS(Table2[Benchmark mean accuracy],Table2[Seed],J20,Table2[F value],"&lt;4.74")</f>
        <v>95.826645264847485</v>
      </c>
      <c r="R20">
        <f>AVERAGEIFS(Table2[Best Individual mean accuracy],Table2[Seed],J20,Table2[F value],"&lt;4.74")</f>
        <v>64.895666131621141</v>
      </c>
      <c r="S20" s="3">
        <f t="shared" si="0"/>
        <v>-16.655142610198801</v>
      </c>
      <c r="T20">
        <f t="shared" si="1"/>
        <v>-16.655142610198801</v>
      </c>
    </row>
    <row r="21" spans="1:20" x14ac:dyDescent="0.55000000000000004">
      <c r="A21">
        <v>175</v>
      </c>
      <c r="B21" s="1" t="s">
        <v>805</v>
      </c>
      <c r="C21">
        <v>0.91111111111111098</v>
      </c>
      <c r="D21">
        <v>96.516853932584198</v>
      </c>
      <c r="E21">
        <v>52.471910112359502</v>
      </c>
      <c r="F21">
        <v>8.4862665310274608</v>
      </c>
      <c r="G21" s="6">
        <f>Table2[[#This Row],[Best Individual mean accuracy]]-Table2[[#This Row],[Benchmark mean accuracy]]</f>
        <v>-44.044943820224695</v>
      </c>
      <c r="H21" t="str">
        <f>IF(AND(Table2[[#This Row],[F value]]&lt;4.74,Table2[[#This Row],[Best Individual mean accuracy]]&gt;Table2[[#This Row],[Benchmark mean accuracy]]),"Yes","No")</f>
        <v>No</v>
      </c>
      <c r="J21">
        <v>663</v>
      </c>
      <c r="K21" s="7">
        <f>IFERROR(COUNTIFS(Table2[Has same error rate and is better],"=Yes",Table2[Seed],J21)/COUNTIFS(Table2[Seed],J21,Table2[F value],"&lt;4.74"),0)</f>
        <v>0</v>
      </c>
      <c r="L21">
        <f>COUNTIF(Table2[Seed],J21)</f>
        <v>275</v>
      </c>
      <c r="M21" s="2">
        <f>(COUNTIFS(Table2[F value],"&lt;4.74",Table2[Seed],J21))/COUNTIF(Table2[Seed],J21)</f>
        <v>0.55636363636363639</v>
      </c>
      <c r="N21">
        <f>COUNTIFS(Table2[Has same error rate and is better],"=Yes",Table2[Seed],J21)</f>
        <v>0</v>
      </c>
      <c r="O21">
        <f>IFERROR(AVERAGEIFS(Table2[Improvement/Deterioration],Table2[Improvement/Deterioration],"&gt;0",Table2[F value],"&lt;4.74",Table2[Seed],J21),0)</f>
        <v>0</v>
      </c>
      <c r="P21">
        <f>IFERROR(AVERAGEIFS(Table2[Improvement/Deterioration],Table2[Improvement/Deterioration],"&lt;=0",Table2[F value],"&lt;4.74",Table2[Seed],J21),0)</f>
        <v>-28.64287287948888</v>
      </c>
      <c r="Q21">
        <f>AVERAGEIFS(Table2[Benchmark mean accuracy],Table2[Seed],J21,Table2[F value],"&lt;4.74")</f>
        <v>95.961665565102351</v>
      </c>
      <c r="R21">
        <f>AVERAGEIFS(Table2[Best Individual mean accuracy],Table2[Seed],J21,Table2[F value],"&lt;4.74")</f>
        <v>67.318792685613531</v>
      </c>
      <c r="S21" s="3">
        <f t="shared" si="0"/>
        <v>-15.935852911133814</v>
      </c>
      <c r="T21">
        <f t="shared" si="1"/>
        <v>-15.935852911133781</v>
      </c>
    </row>
    <row r="22" spans="1:20" x14ac:dyDescent="0.55000000000000004">
      <c r="A22">
        <v>175</v>
      </c>
      <c r="B22" s="1" t="s">
        <v>790</v>
      </c>
      <c r="C22">
        <v>0.91111111111111098</v>
      </c>
      <c r="D22">
        <v>96.966292134831406</v>
      </c>
      <c r="E22">
        <v>53.033707865168502</v>
      </c>
      <c r="F22">
        <v>7.0402178466694503</v>
      </c>
      <c r="G22" s="6">
        <f>Table2[[#This Row],[Best Individual mean accuracy]]-Table2[[#This Row],[Benchmark mean accuracy]]</f>
        <v>-43.932584269662904</v>
      </c>
      <c r="H22" t="str">
        <f>IF(AND(Table2[[#This Row],[F value]]&lt;4.74,Table2[[#This Row],[Best Individual mean accuracy]]&gt;Table2[[#This Row],[Benchmark mean accuracy]]),"Yes","No")</f>
        <v>No</v>
      </c>
      <c r="J22">
        <v>750</v>
      </c>
      <c r="K22" s="7">
        <f>IFERROR(COUNTIFS(Table2[Has same error rate and is better],"=Yes",Table2[Seed],J22)/COUNTIFS(Table2[Seed],J22,Table2[F value],"&lt;4.74"),0)</f>
        <v>0</v>
      </c>
      <c r="L22">
        <f>COUNTIF(Table2[Seed],J22)</f>
        <v>1</v>
      </c>
      <c r="M22" s="2">
        <f>(COUNTIFS(Table2[F value],"&lt;4.74",Table2[Seed],J22))/COUNTIF(Table2[Seed],J22)</f>
        <v>1</v>
      </c>
      <c r="N22">
        <f>COUNTIFS(Table2[Has same error rate and is better],"=Yes",Table2[Seed],J22)</f>
        <v>0</v>
      </c>
      <c r="O22">
        <f>IFERROR(AVERAGEIFS(Table2[Improvement/Deterioration],Table2[Improvement/Deterioration],"&gt;0",Table2[F value],"&lt;4.74",Table2[Seed],J22),0)</f>
        <v>0</v>
      </c>
      <c r="P22">
        <f>IFERROR(AVERAGEIFS(Table2[Improvement/Deterioration],Table2[Improvement/Deterioration],"&lt;=0",Table2[F value],"&lt;4.74",Table2[Seed],J22),0)</f>
        <v>-22.134831460674107</v>
      </c>
      <c r="Q22">
        <f>AVERAGEIFS(Table2[Benchmark mean accuracy],Table2[Seed],J22,Table2[F value],"&lt;4.74")</f>
        <v>96.067415730337004</v>
      </c>
      <c r="R22">
        <f>AVERAGEIFS(Table2[Best Individual mean accuracy],Table2[Seed],J22,Table2[F value],"&lt;4.74")</f>
        <v>73.932584269662897</v>
      </c>
      <c r="S22" s="3">
        <f t="shared" si="0"/>
        <v>-22.134831460674107</v>
      </c>
      <c r="T22">
        <f t="shared" si="1"/>
        <v>-22.134831460674107</v>
      </c>
    </row>
    <row r="23" spans="1:20" x14ac:dyDescent="0.55000000000000004">
      <c r="A23">
        <v>175</v>
      </c>
      <c r="B23" s="1" t="s">
        <v>753</v>
      </c>
      <c r="C23">
        <v>0.91111111111111098</v>
      </c>
      <c r="D23">
        <v>96.629213483146003</v>
      </c>
      <c r="E23">
        <v>53.033707865168502</v>
      </c>
      <c r="F23">
        <v>10.452466907340501</v>
      </c>
      <c r="G23" s="6">
        <f>Table2[[#This Row],[Best Individual mean accuracy]]-Table2[[#This Row],[Benchmark mean accuracy]]</f>
        <v>-43.595505617977501</v>
      </c>
      <c r="H23" t="str">
        <f>IF(AND(Table2[[#This Row],[F value]]&lt;4.74,Table2[[#This Row],[Best Individual mean accuracy]]&gt;Table2[[#This Row],[Benchmark mean accuracy]]),"Yes","No")</f>
        <v>No</v>
      </c>
      <c r="J23">
        <v>891</v>
      </c>
      <c r="K23" s="7">
        <f>IFERROR(COUNTIFS(Table2[Has same error rate and is better],"=Yes",Table2[Seed],J23)/COUNTIFS(Table2[Seed],J23,Table2[F value],"&lt;4.74"),0)</f>
        <v>0</v>
      </c>
      <c r="L23">
        <f>COUNTIF(Table2[Seed],J23)</f>
        <v>7</v>
      </c>
      <c r="M23" s="2">
        <f>(COUNTIFS(Table2[F value],"&lt;4.74",Table2[Seed],J23))/COUNTIF(Table2[Seed],J23)</f>
        <v>0.5714285714285714</v>
      </c>
      <c r="N23">
        <f>COUNTIFS(Table2[Has same error rate and is better],"=Yes",Table2[Seed],J23)</f>
        <v>0</v>
      </c>
      <c r="O23">
        <f>IFERROR(AVERAGEIFS(Table2[Improvement/Deterioration],Table2[Improvement/Deterioration],"&gt;0",Table2[F value],"&lt;4.74",Table2[Seed],J23),0)</f>
        <v>0</v>
      </c>
      <c r="P23">
        <f>IFERROR(AVERAGEIFS(Table2[Improvement/Deterioration],Table2[Improvement/Deterioration],"&lt;=0",Table2[F value],"&lt;4.74",Table2[Seed],J23),0)</f>
        <v>-24.634831460674146</v>
      </c>
      <c r="Q23">
        <f>AVERAGEIFS(Table2[Benchmark mean accuracy],Table2[Seed],J23,Table2[F value],"&lt;4.74")</f>
        <v>96.095505617977466</v>
      </c>
      <c r="R23">
        <f>AVERAGEIFS(Table2[Best Individual mean accuracy],Table2[Seed],J23,Table2[F value],"&lt;4.74")</f>
        <v>71.46067415730333</v>
      </c>
      <c r="S23" s="3">
        <f t="shared" si="0"/>
        <v>-14.077046548956654</v>
      </c>
      <c r="T23">
        <f t="shared" si="1"/>
        <v>-14.077046548956648</v>
      </c>
    </row>
    <row r="24" spans="1:20" x14ac:dyDescent="0.55000000000000004">
      <c r="A24">
        <v>663</v>
      </c>
      <c r="B24" s="1" t="s">
        <v>961</v>
      </c>
      <c r="C24">
        <v>0.97777777777777697</v>
      </c>
      <c r="D24">
        <v>95.505617977528104</v>
      </c>
      <c r="E24">
        <v>52.022471910112301</v>
      </c>
      <c r="F24">
        <v>8.2696148359486408</v>
      </c>
      <c r="G24" s="6">
        <f>Table2[[#This Row],[Best Individual mean accuracy]]-Table2[[#This Row],[Benchmark mean accuracy]]</f>
        <v>-43.483146067415802</v>
      </c>
      <c r="H24" s="5" t="str">
        <f>IF(AND(Table2[[#This Row],[F value]]&lt;4.74,Table2[[#This Row],[Best Individual mean accuracy]]&gt;Table2[[#This Row],[Benchmark mean accuracy]]),"Yes","No")</f>
        <v>No</v>
      </c>
      <c r="J24">
        <v>928</v>
      </c>
      <c r="K24" s="7">
        <f>IFERROR(COUNTIFS(Table2[Has same error rate and is better],"=Yes",Table2[Seed],J24)/COUNTIFS(Table2[Seed],J24,Table2[F value],"&lt;4.74"),0)</f>
        <v>0</v>
      </c>
      <c r="L24">
        <f>COUNTIF(Table2[Seed],J24)</f>
        <v>3</v>
      </c>
      <c r="M24" s="2">
        <f>(COUNTIFS(Table2[F value],"&lt;4.74",Table2[Seed],J24))/COUNTIF(Table2[Seed],J24)</f>
        <v>0.66666666666666663</v>
      </c>
      <c r="N24">
        <f>COUNTIFS(Table2[Has same error rate and is better],"=Yes",Table2[Seed],J24)</f>
        <v>0</v>
      </c>
      <c r="O24">
        <f>IFERROR(AVERAGEIFS(Table2[Improvement/Deterioration],Table2[Improvement/Deterioration],"&gt;0",Table2[F value],"&lt;4.74",Table2[Seed],J24),0)</f>
        <v>0</v>
      </c>
      <c r="P24">
        <f>IFERROR(AVERAGEIFS(Table2[Improvement/Deterioration],Table2[Improvement/Deterioration],"&lt;=0",Table2[F value],"&lt;4.74",Table2[Seed],J24),0)</f>
        <v>-26.966292134831399</v>
      </c>
      <c r="Q24">
        <f>AVERAGEIFS(Table2[Benchmark mean accuracy],Table2[Seed],J24,Table2[F value],"&lt;4.74")</f>
        <v>96.179775280898809</v>
      </c>
      <c r="R24">
        <f>AVERAGEIFS(Table2[Best Individual mean accuracy],Table2[Seed],J24,Table2[F value],"&lt;4.74")</f>
        <v>69.213483146067404</v>
      </c>
      <c r="S24" s="3">
        <f t="shared" si="0"/>
        <v>-17.977528089887599</v>
      </c>
      <c r="T24">
        <f t="shared" si="1"/>
        <v>-17.977528089887603</v>
      </c>
    </row>
    <row r="25" spans="1:20" x14ac:dyDescent="0.55000000000000004">
      <c r="A25">
        <v>300</v>
      </c>
      <c r="B25" s="1" t="s">
        <v>823</v>
      </c>
      <c r="C25">
        <v>0.95555555555555505</v>
      </c>
      <c r="D25">
        <v>97.303370786516794</v>
      </c>
      <c r="E25">
        <v>53.820224719101098</v>
      </c>
      <c r="F25">
        <v>16.887079261672099</v>
      </c>
      <c r="G25" s="6">
        <f>Table2[[#This Row],[Best Individual mean accuracy]]-Table2[[#This Row],[Benchmark mean accuracy]]</f>
        <v>-43.483146067415696</v>
      </c>
      <c r="H25" t="str">
        <f>IF(AND(Table2[[#This Row],[F value]]&lt;4.74,Table2[[#This Row],[Best Individual mean accuracy]]&gt;Table2[[#This Row],[Benchmark mean accuracy]]),"Yes","No")</f>
        <v>No</v>
      </c>
      <c r="J25" t="s">
        <v>1242</v>
      </c>
      <c r="K25" s="7">
        <f>AVERAGE(K15:K24)</f>
        <v>0</v>
      </c>
      <c r="L25" s="3">
        <f>AVERAGE(L15:L24)</f>
        <v>43.8</v>
      </c>
      <c r="M25" s="2">
        <f>AVERAGE(M15:M24)</f>
        <v>0.57976400390886373</v>
      </c>
      <c r="N25" s="3">
        <f>AVERAGE(N15:N24)</f>
        <v>0</v>
      </c>
      <c r="O25" s="3">
        <f>AVERAGE(O15:O24)</f>
        <v>0</v>
      </c>
      <c r="P25" s="3">
        <f t="shared" ref="P25:T25" si="2">AVERAGE(P15:P24)</f>
        <v>-29.568385563721677</v>
      </c>
      <c r="Q25" s="3">
        <f t="shared" si="2"/>
        <v>96.051520463205136</v>
      </c>
      <c r="R25" s="3">
        <f t="shared" si="2"/>
        <v>66.483134899483474</v>
      </c>
      <c r="S25" s="3">
        <f t="shared" si="2"/>
        <v>-16.146435100654873</v>
      </c>
      <c r="T25" s="3">
        <f t="shared" si="2"/>
        <v>-16.146435100654866</v>
      </c>
    </row>
    <row r="26" spans="1:20" x14ac:dyDescent="0.55000000000000004">
      <c r="A26">
        <v>663</v>
      </c>
      <c r="B26" s="1" t="s">
        <v>949</v>
      </c>
      <c r="C26">
        <v>0.97777777777777697</v>
      </c>
      <c r="D26">
        <v>97.078651685393197</v>
      </c>
      <c r="E26">
        <v>53.7078651685393</v>
      </c>
      <c r="F26">
        <v>10.8670284938941</v>
      </c>
      <c r="G26" s="6">
        <f>Table2[[#This Row],[Best Individual mean accuracy]]-Table2[[#This Row],[Benchmark mean accuracy]]</f>
        <v>-43.370786516853897</v>
      </c>
      <c r="H26" s="5" t="str">
        <f>IF(AND(Table2[[#This Row],[F value]]&lt;4.74,Table2[[#This Row],[Best Individual mean accuracy]]&gt;Table2[[#This Row],[Benchmark mean accuracy]]),"Yes","No")</f>
        <v>No</v>
      </c>
      <c r="J26" t="s">
        <v>1243</v>
      </c>
      <c r="K26" s="7">
        <f>STDEVA(K15:K24)</f>
        <v>0</v>
      </c>
      <c r="L26" s="3">
        <f t="shared" ref="L26:T26" si="3">STDEVA(L15:L24)</f>
        <v>87.299993636247706</v>
      </c>
      <c r="M26" s="2">
        <f t="shared" si="3"/>
        <v>0.35138706743769427</v>
      </c>
      <c r="N26" s="3">
        <f t="shared" si="3"/>
        <v>0</v>
      </c>
      <c r="O26" s="3">
        <f t="shared" si="3"/>
        <v>0</v>
      </c>
      <c r="P26" s="3">
        <f t="shared" si="3"/>
        <v>4.879218134619947</v>
      </c>
      <c r="Q26" s="3">
        <f t="shared" si="3"/>
        <v>0.44973974920723259</v>
      </c>
      <c r="R26" s="3">
        <f t="shared" si="3"/>
        <v>5.0072066638319566</v>
      </c>
      <c r="S26" s="3">
        <f t="shared" si="3"/>
        <v>9.5741237390667084</v>
      </c>
      <c r="T26" s="3">
        <f t="shared" si="3"/>
        <v>9.5741237390667067</v>
      </c>
    </row>
    <row r="27" spans="1:20" x14ac:dyDescent="0.55000000000000004">
      <c r="A27">
        <v>175</v>
      </c>
      <c r="B27" s="1" t="s">
        <v>738</v>
      </c>
      <c r="C27">
        <v>0.91111111111111098</v>
      </c>
      <c r="D27">
        <v>96.067415730337004</v>
      </c>
      <c r="E27">
        <v>52.808988764044898</v>
      </c>
      <c r="F27">
        <v>10.444376899696</v>
      </c>
      <c r="G27" s="6">
        <f>Table2[[#This Row],[Best Individual mean accuracy]]-Table2[[#This Row],[Benchmark mean accuracy]]</f>
        <v>-43.258426966292106</v>
      </c>
      <c r="H27" t="str">
        <f>IF(AND(Table2[[#This Row],[F value]]&lt;4.74,Table2[[#This Row],[Best Individual mean accuracy]]&gt;Table2[[#This Row],[Benchmark mean accuracy]]),"Yes","No")</f>
        <v>No</v>
      </c>
    </row>
    <row r="28" spans="1:20" x14ac:dyDescent="0.55000000000000004">
      <c r="A28">
        <v>247</v>
      </c>
      <c r="B28" s="1" t="s">
        <v>817</v>
      </c>
      <c r="C28">
        <v>0.91111111111111098</v>
      </c>
      <c r="D28">
        <v>96.966292134831406</v>
      </c>
      <c r="E28">
        <v>53.7078651685393</v>
      </c>
      <c r="F28">
        <v>12.2166037735849</v>
      </c>
      <c r="G28" s="6">
        <f>Table2[[#This Row],[Best Individual mean accuracy]]-Table2[[#This Row],[Benchmark mean accuracy]]</f>
        <v>-43.258426966292106</v>
      </c>
      <c r="H28" t="str">
        <f>IF(AND(Table2[[#This Row],[F value]]&lt;4.74,Table2[[#This Row],[Best Individual mean accuracy]]&gt;Table2[[#This Row],[Benchmark mean accuracy]]),"Yes","No")</f>
        <v>No</v>
      </c>
    </row>
    <row r="29" spans="1:20" x14ac:dyDescent="0.55000000000000004">
      <c r="A29">
        <v>300</v>
      </c>
      <c r="B29" s="1" t="s">
        <v>830</v>
      </c>
      <c r="C29">
        <v>0.95555555555555505</v>
      </c>
      <c r="D29">
        <v>95.842696629213407</v>
      </c>
      <c r="E29">
        <v>52.696629213483099</v>
      </c>
      <c r="F29">
        <v>8.2083758937691496</v>
      </c>
      <c r="G29" s="6">
        <f>Table2[[#This Row],[Best Individual mean accuracy]]-Table2[[#This Row],[Benchmark mean accuracy]]</f>
        <v>-43.146067415730307</v>
      </c>
      <c r="H29" t="str">
        <f>IF(AND(Table2[[#This Row],[F value]]&lt;4.74,Table2[[#This Row],[Best Individual mean accuracy]]&gt;Table2[[#This Row],[Benchmark mean accuracy]]),"Yes","No")</f>
        <v>No</v>
      </c>
    </row>
    <row r="30" spans="1:20" x14ac:dyDescent="0.55000000000000004">
      <c r="A30">
        <v>175</v>
      </c>
      <c r="B30" s="1" t="s">
        <v>768</v>
      </c>
      <c r="C30">
        <v>0.91111111111111098</v>
      </c>
      <c r="D30">
        <v>95.505617977528104</v>
      </c>
      <c r="E30">
        <v>52.471910112359502</v>
      </c>
      <c r="F30">
        <v>6.3838899803536302</v>
      </c>
      <c r="G30" s="6">
        <f>Table2[[#This Row],[Best Individual mean accuracy]]-Table2[[#This Row],[Benchmark mean accuracy]]</f>
        <v>-43.033707865168601</v>
      </c>
      <c r="H30" t="str">
        <f>IF(AND(Table2[[#This Row],[F value]]&lt;4.74,Table2[[#This Row],[Best Individual mean accuracy]]&gt;Table2[[#This Row],[Benchmark mean accuracy]]),"Yes","No")</f>
        <v>No</v>
      </c>
    </row>
    <row r="31" spans="1:20" x14ac:dyDescent="0.55000000000000004">
      <c r="A31">
        <v>175</v>
      </c>
      <c r="B31" s="1" t="s">
        <v>789</v>
      </c>
      <c r="C31">
        <v>0.91111111111111098</v>
      </c>
      <c r="D31">
        <v>96.629213483146003</v>
      </c>
      <c r="E31">
        <v>53.595505617977501</v>
      </c>
      <c r="F31">
        <v>7.0559032123487597</v>
      </c>
      <c r="G31" s="6">
        <f>Table2[[#This Row],[Best Individual mean accuracy]]-Table2[[#This Row],[Benchmark mean accuracy]]</f>
        <v>-43.033707865168502</v>
      </c>
      <c r="H31" t="str">
        <f>IF(AND(Table2[[#This Row],[F value]]&lt;4.74,Table2[[#This Row],[Best Individual mean accuracy]]&gt;Table2[[#This Row],[Benchmark mean accuracy]]),"Yes","No")</f>
        <v>No</v>
      </c>
    </row>
    <row r="32" spans="1:20" x14ac:dyDescent="0.55000000000000004">
      <c r="A32">
        <v>300</v>
      </c>
      <c r="B32" s="1" t="s">
        <v>841</v>
      </c>
      <c r="C32">
        <v>0.95555555555555505</v>
      </c>
      <c r="D32">
        <v>96.292134831460601</v>
      </c>
      <c r="E32">
        <v>53.258426966292099</v>
      </c>
      <c r="F32">
        <v>12.4852118305355</v>
      </c>
      <c r="G32" s="6">
        <f>Table2[[#This Row],[Best Individual mean accuracy]]-Table2[[#This Row],[Benchmark mean accuracy]]</f>
        <v>-43.033707865168502</v>
      </c>
      <c r="H32" t="str">
        <f>IF(AND(Table2[[#This Row],[F value]]&lt;4.74,Table2[[#This Row],[Best Individual mean accuracy]]&gt;Table2[[#This Row],[Benchmark mean accuracy]]),"Yes","No")</f>
        <v>No</v>
      </c>
    </row>
    <row r="33" spans="1:8" x14ac:dyDescent="0.55000000000000004">
      <c r="A33">
        <v>175</v>
      </c>
      <c r="B33" s="1" t="s">
        <v>750</v>
      </c>
      <c r="C33">
        <v>0.91111111111111098</v>
      </c>
      <c r="D33">
        <v>97.191011235955003</v>
      </c>
      <c r="E33">
        <v>54.382022471910098</v>
      </c>
      <c r="F33">
        <v>4.7019671247642103</v>
      </c>
      <c r="G33" s="6">
        <f>Table2[[#This Row],[Best Individual mean accuracy]]-Table2[[#This Row],[Benchmark mean accuracy]]</f>
        <v>-42.808988764044905</v>
      </c>
      <c r="H33" t="str">
        <f>IF(AND(Table2[[#This Row],[F value]]&lt;4.74,Table2[[#This Row],[Best Individual mean accuracy]]&gt;Table2[[#This Row],[Benchmark mean accuracy]]),"Yes","No")</f>
        <v>No</v>
      </c>
    </row>
    <row r="34" spans="1:8" x14ac:dyDescent="0.55000000000000004">
      <c r="A34">
        <v>663</v>
      </c>
      <c r="B34" s="1" t="s">
        <v>882</v>
      </c>
      <c r="C34">
        <v>0.97777777777777697</v>
      </c>
      <c r="D34">
        <v>96.741573033707795</v>
      </c>
      <c r="E34">
        <v>53.932584269662897</v>
      </c>
      <c r="F34">
        <v>11.700215672178199</v>
      </c>
      <c r="G34" s="6">
        <f>Table2[[#This Row],[Best Individual mean accuracy]]-Table2[[#This Row],[Benchmark mean accuracy]]</f>
        <v>-42.808988764044898</v>
      </c>
      <c r="H34" s="5" t="str">
        <f>IF(AND(Table2[[#This Row],[F value]]&lt;4.74,Table2[[#This Row],[Best Individual mean accuracy]]&gt;Table2[[#This Row],[Benchmark mean accuracy]]),"Yes","No")</f>
        <v>No</v>
      </c>
    </row>
    <row r="35" spans="1:8" x14ac:dyDescent="0.55000000000000004">
      <c r="A35">
        <v>175</v>
      </c>
      <c r="B35" s="1" t="s">
        <v>755</v>
      </c>
      <c r="C35">
        <v>0.91111111111111098</v>
      </c>
      <c r="D35">
        <v>95.505617977528104</v>
      </c>
      <c r="E35">
        <v>52.808988764044898</v>
      </c>
      <c r="F35">
        <v>7.53314121037464</v>
      </c>
      <c r="G35" s="6">
        <f>Table2[[#This Row],[Best Individual mean accuracy]]-Table2[[#This Row],[Benchmark mean accuracy]]</f>
        <v>-42.696629213483206</v>
      </c>
      <c r="H35" t="str">
        <f>IF(AND(Table2[[#This Row],[F value]]&lt;4.74,Table2[[#This Row],[Best Individual mean accuracy]]&gt;Table2[[#This Row],[Benchmark mean accuracy]]),"Yes","No")</f>
        <v>No</v>
      </c>
    </row>
    <row r="36" spans="1:8" x14ac:dyDescent="0.55000000000000004">
      <c r="A36">
        <v>175</v>
      </c>
      <c r="B36" s="1" t="s">
        <v>722</v>
      </c>
      <c r="C36">
        <v>0.91111111111111098</v>
      </c>
      <c r="D36">
        <v>96.629213483146003</v>
      </c>
      <c r="E36">
        <v>53.932584269662897</v>
      </c>
      <c r="F36">
        <v>19.4716049382716</v>
      </c>
      <c r="G36" s="6">
        <f>Table2[[#This Row],[Best Individual mean accuracy]]-Table2[[#This Row],[Benchmark mean accuracy]]</f>
        <v>-42.696629213483106</v>
      </c>
      <c r="H36" t="str">
        <f>IF(AND(Table2[[#This Row],[F value]]&lt;4.74,Table2[[#This Row],[Best Individual mean accuracy]]&gt;Table2[[#This Row],[Benchmark mean accuracy]]),"Yes","No")</f>
        <v>No</v>
      </c>
    </row>
    <row r="37" spans="1:8" x14ac:dyDescent="0.55000000000000004">
      <c r="A37">
        <v>175</v>
      </c>
      <c r="B37" s="1" t="s">
        <v>795</v>
      </c>
      <c r="C37">
        <v>0.91111111111111098</v>
      </c>
      <c r="D37">
        <v>95.617977528089796</v>
      </c>
      <c r="E37">
        <v>52.921348314606703</v>
      </c>
      <c r="F37">
        <v>5.7072322670375497</v>
      </c>
      <c r="G37" s="6">
        <f>Table2[[#This Row],[Best Individual mean accuracy]]-Table2[[#This Row],[Benchmark mean accuracy]]</f>
        <v>-42.696629213483092</v>
      </c>
      <c r="H37" t="str">
        <f>IF(AND(Table2[[#This Row],[F value]]&lt;4.74,Table2[[#This Row],[Best Individual mean accuracy]]&gt;Table2[[#This Row],[Benchmark mean accuracy]]),"Yes","No")</f>
        <v>No</v>
      </c>
    </row>
    <row r="38" spans="1:8" x14ac:dyDescent="0.55000000000000004">
      <c r="A38">
        <v>663</v>
      </c>
      <c r="B38" s="1" t="s">
        <v>924</v>
      </c>
      <c r="C38">
        <v>0.97777777777777697</v>
      </c>
      <c r="D38">
        <v>96.629213483146003</v>
      </c>
      <c r="E38">
        <v>54.044943820224702</v>
      </c>
      <c r="F38">
        <v>7.8827523766410099</v>
      </c>
      <c r="G38" s="6">
        <f>Table2[[#This Row],[Best Individual mean accuracy]]-Table2[[#This Row],[Benchmark mean accuracy]]</f>
        <v>-42.584269662921301</v>
      </c>
      <c r="H38" s="5" t="str">
        <f>IF(AND(Table2[[#This Row],[F value]]&lt;4.74,Table2[[#This Row],[Best Individual mean accuracy]]&gt;Table2[[#This Row],[Benchmark mean accuracy]]),"Yes","No")</f>
        <v>No</v>
      </c>
    </row>
    <row r="39" spans="1:8" x14ac:dyDescent="0.55000000000000004">
      <c r="A39">
        <v>300</v>
      </c>
      <c r="B39" s="1" t="s">
        <v>832</v>
      </c>
      <c r="C39">
        <v>0.95555555555555505</v>
      </c>
      <c r="D39">
        <v>95.617977528089895</v>
      </c>
      <c r="E39">
        <v>53.1460674157303</v>
      </c>
      <c r="F39">
        <v>5.5416953824948303</v>
      </c>
      <c r="G39" s="6">
        <f>Table2[[#This Row],[Best Individual mean accuracy]]-Table2[[#This Row],[Benchmark mean accuracy]]</f>
        <v>-42.471910112359595</v>
      </c>
      <c r="H39" t="str">
        <f>IF(AND(Table2[[#This Row],[F value]]&lt;4.74,Table2[[#This Row],[Best Individual mean accuracy]]&gt;Table2[[#This Row],[Benchmark mean accuracy]]),"Yes","No")</f>
        <v>No</v>
      </c>
    </row>
    <row r="40" spans="1:8" x14ac:dyDescent="0.55000000000000004">
      <c r="A40">
        <v>175</v>
      </c>
      <c r="B40" s="1" t="s">
        <v>800</v>
      </c>
      <c r="C40">
        <v>0.91111111111111098</v>
      </c>
      <c r="D40">
        <v>96.067415730337004</v>
      </c>
      <c r="E40">
        <v>53.595505617977501</v>
      </c>
      <c r="F40">
        <v>7.0699062233588998</v>
      </c>
      <c r="G40" s="6">
        <f>Table2[[#This Row],[Best Individual mean accuracy]]-Table2[[#This Row],[Benchmark mean accuracy]]</f>
        <v>-42.471910112359502</v>
      </c>
      <c r="H40" t="str">
        <f>IF(AND(Table2[[#This Row],[F value]]&lt;4.74,Table2[[#This Row],[Best Individual mean accuracy]]&gt;Table2[[#This Row],[Benchmark mean accuracy]]),"Yes","No")</f>
        <v>No</v>
      </c>
    </row>
    <row r="41" spans="1:8" x14ac:dyDescent="0.55000000000000004">
      <c r="A41">
        <v>300</v>
      </c>
      <c r="B41" s="1" t="s">
        <v>837</v>
      </c>
      <c r="C41">
        <v>0.95555555555555505</v>
      </c>
      <c r="D41">
        <v>95.168539325842602</v>
      </c>
      <c r="E41">
        <v>52.696629213483099</v>
      </c>
      <c r="F41">
        <v>22.281899109792299</v>
      </c>
      <c r="G41" s="6">
        <f>Table2[[#This Row],[Best Individual mean accuracy]]-Table2[[#This Row],[Benchmark mean accuracy]]</f>
        <v>-42.471910112359502</v>
      </c>
      <c r="H41" t="str">
        <f>IF(AND(Table2[[#This Row],[F value]]&lt;4.74,Table2[[#This Row],[Best Individual mean accuracy]]&gt;Table2[[#This Row],[Benchmark mean accuracy]]),"Yes","No")</f>
        <v>No</v>
      </c>
    </row>
    <row r="42" spans="1:8" x14ac:dyDescent="0.55000000000000004">
      <c r="A42">
        <v>247</v>
      </c>
      <c r="B42" s="1" t="s">
        <v>816</v>
      </c>
      <c r="C42">
        <v>0.91111111111111098</v>
      </c>
      <c r="D42">
        <v>95.168539325842701</v>
      </c>
      <c r="E42">
        <v>52.921348314606703</v>
      </c>
      <c r="F42">
        <v>7.8613953488372097</v>
      </c>
      <c r="G42" s="6">
        <f>Table2[[#This Row],[Best Individual mean accuracy]]-Table2[[#This Row],[Benchmark mean accuracy]]</f>
        <v>-42.247191011235998</v>
      </c>
      <c r="H42" t="str">
        <f>IF(AND(Table2[[#This Row],[F value]]&lt;4.74,Table2[[#This Row],[Best Individual mean accuracy]]&gt;Table2[[#This Row],[Benchmark mean accuracy]]),"Yes","No")</f>
        <v>No</v>
      </c>
    </row>
    <row r="43" spans="1:8" x14ac:dyDescent="0.55000000000000004">
      <c r="A43">
        <v>175</v>
      </c>
      <c r="B43" s="1" t="s">
        <v>710</v>
      </c>
      <c r="C43">
        <v>0.91111111111111098</v>
      </c>
      <c r="D43">
        <v>96.629213483146003</v>
      </c>
      <c r="E43">
        <v>54.494382022471797</v>
      </c>
      <c r="F43">
        <v>6.8246780224345596</v>
      </c>
      <c r="G43" s="6">
        <f>Table2[[#This Row],[Best Individual mean accuracy]]-Table2[[#This Row],[Benchmark mean accuracy]]</f>
        <v>-42.134831460674206</v>
      </c>
      <c r="H43" t="str">
        <f>IF(AND(Table2[[#This Row],[F value]]&lt;4.74,Table2[[#This Row],[Best Individual mean accuracy]]&gt;Table2[[#This Row],[Benchmark mean accuracy]]),"Yes","No")</f>
        <v>No</v>
      </c>
    </row>
    <row r="44" spans="1:8" x14ac:dyDescent="0.55000000000000004">
      <c r="A44">
        <v>175</v>
      </c>
      <c r="B44" s="1" t="s">
        <v>759</v>
      </c>
      <c r="C44">
        <v>0.91111111111111098</v>
      </c>
      <c r="D44">
        <v>95.505617977528104</v>
      </c>
      <c r="E44">
        <v>53.370786516853897</v>
      </c>
      <c r="F44">
        <v>6.1751503006012003</v>
      </c>
      <c r="G44" s="6">
        <f>Table2[[#This Row],[Best Individual mean accuracy]]-Table2[[#This Row],[Benchmark mean accuracy]]</f>
        <v>-42.134831460674206</v>
      </c>
      <c r="H44" t="str">
        <f>IF(AND(Table2[[#This Row],[F value]]&lt;4.74,Table2[[#This Row],[Best Individual mean accuracy]]&gt;Table2[[#This Row],[Benchmark mean accuracy]]),"Yes","No")</f>
        <v>No</v>
      </c>
    </row>
    <row r="45" spans="1:8" x14ac:dyDescent="0.55000000000000004">
      <c r="A45">
        <v>300</v>
      </c>
      <c r="B45" s="1" t="s">
        <v>842</v>
      </c>
      <c r="C45">
        <v>0.95555555555555505</v>
      </c>
      <c r="D45">
        <v>96.404494382022406</v>
      </c>
      <c r="E45">
        <v>54.269662921348299</v>
      </c>
      <c r="F45">
        <v>6.5649935649935598</v>
      </c>
      <c r="G45" s="6">
        <f>Table2[[#This Row],[Best Individual mean accuracy]]-Table2[[#This Row],[Benchmark mean accuracy]]</f>
        <v>-42.134831460674107</v>
      </c>
      <c r="H45" t="str">
        <f>IF(AND(Table2[[#This Row],[F value]]&lt;4.74,Table2[[#This Row],[Best Individual mean accuracy]]&gt;Table2[[#This Row],[Benchmark mean accuracy]]),"Yes","No")</f>
        <v>No</v>
      </c>
    </row>
    <row r="46" spans="1:8" x14ac:dyDescent="0.55000000000000004">
      <c r="A46">
        <v>175</v>
      </c>
      <c r="B46" s="1" t="s">
        <v>741</v>
      </c>
      <c r="C46">
        <v>0.91111111111111098</v>
      </c>
      <c r="D46">
        <v>96.179775280898795</v>
      </c>
      <c r="E46">
        <v>54.044943820224702</v>
      </c>
      <c r="F46">
        <v>5.1429017160686401</v>
      </c>
      <c r="G46" s="6">
        <f>Table2[[#This Row],[Best Individual mean accuracy]]-Table2[[#This Row],[Benchmark mean accuracy]]</f>
        <v>-42.134831460674093</v>
      </c>
      <c r="H46" t="str">
        <f>IF(AND(Table2[[#This Row],[F value]]&lt;4.74,Table2[[#This Row],[Best Individual mean accuracy]]&gt;Table2[[#This Row],[Benchmark mean accuracy]]),"Yes","No")</f>
        <v>No</v>
      </c>
    </row>
    <row r="47" spans="1:8" x14ac:dyDescent="0.55000000000000004">
      <c r="A47">
        <v>300</v>
      </c>
      <c r="B47" s="1" t="s">
        <v>829</v>
      </c>
      <c r="C47">
        <v>0.95555555555555505</v>
      </c>
      <c r="D47">
        <v>95.056179775280896</v>
      </c>
      <c r="E47">
        <v>53.033707865168502</v>
      </c>
      <c r="F47">
        <v>15.602020202020199</v>
      </c>
      <c r="G47" s="6">
        <f>Table2[[#This Row],[Best Individual mean accuracy]]-Table2[[#This Row],[Benchmark mean accuracy]]</f>
        <v>-42.022471910112394</v>
      </c>
      <c r="H47" t="str">
        <f>IF(AND(Table2[[#This Row],[F value]]&lt;4.74,Table2[[#This Row],[Best Individual mean accuracy]]&gt;Table2[[#This Row],[Benchmark mean accuracy]]),"Yes","No")</f>
        <v>No</v>
      </c>
    </row>
    <row r="48" spans="1:8" x14ac:dyDescent="0.55000000000000004">
      <c r="A48">
        <v>175</v>
      </c>
      <c r="B48" s="1" t="s">
        <v>746</v>
      </c>
      <c r="C48">
        <v>0.91111111111111098</v>
      </c>
      <c r="D48">
        <v>96.966292134831406</v>
      </c>
      <c r="E48">
        <v>55.056179775280903</v>
      </c>
      <c r="F48">
        <v>6.9563509384548201</v>
      </c>
      <c r="G48" s="6">
        <f>Table2[[#This Row],[Best Individual mean accuracy]]-Table2[[#This Row],[Benchmark mean accuracy]]</f>
        <v>-41.910112359550503</v>
      </c>
      <c r="H48" t="str">
        <f>IF(AND(Table2[[#This Row],[F value]]&lt;4.74,Table2[[#This Row],[Best Individual mean accuracy]]&gt;Table2[[#This Row],[Benchmark mean accuracy]]),"Yes","No")</f>
        <v>No</v>
      </c>
    </row>
    <row r="49" spans="1:8" x14ac:dyDescent="0.55000000000000004">
      <c r="A49">
        <v>300</v>
      </c>
      <c r="B49" s="1" t="s">
        <v>836</v>
      </c>
      <c r="C49">
        <v>0.95555555555555505</v>
      </c>
      <c r="D49">
        <v>96.292134831460601</v>
      </c>
      <c r="E49">
        <v>54.494382022471797</v>
      </c>
      <c r="F49">
        <v>9.92235609103078</v>
      </c>
      <c r="G49" s="6">
        <f>Table2[[#This Row],[Best Individual mean accuracy]]-Table2[[#This Row],[Benchmark mean accuracy]]</f>
        <v>-41.797752808988804</v>
      </c>
      <c r="H49" t="str">
        <f>IF(AND(Table2[[#This Row],[F value]]&lt;4.74,Table2[[#This Row],[Best Individual mean accuracy]]&gt;Table2[[#This Row],[Benchmark mean accuracy]]),"Yes","No")</f>
        <v>No</v>
      </c>
    </row>
    <row r="50" spans="1:8" x14ac:dyDescent="0.55000000000000004">
      <c r="A50">
        <v>175</v>
      </c>
      <c r="B50" s="1" t="s">
        <v>766</v>
      </c>
      <c r="C50">
        <v>0.91111111111111098</v>
      </c>
      <c r="D50">
        <v>97.303370786516794</v>
      </c>
      <c r="E50">
        <v>55.617977528089803</v>
      </c>
      <c r="F50">
        <v>39.628726287262801</v>
      </c>
      <c r="G50" s="6">
        <f>Table2[[#This Row],[Best Individual mean accuracy]]-Table2[[#This Row],[Benchmark mean accuracy]]</f>
        <v>-41.685393258426991</v>
      </c>
      <c r="H50" t="str">
        <f>IF(AND(Table2[[#This Row],[F value]]&lt;4.74,Table2[[#This Row],[Best Individual mean accuracy]]&gt;Table2[[#This Row],[Benchmark mean accuracy]]),"Yes","No")</f>
        <v>No</v>
      </c>
    </row>
    <row r="51" spans="1:8" x14ac:dyDescent="0.55000000000000004">
      <c r="A51">
        <v>663</v>
      </c>
      <c r="B51" s="1" t="s">
        <v>870</v>
      </c>
      <c r="C51">
        <v>0.97777777777777697</v>
      </c>
      <c r="D51">
        <v>96.404494382022406</v>
      </c>
      <c r="E51">
        <v>54.7191011235955</v>
      </c>
      <c r="F51">
        <v>22.533242876526401</v>
      </c>
      <c r="G51" s="6">
        <f>Table2[[#This Row],[Best Individual mean accuracy]]-Table2[[#This Row],[Benchmark mean accuracy]]</f>
        <v>-41.685393258426906</v>
      </c>
      <c r="H51" s="5" t="str">
        <f>IF(AND(Table2[[#This Row],[F value]]&lt;4.74,Table2[[#This Row],[Best Individual mean accuracy]]&gt;Table2[[#This Row],[Benchmark mean accuracy]]),"Yes","No")</f>
        <v>No</v>
      </c>
    </row>
    <row r="52" spans="1:8" x14ac:dyDescent="0.55000000000000004">
      <c r="A52">
        <v>175</v>
      </c>
      <c r="B52" s="1" t="s">
        <v>708</v>
      </c>
      <c r="C52">
        <v>0.91111111111111098</v>
      </c>
      <c r="D52">
        <v>96.516853932584198</v>
      </c>
      <c r="E52">
        <v>54.831460674157299</v>
      </c>
      <c r="F52">
        <v>12.5339638865004</v>
      </c>
      <c r="G52" s="6">
        <f>Table2[[#This Row],[Best Individual mean accuracy]]-Table2[[#This Row],[Benchmark mean accuracy]]</f>
        <v>-41.685393258426899</v>
      </c>
      <c r="H52" t="str">
        <f>IF(AND(Table2[[#This Row],[F value]]&lt;4.74,Table2[[#This Row],[Best Individual mean accuracy]]&gt;Table2[[#This Row],[Benchmark mean accuracy]]),"Yes","No")</f>
        <v>No</v>
      </c>
    </row>
    <row r="53" spans="1:8" x14ac:dyDescent="0.55000000000000004">
      <c r="A53">
        <v>663</v>
      </c>
      <c r="B53" s="1" t="s">
        <v>1057</v>
      </c>
      <c r="C53">
        <v>0.97777777777777697</v>
      </c>
      <c r="D53">
        <v>96.292134831460601</v>
      </c>
      <c r="E53">
        <v>54.606741573033702</v>
      </c>
      <c r="F53">
        <v>6.4722331626624596</v>
      </c>
      <c r="G53" s="6">
        <f>Table2[[#This Row],[Best Individual mean accuracy]]-Table2[[#This Row],[Benchmark mean accuracy]]</f>
        <v>-41.685393258426899</v>
      </c>
      <c r="H53" s="5" t="str">
        <f>IF(AND(Table2[[#This Row],[F value]]&lt;4.74,Table2[[#This Row],[Best Individual mean accuracy]]&gt;Table2[[#This Row],[Benchmark mean accuracy]]),"Yes","No")</f>
        <v>No</v>
      </c>
    </row>
    <row r="54" spans="1:8" x14ac:dyDescent="0.55000000000000004">
      <c r="A54">
        <v>175</v>
      </c>
      <c r="B54" s="1" t="s">
        <v>810</v>
      </c>
      <c r="C54">
        <v>0.91111111111111098</v>
      </c>
      <c r="D54">
        <v>96.966292134831406</v>
      </c>
      <c r="E54">
        <v>55.505617977527997</v>
      </c>
      <c r="F54">
        <v>9.56165267914783</v>
      </c>
      <c r="G54" s="6">
        <f>Table2[[#This Row],[Best Individual mean accuracy]]-Table2[[#This Row],[Benchmark mean accuracy]]</f>
        <v>-41.460674157303409</v>
      </c>
      <c r="H54" t="str">
        <f>IF(AND(Table2[[#This Row],[F value]]&lt;4.74,Table2[[#This Row],[Best Individual mean accuracy]]&gt;Table2[[#This Row],[Benchmark mean accuracy]]),"Yes","No")</f>
        <v>No</v>
      </c>
    </row>
    <row r="55" spans="1:8" x14ac:dyDescent="0.55000000000000004">
      <c r="A55">
        <v>247</v>
      </c>
      <c r="B55" s="1" t="s">
        <v>815</v>
      </c>
      <c r="C55">
        <v>0.91111111111111098</v>
      </c>
      <c r="D55">
        <v>97.640449438202197</v>
      </c>
      <c r="E55">
        <v>56.292134831460601</v>
      </c>
      <c r="F55">
        <v>7.8656084656084602</v>
      </c>
      <c r="G55" s="6">
        <f>Table2[[#This Row],[Best Individual mean accuracy]]-Table2[[#This Row],[Benchmark mean accuracy]]</f>
        <v>-41.348314606741596</v>
      </c>
      <c r="H55" t="str">
        <f>IF(AND(Table2[[#This Row],[F value]]&lt;4.74,Table2[[#This Row],[Best Individual mean accuracy]]&gt;Table2[[#This Row],[Benchmark mean accuracy]]),"Yes","No")</f>
        <v>No</v>
      </c>
    </row>
    <row r="56" spans="1:8" x14ac:dyDescent="0.55000000000000004">
      <c r="A56">
        <v>663</v>
      </c>
      <c r="B56" s="1" t="s">
        <v>946</v>
      </c>
      <c r="C56">
        <v>0.97777777777777697</v>
      </c>
      <c r="D56">
        <v>95.056179775280896</v>
      </c>
      <c r="E56">
        <v>53.820224719101098</v>
      </c>
      <c r="F56">
        <v>24.129927007299202</v>
      </c>
      <c r="G56" s="6">
        <f>Table2[[#This Row],[Best Individual mean accuracy]]-Table2[[#This Row],[Benchmark mean accuracy]]</f>
        <v>-41.235955056179797</v>
      </c>
      <c r="H56" s="5" t="str">
        <f>IF(AND(Table2[[#This Row],[F value]]&lt;4.74,Table2[[#This Row],[Best Individual mean accuracy]]&gt;Table2[[#This Row],[Benchmark mean accuracy]]),"Yes","No")</f>
        <v>No</v>
      </c>
    </row>
    <row r="57" spans="1:8" x14ac:dyDescent="0.55000000000000004">
      <c r="A57">
        <v>175</v>
      </c>
      <c r="B57" s="1" t="s">
        <v>723</v>
      </c>
      <c r="C57">
        <v>0.91111111111111098</v>
      </c>
      <c r="D57">
        <v>96.067415730337004</v>
      </c>
      <c r="E57">
        <v>54.943820224719097</v>
      </c>
      <c r="F57">
        <v>14.080971659918999</v>
      </c>
      <c r="G57" s="6">
        <f>Table2[[#This Row],[Best Individual mean accuracy]]-Table2[[#This Row],[Benchmark mean accuracy]]</f>
        <v>-41.123595505617907</v>
      </c>
      <c r="H57" t="str">
        <f>IF(AND(Table2[[#This Row],[F value]]&lt;4.74,Table2[[#This Row],[Best Individual mean accuracy]]&gt;Table2[[#This Row],[Benchmark mean accuracy]]),"Yes","No")</f>
        <v>No</v>
      </c>
    </row>
    <row r="58" spans="1:8" x14ac:dyDescent="0.55000000000000004">
      <c r="A58">
        <v>175</v>
      </c>
      <c r="B58" s="1" t="s">
        <v>770</v>
      </c>
      <c r="C58">
        <v>0.91111111111111098</v>
      </c>
      <c r="D58">
        <v>96.404494382022406</v>
      </c>
      <c r="E58">
        <v>55.505617977527997</v>
      </c>
      <c r="F58">
        <v>5.0040080160320599</v>
      </c>
      <c r="G58" s="6">
        <f>Table2[[#This Row],[Best Individual mean accuracy]]-Table2[[#This Row],[Benchmark mean accuracy]]</f>
        <v>-40.898876404494409</v>
      </c>
      <c r="H58" t="str">
        <f>IF(AND(Table2[[#This Row],[F value]]&lt;4.74,Table2[[#This Row],[Best Individual mean accuracy]]&gt;Table2[[#This Row],[Benchmark mean accuracy]]),"Yes","No")</f>
        <v>No</v>
      </c>
    </row>
    <row r="59" spans="1:8" x14ac:dyDescent="0.55000000000000004">
      <c r="A59">
        <v>175</v>
      </c>
      <c r="B59" s="1" t="s">
        <v>781</v>
      </c>
      <c r="C59">
        <v>0.91111111111111098</v>
      </c>
      <c r="D59">
        <v>96.629213483146003</v>
      </c>
      <c r="E59">
        <v>55.730337078651601</v>
      </c>
      <c r="F59">
        <v>5.2093184979137597</v>
      </c>
      <c r="G59" s="6">
        <f>Table2[[#This Row],[Best Individual mean accuracy]]-Table2[[#This Row],[Benchmark mean accuracy]]</f>
        <v>-40.898876404494402</v>
      </c>
      <c r="H59" t="str">
        <f>IF(AND(Table2[[#This Row],[F value]]&lt;4.74,Table2[[#This Row],[Best Individual mean accuracy]]&gt;Table2[[#This Row],[Benchmark mean accuracy]]),"Yes","No")</f>
        <v>No</v>
      </c>
    </row>
    <row r="60" spans="1:8" x14ac:dyDescent="0.55000000000000004">
      <c r="A60">
        <v>175</v>
      </c>
      <c r="B60" s="1" t="s">
        <v>788</v>
      </c>
      <c r="C60">
        <v>0.91111111111111098</v>
      </c>
      <c r="D60">
        <v>95.280898876404393</v>
      </c>
      <c r="E60">
        <v>54.382022471910098</v>
      </c>
      <c r="F60">
        <v>4.8517603458925196</v>
      </c>
      <c r="G60" s="6">
        <f>Table2[[#This Row],[Best Individual mean accuracy]]-Table2[[#This Row],[Benchmark mean accuracy]]</f>
        <v>-40.898876404494295</v>
      </c>
      <c r="H60" t="str">
        <f>IF(AND(Table2[[#This Row],[F value]]&lt;4.74,Table2[[#This Row],[Best Individual mean accuracy]]&gt;Table2[[#This Row],[Benchmark mean accuracy]]),"Yes","No")</f>
        <v>No</v>
      </c>
    </row>
    <row r="61" spans="1:8" x14ac:dyDescent="0.55000000000000004">
      <c r="A61">
        <v>175</v>
      </c>
      <c r="B61" s="1" t="s">
        <v>794</v>
      </c>
      <c r="C61">
        <v>0.91111111111111098</v>
      </c>
      <c r="D61">
        <v>96.966292134831406</v>
      </c>
      <c r="E61">
        <v>56.179775280898802</v>
      </c>
      <c r="F61">
        <v>13.363636363636299</v>
      </c>
      <c r="G61" s="6">
        <f>Table2[[#This Row],[Best Individual mean accuracy]]-Table2[[#This Row],[Benchmark mean accuracy]]</f>
        <v>-40.786516853932604</v>
      </c>
      <c r="H61" t="str">
        <f>IF(AND(Table2[[#This Row],[F value]]&lt;4.74,Table2[[#This Row],[Best Individual mean accuracy]]&gt;Table2[[#This Row],[Benchmark mean accuracy]]),"Yes","No")</f>
        <v>No</v>
      </c>
    </row>
    <row r="62" spans="1:8" x14ac:dyDescent="0.55000000000000004">
      <c r="A62">
        <v>175</v>
      </c>
      <c r="B62" s="1" t="s">
        <v>714</v>
      </c>
      <c r="C62">
        <v>0.91111111111111098</v>
      </c>
      <c r="D62">
        <v>96.516853932584198</v>
      </c>
      <c r="E62">
        <v>55.730337078651601</v>
      </c>
      <c r="F62">
        <v>5.5090239410681301</v>
      </c>
      <c r="G62" s="6">
        <f>Table2[[#This Row],[Best Individual mean accuracy]]-Table2[[#This Row],[Benchmark mean accuracy]]</f>
        <v>-40.786516853932596</v>
      </c>
      <c r="H62" t="str">
        <f>IF(AND(Table2[[#This Row],[F value]]&lt;4.74,Table2[[#This Row],[Best Individual mean accuracy]]&gt;Table2[[#This Row],[Benchmark mean accuracy]]),"Yes","No")</f>
        <v>No</v>
      </c>
    </row>
    <row r="63" spans="1:8" x14ac:dyDescent="0.55000000000000004">
      <c r="A63">
        <v>300</v>
      </c>
      <c r="B63" s="1" t="s">
        <v>834</v>
      </c>
      <c r="C63">
        <v>0.95555555555555505</v>
      </c>
      <c r="D63">
        <v>96.741573033707795</v>
      </c>
      <c r="E63">
        <v>55.955056179775198</v>
      </c>
      <c r="F63">
        <v>14.983723296032499</v>
      </c>
      <c r="G63" s="6">
        <f>Table2[[#This Row],[Best Individual mean accuracy]]-Table2[[#This Row],[Benchmark mean accuracy]]</f>
        <v>-40.786516853932596</v>
      </c>
      <c r="H63" t="str">
        <f>IF(AND(Table2[[#This Row],[F value]]&lt;4.74,Table2[[#This Row],[Best Individual mean accuracy]]&gt;Table2[[#This Row],[Benchmark mean accuracy]]),"Yes","No")</f>
        <v>No</v>
      </c>
    </row>
    <row r="64" spans="1:8" x14ac:dyDescent="0.55000000000000004">
      <c r="A64">
        <v>663</v>
      </c>
      <c r="B64" s="1" t="s">
        <v>1004</v>
      </c>
      <c r="C64">
        <v>0.97777777777777697</v>
      </c>
      <c r="D64">
        <v>96.179775280898795</v>
      </c>
      <c r="E64">
        <v>55.393258426966298</v>
      </c>
      <c r="F64">
        <v>19.7696551724137</v>
      </c>
      <c r="G64" s="6">
        <f>Table2[[#This Row],[Best Individual mean accuracy]]-Table2[[#This Row],[Benchmark mean accuracy]]</f>
        <v>-40.786516853932497</v>
      </c>
      <c r="H64" s="5" t="str">
        <f>IF(AND(Table2[[#This Row],[F value]]&lt;4.74,Table2[[#This Row],[Best Individual mean accuracy]]&gt;Table2[[#This Row],[Benchmark mean accuracy]]),"Yes","No")</f>
        <v>No</v>
      </c>
    </row>
    <row r="65" spans="1:8" x14ac:dyDescent="0.55000000000000004">
      <c r="A65">
        <v>175</v>
      </c>
      <c r="B65" s="1" t="s">
        <v>796</v>
      </c>
      <c r="C65">
        <v>0.91111111111111098</v>
      </c>
      <c r="D65">
        <v>96.067415730337004</v>
      </c>
      <c r="E65">
        <v>55.393258426966298</v>
      </c>
      <c r="F65">
        <v>4.4235909355026104</v>
      </c>
      <c r="G65" s="6">
        <f>Table2[[#This Row],[Best Individual mean accuracy]]-Table2[[#This Row],[Benchmark mean accuracy]]</f>
        <v>-40.674157303370706</v>
      </c>
      <c r="H65" t="str">
        <f>IF(AND(Table2[[#This Row],[F value]]&lt;4.74,Table2[[#This Row],[Best Individual mean accuracy]]&gt;Table2[[#This Row],[Benchmark mean accuracy]]),"Yes","No")</f>
        <v>No</v>
      </c>
    </row>
    <row r="66" spans="1:8" x14ac:dyDescent="0.55000000000000004">
      <c r="A66">
        <v>247</v>
      </c>
      <c r="B66" s="1" t="s">
        <v>818</v>
      </c>
      <c r="C66">
        <v>0.91111111111111098</v>
      </c>
      <c r="D66">
        <v>96.292134831460601</v>
      </c>
      <c r="E66">
        <v>55.730337078651601</v>
      </c>
      <c r="F66">
        <v>7.3945646703573198</v>
      </c>
      <c r="G66" s="6">
        <f>Table2[[#This Row],[Best Individual mean accuracy]]-Table2[[#This Row],[Benchmark mean accuracy]]</f>
        <v>-40.561797752808999</v>
      </c>
      <c r="H66" t="str">
        <f>IF(AND(Table2[[#This Row],[F value]]&lt;4.74,Table2[[#This Row],[Best Individual mean accuracy]]&gt;Table2[[#This Row],[Benchmark mean accuracy]]),"Yes","No")</f>
        <v>No</v>
      </c>
    </row>
    <row r="67" spans="1:8" x14ac:dyDescent="0.55000000000000004">
      <c r="A67">
        <v>175</v>
      </c>
      <c r="B67" s="1" t="s">
        <v>749</v>
      </c>
      <c r="C67">
        <v>0.91111111111111098</v>
      </c>
      <c r="D67">
        <v>97.4157303370786</v>
      </c>
      <c r="E67">
        <v>56.966292134831399</v>
      </c>
      <c r="F67">
        <v>7.3956692913385798</v>
      </c>
      <c r="G67" s="6">
        <f>Table2[[#This Row],[Best Individual mean accuracy]]-Table2[[#This Row],[Benchmark mean accuracy]]</f>
        <v>-40.449438202247201</v>
      </c>
      <c r="H67" t="str">
        <f>IF(AND(Table2[[#This Row],[F value]]&lt;4.74,Table2[[#This Row],[Best Individual mean accuracy]]&gt;Table2[[#This Row],[Benchmark mean accuracy]]),"Yes","No")</f>
        <v>No</v>
      </c>
    </row>
    <row r="68" spans="1:8" x14ac:dyDescent="0.55000000000000004">
      <c r="A68">
        <v>175</v>
      </c>
      <c r="B68" s="1" t="s">
        <v>742</v>
      </c>
      <c r="C68">
        <v>0.91111111111111098</v>
      </c>
      <c r="D68">
        <v>96.404494382022406</v>
      </c>
      <c r="E68">
        <v>56.179775280898802</v>
      </c>
      <c r="F68">
        <v>15.1714285714285</v>
      </c>
      <c r="G68" s="6">
        <f>Table2[[#This Row],[Best Individual mean accuracy]]-Table2[[#This Row],[Benchmark mean accuracy]]</f>
        <v>-40.224719101123604</v>
      </c>
      <c r="H68" t="str">
        <f>IF(AND(Table2[[#This Row],[F value]]&lt;4.74,Table2[[#This Row],[Best Individual mean accuracy]]&gt;Table2[[#This Row],[Benchmark mean accuracy]]),"Yes","No")</f>
        <v>No</v>
      </c>
    </row>
    <row r="69" spans="1:8" x14ac:dyDescent="0.55000000000000004">
      <c r="A69">
        <v>663</v>
      </c>
      <c r="B69" s="1" t="s">
        <v>897</v>
      </c>
      <c r="C69">
        <v>0.97777777777777697</v>
      </c>
      <c r="D69">
        <v>93.483146067415703</v>
      </c>
      <c r="E69">
        <v>53.258426966292099</v>
      </c>
      <c r="F69">
        <v>4.7149150409062299</v>
      </c>
      <c r="G69" s="6">
        <f>Table2[[#This Row],[Best Individual mean accuracy]]-Table2[[#This Row],[Benchmark mean accuracy]]</f>
        <v>-40.224719101123604</v>
      </c>
      <c r="H69" s="5" t="str">
        <f>IF(AND(Table2[[#This Row],[F value]]&lt;4.74,Table2[[#This Row],[Best Individual mean accuracy]]&gt;Table2[[#This Row],[Benchmark mean accuracy]]),"Yes","No")</f>
        <v>No</v>
      </c>
    </row>
    <row r="70" spans="1:8" x14ac:dyDescent="0.55000000000000004">
      <c r="A70">
        <v>175</v>
      </c>
      <c r="B70" s="1" t="s">
        <v>732</v>
      </c>
      <c r="C70">
        <v>0.91111111111111098</v>
      </c>
      <c r="D70">
        <v>95.730337078651701</v>
      </c>
      <c r="E70">
        <v>55.617977528089803</v>
      </c>
      <c r="F70">
        <v>12.513851653261799</v>
      </c>
      <c r="G70" s="6">
        <f>Table2[[#This Row],[Best Individual mean accuracy]]-Table2[[#This Row],[Benchmark mean accuracy]]</f>
        <v>-40.112359550561898</v>
      </c>
      <c r="H70" t="str">
        <f>IF(AND(Table2[[#This Row],[F value]]&lt;4.74,Table2[[#This Row],[Best Individual mean accuracy]]&gt;Table2[[#This Row],[Benchmark mean accuracy]]),"Yes","No")</f>
        <v>No</v>
      </c>
    </row>
    <row r="71" spans="1:8" x14ac:dyDescent="0.55000000000000004">
      <c r="A71">
        <v>175</v>
      </c>
      <c r="B71" s="1" t="s">
        <v>724</v>
      </c>
      <c r="C71">
        <v>0.91111111111111098</v>
      </c>
      <c r="D71">
        <v>96.8539325842696</v>
      </c>
      <c r="E71">
        <v>56.741573033707802</v>
      </c>
      <c r="F71">
        <v>22.159420289854999</v>
      </c>
      <c r="G71" s="6">
        <f>Table2[[#This Row],[Best Individual mean accuracy]]-Table2[[#This Row],[Benchmark mean accuracy]]</f>
        <v>-40.112359550561798</v>
      </c>
      <c r="H71" t="str">
        <f>IF(AND(Table2[[#This Row],[F value]]&lt;4.74,Table2[[#This Row],[Best Individual mean accuracy]]&gt;Table2[[#This Row],[Benchmark mean accuracy]]),"Yes","No")</f>
        <v>No</v>
      </c>
    </row>
    <row r="72" spans="1:8" x14ac:dyDescent="0.55000000000000004">
      <c r="A72">
        <v>175</v>
      </c>
      <c r="B72" s="1" t="s">
        <v>791</v>
      </c>
      <c r="C72">
        <v>0.91111111111111098</v>
      </c>
      <c r="D72">
        <v>96.8539325842696</v>
      </c>
      <c r="E72">
        <v>56.741573033707802</v>
      </c>
      <c r="F72">
        <v>8.3535353535353494</v>
      </c>
      <c r="G72" s="6">
        <f>Table2[[#This Row],[Best Individual mean accuracy]]-Table2[[#This Row],[Benchmark mean accuracy]]</f>
        <v>-40.112359550561798</v>
      </c>
      <c r="H72" t="str">
        <f>IF(AND(Table2[[#This Row],[F value]]&lt;4.74,Table2[[#This Row],[Best Individual mean accuracy]]&gt;Table2[[#This Row],[Benchmark mean accuracy]]),"Yes","No")</f>
        <v>No</v>
      </c>
    </row>
    <row r="73" spans="1:8" x14ac:dyDescent="0.55000000000000004">
      <c r="A73">
        <v>574</v>
      </c>
      <c r="B73" s="1" t="s">
        <v>849</v>
      </c>
      <c r="C73">
        <v>0.73333333333333295</v>
      </c>
      <c r="D73">
        <v>96.8539325842696</v>
      </c>
      <c r="E73">
        <v>56.741573033707802</v>
      </c>
      <c r="F73">
        <v>6.8358573522227601</v>
      </c>
      <c r="G73" s="6">
        <f>Table2[[#This Row],[Best Individual mean accuracy]]-Table2[[#This Row],[Benchmark mean accuracy]]</f>
        <v>-40.112359550561798</v>
      </c>
      <c r="H73" s="5" t="str">
        <f>IF(AND(Table2[[#This Row],[F value]]&lt;4.74,Table2[[#This Row],[Best Individual mean accuracy]]&gt;Table2[[#This Row],[Benchmark mean accuracy]]),"Yes","No")</f>
        <v>No</v>
      </c>
    </row>
    <row r="74" spans="1:8" x14ac:dyDescent="0.55000000000000004">
      <c r="A74">
        <v>663</v>
      </c>
      <c r="B74" s="1" t="s">
        <v>894</v>
      </c>
      <c r="C74">
        <v>0.97777777777777697</v>
      </c>
      <c r="D74">
        <v>95.617977528089895</v>
      </c>
      <c r="E74">
        <v>55.617977528089803</v>
      </c>
      <c r="F74">
        <v>7.1156462585033999</v>
      </c>
      <c r="G74" s="6">
        <f>Table2[[#This Row],[Best Individual mean accuracy]]-Table2[[#This Row],[Benchmark mean accuracy]]</f>
        <v>-40.000000000000092</v>
      </c>
      <c r="H74" s="5" t="str">
        <f>IF(AND(Table2[[#This Row],[F value]]&lt;4.74,Table2[[#This Row],[Best Individual mean accuracy]]&gt;Table2[[#This Row],[Benchmark mean accuracy]]),"Yes","No")</f>
        <v>No</v>
      </c>
    </row>
    <row r="75" spans="1:8" x14ac:dyDescent="0.55000000000000004">
      <c r="A75">
        <v>175</v>
      </c>
      <c r="B75" s="1" t="s">
        <v>726</v>
      </c>
      <c r="C75">
        <v>0.91111111111111098</v>
      </c>
      <c r="D75">
        <v>95.280898876404393</v>
      </c>
      <c r="E75">
        <v>55.2808988764044</v>
      </c>
      <c r="F75">
        <v>13.413407821229001</v>
      </c>
      <c r="G75" s="6">
        <f>Table2[[#This Row],[Best Individual mean accuracy]]-Table2[[#This Row],[Benchmark mean accuracy]]</f>
        <v>-39.999999999999993</v>
      </c>
      <c r="H75" t="str">
        <f>IF(AND(Table2[[#This Row],[F value]]&lt;4.74,Table2[[#This Row],[Best Individual mean accuracy]]&gt;Table2[[#This Row],[Benchmark mean accuracy]]),"Yes","No")</f>
        <v>No</v>
      </c>
    </row>
    <row r="76" spans="1:8" x14ac:dyDescent="0.55000000000000004">
      <c r="A76">
        <v>663</v>
      </c>
      <c r="B76" s="1" t="s">
        <v>1081</v>
      </c>
      <c r="C76">
        <v>0.97777777777777697</v>
      </c>
      <c r="D76">
        <v>95.842696629213407</v>
      </c>
      <c r="E76">
        <v>55.955056179775198</v>
      </c>
      <c r="F76">
        <v>22.964232488822599</v>
      </c>
      <c r="G76" s="6">
        <f>Table2[[#This Row],[Best Individual mean accuracy]]-Table2[[#This Row],[Benchmark mean accuracy]]</f>
        <v>-39.887640449438209</v>
      </c>
      <c r="H76" s="5" t="str">
        <f>IF(AND(Table2[[#This Row],[F value]]&lt;4.74,Table2[[#This Row],[Best Individual mean accuracy]]&gt;Table2[[#This Row],[Benchmark mean accuracy]]),"Yes","No")</f>
        <v>No</v>
      </c>
    </row>
    <row r="77" spans="1:8" x14ac:dyDescent="0.55000000000000004">
      <c r="A77">
        <v>175</v>
      </c>
      <c r="B77" s="1" t="s">
        <v>811</v>
      </c>
      <c r="C77">
        <v>0.91111111111111098</v>
      </c>
      <c r="D77">
        <v>96.516853932584198</v>
      </c>
      <c r="E77">
        <v>56.629213483146003</v>
      </c>
      <c r="F77">
        <v>3.2111974496911699</v>
      </c>
      <c r="G77" s="6">
        <f>Table2[[#This Row],[Best Individual mean accuracy]]-Table2[[#This Row],[Benchmark mean accuracy]]</f>
        <v>-39.887640449438194</v>
      </c>
      <c r="H77" t="str">
        <f>IF(AND(Table2[[#This Row],[F value]]&lt;4.74,Table2[[#This Row],[Best Individual mean accuracy]]&gt;Table2[[#This Row],[Benchmark mean accuracy]]),"Yes","No")</f>
        <v>No</v>
      </c>
    </row>
    <row r="78" spans="1:8" x14ac:dyDescent="0.55000000000000004">
      <c r="A78">
        <v>663</v>
      </c>
      <c r="B78" s="1" t="s">
        <v>874</v>
      </c>
      <c r="C78">
        <v>0.97777777777777697</v>
      </c>
      <c r="D78">
        <v>94.494382022471896</v>
      </c>
      <c r="E78">
        <v>54.606741573033702</v>
      </c>
      <c r="F78">
        <v>5.5137549124687402</v>
      </c>
      <c r="G78" s="6">
        <f>Table2[[#This Row],[Best Individual mean accuracy]]-Table2[[#This Row],[Benchmark mean accuracy]]</f>
        <v>-39.887640449438194</v>
      </c>
      <c r="H78" s="5" t="str">
        <f>IF(AND(Table2[[#This Row],[F value]]&lt;4.74,Table2[[#This Row],[Best Individual mean accuracy]]&gt;Table2[[#This Row],[Benchmark mean accuracy]]),"Yes","No")</f>
        <v>No</v>
      </c>
    </row>
    <row r="79" spans="1:8" x14ac:dyDescent="0.55000000000000004">
      <c r="A79">
        <v>574</v>
      </c>
      <c r="B79" s="1" t="s">
        <v>845</v>
      </c>
      <c r="C79">
        <v>0.73333333333333295</v>
      </c>
      <c r="D79">
        <v>95.056179775280896</v>
      </c>
      <c r="E79">
        <v>55.2808988764044</v>
      </c>
      <c r="F79">
        <v>3.1374138629914801</v>
      </c>
      <c r="G79" s="6">
        <f>Table2[[#This Row],[Best Individual mean accuracy]]-Table2[[#This Row],[Benchmark mean accuracy]]</f>
        <v>-39.775280898876495</v>
      </c>
      <c r="H79" s="5" t="str">
        <f>IF(AND(Table2[[#This Row],[F value]]&lt;4.74,Table2[[#This Row],[Best Individual mean accuracy]]&gt;Table2[[#This Row],[Benchmark mean accuracy]]),"Yes","No")</f>
        <v>No</v>
      </c>
    </row>
    <row r="80" spans="1:8" x14ac:dyDescent="0.55000000000000004">
      <c r="A80">
        <v>663</v>
      </c>
      <c r="B80" s="1" t="s">
        <v>1079</v>
      </c>
      <c r="C80">
        <v>0.97777777777777697</v>
      </c>
      <c r="D80">
        <v>95.505617977528104</v>
      </c>
      <c r="E80">
        <v>55.8426966292134</v>
      </c>
      <c r="F80">
        <v>3.0182559720333999</v>
      </c>
      <c r="G80" s="6">
        <f>Table2[[#This Row],[Best Individual mean accuracy]]-Table2[[#This Row],[Benchmark mean accuracy]]</f>
        <v>-39.662921348314704</v>
      </c>
      <c r="H80" s="5" t="str">
        <f>IF(AND(Table2[[#This Row],[F value]]&lt;4.74,Table2[[#This Row],[Best Individual mean accuracy]]&gt;Table2[[#This Row],[Benchmark mean accuracy]]),"Yes","No")</f>
        <v>No</v>
      </c>
    </row>
    <row r="81" spans="1:8" x14ac:dyDescent="0.55000000000000004">
      <c r="A81">
        <v>663</v>
      </c>
      <c r="B81" s="1" t="s">
        <v>1091</v>
      </c>
      <c r="C81">
        <v>0.97777777777777697</v>
      </c>
      <c r="D81">
        <v>95.617977528089895</v>
      </c>
      <c r="E81">
        <v>56.516853932584198</v>
      </c>
      <c r="F81">
        <v>4.3282275711159697</v>
      </c>
      <c r="G81" s="6">
        <f>Table2[[#This Row],[Best Individual mean accuracy]]-Table2[[#This Row],[Benchmark mean accuracy]]</f>
        <v>-39.101123595505697</v>
      </c>
      <c r="H81" s="5" t="str">
        <f>IF(AND(Table2[[#This Row],[F value]]&lt;4.74,Table2[[#This Row],[Best Individual mean accuracy]]&gt;Table2[[#This Row],[Benchmark mean accuracy]]),"Yes","No")</f>
        <v>No</v>
      </c>
    </row>
    <row r="82" spans="1:8" x14ac:dyDescent="0.55000000000000004">
      <c r="A82">
        <v>175</v>
      </c>
      <c r="B82" s="1" t="s">
        <v>739</v>
      </c>
      <c r="C82">
        <v>0.91111111111111098</v>
      </c>
      <c r="D82">
        <v>96.067415730337004</v>
      </c>
      <c r="E82">
        <v>56.966292134831399</v>
      </c>
      <c r="F82">
        <v>4.7866941015089104</v>
      </c>
      <c r="G82" s="6">
        <f>Table2[[#This Row],[Best Individual mean accuracy]]-Table2[[#This Row],[Benchmark mean accuracy]]</f>
        <v>-39.101123595505605</v>
      </c>
      <c r="H82" t="str">
        <f>IF(AND(Table2[[#This Row],[F value]]&lt;4.74,Table2[[#This Row],[Best Individual mean accuracy]]&gt;Table2[[#This Row],[Benchmark mean accuracy]]),"Yes","No")</f>
        <v>No</v>
      </c>
    </row>
    <row r="83" spans="1:8" x14ac:dyDescent="0.55000000000000004">
      <c r="A83">
        <v>663</v>
      </c>
      <c r="B83" s="1" t="s">
        <v>858</v>
      </c>
      <c r="C83">
        <v>0.97777777777777697</v>
      </c>
      <c r="D83">
        <v>96.067415730337004</v>
      </c>
      <c r="E83">
        <v>56.966292134831399</v>
      </c>
      <c r="F83">
        <v>11.103161397670499</v>
      </c>
      <c r="G83" s="6">
        <f>Table2[[#This Row],[Best Individual mean accuracy]]-Table2[[#This Row],[Benchmark mean accuracy]]</f>
        <v>-39.101123595505605</v>
      </c>
      <c r="H83" s="5" t="str">
        <f>IF(AND(Table2[[#This Row],[F value]]&lt;4.74,Table2[[#This Row],[Best Individual mean accuracy]]&gt;Table2[[#This Row],[Benchmark mean accuracy]]),"Yes","No")</f>
        <v>No</v>
      </c>
    </row>
    <row r="84" spans="1:8" x14ac:dyDescent="0.55000000000000004">
      <c r="A84">
        <v>175</v>
      </c>
      <c r="B84" s="1" t="s">
        <v>745</v>
      </c>
      <c r="C84">
        <v>0.91111111111111098</v>
      </c>
      <c r="D84">
        <v>95.955056179775198</v>
      </c>
      <c r="E84">
        <v>56.8539325842696</v>
      </c>
      <c r="F84">
        <v>4.7134348113831797</v>
      </c>
      <c r="G84" s="6">
        <f>Table2[[#This Row],[Best Individual mean accuracy]]-Table2[[#This Row],[Benchmark mean accuracy]]</f>
        <v>-39.101123595505598</v>
      </c>
      <c r="H84" t="str">
        <f>IF(AND(Table2[[#This Row],[F value]]&lt;4.74,Table2[[#This Row],[Best Individual mean accuracy]]&gt;Table2[[#This Row],[Benchmark mean accuracy]]),"Yes","No")</f>
        <v>No</v>
      </c>
    </row>
    <row r="85" spans="1:8" x14ac:dyDescent="0.55000000000000004">
      <c r="A85">
        <v>175</v>
      </c>
      <c r="B85" s="1" t="s">
        <v>709</v>
      </c>
      <c r="C85">
        <v>0.91111111111111098</v>
      </c>
      <c r="D85">
        <v>96.966292134831406</v>
      </c>
      <c r="E85">
        <v>57.977528089887599</v>
      </c>
      <c r="F85">
        <v>35.4196185286103</v>
      </c>
      <c r="G85" s="6">
        <f>Table2[[#This Row],[Best Individual mean accuracy]]-Table2[[#This Row],[Benchmark mean accuracy]]</f>
        <v>-38.988764044943807</v>
      </c>
      <c r="H85" t="str">
        <f>IF(AND(Table2[[#This Row],[F value]]&lt;4.74,Table2[[#This Row],[Best Individual mean accuracy]]&gt;Table2[[#This Row],[Benchmark mean accuracy]]),"Yes","No")</f>
        <v>No</v>
      </c>
    </row>
    <row r="86" spans="1:8" x14ac:dyDescent="0.55000000000000004">
      <c r="A86">
        <v>175</v>
      </c>
      <c r="B86" s="1" t="s">
        <v>761</v>
      </c>
      <c r="C86">
        <v>0.91111111111111098</v>
      </c>
      <c r="D86">
        <v>96.067415730337004</v>
      </c>
      <c r="E86">
        <v>57.078651685393197</v>
      </c>
      <c r="F86">
        <v>19.878560719640099</v>
      </c>
      <c r="G86" s="6">
        <f>Table2[[#This Row],[Best Individual mean accuracy]]-Table2[[#This Row],[Benchmark mean accuracy]]</f>
        <v>-38.988764044943807</v>
      </c>
      <c r="H86" t="str">
        <f>IF(AND(Table2[[#This Row],[F value]]&lt;4.74,Table2[[#This Row],[Best Individual mean accuracy]]&gt;Table2[[#This Row],[Benchmark mean accuracy]]),"Yes","No")</f>
        <v>No</v>
      </c>
    </row>
    <row r="87" spans="1:8" x14ac:dyDescent="0.55000000000000004">
      <c r="A87">
        <v>663</v>
      </c>
      <c r="B87" s="1" t="s">
        <v>1131</v>
      </c>
      <c r="C87">
        <v>0.97777777777777697</v>
      </c>
      <c r="D87">
        <v>96.404494382022406</v>
      </c>
      <c r="E87">
        <v>57.528089887640398</v>
      </c>
      <c r="F87">
        <v>4.1845130066545604</v>
      </c>
      <c r="G87" s="6">
        <f>Table2[[#This Row],[Best Individual mean accuracy]]-Table2[[#This Row],[Benchmark mean accuracy]]</f>
        <v>-38.876404494382008</v>
      </c>
      <c r="H87" s="5" t="str">
        <f>IF(AND(Table2[[#This Row],[F value]]&lt;4.74,Table2[[#This Row],[Best Individual mean accuracy]]&gt;Table2[[#This Row],[Benchmark mean accuracy]]),"Yes","No")</f>
        <v>No</v>
      </c>
    </row>
    <row r="88" spans="1:8" x14ac:dyDescent="0.55000000000000004">
      <c r="A88">
        <v>247</v>
      </c>
      <c r="B88" s="1" t="s">
        <v>820</v>
      </c>
      <c r="C88">
        <v>0.91111111111111098</v>
      </c>
      <c r="D88">
        <v>97.191011235955003</v>
      </c>
      <c r="E88">
        <v>58.314606741573002</v>
      </c>
      <c r="F88">
        <v>6.5461187214611796</v>
      </c>
      <c r="G88" s="6">
        <f>Table2[[#This Row],[Best Individual mean accuracy]]-Table2[[#This Row],[Benchmark mean accuracy]]</f>
        <v>-38.876404494382001</v>
      </c>
      <c r="H88" t="str">
        <f>IF(AND(Table2[[#This Row],[F value]]&lt;4.74,Table2[[#This Row],[Best Individual mean accuracy]]&gt;Table2[[#This Row],[Benchmark mean accuracy]]),"Yes","No")</f>
        <v>No</v>
      </c>
    </row>
    <row r="89" spans="1:8" x14ac:dyDescent="0.55000000000000004">
      <c r="A89">
        <v>663</v>
      </c>
      <c r="B89" s="1" t="s">
        <v>931</v>
      </c>
      <c r="C89">
        <v>0.97777777777777697</v>
      </c>
      <c r="D89">
        <v>95.617977528089796</v>
      </c>
      <c r="E89">
        <v>56.741573033707802</v>
      </c>
      <c r="F89">
        <v>11.6010186757215</v>
      </c>
      <c r="G89" s="6">
        <f>Table2[[#This Row],[Best Individual mean accuracy]]-Table2[[#This Row],[Benchmark mean accuracy]]</f>
        <v>-38.876404494381994</v>
      </c>
      <c r="H89" s="5" t="str">
        <f>IF(AND(Table2[[#This Row],[F value]]&lt;4.74,Table2[[#This Row],[Best Individual mean accuracy]]&gt;Table2[[#This Row],[Benchmark mean accuracy]]),"Yes","No")</f>
        <v>No</v>
      </c>
    </row>
    <row r="90" spans="1:8" x14ac:dyDescent="0.55000000000000004">
      <c r="A90">
        <v>175</v>
      </c>
      <c r="B90" s="1" t="s">
        <v>814</v>
      </c>
      <c r="C90">
        <v>0.91111111111111098</v>
      </c>
      <c r="D90">
        <v>95.505617977528004</v>
      </c>
      <c r="E90">
        <v>56.741573033707802</v>
      </c>
      <c r="F90">
        <v>6.6948148148148103</v>
      </c>
      <c r="G90" s="6">
        <f>Table2[[#This Row],[Best Individual mean accuracy]]-Table2[[#This Row],[Benchmark mean accuracy]]</f>
        <v>-38.764044943820203</v>
      </c>
      <c r="H90" t="str">
        <f>IF(AND(Table2[[#This Row],[F value]]&lt;4.74,Table2[[#This Row],[Best Individual mean accuracy]]&gt;Table2[[#This Row],[Benchmark mean accuracy]]),"Yes","No")</f>
        <v>No</v>
      </c>
    </row>
    <row r="91" spans="1:8" x14ac:dyDescent="0.55000000000000004">
      <c r="A91">
        <v>175</v>
      </c>
      <c r="B91" s="1" t="s">
        <v>736</v>
      </c>
      <c r="C91">
        <v>0.91111111111111098</v>
      </c>
      <c r="D91">
        <v>95.393258426966298</v>
      </c>
      <c r="E91">
        <v>56.741573033707802</v>
      </c>
      <c r="F91">
        <v>11.664921465968501</v>
      </c>
      <c r="G91" s="6">
        <f>Table2[[#This Row],[Best Individual mean accuracy]]-Table2[[#This Row],[Benchmark mean accuracy]]</f>
        <v>-38.651685393258497</v>
      </c>
      <c r="H91" t="str">
        <f>IF(AND(Table2[[#This Row],[F value]]&lt;4.74,Table2[[#This Row],[Best Individual mean accuracy]]&gt;Table2[[#This Row],[Benchmark mean accuracy]]),"Yes","No")</f>
        <v>No</v>
      </c>
    </row>
    <row r="92" spans="1:8" x14ac:dyDescent="0.55000000000000004">
      <c r="A92">
        <v>175</v>
      </c>
      <c r="B92" s="1" t="s">
        <v>784</v>
      </c>
      <c r="C92">
        <v>0.91111111111111098</v>
      </c>
      <c r="D92">
        <v>95.730337078651701</v>
      </c>
      <c r="E92">
        <v>57.191011235955003</v>
      </c>
      <c r="F92">
        <v>3.77273932643861</v>
      </c>
      <c r="G92" s="6">
        <f>Table2[[#This Row],[Best Individual mean accuracy]]-Table2[[#This Row],[Benchmark mean accuracy]]</f>
        <v>-38.539325842696698</v>
      </c>
      <c r="H92" t="str">
        <f>IF(AND(Table2[[#This Row],[F value]]&lt;4.74,Table2[[#This Row],[Best Individual mean accuracy]]&gt;Table2[[#This Row],[Benchmark mean accuracy]]),"Yes","No")</f>
        <v>No</v>
      </c>
    </row>
    <row r="93" spans="1:8" x14ac:dyDescent="0.55000000000000004">
      <c r="A93">
        <v>663</v>
      </c>
      <c r="B93" s="1" t="s">
        <v>890</v>
      </c>
      <c r="C93">
        <v>0.97777777777777697</v>
      </c>
      <c r="D93">
        <v>96.8539325842696</v>
      </c>
      <c r="E93">
        <v>58.314606741573002</v>
      </c>
      <c r="F93">
        <v>5.2154674874951796</v>
      </c>
      <c r="G93" s="6">
        <f>Table2[[#This Row],[Best Individual mean accuracy]]-Table2[[#This Row],[Benchmark mean accuracy]]</f>
        <v>-38.539325842696599</v>
      </c>
      <c r="H93" s="5" t="str">
        <f>IF(AND(Table2[[#This Row],[F value]]&lt;4.74,Table2[[#This Row],[Best Individual mean accuracy]]&gt;Table2[[#This Row],[Benchmark mean accuracy]]),"Yes","No")</f>
        <v>No</v>
      </c>
    </row>
    <row r="94" spans="1:8" x14ac:dyDescent="0.55000000000000004">
      <c r="A94">
        <v>663</v>
      </c>
      <c r="B94" s="1" t="s">
        <v>863</v>
      </c>
      <c r="C94">
        <v>0.97777777777777697</v>
      </c>
      <c r="D94">
        <v>97.191011235955003</v>
      </c>
      <c r="E94">
        <v>58.764044943820203</v>
      </c>
      <c r="F94">
        <v>25.111538461538402</v>
      </c>
      <c r="G94" s="6">
        <f>Table2[[#This Row],[Best Individual mean accuracy]]-Table2[[#This Row],[Benchmark mean accuracy]]</f>
        <v>-38.4269662921348</v>
      </c>
      <c r="H94" s="5" t="str">
        <f>IF(AND(Table2[[#This Row],[F value]]&lt;4.74,Table2[[#This Row],[Best Individual mean accuracy]]&gt;Table2[[#This Row],[Benchmark mean accuracy]]),"Yes","No")</f>
        <v>No</v>
      </c>
    </row>
    <row r="95" spans="1:8" x14ac:dyDescent="0.55000000000000004">
      <c r="A95">
        <v>663</v>
      </c>
      <c r="B95" s="1" t="s">
        <v>936</v>
      </c>
      <c r="C95">
        <v>0.97777777777777697</v>
      </c>
      <c r="D95">
        <v>97.4157303370786</v>
      </c>
      <c r="E95">
        <v>58.9887640449438</v>
      </c>
      <c r="F95">
        <v>6.2749770852428899</v>
      </c>
      <c r="G95" s="6">
        <f>Table2[[#This Row],[Best Individual mean accuracy]]-Table2[[#This Row],[Benchmark mean accuracy]]</f>
        <v>-38.4269662921348</v>
      </c>
      <c r="H95" s="5" t="str">
        <f>IF(AND(Table2[[#This Row],[F value]]&lt;4.74,Table2[[#This Row],[Best Individual mean accuracy]]&gt;Table2[[#This Row],[Benchmark mean accuracy]]),"Yes","No")</f>
        <v>No</v>
      </c>
    </row>
    <row r="96" spans="1:8" x14ac:dyDescent="0.55000000000000004">
      <c r="A96">
        <v>663</v>
      </c>
      <c r="B96" s="1" t="s">
        <v>1050</v>
      </c>
      <c r="C96">
        <v>0.97777777777777697</v>
      </c>
      <c r="D96">
        <v>95.393258426966199</v>
      </c>
      <c r="E96">
        <v>56.966292134831399</v>
      </c>
      <c r="F96">
        <v>4.3275762809441503</v>
      </c>
      <c r="G96" s="6">
        <f>Table2[[#This Row],[Best Individual mean accuracy]]-Table2[[#This Row],[Benchmark mean accuracy]]</f>
        <v>-38.4269662921348</v>
      </c>
      <c r="H96" s="5" t="str">
        <f>IF(AND(Table2[[#This Row],[F value]]&lt;4.74,Table2[[#This Row],[Best Individual mean accuracy]]&gt;Table2[[#This Row],[Benchmark mean accuracy]]),"Yes","No")</f>
        <v>No</v>
      </c>
    </row>
    <row r="97" spans="1:8" x14ac:dyDescent="0.55000000000000004">
      <c r="A97">
        <v>175</v>
      </c>
      <c r="B97" s="1" t="s">
        <v>785</v>
      </c>
      <c r="C97">
        <v>0.91111111111111098</v>
      </c>
      <c r="D97">
        <v>95.168539325842701</v>
      </c>
      <c r="E97">
        <v>56.966292134831399</v>
      </c>
      <c r="F97">
        <v>4.7321304649548903</v>
      </c>
      <c r="G97" s="6">
        <f>Table2[[#This Row],[Best Individual mean accuracy]]-Table2[[#This Row],[Benchmark mean accuracy]]</f>
        <v>-38.202247191011303</v>
      </c>
      <c r="H97" t="str">
        <f>IF(AND(Table2[[#This Row],[F value]]&lt;4.74,Table2[[#This Row],[Best Individual mean accuracy]]&gt;Table2[[#This Row],[Benchmark mean accuracy]]),"Yes","No")</f>
        <v>No</v>
      </c>
    </row>
    <row r="98" spans="1:8" x14ac:dyDescent="0.55000000000000004">
      <c r="A98">
        <v>300</v>
      </c>
      <c r="B98" s="1" t="s">
        <v>838</v>
      </c>
      <c r="C98">
        <v>0.95555555555555505</v>
      </c>
      <c r="D98">
        <v>95.617977528089895</v>
      </c>
      <c r="E98">
        <v>57.4157303370786</v>
      </c>
      <c r="F98">
        <v>7.8109756097560901</v>
      </c>
      <c r="G98" s="6">
        <f>Table2[[#This Row],[Best Individual mean accuracy]]-Table2[[#This Row],[Benchmark mean accuracy]]</f>
        <v>-38.202247191011296</v>
      </c>
      <c r="H98" t="str">
        <f>IF(AND(Table2[[#This Row],[F value]]&lt;4.74,Table2[[#This Row],[Best Individual mean accuracy]]&gt;Table2[[#This Row],[Benchmark mean accuracy]]),"Yes","No")</f>
        <v>No</v>
      </c>
    </row>
    <row r="99" spans="1:8" x14ac:dyDescent="0.55000000000000004">
      <c r="A99">
        <v>175</v>
      </c>
      <c r="B99" s="1" t="s">
        <v>716</v>
      </c>
      <c r="C99">
        <v>0.91111111111111098</v>
      </c>
      <c r="D99">
        <v>96.179775280898795</v>
      </c>
      <c r="E99">
        <v>57.977528089887599</v>
      </c>
      <c r="F99">
        <v>5.68086883876357</v>
      </c>
      <c r="G99" s="6">
        <f>Table2[[#This Row],[Best Individual mean accuracy]]-Table2[[#This Row],[Benchmark mean accuracy]]</f>
        <v>-38.202247191011196</v>
      </c>
      <c r="H99" t="str">
        <f>IF(AND(Table2[[#This Row],[F value]]&lt;4.74,Table2[[#This Row],[Best Individual mean accuracy]]&gt;Table2[[#This Row],[Benchmark mean accuracy]]),"Yes","No")</f>
        <v>No</v>
      </c>
    </row>
    <row r="100" spans="1:8" x14ac:dyDescent="0.55000000000000004">
      <c r="A100">
        <v>175</v>
      </c>
      <c r="B100" s="1" t="s">
        <v>721</v>
      </c>
      <c r="C100">
        <v>0.91111111111111098</v>
      </c>
      <c r="D100">
        <v>96.516853932584198</v>
      </c>
      <c r="E100">
        <v>58.314606741573002</v>
      </c>
      <c r="F100">
        <v>4.70697674418604</v>
      </c>
      <c r="G100" s="6">
        <f>Table2[[#This Row],[Best Individual mean accuracy]]-Table2[[#This Row],[Benchmark mean accuracy]]</f>
        <v>-38.202247191011196</v>
      </c>
      <c r="H100" t="str">
        <f>IF(AND(Table2[[#This Row],[F value]]&lt;4.74,Table2[[#This Row],[Best Individual mean accuracy]]&gt;Table2[[#This Row],[Benchmark mean accuracy]]),"Yes","No")</f>
        <v>No</v>
      </c>
    </row>
    <row r="101" spans="1:8" x14ac:dyDescent="0.55000000000000004">
      <c r="A101">
        <v>175</v>
      </c>
      <c r="B101" s="1" t="s">
        <v>797</v>
      </c>
      <c r="C101">
        <v>0.91111111111111098</v>
      </c>
      <c r="D101">
        <v>96.179775280898795</v>
      </c>
      <c r="E101">
        <v>57.977528089887599</v>
      </c>
      <c r="F101">
        <v>5.6013125512715298</v>
      </c>
      <c r="G101" s="6">
        <f>Table2[[#This Row],[Best Individual mean accuracy]]-Table2[[#This Row],[Benchmark mean accuracy]]</f>
        <v>-38.202247191011196</v>
      </c>
      <c r="H101" t="str">
        <f>IF(AND(Table2[[#This Row],[F value]]&lt;4.74,Table2[[#This Row],[Best Individual mean accuracy]]&gt;Table2[[#This Row],[Benchmark mean accuracy]]),"Yes","No")</f>
        <v>No</v>
      </c>
    </row>
    <row r="102" spans="1:8" x14ac:dyDescent="0.55000000000000004">
      <c r="A102">
        <v>663</v>
      </c>
      <c r="B102" s="1" t="s">
        <v>1107</v>
      </c>
      <c r="C102">
        <v>0.97777777777777697</v>
      </c>
      <c r="D102">
        <v>95.955056179775298</v>
      </c>
      <c r="E102">
        <v>57.865168539325801</v>
      </c>
      <c r="F102">
        <v>27.2946954813359</v>
      </c>
      <c r="G102" s="6">
        <f>Table2[[#This Row],[Best Individual mean accuracy]]-Table2[[#This Row],[Benchmark mean accuracy]]</f>
        <v>-38.089887640449497</v>
      </c>
      <c r="H102" s="5" t="str">
        <f>IF(AND(Table2[[#This Row],[F value]]&lt;4.74,Table2[[#This Row],[Best Individual mean accuracy]]&gt;Table2[[#This Row],[Benchmark mean accuracy]]),"Yes","No")</f>
        <v>No</v>
      </c>
    </row>
    <row r="103" spans="1:8" x14ac:dyDescent="0.55000000000000004">
      <c r="A103">
        <v>175</v>
      </c>
      <c r="B103" s="1" t="s">
        <v>757</v>
      </c>
      <c r="C103">
        <v>0.91111111111111098</v>
      </c>
      <c r="D103">
        <v>96.292134831460601</v>
      </c>
      <c r="E103">
        <v>58.202247191011203</v>
      </c>
      <c r="F103">
        <v>2.7709354775446098</v>
      </c>
      <c r="G103" s="6">
        <f>Table2[[#This Row],[Best Individual mean accuracy]]-Table2[[#This Row],[Benchmark mean accuracy]]</f>
        <v>-38.089887640449398</v>
      </c>
      <c r="H103" t="str">
        <f>IF(AND(Table2[[#This Row],[F value]]&lt;4.74,Table2[[#This Row],[Best Individual mean accuracy]]&gt;Table2[[#This Row],[Benchmark mean accuracy]]),"Yes","No")</f>
        <v>No</v>
      </c>
    </row>
    <row r="104" spans="1:8" x14ac:dyDescent="0.55000000000000004">
      <c r="A104">
        <v>663</v>
      </c>
      <c r="B104" s="1" t="s">
        <v>1046</v>
      </c>
      <c r="C104">
        <v>0.97777777777777697</v>
      </c>
      <c r="D104">
        <v>95.505617977528104</v>
      </c>
      <c r="E104">
        <v>57.528089887640398</v>
      </c>
      <c r="F104">
        <v>3.5826530612244798</v>
      </c>
      <c r="G104" s="6">
        <f>Table2[[#This Row],[Best Individual mean accuracy]]-Table2[[#This Row],[Benchmark mean accuracy]]</f>
        <v>-37.977528089887706</v>
      </c>
      <c r="H104" s="5" t="str">
        <f>IF(AND(Table2[[#This Row],[F value]]&lt;4.74,Table2[[#This Row],[Best Individual mean accuracy]]&gt;Table2[[#This Row],[Benchmark mean accuracy]]),"Yes","No")</f>
        <v>No</v>
      </c>
    </row>
    <row r="105" spans="1:8" x14ac:dyDescent="0.55000000000000004">
      <c r="A105">
        <v>175</v>
      </c>
      <c r="B105" s="1" t="s">
        <v>808</v>
      </c>
      <c r="C105">
        <v>0.91111111111111098</v>
      </c>
      <c r="D105">
        <v>96.629213483146003</v>
      </c>
      <c r="E105">
        <v>58.651685393258397</v>
      </c>
      <c r="F105">
        <v>5.79653679653679</v>
      </c>
      <c r="G105" s="6">
        <f>Table2[[#This Row],[Best Individual mean accuracy]]-Table2[[#This Row],[Benchmark mean accuracy]]</f>
        <v>-37.977528089887606</v>
      </c>
      <c r="H105" t="str">
        <f>IF(AND(Table2[[#This Row],[F value]]&lt;4.74,Table2[[#This Row],[Best Individual mean accuracy]]&gt;Table2[[#This Row],[Benchmark mean accuracy]]),"Yes","No")</f>
        <v>No</v>
      </c>
    </row>
    <row r="106" spans="1:8" x14ac:dyDescent="0.55000000000000004">
      <c r="A106">
        <v>663</v>
      </c>
      <c r="B106" s="1" t="s">
        <v>1112</v>
      </c>
      <c r="C106">
        <v>0.97777777777777697</v>
      </c>
      <c r="D106">
        <v>96.179775280898795</v>
      </c>
      <c r="E106">
        <v>58.202247191011203</v>
      </c>
      <c r="F106">
        <v>4.0435997764113996</v>
      </c>
      <c r="G106" s="6">
        <f>Table2[[#This Row],[Best Individual mean accuracy]]-Table2[[#This Row],[Benchmark mean accuracy]]</f>
        <v>-37.977528089887592</v>
      </c>
      <c r="H106" s="5" t="str">
        <f>IF(AND(Table2[[#This Row],[F value]]&lt;4.74,Table2[[#This Row],[Best Individual mean accuracy]]&gt;Table2[[#This Row],[Benchmark mean accuracy]]),"Yes","No")</f>
        <v>No</v>
      </c>
    </row>
    <row r="107" spans="1:8" x14ac:dyDescent="0.55000000000000004">
      <c r="A107">
        <v>663</v>
      </c>
      <c r="B107" s="1" t="s">
        <v>1076</v>
      </c>
      <c r="C107">
        <v>0.97777777777777697</v>
      </c>
      <c r="D107">
        <v>96.404494382022406</v>
      </c>
      <c r="E107">
        <v>58.539325842696599</v>
      </c>
      <c r="F107">
        <v>4.9454729047458699</v>
      </c>
      <c r="G107" s="6">
        <f>Table2[[#This Row],[Best Individual mean accuracy]]-Table2[[#This Row],[Benchmark mean accuracy]]</f>
        <v>-37.865168539325808</v>
      </c>
      <c r="H107" s="5" t="str">
        <f>IF(AND(Table2[[#This Row],[F value]]&lt;4.74,Table2[[#This Row],[Best Individual mean accuracy]]&gt;Table2[[#This Row],[Benchmark mean accuracy]]),"Yes","No")</f>
        <v>No</v>
      </c>
    </row>
    <row r="108" spans="1:8" x14ac:dyDescent="0.55000000000000004">
      <c r="A108">
        <v>175</v>
      </c>
      <c r="B108" s="1" t="s">
        <v>798</v>
      </c>
      <c r="C108">
        <v>0.91111111111111098</v>
      </c>
      <c r="D108">
        <v>96.741573033707795</v>
      </c>
      <c r="E108">
        <v>58.876404494382001</v>
      </c>
      <c r="F108">
        <v>7.5714285714285703</v>
      </c>
      <c r="G108" s="6">
        <f>Table2[[#This Row],[Best Individual mean accuracy]]-Table2[[#This Row],[Benchmark mean accuracy]]</f>
        <v>-37.865168539325794</v>
      </c>
      <c r="H108" t="str">
        <f>IF(AND(Table2[[#This Row],[F value]]&lt;4.74,Table2[[#This Row],[Best Individual mean accuracy]]&gt;Table2[[#This Row],[Benchmark mean accuracy]]),"Yes","No")</f>
        <v>No</v>
      </c>
    </row>
    <row r="109" spans="1:8" x14ac:dyDescent="0.55000000000000004">
      <c r="A109">
        <v>663</v>
      </c>
      <c r="B109" s="1" t="s">
        <v>1056</v>
      </c>
      <c r="C109">
        <v>0.97777777777777697</v>
      </c>
      <c r="D109">
        <v>96.741573033707795</v>
      </c>
      <c r="E109">
        <v>58.876404494382001</v>
      </c>
      <c r="F109">
        <v>13.124095139607</v>
      </c>
      <c r="G109" s="6">
        <f>Table2[[#This Row],[Best Individual mean accuracy]]-Table2[[#This Row],[Benchmark mean accuracy]]</f>
        <v>-37.865168539325794</v>
      </c>
      <c r="H109" s="5" t="str">
        <f>IF(AND(Table2[[#This Row],[F value]]&lt;4.74,Table2[[#This Row],[Best Individual mean accuracy]]&gt;Table2[[#This Row],[Benchmark mean accuracy]]),"Yes","No")</f>
        <v>No</v>
      </c>
    </row>
    <row r="110" spans="1:8" x14ac:dyDescent="0.55000000000000004">
      <c r="A110">
        <v>663</v>
      </c>
      <c r="B110" s="1" t="s">
        <v>1059</v>
      </c>
      <c r="C110">
        <v>0.97777777777777697</v>
      </c>
      <c r="D110">
        <v>96.741573033707795</v>
      </c>
      <c r="E110">
        <v>58.876404494382001</v>
      </c>
      <c r="F110">
        <v>2.3671768449765098</v>
      </c>
      <c r="G110" s="6">
        <f>Table2[[#This Row],[Best Individual mean accuracy]]-Table2[[#This Row],[Benchmark mean accuracy]]</f>
        <v>-37.865168539325794</v>
      </c>
      <c r="H110" s="5" t="str">
        <f>IF(AND(Table2[[#This Row],[F value]]&lt;4.74,Table2[[#This Row],[Best Individual mean accuracy]]&gt;Table2[[#This Row],[Benchmark mean accuracy]]),"Yes","No")</f>
        <v>No</v>
      </c>
    </row>
    <row r="111" spans="1:8" x14ac:dyDescent="0.55000000000000004">
      <c r="A111">
        <v>300</v>
      </c>
      <c r="B111" s="1" t="s">
        <v>839</v>
      </c>
      <c r="C111">
        <v>0.95555555555555505</v>
      </c>
      <c r="D111">
        <v>95.842696629213407</v>
      </c>
      <c r="E111">
        <v>58.089887640449398</v>
      </c>
      <c r="F111">
        <v>6.6979999999999897</v>
      </c>
      <c r="G111" s="6">
        <f>Table2[[#This Row],[Best Individual mean accuracy]]-Table2[[#This Row],[Benchmark mean accuracy]]</f>
        <v>-37.752808988764009</v>
      </c>
      <c r="H111" t="str">
        <f>IF(AND(Table2[[#This Row],[F value]]&lt;4.74,Table2[[#This Row],[Best Individual mean accuracy]]&gt;Table2[[#This Row],[Benchmark mean accuracy]]),"Yes","No")</f>
        <v>No</v>
      </c>
    </row>
    <row r="112" spans="1:8" x14ac:dyDescent="0.55000000000000004">
      <c r="A112">
        <v>663</v>
      </c>
      <c r="B112" s="1" t="s">
        <v>1092</v>
      </c>
      <c r="C112">
        <v>0.97777777777777697</v>
      </c>
      <c r="D112">
        <v>95.842696629213407</v>
      </c>
      <c r="E112">
        <v>58.089887640449398</v>
      </c>
      <c r="F112">
        <v>3.9915560916767099</v>
      </c>
      <c r="G112" s="6">
        <f>Table2[[#This Row],[Best Individual mean accuracy]]-Table2[[#This Row],[Benchmark mean accuracy]]</f>
        <v>-37.752808988764009</v>
      </c>
      <c r="H112" s="5" t="str">
        <f>IF(AND(Table2[[#This Row],[F value]]&lt;4.74,Table2[[#This Row],[Best Individual mean accuracy]]&gt;Table2[[#This Row],[Benchmark mean accuracy]]),"Yes","No")</f>
        <v>No</v>
      </c>
    </row>
    <row r="113" spans="1:8" x14ac:dyDescent="0.55000000000000004">
      <c r="A113">
        <v>175</v>
      </c>
      <c r="B113" s="1" t="s">
        <v>720</v>
      </c>
      <c r="C113">
        <v>0.91111111111111098</v>
      </c>
      <c r="D113">
        <v>96.741573033707795</v>
      </c>
      <c r="E113">
        <v>58.9887640449438</v>
      </c>
      <c r="F113">
        <v>16.688481675392602</v>
      </c>
      <c r="G113" s="6">
        <f>Table2[[#This Row],[Best Individual mean accuracy]]-Table2[[#This Row],[Benchmark mean accuracy]]</f>
        <v>-37.752808988763995</v>
      </c>
      <c r="H113" t="str">
        <f>IF(AND(Table2[[#This Row],[F value]]&lt;4.74,Table2[[#This Row],[Best Individual mean accuracy]]&gt;Table2[[#This Row],[Benchmark mean accuracy]]),"Yes","No")</f>
        <v>No</v>
      </c>
    </row>
    <row r="114" spans="1:8" x14ac:dyDescent="0.55000000000000004">
      <c r="A114">
        <v>175</v>
      </c>
      <c r="B114" s="1" t="s">
        <v>777</v>
      </c>
      <c r="C114">
        <v>0.91111111111111098</v>
      </c>
      <c r="D114">
        <v>95.168539325842602</v>
      </c>
      <c r="E114">
        <v>57.528089887640398</v>
      </c>
      <c r="F114">
        <v>3.2601903832072199</v>
      </c>
      <c r="G114" s="6">
        <f>Table2[[#This Row],[Best Individual mean accuracy]]-Table2[[#This Row],[Benchmark mean accuracy]]</f>
        <v>-37.640449438202204</v>
      </c>
      <c r="H114" t="str">
        <f>IF(AND(Table2[[#This Row],[F value]]&lt;4.74,Table2[[#This Row],[Best Individual mean accuracy]]&gt;Table2[[#This Row],[Benchmark mean accuracy]]),"Yes","No")</f>
        <v>No</v>
      </c>
    </row>
    <row r="115" spans="1:8" x14ac:dyDescent="0.55000000000000004">
      <c r="A115">
        <v>663</v>
      </c>
      <c r="B115" s="1" t="s">
        <v>1099</v>
      </c>
      <c r="C115">
        <v>0.97777777777777697</v>
      </c>
      <c r="D115">
        <v>96.292134831460601</v>
      </c>
      <c r="E115">
        <v>58.651685393258397</v>
      </c>
      <c r="F115">
        <v>3.83660897623936</v>
      </c>
      <c r="G115" s="6">
        <f>Table2[[#This Row],[Best Individual mean accuracy]]-Table2[[#This Row],[Benchmark mean accuracy]]</f>
        <v>-37.640449438202204</v>
      </c>
      <c r="H115" s="5" t="str">
        <f>IF(AND(Table2[[#This Row],[F value]]&lt;4.74,Table2[[#This Row],[Best Individual mean accuracy]]&gt;Table2[[#This Row],[Benchmark mean accuracy]]),"Yes","No")</f>
        <v>No</v>
      </c>
    </row>
    <row r="116" spans="1:8" x14ac:dyDescent="0.55000000000000004">
      <c r="A116">
        <v>663</v>
      </c>
      <c r="B116" s="1" t="s">
        <v>875</v>
      </c>
      <c r="C116">
        <v>0.97777777777777697</v>
      </c>
      <c r="D116">
        <v>97.303370786516794</v>
      </c>
      <c r="E116">
        <v>59.662921348314597</v>
      </c>
      <c r="F116">
        <v>9.6848072562358194</v>
      </c>
      <c r="G116" s="6">
        <f>Table2[[#This Row],[Best Individual mean accuracy]]-Table2[[#This Row],[Benchmark mean accuracy]]</f>
        <v>-37.640449438202197</v>
      </c>
      <c r="H116" s="5" t="str">
        <f>IF(AND(Table2[[#This Row],[F value]]&lt;4.74,Table2[[#This Row],[Best Individual mean accuracy]]&gt;Table2[[#This Row],[Benchmark mean accuracy]]),"Yes","No")</f>
        <v>No</v>
      </c>
    </row>
    <row r="117" spans="1:8" x14ac:dyDescent="0.55000000000000004">
      <c r="A117">
        <v>663</v>
      </c>
      <c r="B117" s="1" t="s">
        <v>1127</v>
      </c>
      <c r="C117">
        <v>0.97777777777777697</v>
      </c>
      <c r="D117">
        <v>95.955056179775198</v>
      </c>
      <c r="E117">
        <v>58.4269662921348</v>
      </c>
      <c r="F117">
        <v>2.8647557529269201</v>
      </c>
      <c r="G117" s="6">
        <f>Table2[[#This Row],[Best Individual mean accuracy]]-Table2[[#This Row],[Benchmark mean accuracy]]</f>
        <v>-37.528089887640398</v>
      </c>
      <c r="H117" s="5" t="str">
        <f>IF(AND(Table2[[#This Row],[F value]]&lt;4.74,Table2[[#This Row],[Best Individual mean accuracy]]&gt;Table2[[#This Row],[Benchmark mean accuracy]]),"Yes","No")</f>
        <v>No</v>
      </c>
    </row>
    <row r="118" spans="1:8" x14ac:dyDescent="0.55000000000000004">
      <c r="A118">
        <v>300</v>
      </c>
      <c r="B118" s="1" t="s">
        <v>833</v>
      </c>
      <c r="C118">
        <v>0.95555555555555505</v>
      </c>
      <c r="D118">
        <v>95.505617977528104</v>
      </c>
      <c r="E118">
        <v>58.089887640449398</v>
      </c>
      <c r="F118">
        <v>25.4219066937119</v>
      </c>
      <c r="G118" s="6">
        <f>Table2[[#This Row],[Best Individual mean accuracy]]-Table2[[#This Row],[Benchmark mean accuracy]]</f>
        <v>-37.415730337078706</v>
      </c>
      <c r="H118" t="str">
        <f>IF(AND(Table2[[#This Row],[F value]]&lt;4.74,Table2[[#This Row],[Best Individual mean accuracy]]&gt;Table2[[#This Row],[Benchmark mean accuracy]]),"Yes","No")</f>
        <v>No</v>
      </c>
    </row>
    <row r="119" spans="1:8" x14ac:dyDescent="0.55000000000000004">
      <c r="A119">
        <v>175</v>
      </c>
      <c r="B119" s="1" t="s">
        <v>801</v>
      </c>
      <c r="C119">
        <v>0.91111111111111098</v>
      </c>
      <c r="D119">
        <v>95.842696629213407</v>
      </c>
      <c r="E119">
        <v>58.4269662921348</v>
      </c>
      <c r="F119">
        <v>3.4713146385387099</v>
      </c>
      <c r="G119" s="6">
        <f>Table2[[#This Row],[Best Individual mean accuracy]]-Table2[[#This Row],[Benchmark mean accuracy]]</f>
        <v>-37.415730337078607</v>
      </c>
      <c r="H119" t="str">
        <f>IF(AND(Table2[[#This Row],[F value]]&lt;4.74,Table2[[#This Row],[Best Individual mean accuracy]]&gt;Table2[[#This Row],[Benchmark mean accuracy]]),"Yes","No")</f>
        <v>No</v>
      </c>
    </row>
    <row r="120" spans="1:8" x14ac:dyDescent="0.55000000000000004">
      <c r="A120">
        <v>663</v>
      </c>
      <c r="B120" s="1" t="s">
        <v>1082</v>
      </c>
      <c r="C120">
        <v>0.97777777777777697</v>
      </c>
      <c r="D120">
        <v>96.8539325842696</v>
      </c>
      <c r="E120">
        <v>59.438202247191001</v>
      </c>
      <c r="F120">
        <v>5.8348271446863</v>
      </c>
      <c r="G120" s="6">
        <f>Table2[[#This Row],[Best Individual mean accuracy]]-Table2[[#This Row],[Benchmark mean accuracy]]</f>
        <v>-37.4157303370786</v>
      </c>
      <c r="H120" s="5" t="str">
        <f>IF(AND(Table2[[#This Row],[F value]]&lt;4.74,Table2[[#This Row],[Best Individual mean accuracy]]&gt;Table2[[#This Row],[Benchmark mean accuracy]]),"Yes","No")</f>
        <v>No</v>
      </c>
    </row>
    <row r="121" spans="1:8" x14ac:dyDescent="0.55000000000000004">
      <c r="A121">
        <v>300</v>
      </c>
      <c r="B121" s="1" t="s">
        <v>835</v>
      </c>
      <c r="C121">
        <v>0.95555555555555505</v>
      </c>
      <c r="D121">
        <v>95.955056179775198</v>
      </c>
      <c r="E121">
        <v>58.651685393258397</v>
      </c>
      <c r="F121">
        <v>5.4712260216847302</v>
      </c>
      <c r="G121" s="6">
        <f>Table2[[#This Row],[Best Individual mean accuracy]]-Table2[[#This Row],[Benchmark mean accuracy]]</f>
        <v>-37.303370786516801</v>
      </c>
      <c r="H121" t="str">
        <f>IF(AND(Table2[[#This Row],[F value]]&lt;4.74,Table2[[#This Row],[Best Individual mean accuracy]]&gt;Table2[[#This Row],[Benchmark mean accuracy]]),"Yes","No")</f>
        <v>No</v>
      </c>
    </row>
    <row r="122" spans="1:8" x14ac:dyDescent="0.55000000000000004">
      <c r="A122">
        <v>663</v>
      </c>
      <c r="B122" s="1" t="s">
        <v>1054</v>
      </c>
      <c r="C122">
        <v>0.97777777777777697</v>
      </c>
      <c r="D122">
        <v>96.516853932584198</v>
      </c>
      <c r="E122">
        <v>59.213483146067396</v>
      </c>
      <c r="F122">
        <v>11.620229007633499</v>
      </c>
      <c r="G122" s="6">
        <f>Table2[[#This Row],[Best Individual mean accuracy]]-Table2[[#This Row],[Benchmark mean accuracy]]</f>
        <v>-37.303370786516801</v>
      </c>
      <c r="H122" s="5" t="str">
        <f>IF(AND(Table2[[#This Row],[F value]]&lt;4.74,Table2[[#This Row],[Best Individual mean accuracy]]&gt;Table2[[#This Row],[Benchmark mean accuracy]]),"Yes","No")</f>
        <v>No</v>
      </c>
    </row>
    <row r="123" spans="1:8" x14ac:dyDescent="0.55000000000000004">
      <c r="A123">
        <v>663</v>
      </c>
      <c r="B123" s="1" t="s">
        <v>1008</v>
      </c>
      <c r="C123">
        <v>0.97777777777777697</v>
      </c>
      <c r="D123">
        <v>96.741573033707795</v>
      </c>
      <c r="E123">
        <v>59.438202247191001</v>
      </c>
      <c r="F123">
        <v>4.4733333333333301</v>
      </c>
      <c r="G123" s="6">
        <f>Table2[[#This Row],[Best Individual mean accuracy]]-Table2[[#This Row],[Benchmark mean accuracy]]</f>
        <v>-37.303370786516794</v>
      </c>
      <c r="H123" s="5" t="str">
        <f>IF(AND(Table2[[#This Row],[F value]]&lt;4.74,Table2[[#This Row],[Best Individual mean accuracy]]&gt;Table2[[#This Row],[Benchmark mean accuracy]]),"Yes","No")</f>
        <v>No</v>
      </c>
    </row>
    <row r="124" spans="1:8" x14ac:dyDescent="0.55000000000000004">
      <c r="A124">
        <v>175</v>
      </c>
      <c r="B124" s="1" t="s">
        <v>737</v>
      </c>
      <c r="C124">
        <v>0.91111111111111098</v>
      </c>
      <c r="D124">
        <v>95.955056179775298</v>
      </c>
      <c r="E124">
        <v>58.764044943820203</v>
      </c>
      <c r="F124">
        <v>11.520298260149101</v>
      </c>
      <c r="G124" s="6">
        <f>Table2[[#This Row],[Best Individual mean accuracy]]-Table2[[#This Row],[Benchmark mean accuracy]]</f>
        <v>-37.191011235955095</v>
      </c>
      <c r="H124" t="str">
        <f>IF(AND(Table2[[#This Row],[F value]]&lt;4.74,Table2[[#This Row],[Best Individual mean accuracy]]&gt;Table2[[#This Row],[Benchmark mean accuracy]]),"Yes","No")</f>
        <v>No</v>
      </c>
    </row>
    <row r="125" spans="1:8" x14ac:dyDescent="0.55000000000000004">
      <c r="A125">
        <v>175</v>
      </c>
      <c r="B125" s="1" t="s">
        <v>799</v>
      </c>
      <c r="C125">
        <v>0.91111111111111098</v>
      </c>
      <c r="D125">
        <v>97.303370786516794</v>
      </c>
      <c r="E125">
        <v>60.224719101123497</v>
      </c>
      <c r="F125">
        <v>2.5884939538292402</v>
      </c>
      <c r="G125" s="6">
        <f>Table2[[#This Row],[Best Individual mean accuracy]]-Table2[[#This Row],[Benchmark mean accuracy]]</f>
        <v>-37.078651685393297</v>
      </c>
      <c r="H125" t="str">
        <f>IF(AND(Table2[[#This Row],[F value]]&lt;4.74,Table2[[#This Row],[Best Individual mean accuracy]]&gt;Table2[[#This Row],[Benchmark mean accuracy]]),"Yes","No")</f>
        <v>No</v>
      </c>
    </row>
    <row r="126" spans="1:8" x14ac:dyDescent="0.55000000000000004">
      <c r="A126">
        <v>663</v>
      </c>
      <c r="B126" s="1" t="s">
        <v>950</v>
      </c>
      <c r="C126">
        <v>0.97777777777777697</v>
      </c>
      <c r="D126">
        <v>97.4157303370786</v>
      </c>
      <c r="E126">
        <v>60.337078651685303</v>
      </c>
      <c r="F126">
        <v>7.9657894736842101</v>
      </c>
      <c r="G126" s="6">
        <f>Table2[[#This Row],[Best Individual mean accuracy]]-Table2[[#This Row],[Benchmark mean accuracy]]</f>
        <v>-37.078651685393297</v>
      </c>
      <c r="H126" s="5" t="str">
        <f>IF(AND(Table2[[#This Row],[F value]]&lt;4.74,Table2[[#This Row],[Best Individual mean accuracy]]&gt;Table2[[#This Row],[Benchmark mean accuracy]]),"Yes","No")</f>
        <v>No</v>
      </c>
    </row>
    <row r="127" spans="1:8" x14ac:dyDescent="0.55000000000000004">
      <c r="A127">
        <v>175</v>
      </c>
      <c r="B127" s="1" t="s">
        <v>717</v>
      </c>
      <c r="C127">
        <v>0.91111111111111098</v>
      </c>
      <c r="D127">
        <v>96.404494382022406</v>
      </c>
      <c r="E127">
        <v>59.325842696629202</v>
      </c>
      <c r="F127">
        <v>6.91413043478261</v>
      </c>
      <c r="G127" s="6">
        <f>Table2[[#This Row],[Best Individual mean accuracy]]-Table2[[#This Row],[Benchmark mean accuracy]]</f>
        <v>-37.078651685393204</v>
      </c>
      <c r="H127" t="str">
        <f>IF(AND(Table2[[#This Row],[F value]]&lt;4.74,Table2[[#This Row],[Best Individual mean accuracy]]&gt;Table2[[#This Row],[Benchmark mean accuracy]]),"Yes","No")</f>
        <v>No</v>
      </c>
    </row>
    <row r="128" spans="1:8" x14ac:dyDescent="0.55000000000000004">
      <c r="A128">
        <v>175</v>
      </c>
      <c r="B128" s="1" t="s">
        <v>711</v>
      </c>
      <c r="C128">
        <v>0.91111111111111098</v>
      </c>
      <c r="D128">
        <v>96.741573033707795</v>
      </c>
      <c r="E128">
        <v>59.662921348314597</v>
      </c>
      <c r="F128">
        <v>4.1747394236664599</v>
      </c>
      <c r="G128" s="6">
        <f>Table2[[#This Row],[Best Individual mean accuracy]]-Table2[[#This Row],[Benchmark mean accuracy]]</f>
        <v>-37.078651685393197</v>
      </c>
      <c r="H128" t="str">
        <f>IF(AND(Table2[[#This Row],[F value]]&lt;4.74,Table2[[#This Row],[Best Individual mean accuracy]]&gt;Table2[[#This Row],[Benchmark mean accuracy]]),"Yes","No")</f>
        <v>No</v>
      </c>
    </row>
    <row r="129" spans="1:8" x14ac:dyDescent="0.55000000000000004">
      <c r="A129">
        <v>663</v>
      </c>
      <c r="B129" s="1" t="s">
        <v>1071</v>
      </c>
      <c r="C129">
        <v>0.97777777777777697</v>
      </c>
      <c r="D129">
        <v>97.078651685393197</v>
      </c>
      <c r="E129">
        <v>60</v>
      </c>
      <c r="F129">
        <v>4.0218886804252598</v>
      </c>
      <c r="G129" s="6">
        <f>Table2[[#This Row],[Best Individual mean accuracy]]-Table2[[#This Row],[Benchmark mean accuracy]]</f>
        <v>-37.078651685393197</v>
      </c>
      <c r="H129" s="5" t="str">
        <f>IF(AND(Table2[[#This Row],[F value]]&lt;4.74,Table2[[#This Row],[Best Individual mean accuracy]]&gt;Table2[[#This Row],[Benchmark mean accuracy]]),"Yes","No")</f>
        <v>No</v>
      </c>
    </row>
    <row r="130" spans="1:8" x14ac:dyDescent="0.55000000000000004">
      <c r="A130">
        <v>175</v>
      </c>
      <c r="B130" s="1" t="s">
        <v>772</v>
      </c>
      <c r="C130">
        <v>0.91111111111111098</v>
      </c>
      <c r="D130">
        <v>96.404494382022406</v>
      </c>
      <c r="E130">
        <v>59.438202247191001</v>
      </c>
      <c r="F130">
        <v>8.8160603980782302</v>
      </c>
      <c r="G130" s="6">
        <f>Table2[[#This Row],[Best Individual mean accuracy]]-Table2[[#This Row],[Benchmark mean accuracy]]</f>
        <v>-36.966292134831406</v>
      </c>
      <c r="H130" t="str">
        <f>IF(AND(Table2[[#This Row],[F value]]&lt;4.74,Table2[[#This Row],[Best Individual mean accuracy]]&gt;Table2[[#This Row],[Benchmark mean accuracy]]),"Yes","No")</f>
        <v>No</v>
      </c>
    </row>
    <row r="131" spans="1:8" x14ac:dyDescent="0.55000000000000004">
      <c r="A131">
        <v>175</v>
      </c>
      <c r="B131" s="1" t="s">
        <v>775</v>
      </c>
      <c r="C131">
        <v>0.91111111111111098</v>
      </c>
      <c r="D131">
        <v>96.292134831460601</v>
      </c>
      <c r="E131">
        <v>59.438202247191001</v>
      </c>
      <c r="F131">
        <v>6.0514775977120996</v>
      </c>
      <c r="G131" s="6">
        <f>Table2[[#This Row],[Best Individual mean accuracy]]-Table2[[#This Row],[Benchmark mean accuracy]]</f>
        <v>-36.8539325842696</v>
      </c>
      <c r="H131" t="str">
        <f>IF(AND(Table2[[#This Row],[F value]]&lt;4.74,Table2[[#This Row],[Best Individual mean accuracy]]&gt;Table2[[#This Row],[Benchmark mean accuracy]]),"Yes","No")</f>
        <v>No</v>
      </c>
    </row>
    <row r="132" spans="1:8" x14ac:dyDescent="0.55000000000000004">
      <c r="A132">
        <v>663</v>
      </c>
      <c r="B132" s="1" t="s">
        <v>872</v>
      </c>
      <c r="C132">
        <v>0.97777777777777697</v>
      </c>
      <c r="D132">
        <v>96.179775280898795</v>
      </c>
      <c r="E132">
        <v>59.325842696629202</v>
      </c>
      <c r="F132">
        <v>4.30739549839228</v>
      </c>
      <c r="G132" s="6">
        <f>Table2[[#This Row],[Best Individual mean accuracy]]-Table2[[#This Row],[Benchmark mean accuracy]]</f>
        <v>-36.853932584269593</v>
      </c>
      <c r="H132" s="5" t="str">
        <f>IF(AND(Table2[[#This Row],[F value]]&lt;4.74,Table2[[#This Row],[Best Individual mean accuracy]]&gt;Table2[[#This Row],[Benchmark mean accuracy]]),"Yes","No")</f>
        <v>No</v>
      </c>
    </row>
    <row r="133" spans="1:8" x14ac:dyDescent="0.55000000000000004">
      <c r="A133">
        <v>175</v>
      </c>
      <c r="B133" s="1" t="s">
        <v>767</v>
      </c>
      <c r="C133">
        <v>0.91111111111111098</v>
      </c>
      <c r="D133">
        <v>95.730337078651601</v>
      </c>
      <c r="E133">
        <v>58.9887640449438</v>
      </c>
      <c r="F133">
        <v>5.4633133364097803</v>
      </c>
      <c r="G133" s="6">
        <f>Table2[[#This Row],[Best Individual mean accuracy]]-Table2[[#This Row],[Benchmark mean accuracy]]</f>
        <v>-36.741573033707802</v>
      </c>
      <c r="H133" t="str">
        <f>IF(AND(Table2[[#This Row],[F value]]&lt;4.74,Table2[[#This Row],[Best Individual mean accuracy]]&gt;Table2[[#This Row],[Benchmark mean accuracy]]),"Yes","No")</f>
        <v>No</v>
      </c>
    </row>
    <row r="134" spans="1:8" x14ac:dyDescent="0.55000000000000004">
      <c r="A134">
        <v>663</v>
      </c>
      <c r="B134" s="1" t="s">
        <v>1010</v>
      </c>
      <c r="C134">
        <v>0.97777777777777697</v>
      </c>
      <c r="D134">
        <v>96.8539325842696</v>
      </c>
      <c r="E134">
        <v>60.112359550561798</v>
      </c>
      <c r="F134">
        <v>3.9793103448275802</v>
      </c>
      <c r="G134" s="6">
        <f>Table2[[#This Row],[Best Individual mean accuracy]]-Table2[[#This Row],[Benchmark mean accuracy]]</f>
        <v>-36.741573033707802</v>
      </c>
      <c r="H134" s="5" t="str">
        <f>IF(AND(Table2[[#This Row],[F value]]&lt;4.74,Table2[[#This Row],[Best Individual mean accuracy]]&gt;Table2[[#This Row],[Benchmark mean accuracy]]),"Yes","No")</f>
        <v>No</v>
      </c>
    </row>
    <row r="135" spans="1:8" x14ac:dyDescent="0.55000000000000004">
      <c r="A135">
        <v>175</v>
      </c>
      <c r="B135" s="1" t="s">
        <v>731</v>
      </c>
      <c r="C135">
        <v>0.91111111111111098</v>
      </c>
      <c r="D135">
        <v>96.404494382022406</v>
      </c>
      <c r="E135">
        <v>59.775280898876403</v>
      </c>
      <c r="F135">
        <v>2.5896191187453299</v>
      </c>
      <c r="G135" s="6">
        <f>Table2[[#This Row],[Best Individual mean accuracy]]-Table2[[#This Row],[Benchmark mean accuracy]]</f>
        <v>-36.629213483146003</v>
      </c>
      <c r="H135" t="str">
        <f>IF(AND(Table2[[#This Row],[F value]]&lt;4.74,Table2[[#This Row],[Best Individual mean accuracy]]&gt;Table2[[#This Row],[Benchmark mean accuracy]]),"Yes","No")</f>
        <v>No</v>
      </c>
    </row>
    <row r="136" spans="1:8" x14ac:dyDescent="0.55000000000000004">
      <c r="A136">
        <v>175</v>
      </c>
      <c r="B136" s="1" t="s">
        <v>748</v>
      </c>
      <c r="C136">
        <v>0.91111111111111098</v>
      </c>
      <c r="D136">
        <v>95.168539325842602</v>
      </c>
      <c r="E136">
        <v>58.539325842696599</v>
      </c>
      <c r="F136">
        <v>10.134238310708801</v>
      </c>
      <c r="G136" s="6">
        <f>Table2[[#This Row],[Best Individual mean accuracy]]-Table2[[#This Row],[Benchmark mean accuracy]]</f>
        <v>-36.629213483146003</v>
      </c>
      <c r="H136" t="str">
        <f>IF(AND(Table2[[#This Row],[F value]]&lt;4.74,Table2[[#This Row],[Best Individual mean accuracy]]&gt;Table2[[#This Row],[Benchmark mean accuracy]]),"Yes","No")</f>
        <v>No</v>
      </c>
    </row>
    <row r="137" spans="1:8" x14ac:dyDescent="0.55000000000000004">
      <c r="A137">
        <v>663</v>
      </c>
      <c r="B137" s="1" t="s">
        <v>1067</v>
      </c>
      <c r="C137">
        <v>0.97777777777777697</v>
      </c>
      <c r="D137">
        <v>96.067415730337004</v>
      </c>
      <c r="E137">
        <v>59.438202247191001</v>
      </c>
      <c r="F137">
        <v>11.9674134419552</v>
      </c>
      <c r="G137" s="6">
        <f>Table2[[#This Row],[Best Individual mean accuracy]]-Table2[[#This Row],[Benchmark mean accuracy]]</f>
        <v>-36.629213483146003</v>
      </c>
      <c r="H137" s="5" t="str">
        <f>IF(AND(Table2[[#This Row],[F value]]&lt;4.74,Table2[[#This Row],[Best Individual mean accuracy]]&gt;Table2[[#This Row],[Benchmark mean accuracy]]),"Yes","No")</f>
        <v>No</v>
      </c>
    </row>
    <row r="138" spans="1:8" x14ac:dyDescent="0.55000000000000004">
      <c r="A138">
        <v>175</v>
      </c>
      <c r="B138" s="1" t="s">
        <v>743</v>
      </c>
      <c r="C138">
        <v>0.91111111111111098</v>
      </c>
      <c r="D138">
        <v>96.966292134831406</v>
      </c>
      <c r="E138">
        <v>60.449438202247102</v>
      </c>
      <c r="F138">
        <v>9.6564268391269206</v>
      </c>
      <c r="G138" s="6">
        <f>Table2[[#This Row],[Best Individual mean accuracy]]-Table2[[#This Row],[Benchmark mean accuracy]]</f>
        <v>-36.516853932584304</v>
      </c>
      <c r="H138" t="str">
        <f>IF(AND(Table2[[#This Row],[F value]]&lt;4.74,Table2[[#This Row],[Best Individual mean accuracy]]&gt;Table2[[#This Row],[Benchmark mean accuracy]]),"Yes","No")</f>
        <v>No</v>
      </c>
    </row>
    <row r="139" spans="1:8" x14ac:dyDescent="0.55000000000000004">
      <c r="A139">
        <v>663</v>
      </c>
      <c r="B139" s="1" t="s">
        <v>999</v>
      </c>
      <c r="C139">
        <v>0.97777777777777697</v>
      </c>
      <c r="D139">
        <v>94.943820224719104</v>
      </c>
      <c r="E139">
        <v>58.4269662921348</v>
      </c>
      <c r="F139">
        <v>8.9114391143911398</v>
      </c>
      <c r="G139" s="6">
        <f>Table2[[#This Row],[Best Individual mean accuracy]]-Table2[[#This Row],[Benchmark mean accuracy]]</f>
        <v>-36.516853932584304</v>
      </c>
      <c r="H139" s="5" t="str">
        <f>IF(AND(Table2[[#This Row],[F value]]&lt;4.74,Table2[[#This Row],[Best Individual mean accuracy]]&gt;Table2[[#This Row],[Benchmark mean accuracy]]),"Yes","No")</f>
        <v>No</v>
      </c>
    </row>
    <row r="140" spans="1:8" x14ac:dyDescent="0.55000000000000004">
      <c r="A140">
        <v>175</v>
      </c>
      <c r="B140" s="1" t="s">
        <v>733</v>
      </c>
      <c r="C140">
        <v>0.91111111111111098</v>
      </c>
      <c r="D140">
        <v>97.078651685393197</v>
      </c>
      <c r="E140">
        <v>60.5617977528089</v>
      </c>
      <c r="F140">
        <v>18.713125845737402</v>
      </c>
      <c r="G140" s="6">
        <f>Table2[[#This Row],[Best Individual mean accuracy]]-Table2[[#This Row],[Benchmark mean accuracy]]</f>
        <v>-36.516853932584297</v>
      </c>
      <c r="H140" t="str">
        <f>IF(AND(Table2[[#This Row],[F value]]&lt;4.74,Table2[[#This Row],[Best Individual mean accuracy]]&gt;Table2[[#This Row],[Benchmark mean accuracy]]),"Yes","No")</f>
        <v>No</v>
      </c>
    </row>
    <row r="141" spans="1:8" x14ac:dyDescent="0.55000000000000004">
      <c r="A141">
        <v>928</v>
      </c>
      <c r="B141" s="1" t="s">
        <v>1141</v>
      </c>
      <c r="C141">
        <v>0.88888888888888795</v>
      </c>
      <c r="D141">
        <v>93.7078651685393</v>
      </c>
      <c r="E141">
        <v>57.191011235955003</v>
      </c>
      <c r="F141">
        <v>238.963636363636</v>
      </c>
      <c r="G141" s="6">
        <f>Table2[[#This Row],[Best Individual mean accuracy]]-Table2[[#This Row],[Benchmark mean accuracy]]</f>
        <v>-36.516853932584297</v>
      </c>
      <c r="H141" s="5" t="str">
        <f>IF(AND(Table2[[#This Row],[F value]]&lt;4.74,Table2[[#This Row],[Best Individual mean accuracy]]&gt;Table2[[#This Row],[Benchmark mean accuracy]]),"Yes","No")</f>
        <v>No</v>
      </c>
    </row>
    <row r="142" spans="1:8" x14ac:dyDescent="0.55000000000000004">
      <c r="A142">
        <v>663</v>
      </c>
      <c r="B142" s="1" t="s">
        <v>1007</v>
      </c>
      <c r="C142">
        <v>0.97777777777777697</v>
      </c>
      <c r="D142">
        <v>96.292134831460601</v>
      </c>
      <c r="E142">
        <v>59.775280898876403</v>
      </c>
      <c r="F142">
        <v>3.13615138854755</v>
      </c>
      <c r="G142" s="6">
        <f>Table2[[#This Row],[Best Individual mean accuracy]]-Table2[[#This Row],[Benchmark mean accuracy]]</f>
        <v>-36.516853932584198</v>
      </c>
      <c r="H142" s="5" t="str">
        <f>IF(AND(Table2[[#This Row],[F value]]&lt;4.74,Table2[[#This Row],[Best Individual mean accuracy]]&gt;Table2[[#This Row],[Benchmark mean accuracy]]),"Yes","No")</f>
        <v>No</v>
      </c>
    </row>
    <row r="143" spans="1:8" x14ac:dyDescent="0.55000000000000004">
      <c r="A143">
        <v>663</v>
      </c>
      <c r="B143" s="1" t="s">
        <v>1100</v>
      </c>
      <c r="C143">
        <v>0.97777777777777697</v>
      </c>
      <c r="D143">
        <v>97.191011235955003</v>
      </c>
      <c r="E143">
        <v>60.786516853932497</v>
      </c>
      <c r="F143">
        <v>6.5038419319429197</v>
      </c>
      <c r="G143" s="6">
        <f>Table2[[#This Row],[Best Individual mean accuracy]]-Table2[[#This Row],[Benchmark mean accuracy]]</f>
        <v>-36.404494382022506</v>
      </c>
      <c r="H143" s="5" t="str">
        <f>IF(AND(Table2[[#This Row],[F value]]&lt;4.74,Table2[[#This Row],[Best Individual mean accuracy]]&gt;Table2[[#This Row],[Benchmark mean accuracy]]),"Yes","No")</f>
        <v>No</v>
      </c>
    </row>
    <row r="144" spans="1:8" x14ac:dyDescent="0.55000000000000004">
      <c r="A144">
        <v>663</v>
      </c>
      <c r="B144" s="1" t="s">
        <v>876</v>
      </c>
      <c r="C144">
        <v>0.97777777777777697</v>
      </c>
      <c r="D144">
        <v>96.8539325842696</v>
      </c>
      <c r="E144">
        <v>60.449438202247102</v>
      </c>
      <c r="F144">
        <v>5.2150814053127599</v>
      </c>
      <c r="G144" s="6">
        <f>Table2[[#This Row],[Best Individual mean accuracy]]-Table2[[#This Row],[Benchmark mean accuracy]]</f>
        <v>-36.404494382022499</v>
      </c>
      <c r="H144" s="5" t="str">
        <f>IF(AND(Table2[[#This Row],[F value]]&lt;4.74,Table2[[#This Row],[Best Individual mean accuracy]]&gt;Table2[[#This Row],[Benchmark mean accuracy]]),"Yes","No")</f>
        <v>No</v>
      </c>
    </row>
    <row r="145" spans="1:8" x14ac:dyDescent="0.55000000000000004">
      <c r="A145">
        <v>663</v>
      </c>
      <c r="B145" s="1" t="s">
        <v>1074</v>
      </c>
      <c r="C145">
        <v>0.97777777777777697</v>
      </c>
      <c r="D145">
        <v>95.730337078651701</v>
      </c>
      <c r="E145">
        <v>59.325842696629202</v>
      </c>
      <c r="F145">
        <v>3.1639420831387199</v>
      </c>
      <c r="G145" s="6">
        <f>Table2[[#This Row],[Best Individual mean accuracy]]-Table2[[#This Row],[Benchmark mean accuracy]]</f>
        <v>-36.404494382022499</v>
      </c>
      <c r="H145" s="5" t="str">
        <f>IF(AND(Table2[[#This Row],[F value]]&lt;4.74,Table2[[#This Row],[Best Individual mean accuracy]]&gt;Table2[[#This Row],[Benchmark mean accuracy]]),"Yes","No")</f>
        <v>No</v>
      </c>
    </row>
    <row r="146" spans="1:8" x14ac:dyDescent="0.55000000000000004">
      <c r="A146">
        <v>175</v>
      </c>
      <c r="B146" s="1" t="s">
        <v>778</v>
      </c>
      <c r="C146">
        <v>0.91111111111111098</v>
      </c>
      <c r="D146">
        <v>96.404494382022406</v>
      </c>
      <c r="E146">
        <v>60</v>
      </c>
      <c r="F146">
        <v>11.5100401606425</v>
      </c>
      <c r="G146" s="6">
        <f>Table2[[#This Row],[Best Individual mean accuracy]]-Table2[[#This Row],[Benchmark mean accuracy]]</f>
        <v>-36.404494382022406</v>
      </c>
      <c r="H146" t="str">
        <f>IF(AND(Table2[[#This Row],[F value]]&lt;4.74,Table2[[#This Row],[Best Individual mean accuracy]]&gt;Table2[[#This Row],[Benchmark mean accuracy]]),"Yes","No")</f>
        <v>No</v>
      </c>
    </row>
    <row r="147" spans="1:8" x14ac:dyDescent="0.55000000000000004">
      <c r="A147">
        <v>663</v>
      </c>
      <c r="B147" s="1" t="s">
        <v>1045</v>
      </c>
      <c r="C147">
        <v>0.97777777777777697</v>
      </c>
      <c r="D147">
        <v>95.842696629213407</v>
      </c>
      <c r="E147">
        <v>59.438202247191001</v>
      </c>
      <c r="F147">
        <v>5.3417818740399303</v>
      </c>
      <c r="G147" s="6">
        <f>Table2[[#This Row],[Best Individual mean accuracy]]-Table2[[#This Row],[Benchmark mean accuracy]]</f>
        <v>-36.404494382022406</v>
      </c>
      <c r="H147" s="5" t="str">
        <f>IF(AND(Table2[[#This Row],[F value]]&lt;4.74,Table2[[#This Row],[Best Individual mean accuracy]]&gt;Table2[[#This Row],[Benchmark mean accuracy]]),"Yes","No")</f>
        <v>No</v>
      </c>
    </row>
    <row r="148" spans="1:8" x14ac:dyDescent="0.55000000000000004">
      <c r="A148">
        <v>663</v>
      </c>
      <c r="B148" s="1" t="s">
        <v>1089</v>
      </c>
      <c r="C148">
        <v>0.97777777777777697</v>
      </c>
      <c r="D148">
        <v>96.629213483146003</v>
      </c>
      <c r="E148">
        <v>60.449438202247102</v>
      </c>
      <c r="F148">
        <v>4.4826855123674898</v>
      </c>
      <c r="G148" s="6">
        <f>Table2[[#This Row],[Best Individual mean accuracy]]-Table2[[#This Row],[Benchmark mean accuracy]]</f>
        <v>-36.179775280898902</v>
      </c>
      <c r="H148" s="5" t="str">
        <f>IF(AND(Table2[[#This Row],[F value]]&lt;4.74,Table2[[#This Row],[Best Individual mean accuracy]]&gt;Table2[[#This Row],[Benchmark mean accuracy]]),"Yes","No")</f>
        <v>No</v>
      </c>
    </row>
    <row r="149" spans="1:8" x14ac:dyDescent="0.55000000000000004">
      <c r="A149">
        <v>175</v>
      </c>
      <c r="B149" s="1" t="s">
        <v>740</v>
      </c>
      <c r="C149">
        <v>0.91111111111111098</v>
      </c>
      <c r="D149">
        <v>97.078651685393197</v>
      </c>
      <c r="E149">
        <v>60.898876404494303</v>
      </c>
      <c r="F149">
        <v>4.8926974664679497</v>
      </c>
      <c r="G149" s="6">
        <f>Table2[[#This Row],[Best Individual mean accuracy]]-Table2[[#This Row],[Benchmark mean accuracy]]</f>
        <v>-36.179775280898895</v>
      </c>
      <c r="H149" t="str">
        <f>IF(AND(Table2[[#This Row],[F value]]&lt;4.74,Table2[[#This Row],[Best Individual mean accuracy]]&gt;Table2[[#This Row],[Benchmark mean accuracy]]),"Yes","No")</f>
        <v>No</v>
      </c>
    </row>
    <row r="150" spans="1:8" x14ac:dyDescent="0.55000000000000004">
      <c r="A150">
        <v>663</v>
      </c>
      <c r="B150" s="1" t="s">
        <v>1095</v>
      </c>
      <c r="C150">
        <v>0.97777777777777697</v>
      </c>
      <c r="D150">
        <v>96.741573033707795</v>
      </c>
      <c r="E150">
        <v>60.5617977528089</v>
      </c>
      <c r="F150">
        <v>2.5627853881278502</v>
      </c>
      <c r="G150" s="6">
        <f>Table2[[#This Row],[Best Individual mean accuracy]]-Table2[[#This Row],[Benchmark mean accuracy]]</f>
        <v>-36.179775280898895</v>
      </c>
      <c r="H150" s="5" t="str">
        <f>IF(AND(Table2[[#This Row],[F value]]&lt;4.74,Table2[[#This Row],[Best Individual mean accuracy]]&gt;Table2[[#This Row],[Benchmark mean accuracy]]),"Yes","No")</f>
        <v>No</v>
      </c>
    </row>
    <row r="151" spans="1:8" x14ac:dyDescent="0.55000000000000004">
      <c r="A151">
        <v>574</v>
      </c>
      <c r="B151" s="1" t="s">
        <v>853</v>
      </c>
      <c r="C151">
        <v>0.73333333333333295</v>
      </c>
      <c r="D151">
        <v>95.393258426966298</v>
      </c>
      <c r="E151">
        <v>59.325842696629202</v>
      </c>
      <c r="F151">
        <v>3.6250350042005</v>
      </c>
      <c r="G151" s="6">
        <f>Table2[[#This Row],[Best Individual mean accuracy]]-Table2[[#This Row],[Benchmark mean accuracy]]</f>
        <v>-36.067415730337096</v>
      </c>
      <c r="H151" s="5" t="str">
        <f>IF(AND(Table2[[#This Row],[F value]]&lt;4.74,Table2[[#This Row],[Best Individual mean accuracy]]&gt;Table2[[#This Row],[Benchmark mean accuracy]]),"Yes","No")</f>
        <v>No</v>
      </c>
    </row>
    <row r="152" spans="1:8" x14ac:dyDescent="0.55000000000000004">
      <c r="A152">
        <v>175</v>
      </c>
      <c r="B152" s="1" t="s">
        <v>807</v>
      </c>
      <c r="C152">
        <v>0.91111111111111098</v>
      </c>
      <c r="D152">
        <v>95.842696629213407</v>
      </c>
      <c r="E152">
        <v>59.775280898876403</v>
      </c>
      <c r="F152">
        <v>2.8282500540774298</v>
      </c>
      <c r="G152" s="6">
        <f>Table2[[#This Row],[Best Individual mean accuracy]]-Table2[[#This Row],[Benchmark mean accuracy]]</f>
        <v>-36.067415730337004</v>
      </c>
      <c r="H152" t="str">
        <f>IF(AND(Table2[[#This Row],[F value]]&lt;4.74,Table2[[#This Row],[Best Individual mean accuracy]]&gt;Table2[[#This Row],[Benchmark mean accuracy]]),"Yes","No")</f>
        <v>No</v>
      </c>
    </row>
    <row r="153" spans="1:8" x14ac:dyDescent="0.55000000000000004">
      <c r="A153">
        <v>175</v>
      </c>
      <c r="B153" s="1" t="s">
        <v>783</v>
      </c>
      <c r="C153">
        <v>0.91111111111111098</v>
      </c>
      <c r="D153">
        <v>96.966292134831406</v>
      </c>
      <c r="E153">
        <v>61.011235955056101</v>
      </c>
      <c r="F153">
        <v>3.3484095427435299</v>
      </c>
      <c r="G153" s="6">
        <f>Table2[[#This Row],[Best Individual mean accuracy]]-Table2[[#This Row],[Benchmark mean accuracy]]</f>
        <v>-35.955056179775305</v>
      </c>
      <c r="H153" t="str">
        <f>IF(AND(Table2[[#This Row],[F value]]&lt;4.74,Table2[[#This Row],[Best Individual mean accuracy]]&gt;Table2[[#This Row],[Benchmark mean accuracy]]),"Yes","No")</f>
        <v>No</v>
      </c>
    </row>
    <row r="154" spans="1:8" x14ac:dyDescent="0.55000000000000004">
      <c r="A154">
        <v>175</v>
      </c>
      <c r="B154" s="1" t="s">
        <v>779</v>
      </c>
      <c r="C154">
        <v>0.91111111111111098</v>
      </c>
      <c r="D154">
        <v>96.8539325842696</v>
      </c>
      <c r="E154">
        <v>60.898876404494303</v>
      </c>
      <c r="F154">
        <v>3.3869541182974001</v>
      </c>
      <c r="G154" s="6">
        <f>Table2[[#This Row],[Best Individual mean accuracy]]-Table2[[#This Row],[Benchmark mean accuracy]]</f>
        <v>-35.955056179775298</v>
      </c>
      <c r="H154" t="str">
        <f>IF(AND(Table2[[#This Row],[F value]]&lt;4.74,Table2[[#This Row],[Best Individual mean accuracy]]&gt;Table2[[#This Row],[Benchmark mean accuracy]]),"Yes","No")</f>
        <v>No</v>
      </c>
    </row>
    <row r="155" spans="1:8" x14ac:dyDescent="0.55000000000000004">
      <c r="A155">
        <v>663</v>
      </c>
      <c r="B155" s="1" t="s">
        <v>891</v>
      </c>
      <c r="C155">
        <v>0.97777777777777697</v>
      </c>
      <c r="D155">
        <v>96.629213483146003</v>
      </c>
      <c r="E155">
        <v>60.786516853932497</v>
      </c>
      <c r="F155">
        <v>21.830957230142499</v>
      </c>
      <c r="G155" s="6">
        <f>Table2[[#This Row],[Best Individual mean accuracy]]-Table2[[#This Row],[Benchmark mean accuracy]]</f>
        <v>-35.842696629213506</v>
      </c>
      <c r="H155" s="5" t="str">
        <f>IF(AND(Table2[[#This Row],[F value]]&lt;4.74,Table2[[#This Row],[Best Individual mean accuracy]]&gt;Table2[[#This Row],[Benchmark mean accuracy]]),"Yes","No")</f>
        <v>No</v>
      </c>
    </row>
    <row r="156" spans="1:8" x14ac:dyDescent="0.55000000000000004">
      <c r="A156">
        <v>175</v>
      </c>
      <c r="B156" s="1" t="s">
        <v>760</v>
      </c>
      <c r="C156">
        <v>0.91111111111111098</v>
      </c>
      <c r="D156">
        <v>94.831460674157299</v>
      </c>
      <c r="E156">
        <v>58.9887640449438</v>
      </c>
      <c r="F156">
        <v>2.64853556485355</v>
      </c>
      <c r="G156" s="6">
        <f>Table2[[#This Row],[Best Individual mean accuracy]]-Table2[[#This Row],[Benchmark mean accuracy]]</f>
        <v>-35.842696629213499</v>
      </c>
      <c r="H156" t="str">
        <f>IF(AND(Table2[[#This Row],[F value]]&lt;4.74,Table2[[#This Row],[Best Individual mean accuracy]]&gt;Table2[[#This Row],[Benchmark mean accuracy]]),"Yes","No")</f>
        <v>No</v>
      </c>
    </row>
    <row r="157" spans="1:8" x14ac:dyDescent="0.55000000000000004">
      <c r="A157">
        <v>663</v>
      </c>
      <c r="B157" s="1" t="s">
        <v>1102</v>
      </c>
      <c r="C157">
        <v>0.97777777777777697</v>
      </c>
      <c r="D157">
        <v>95.955056179775198</v>
      </c>
      <c r="E157">
        <v>60.112359550561798</v>
      </c>
      <c r="F157">
        <v>4.9374247894103496</v>
      </c>
      <c r="G157" s="6">
        <f>Table2[[#This Row],[Best Individual mean accuracy]]-Table2[[#This Row],[Benchmark mean accuracy]]</f>
        <v>-35.8426966292134</v>
      </c>
      <c r="H157" s="5" t="str">
        <f>IF(AND(Table2[[#This Row],[F value]]&lt;4.74,Table2[[#This Row],[Best Individual mean accuracy]]&gt;Table2[[#This Row],[Benchmark mean accuracy]]),"Yes","No")</f>
        <v>No</v>
      </c>
    </row>
    <row r="158" spans="1:8" x14ac:dyDescent="0.55000000000000004">
      <c r="A158">
        <v>663</v>
      </c>
      <c r="B158" s="1" t="s">
        <v>1108</v>
      </c>
      <c r="C158">
        <v>0.97777777777777697</v>
      </c>
      <c r="D158">
        <v>95.168539325842602</v>
      </c>
      <c r="E158">
        <v>59.325842696629202</v>
      </c>
      <c r="F158">
        <v>9.0816921954777499</v>
      </c>
      <c r="G158" s="6">
        <f>Table2[[#This Row],[Best Individual mean accuracy]]-Table2[[#This Row],[Benchmark mean accuracy]]</f>
        <v>-35.8426966292134</v>
      </c>
      <c r="H158" s="5" t="str">
        <f>IF(AND(Table2[[#This Row],[F value]]&lt;4.74,Table2[[#This Row],[Best Individual mean accuracy]]&gt;Table2[[#This Row],[Benchmark mean accuracy]]),"Yes","No")</f>
        <v>No</v>
      </c>
    </row>
    <row r="159" spans="1:8" x14ac:dyDescent="0.55000000000000004">
      <c r="A159">
        <v>663</v>
      </c>
      <c r="B159" s="1" t="s">
        <v>1025</v>
      </c>
      <c r="C159">
        <v>0.97777777777777697</v>
      </c>
      <c r="D159">
        <v>96.629213483146003</v>
      </c>
      <c r="E159">
        <v>60.898876404494303</v>
      </c>
      <c r="F159">
        <v>11.366863905325401</v>
      </c>
      <c r="G159" s="6">
        <f>Table2[[#This Row],[Best Individual mean accuracy]]-Table2[[#This Row],[Benchmark mean accuracy]]</f>
        <v>-35.730337078651701</v>
      </c>
      <c r="H159" s="5" t="str">
        <f>IF(AND(Table2[[#This Row],[F value]]&lt;4.74,Table2[[#This Row],[Best Individual mean accuracy]]&gt;Table2[[#This Row],[Benchmark mean accuracy]]),"Yes","No")</f>
        <v>No</v>
      </c>
    </row>
    <row r="160" spans="1:8" x14ac:dyDescent="0.55000000000000004">
      <c r="A160">
        <v>663</v>
      </c>
      <c r="B160" s="1" t="s">
        <v>1013</v>
      </c>
      <c r="C160">
        <v>0.97777777777777697</v>
      </c>
      <c r="D160">
        <v>96.741573033707795</v>
      </c>
      <c r="E160">
        <v>61.011235955056101</v>
      </c>
      <c r="F160">
        <v>5.4446444644464398</v>
      </c>
      <c r="G160" s="6">
        <f>Table2[[#This Row],[Best Individual mean accuracy]]-Table2[[#This Row],[Benchmark mean accuracy]]</f>
        <v>-35.730337078651694</v>
      </c>
      <c r="H160" s="5" t="str">
        <f>IF(AND(Table2[[#This Row],[F value]]&lt;4.74,Table2[[#This Row],[Best Individual mean accuracy]]&gt;Table2[[#This Row],[Benchmark mean accuracy]]),"Yes","No")</f>
        <v>No</v>
      </c>
    </row>
    <row r="161" spans="1:8" x14ac:dyDescent="0.55000000000000004">
      <c r="A161">
        <v>663</v>
      </c>
      <c r="B161" s="1" t="s">
        <v>883</v>
      </c>
      <c r="C161">
        <v>0.97777777777777697</v>
      </c>
      <c r="D161">
        <v>96.629213483146003</v>
      </c>
      <c r="E161">
        <v>61.011235955056101</v>
      </c>
      <c r="F161">
        <v>4.7471712836519702</v>
      </c>
      <c r="G161" s="6">
        <f>Table2[[#This Row],[Best Individual mean accuracy]]-Table2[[#This Row],[Benchmark mean accuracy]]</f>
        <v>-35.617977528089902</v>
      </c>
      <c r="H161" s="5" t="str">
        <f>IF(AND(Table2[[#This Row],[F value]]&lt;4.74,Table2[[#This Row],[Best Individual mean accuracy]]&gt;Table2[[#This Row],[Benchmark mean accuracy]]),"Yes","No")</f>
        <v>No</v>
      </c>
    </row>
    <row r="162" spans="1:8" x14ac:dyDescent="0.55000000000000004">
      <c r="A162">
        <v>663</v>
      </c>
      <c r="B162" s="1" t="s">
        <v>889</v>
      </c>
      <c r="C162">
        <v>0.97777777777777697</v>
      </c>
      <c r="D162">
        <v>96.292134831460601</v>
      </c>
      <c r="E162">
        <v>60.786516853932497</v>
      </c>
      <c r="F162">
        <v>7.1558589306029496</v>
      </c>
      <c r="G162" s="6">
        <f>Table2[[#This Row],[Best Individual mean accuracy]]-Table2[[#This Row],[Benchmark mean accuracy]]</f>
        <v>-35.505617977528104</v>
      </c>
      <c r="H162" s="5" t="str">
        <f>IF(AND(Table2[[#This Row],[F value]]&lt;4.74,Table2[[#This Row],[Best Individual mean accuracy]]&gt;Table2[[#This Row],[Benchmark mean accuracy]]),"Yes","No")</f>
        <v>No</v>
      </c>
    </row>
    <row r="163" spans="1:8" x14ac:dyDescent="0.55000000000000004">
      <c r="A163">
        <v>175</v>
      </c>
      <c r="B163" s="1" t="s">
        <v>727</v>
      </c>
      <c r="C163">
        <v>0.91111111111111098</v>
      </c>
      <c r="D163">
        <v>96.8539325842696</v>
      </c>
      <c r="E163">
        <v>61.348314606741503</v>
      </c>
      <c r="F163">
        <v>2.4029180695847301</v>
      </c>
      <c r="G163" s="6">
        <f>Table2[[#This Row],[Best Individual mean accuracy]]-Table2[[#This Row],[Benchmark mean accuracy]]</f>
        <v>-35.505617977528097</v>
      </c>
      <c r="H163" t="str">
        <f>IF(AND(Table2[[#This Row],[F value]]&lt;4.74,Table2[[#This Row],[Best Individual mean accuracy]]&gt;Table2[[#This Row],[Benchmark mean accuracy]]),"Yes","No")</f>
        <v>No</v>
      </c>
    </row>
    <row r="164" spans="1:8" x14ac:dyDescent="0.55000000000000004">
      <c r="A164">
        <v>574</v>
      </c>
      <c r="B164" s="1" t="s">
        <v>851</v>
      </c>
      <c r="C164">
        <v>0.73333333333333295</v>
      </c>
      <c r="D164">
        <v>96.741573033707795</v>
      </c>
      <c r="E164">
        <v>61.235955056179698</v>
      </c>
      <c r="F164">
        <v>4.3550340651021902</v>
      </c>
      <c r="G164" s="6">
        <f>Table2[[#This Row],[Best Individual mean accuracy]]-Table2[[#This Row],[Benchmark mean accuracy]]</f>
        <v>-35.505617977528097</v>
      </c>
      <c r="H164" s="5" t="str">
        <f>IF(AND(Table2[[#This Row],[F value]]&lt;4.74,Table2[[#This Row],[Best Individual mean accuracy]]&gt;Table2[[#This Row],[Benchmark mean accuracy]]),"Yes","No")</f>
        <v>No</v>
      </c>
    </row>
    <row r="165" spans="1:8" x14ac:dyDescent="0.55000000000000004">
      <c r="A165">
        <v>663</v>
      </c>
      <c r="B165" s="1" t="s">
        <v>911</v>
      </c>
      <c r="C165">
        <v>0.97777777777777697</v>
      </c>
      <c r="D165">
        <v>96.8539325842696</v>
      </c>
      <c r="E165">
        <v>61.348314606741503</v>
      </c>
      <c r="F165">
        <v>7.4024390243902403</v>
      </c>
      <c r="G165" s="6">
        <f>Table2[[#This Row],[Best Individual mean accuracy]]-Table2[[#This Row],[Benchmark mean accuracy]]</f>
        <v>-35.505617977528097</v>
      </c>
      <c r="H165" s="5" t="str">
        <f>IF(AND(Table2[[#This Row],[F value]]&lt;4.74,Table2[[#This Row],[Best Individual mean accuracy]]&gt;Table2[[#This Row],[Benchmark mean accuracy]]),"Yes","No")</f>
        <v>No</v>
      </c>
    </row>
    <row r="166" spans="1:8" x14ac:dyDescent="0.55000000000000004">
      <c r="A166">
        <v>247</v>
      </c>
      <c r="B166" s="1" t="s">
        <v>819</v>
      </c>
      <c r="C166">
        <v>0.91111111111111098</v>
      </c>
      <c r="D166">
        <v>96.067415730337004</v>
      </c>
      <c r="E166">
        <v>60.674157303370698</v>
      </c>
      <c r="F166">
        <v>2.9362670713201799</v>
      </c>
      <c r="G166" s="6">
        <f>Table2[[#This Row],[Best Individual mean accuracy]]-Table2[[#This Row],[Benchmark mean accuracy]]</f>
        <v>-35.393258426966305</v>
      </c>
      <c r="H166" t="str">
        <f>IF(AND(Table2[[#This Row],[F value]]&lt;4.74,Table2[[#This Row],[Best Individual mean accuracy]]&gt;Table2[[#This Row],[Benchmark mean accuracy]]),"Yes","No")</f>
        <v>No</v>
      </c>
    </row>
    <row r="167" spans="1:8" x14ac:dyDescent="0.55000000000000004">
      <c r="A167">
        <v>663</v>
      </c>
      <c r="B167" s="1" t="s">
        <v>1062</v>
      </c>
      <c r="C167">
        <v>0.97777777777777697</v>
      </c>
      <c r="D167">
        <v>96.629213483146003</v>
      </c>
      <c r="E167">
        <v>61.235955056179698</v>
      </c>
      <c r="F167">
        <v>10.2789005658852</v>
      </c>
      <c r="G167" s="6">
        <f>Table2[[#This Row],[Best Individual mean accuracy]]-Table2[[#This Row],[Benchmark mean accuracy]]</f>
        <v>-35.393258426966305</v>
      </c>
      <c r="H167" s="5" t="str">
        <f>IF(AND(Table2[[#This Row],[F value]]&lt;4.74,Table2[[#This Row],[Best Individual mean accuracy]]&gt;Table2[[#This Row],[Benchmark mean accuracy]]),"Yes","No")</f>
        <v>No</v>
      </c>
    </row>
    <row r="168" spans="1:8" x14ac:dyDescent="0.55000000000000004">
      <c r="A168">
        <v>663</v>
      </c>
      <c r="B168" s="1" t="s">
        <v>1021</v>
      </c>
      <c r="C168">
        <v>0.97777777777777697</v>
      </c>
      <c r="D168">
        <v>95.617977528089895</v>
      </c>
      <c r="E168">
        <v>60.224719101123597</v>
      </c>
      <c r="F168">
        <v>5.6579070858751699</v>
      </c>
      <c r="G168" s="6">
        <f>Table2[[#This Row],[Best Individual mean accuracy]]-Table2[[#This Row],[Benchmark mean accuracy]]</f>
        <v>-35.393258426966298</v>
      </c>
      <c r="H168" s="5" t="str">
        <f>IF(AND(Table2[[#This Row],[F value]]&lt;4.74,Table2[[#This Row],[Best Individual mean accuracy]]&gt;Table2[[#This Row],[Benchmark mean accuracy]]),"Yes","No")</f>
        <v>No</v>
      </c>
    </row>
    <row r="169" spans="1:8" x14ac:dyDescent="0.55000000000000004">
      <c r="A169">
        <v>663</v>
      </c>
      <c r="B169" s="1" t="s">
        <v>944</v>
      </c>
      <c r="C169">
        <v>0.97777777777777697</v>
      </c>
      <c r="D169">
        <v>95.505617977528004</v>
      </c>
      <c r="E169">
        <v>60.224719101123597</v>
      </c>
      <c r="F169">
        <v>5.5333333333333297</v>
      </c>
      <c r="G169" s="6">
        <f>Table2[[#This Row],[Best Individual mean accuracy]]-Table2[[#This Row],[Benchmark mean accuracy]]</f>
        <v>-35.280898876404407</v>
      </c>
      <c r="H169" s="5" t="str">
        <f>IF(AND(Table2[[#This Row],[F value]]&lt;4.74,Table2[[#This Row],[Best Individual mean accuracy]]&gt;Table2[[#This Row],[Benchmark mean accuracy]]),"Yes","No")</f>
        <v>No</v>
      </c>
    </row>
    <row r="170" spans="1:8" x14ac:dyDescent="0.55000000000000004">
      <c r="A170">
        <v>663</v>
      </c>
      <c r="B170" s="1" t="s">
        <v>976</v>
      </c>
      <c r="C170">
        <v>0.97777777777777697</v>
      </c>
      <c r="D170">
        <v>96.292134831460601</v>
      </c>
      <c r="E170">
        <v>61.123595505617899</v>
      </c>
      <c r="F170">
        <v>4.5198079231692603</v>
      </c>
      <c r="G170" s="6">
        <f>Table2[[#This Row],[Best Individual mean accuracy]]-Table2[[#This Row],[Benchmark mean accuracy]]</f>
        <v>-35.168539325842701</v>
      </c>
      <c r="H170" s="5" t="str">
        <f>IF(AND(Table2[[#This Row],[F value]]&lt;4.74,Table2[[#This Row],[Best Individual mean accuracy]]&gt;Table2[[#This Row],[Benchmark mean accuracy]]),"Yes","No")</f>
        <v>No</v>
      </c>
    </row>
    <row r="171" spans="1:8" x14ac:dyDescent="0.55000000000000004">
      <c r="A171">
        <v>663</v>
      </c>
      <c r="B171" s="1" t="s">
        <v>1023</v>
      </c>
      <c r="C171">
        <v>0.97777777777777697</v>
      </c>
      <c r="D171">
        <v>96.292134831460601</v>
      </c>
      <c r="E171">
        <v>61.123595505617899</v>
      </c>
      <c r="F171">
        <v>7.6845809341010796</v>
      </c>
      <c r="G171" s="6">
        <f>Table2[[#This Row],[Best Individual mean accuracy]]-Table2[[#This Row],[Benchmark mean accuracy]]</f>
        <v>-35.168539325842701</v>
      </c>
      <c r="H171" s="5" t="str">
        <f>IF(AND(Table2[[#This Row],[F value]]&lt;4.74,Table2[[#This Row],[Best Individual mean accuracy]]&gt;Table2[[#This Row],[Benchmark mean accuracy]]),"Yes","No")</f>
        <v>No</v>
      </c>
    </row>
    <row r="172" spans="1:8" x14ac:dyDescent="0.55000000000000004">
      <c r="A172">
        <v>247</v>
      </c>
      <c r="B172" s="1" t="s">
        <v>821</v>
      </c>
      <c r="C172">
        <v>0.91111111111111098</v>
      </c>
      <c r="D172">
        <v>96.292134831460601</v>
      </c>
      <c r="E172">
        <v>61.235955056179698</v>
      </c>
      <c r="F172">
        <v>27.427906976744101</v>
      </c>
      <c r="G172" s="6">
        <f>Table2[[#This Row],[Best Individual mean accuracy]]-Table2[[#This Row],[Benchmark mean accuracy]]</f>
        <v>-35.056179775280903</v>
      </c>
      <c r="H172" t="str">
        <f>IF(AND(Table2[[#This Row],[F value]]&lt;4.74,Table2[[#This Row],[Best Individual mean accuracy]]&gt;Table2[[#This Row],[Benchmark mean accuracy]]),"Yes","No")</f>
        <v>No</v>
      </c>
    </row>
    <row r="173" spans="1:8" x14ac:dyDescent="0.55000000000000004">
      <c r="A173">
        <v>663</v>
      </c>
      <c r="B173" s="1" t="s">
        <v>866</v>
      </c>
      <c r="C173">
        <v>0.97777777777777697</v>
      </c>
      <c r="D173">
        <v>96.404494382022406</v>
      </c>
      <c r="E173">
        <v>61.348314606741503</v>
      </c>
      <c r="F173">
        <v>18.522336769759399</v>
      </c>
      <c r="G173" s="6">
        <f>Table2[[#This Row],[Best Individual mean accuracy]]-Table2[[#This Row],[Benchmark mean accuracy]]</f>
        <v>-35.056179775280903</v>
      </c>
      <c r="H173" s="5" t="str">
        <f>IF(AND(Table2[[#This Row],[F value]]&lt;4.74,Table2[[#This Row],[Best Individual mean accuracy]]&gt;Table2[[#This Row],[Benchmark mean accuracy]]),"Yes","No")</f>
        <v>No</v>
      </c>
    </row>
    <row r="174" spans="1:8" x14ac:dyDescent="0.55000000000000004">
      <c r="A174">
        <v>663</v>
      </c>
      <c r="B174" s="1" t="s">
        <v>993</v>
      </c>
      <c r="C174">
        <v>0.97777777777777697</v>
      </c>
      <c r="D174">
        <v>96.292134831460601</v>
      </c>
      <c r="E174">
        <v>61.235955056179698</v>
      </c>
      <c r="F174">
        <v>17.325373134328299</v>
      </c>
      <c r="G174" s="6">
        <f>Table2[[#This Row],[Best Individual mean accuracy]]-Table2[[#This Row],[Benchmark mean accuracy]]</f>
        <v>-35.056179775280903</v>
      </c>
      <c r="H174" s="5" t="str">
        <f>IF(AND(Table2[[#This Row],[F value]]&lt;4.74,Table2[[#This Row],[Best Individual mean accuracy]]&gt;Table2[[#This Row],[Benchmark mean accuracy]]),"Yes","No")</f>
        <v>No</v>
      </c>
    </row>
    <row r="175" spans="1:8" x14ac:dyDescent="0.55000000000000004">
      <c r="A175">
        <v>663</v>
      </c>
      <c r="B175" s="1" t="s">
        <v>1061</v>
      </c>
      <c r="C175">
        <v>0.97777777777777697</v>
      </c>
      <c r="D175">
        <v>96.8539325842696</v>
      </c>
      <c r="E175">
        <v>61.797752808988697</v>
      </c>
      <c r="F175">
        <v>10.4576612903225</v>
      </c>
      <c r="G175" s="6">
        <f>Table2[[#This Row],[Best Individual mean accuracy]]-Table2[[#This Row],[Benchmark mean accuracy]]</f>
        <v>-35.056179775280903</v>
      </c>
      <c r="H175" s="5" t="str">
        <f>IF(AND(Table2[[#This Row],[F value]]&lt;4.74,Table2[[#This Row],[Best Individual mean accuracy]]&gt;Table2[[#This Row],[Benchmark mean accuracy]]),"Yes","No")</f>
        <v>No</v>
      </c>
    </row>
    <row r="176" spans="1:8" x14ac:dyDescent="0.55000000000000004">
      <c r="A176">
        <v>663</v>
      </c>
      <c r="B176" s="1" t="s">
        <v>908</v>
      </c>
      <c r="C176">
        <v>0.97777777777777697</v>
      </c>
      <c r="D176">
        <v>96.516853932584198</v>
      </c>
      <c r="E176">
        <v>61.460674157303302</v>
      </c>
      <c r="F176">
        <v>10.762578616352201</v>
      </c>
      <c r="G176" s="6">
        <f>Table2[[#This Row],[Best Individual mean accuracy]]-Table2[[#This Row],[Benchmark mean accuracy]]</f>
        <v>-35.056179775280896</v>
      </c>
      <c r="H176" s="5" t="str">
        <f>IF(AND(Table2[[#This Row],[F value]]&lt;4.74,Table2[[#This Row],[Best Individual mean accuracy]]&gt;Table2[[#This Row],[Benchmark mean accuracy]]),"Yes","No")</f>
        <v>No</v>
      </c>
    </row>
    <row r="177" spans="1:8" x14ac:dyDescent="0.55000000000000004">
      <c r="A177">
        <v>175</v>
      </c>
      <c r="B177" s="1" t="s">
        <v>782</v>
      </c>
      <c r="C177">
        <v>0.91111111111111098</v>
      </c>
      <c r="D177">
        <v>96.404494382022406</v>
      </c>
      <c r="E177">
        <v>61.460674157303302</v>
      </c>
      <c r="F177">
        <v>6.0956916099773197</v>
      </c>
      <c r="G177" s="6">
        <f>Table2[[#This Row],[Best Individual mean accuracy]]-Table2[[#This Row],[Benchmark mean accuracy]]</f>
        <v>-34.943820224719104</v>
      </c>
      <c r="H177" t="str">
        <f>IF(AND(Table2[[#This Row],[F value]]&lt;4.74,Table2[[#This Row],[Best Individual mean accuracy]]&gt;Table2[[#This Row],[Benchmark mean accuracy]]),"Yes","No")</f>
        <v>No</v>
      </c>
    </row>
    <row r="178" spans="1:8" x14ac:dyDescent="0.55000000000000004">
      <c r="A178">
        <v>574</v>
      </c>
      <c r="B178" s="1" t="s">
        <v>844</v>
      </c>
      <c r="C178">
        <v>0.73333333333333295</v>
      </c>
      <c r="D178">
        <v>96.966292134831406</v>
      </c>
      <c r="E178">
        <v>62.022471910112301</v>
      </c>
      <c r="F178">
        <v>5.0227372103191898</v>
      </c>
      <c r="G178" s="6">
        <f>Table2[[#This Row],[Best Individual mean accuracy]]-Table2[[#This Row],[Benchmark mean accuracy]]</f>
        <v>-34.943820224719104</v>
      </c>
      <c r="H178" t="str">
        <f>IF(AND(Table2[[#This Row],[F value]]&lt;4.74,Table2[[#This Row],[Best Individual mean accuracy]]&gt;Table2[[#This Row],[Benchmark mean accuracy]]),"Yes","No")</f>
        <v>No</v>
      </c>
    </row>
    <row r="179" spans="1:8" x14ac:dyDescent="0.55000000000000004">
      <c r="A179">
        <v>663</v>
      </c>
      <c r="B179" s="1" t="s">
        <v>1011</v>
      </c>
      <c r="C179">
        <v>0.97777777777777697</v>
      </c>
      <c r="D179">
        <v>95.393258426966199</v>
      </c>
      <c r="E179">
        <v>60.5617977528089</v>
      </c>
      <c r="F179">
        <v>11.528</v>
      </c>
      <c r="G179" s="6">
        <f>Table2[[#This Row],[Best Individual mean accuracy]]-Table2[[#This Row],[Benchmark mean accuracy]]</f>
        <v>-34.831460674157299</v>
      </c>
      <c r="H179" s="5" t="str">
        <f>IF(AND(Table2[[#This Row],[F value]]&lt;4.74,Table2[[#This Row],[Best Individual mean accuracy]]&gt;Table2[[#This Row],[Benchmark mean accuracy]]),"Yes","No")</f>
        <v>No</v>
      </c>
    </row>
    <row r="180" spans="1:8" x14ac:dyDescent="0.55000000000000004">
      <c r="A180">
        <v>663</v>
      </c>
      <c r="B180" s="1" t="s">
        <v>1090</v>
      </c>
      <c r="C180">
        <v>0.97777777777777697</v>
      </c>
      <c r="D180">
        <v>95.955056179775198</v>
      </c>
      <c r="E180">
        <v>61.123595505617899</v>
      </c>
      <c r="F180">
        <v>9.3720538720538702</v>
      </c>
      <c r="G180" s="6">
        <f>Table2[[#This Row],[Best Individual mean accuracy]]-Table2[[#This Row],[Benchmark mean accuracy]]</f>
        <v>-34.831460674157299</v>
      </c>
      <c r="H180" s="5" t="str">
        <f>IF(AND(Table2[[#This Row],[F value]]&lt;4.74,Table2[[#This Row],[Best Individual mean accuracy]]&gt;Table2[[#This Row],[Benchmark mean accuracy]]),"Yes","No")</f>
        <v>No</v>
      </c>
    </row>
    <row r="181" spans="1:8" x14ac:dyDescent="0.55000000000000004">
      <c r="A181">
        <v>175</v>
      </c>
      <c r="B181" s="1" t="s">
        <v>735</v>
      </c>
      <c r="C181">
        <v>0.91111111111111098</v>
      </c>
      <c r="D181">
        <v>96.516853932584198</v>
      </c>
      <c r="E181">
        <v>61.797752808988697</v>
      </c>
      <c r="F181">
        <v>3.2157582603784198</v>
      </c>
      <c r="G181" s="6">
        <f>Table2[[#This Row],[Best Individual mean accuracy]]-Table2[[#This Row],[Benchmark mean accuracy]]</f>
        <v>-34.7191011235955</v>
      </c>
      <c r="H181" t="str">
        <f>IF(AND(Table2[[#This Row],[F value]]&lt;4.74,Table2[[#This Row],[Best Individual mean accuracy]]&gt;Table2[[#This Row],[Benchmark mean accuracy]]),"Yes","No")</f>
        <v>No</v>
      </c>
    </row>
    <row r="182" spans="1:8" x14ac:dyDescent="0.55000000000000004">
      <c r="A182">
        <v>663</v>
      </c>
      <c r="B182" s="1" t="s">
        <v>928</v>
      </c>
      <c r="C182">
        <v>0.97777777777777697</v>
      </c>
      <c r="D182">
        <v>95.280898876404393</v>
      </c>
      <c r="E182">
        <v>60.5617977528089</v>
      </c>
      <c r="F182">
        <v>5.7337506018295601</v>
      </c>
      <c r="G182" s="6">
        <f>Table2[[#This Row],[Best Individual mean accuracy]]-Table2[[#This Row],[Benchmark mean accuracy]]</f>
        <v>-34.719101123595493</v>
      </c>
      <c r="H182" s="5" t="str">
        <f>IF(AND(Table2[[#This Row],[F value]]&lt;4.74,Table2[[#This Row],[Best Individual mean accuracy]]&gt;Table2[[#This Row],[Benchmark mean accuracy]]),"Yes","No")</f>
        <v>No</v>
      </c>
    </row>
    <row r="183" spans="1:8" x14ac:dyDescent="0.55000000000000004">
      <c r="A183">
        <v>574</v>
      </c>
      <c r="B183" s="1" t="s">
        <v>848</v>
      </c>
      <c r="C183">
        <v>0.73333333333333295</v>
      </c>
      <c r="D183">
        <v>96.292134831460601</v>
      </c>
      <c r="E183">
        <v>61.685393258426899</v>
      </c>
      <c r="F183">
        <v>4.875</v>
      </c>
      <c r="G183" s="6">
        <f>Table2[[#This Row],[Best Individual mean accuracy]]-Table2[[#This Row],[Benchmark mean accuracy]]</f>
        <v>-34.606741573033702</v>
      </c>
      <c r="H183" s="5" t="str">
        <f>IF(AND(Table2[[#This Row],[F value]]&lt;4.74,Table2[[#This Row],[Best Individual mean accuracy]]&gt;Table2[[#This Row],[Benchmark mean accuracy]]),"Yes","No")</f>
        <v>No</v>
      </c>
    </row>
    <row r="184" spans="1:8" x14ac:dyDescent="0.55000000000000004">
      <c r="A184">
        <v>663</v>
      </c>
      <c r="B184" s="1" t="s">
        <v>1047</v>
      </c>
      <c r="C184">
        <v>0.97777777777777697</v>
      </c>
      <c r="D184">
        <v>96.629213483146003</v>
      </c>
      <c r="E184">
        <v>62.022471910112301</v>
      </c>
      <c r="F184">
        <v>6.0932878270762201</v>
      </c>
      <c r="G184" s="6">
        <f>Table2[[#This Row],[Best Individual mean accuracy]]-Table2[[#This Row],[Benchmark mean accuracy]]</f>
        <v>-34.606741573033702</v>
      </c>
      <c r="H184" s="5" t="str">
        <f>IF(AND(Table2[[#This Row],[F value]]&lt;4.74,Table2[[#This Row],[Best Individual mean accuracy]]&gt;Table2[[#This Row],[Benchmark mean accuracy]]),"Yes","No")</f>
        <v>No</v>
      </c>
    </row>
    <row r="185" spans="1:8" x14ac:dyDescent="0.55000000000000004">
      <c r="A185">
        <v>663</v>
      </c>
      <c r="B185" s="1" t="s">
        <v>1096</v>
      </c>
      <c r="C185">
        <v>0.97777777777777697</v>
      </c>
      <c r="D185">
        <v>95.280898876404393</v>
      </c>
      <c r="E185">
        <v>60.786516853932497</v>
      </c>
      <c r="F185">
        <v>3.6215461036945</v>
      </c>
      <c r="G185" s="6">
        <f>Table2[[#This Row],[Best Individual mean accuracy]]-Table2[[#This Row],[Benchmark mean accuracy]]</f>
        <v>-34.494382022471896</v>
      </c>
      <c r="H185" s="5" t="str">
        <f>IF(AND(Table2[[#This Row],[F value]]&lt;4.74,Table2[[#This Row],[Best Individual mean accuracy]]&gt;Table2[[#This Row],[Benchmark mean accuracy]]),"Yes","No")</f>
        <v>No</v>
      </c>
    </row>
    <row r="186" spans="1:8" x14ac:dyDescent="0.55000000000000004">
      <c r="A186">
        <v>663</v>
      </c>
      <c r="B186" s="1" t="s">
        <v>1130</v>
      </c>
      <c r="C186">
        <v>0.97777777777777697</v>
      </c>
      <c r="D186">
        <v>96.292134831460601</v>
      </c>
      <c r="E186">
        <v>61.910112359550503</v>
      </c>
      <c r="F186">
        <v>6.2698768197088404</v>
      </c>
      <c r="G186" s="6">
        <f>Table2[[#This Row],[Best Individual mean accuracy]]-Table2[[#This Row],[Benchmark mean accuracy]]</f>
        <v>-34.382022471910098</v>
      </c>
      <c r="H186" s="5" t="str">
        <f>IF(AND(Table2[[#This Row],[F value]]&lt;4.74,Table2[[#This Row],[Best Individual mean accuracy]]&gt;Table2[[#This Row],[Benchmark mean accuracy]]),"Yes","No")</f>
        <v>No</v>
      </c>
    </row>
    <row r="187" spans="1:8" x14ac:dyDescent="0.55000000000000004">
      <c r="A187">
        <v>175</v>
      </c>
      <c r="B187" s="1" t="s">
        <v>718</v>
      </c>
      <c r="C187">
        <v>0.91111111111111098</v>
      </c>
      <c r="D187">
        <v>95.505617977528104</v>
      </c>
      <c r="E187">
        <v>61.235955056179698</v>
      </c>
      <c r="F187">
        <v>28.4271099744245</v>
      </c>
      <c r="G187" s="6">
        <f>Table2[[#This Row],[Best Individual mean accuracy]]-Table2[[#This Row],[Benchmark mean accuracy]]</f>
        <v>-34.269662921348406</v>
      </c>
      <c r="H187" t="str">
        <f>IF(AND(Table2[[#This Row],[F value]]&lt;4.74,Table2[[#This Row],[Best Individual mean accuracy]]&gt;Table2[[#This Row],[Benchmark mean accuracy]]),"Yes","No")</f>
        <v>No</v>
      </c>
    </row>
    <row r="188" spans="1:8" x14ac:dyDescent="0.55000000000000004">
      <c r="A188">
        <v>465</v>
      </c>
      <c r="B188" s="1" t="s">
        <v>843</v>
      </c>
      <c r="C188">
        <v>1</v>
      </c>
      <c r="D188">
        <v>96.516853932584198</v>
      </c>
      <c r="E188">
        <v>62.247191011235898</v>
      </c>
      <c r="F188">
        <v>2.7915414837069501</v>
      </c>
      <c r="G188" s="6">
        <f>Table2[[#This Row],[Best Individual mean accuracy]]-Table2[[#This Row],[Benchmark mean accuracy]]</f>
        <v>-34.269662921348299</v>
      </c>
      <c r="H188" t="str">
        <f>IF(AND(Table2[[#This Row],[F value]]&lt;4.74,Table2[[#This Row],[Best Individual mean accuracy]]&gt;Table2[[#This Row],[Benchmark mean accuracy]]),"Yes","No")</f>
        <v>No</v>
      </c>
    </row>
    <row r="189" spans="1:8" x14ac:dyDescent="0.55000000000000004">
      <c r="A189">
        <v>663</v>
      </c>
      <c r="B189" s="1" t="s">
        <v>1075</v>
      </c>
      <c r="C189">
        <v>0.97777777777777697</v>
      </c>
      <c r="D189">
        <v>96.179775280898795</v>
      </c>
      <c r="E189">
        <v>61.910112359550503</v>
      </c>
      <c r="F189">
        <v>3.6304536261196101</v>
      </c>
      <c r="G189" s="6">
        <f>Table2[[#This Row],[Best Individual mean accuracy]]-Table2[[#This Row],[Benchmark mean accuracy]]</f>
        <v>-34.269662921348292</v>
      </c>
      <c r="H189" s="5" t="str">
        <f>IF(AND(Table2[[#This Row],[F value]]&lt;4.74,Table2[[#This Row],[Best Individual mean accuracy]]&gt;Table2[[#This Row],[Benchmark mean accuracy]]),"Yes","No")</f>
        <v>No</v>
      </c>
    </row>
    <row r="190" spans="1:8" x14ac:dyDescent="0.55000000000000004">
      <c r="A190">
        <v>300</v>
      </c>
      <c r="B190" s="1" t="s">
        <v>827</v>
      </c>
      <c r="C190">
        <v>0.95555555555555505</v>
      </c>
      <c r="D190">
        <v>94.943820224719104</v>
      </c>
      <c r="E190">
        <v>60.786516853932497</v>
      </c>
      <c r="F190">
        <v>4.00826446280991</v>
      </c>
      <c r="G190" s="6">
        <f>Table2[[#This Row],[Best Individual mean accuracy]]-Table2[[#This Row],[Benchmark mean accuracy]]</f>
        <v>-34.157303370786607</v>
      </c>
      <c r="H190" t="str">
        <f>IF(AND(Table2[[#This Row],[F value]]&lt;4.74,Table2[[#This Row],[Best Individual mean accuracy]]&gt;Table2[[#This Row],[Benchmark mean accuracy]]),"Yes","No")</f>
        <v>No</v>
      </c>
    </row>
    <row r="191" spans="1:8" x14ac:dyDescent="0.55000000000000004">
      <c r="A191">
        <v>663</v>
      </c>
      <c r="B191" s="1" t="s">
        <v>1115</v>
      </c>
      <c r="C191">
        <v>0.97777777777777697</v>
      </c>
      <c r="D191">
        <v>95.505617977528104</v>
      </c>
      <c r="E191">
        <v>61.348314606741503</v>
      </c>
      <c r="F191">
        <v>2.4761731538741301</v>
      </c>
      <c r="G191" s="6">
        <f>Table2[[#This Row],[Best Individual mean accuracy]]-Table2[[#This Row],[Benchmark mean accuracy]]</f>
        <v>-34.1573033707866</v>
      </c>
      <c r="H191" s="5" t="str">
        <f>IF(AND(Table2[[#This Row],[F value]]&lt;4.74,Table2[[#This Row],[Best Individual mean accuracy]]&gt;Table2[[#This Row],[Benchmark mean accuracy]]),"Yes","No")</f>
        <v>No</v>
      </c>
    </row>
    <row r="192" spans="1:8" x14ac:dyDescent="0.55000000000000004">
      <c r="A192">
        <v>663</v>
      </c>
      <c r="B192" s="1" t="s">
        <v>1006</v>
      </c>
      <c r="C192">
        <v>0.97777777777777697</v>
      </c>
      <c r="D192">
        <v>96.404494382022406</v>
      </c>
      <c r="E192">
        <v>62.247191011235898</v>
      </c>
      <c r="F192">
        <v>10.107344632768299</v>
      </c>
      <c r="G192" s="6">
        <f>Table2[[#This Row],[Best Individual mean accuracy]]-Table2[[#This Row],[Benchmark mean accuracy]]</f>
        <v>-34.157303370786508</v>
      </c>
      <c r="H192" s="5" t="str">
        <f>IF(AND(Table2[[#This Row],[F value]]&lt;4.74,Table2[[#This Row],[Best Individual mean accuracy]]&gt;Table2[[#This Row],[Benchmark mean accuracy]]),"Yes","No")</f>
        <v>No</v>
      </c>
    </row>
    <row r="193" spans="1:8" x14ac:dyDescent="0.55000000000000004">
      <c r="A193">
        <v>663</v>
      </c>
      <c r="B193" s="1" t="s">
        <v>857</v>
      </c>
      <c r="C193">
        <v>0.97777777777777697</v>
      </c>
      <c r="D193">
        <v>94.831460674157299</v>
      </c>
      <c r="E193">
        <v>60.786516853932497</v>
      </c>
      <c r="F193">
        <v>3.0744115413819202</v>
      </c>
      <c r="G193" s="6">
        <f>Table2[[#This Row],[Best Individual mean accuracy]]-Table2[[#This Row],[Benchmark mean accuracy]]</f>
        <v>-34.044943820224802</v>
      </c>
      <c r="H193" s="5" t="str">
        <f>IF(AND(Table2[[#This Row],[F value]]&lt;4.74,Table2[[#This Row],[Best Individual mean accuracy]]&gt;Table2[[#This Row],[Benchmark mean accuracy]]),"Yes","No")</f>
        <v>No</v>
      </c>
    </row>
    <row r="194" spans="1:8" x14ac:dyDescent="0.55000000000000004">
      <c r="A194">
        <v>663</v>
      </c>
      <c r="B194" s="1" t="s">
        <v>869</v>
      </c>
      <c r="C194">
        <v>0.97777777777777697</v>
      </c>
      <c r="D194">
        <v>96.8539325842696</v>
      </c>
      <c r="E194">
        <v>62.921348314606703</v>
      </c>
      <c r="F194">
        <v>2.4211402413649599</v>
      </c>
      <c r="G194" s="6">
        <f>Table2[[#This Row],[Best Individual mean accuracy]]-Table2[[#This Row],[Benchmark mean accuracy]]</f>
        <v>-33.932584269662897</v>
      </c>
      <c r="H194" s="5" t="str">
        <f>IF(AND(Table2[[#This Row],[F value]]&lt;4.74,Table2[[#This Row],[Best Individual mean accuracy]]&gt;Table2[[#This Row],[Benchmark mean accuracy]]),"Yes","No")</f>
        <v>No</v>
      </c>
    </row>
    <row r="195" spans="1:8" x14ac:dyDescent="0.55000000000000004">
      <c r="A195">
        <v>247</v>
      </c>
      <c r="B195" s="1" t="s">
        <v>822</v>
      </c>
      <c r="C195">
        <v>0.91111111111111098</v>
      </c>
      <c r="D195">
        <v>96.179775280898795</v>
      </c>
      <c r="E195">
        <v>62.359550561797697</v>
      </c>
      <c r="F195">
        <v>5.01923957856161</v>
      </c>
      <c r="G195" s="6">
        <f>Table2[[#This Row],[Best Individual mean accuracy]]-Table2[[#This Row],[Benchmark mean accuracy]]</f>
        <v>-33.820224719101098</v>
      </c>
      <c r="H195" t="str">
        <f>IF(AND(Table2[[#This Row],[F value]]&lt;4.74,Table2[[#This Row],[Best Individual mean accuracy]]&gt;Table2[[#This Row],[Benchmark mean accuracy]]),"Yes","No")</f>
        <v>No</v>
      </c>
    </row>
    <row r="196" spans="1:8" x14ac:dyDescent="0.55000000000000004">
      <c r="A196">
        <v>663</v>
      </c>
      <c r="B196" s="1" t="s">
        <v>887</v>
      </c>
      <c r="C196">
        <v>0.97777777777777697</v>
      </c>
      <c r="D196">
        <v>95.842696629213407</v>
      </c>
      <c r="E196">
        <v>62.1348314606741</v>
      </c>
      <c r="F196">
        <v>5.2383465259454596</v>
      </c>
      <c r="G196" s="6">
        <f>Table2[[#This Row],[Best Individual mean accuracy]]-Table2[[#This Row],[Benchmark mean accuracy]]</f>
        <v>-33.707865168539307</v>
      </c>
      <c r="H196" s="5" t="str">
        <f>IF(AND(Table2[[#This Row],[F value]]&lt;4.74,Table2[[#This Row],[Best Individual mean accuracy]]&gt;Table2[[#This Row],[Benchmark mean accuracy]]),"Yes","No")</f>
        <v>No</v>
      </c>
    </row>
    <row r="197" spans="1:8" x14ac:dyDescent="0.55000000000000004">
      <c r="A197">
        <v>663</v>
      </c>
      <c r="B197" s="1" t="s">
        <v>1036</v>
      </c>
      <c r="C197">
        <v>0.97777777777777697</v>
      </c>
      <c r="D197">
        <v>96.629213483146003</v>
      </c>
      <c r="E197">
        <v>62.921348314606703</v>
      </c>
      <c r="F197">
        <v>39.4188034188034</v>
      </c>
      <c r="G197" s="6">
        <f>Table2[[#This Row],[Best Individual mean accuracy]]-Table2[[#This Row],[Benchmark mean accuracy]]</f>
        <v>-33.7078651685393</v>
      </c>
      <c r="H197" s="5" t="str">
        <f>IF(AND(Table2[[#This Row],[F value]]&lt;4.74,Table2[[#This Row],[Best Individual mean accuracy]]&gt;Table2[[#This Row],[Benchmark mean accuracy]]),"Yes","No")</f>
        <v>No</v>
      </c>
    </row>
    <row r="198" spans="1:8" x14ac:dyDescent="0.55000000000000004">
      <c r="A198">
        <v>663</v>
      </c>
      <c r="B198" s="1" t="s">
        <v>1084</v>
      </c>
      <c r="C198">
        <v>0.97777777777777697</v>
      </c>
      <c r="D198">
        <v>96.292134831460601</v>
      </c>
      <c r="E198">
        <v>62.584269662921301</v>
      </c>
      <c r="F198">
        <v>4.9818875119161099</v>
      </c>
      <c r="G198" s="6">
        <f>Table2[[#This Row],[Best Individual mean accuracy]]-Table2[[#This Row],[Benchmark mean accuracy]]</f>
        <v>-33.7078651685393</v>
      </c>
      <c r="H198" s="5" t="str">
        <f>IF(AND(Table2[[#This Row],[F value]]&lt;4.74,Table2[[#This Row],[Best Individual mean accuracy]]&gt;Table2[[#This Row],[Benchmark mean accuracy]]),"Yes","No")</f>
        <v>No</v>
      </c>
    </row>
    <row r="199" spans="1:8" x14ac:dyDescent="0.55000000000000004">
      <c r="A199">
        <v>663</v>
      </c>
      <c r="B199" s="1" t="s">
        <v>923</v>
      </c>
      <c r="C199">
        <v>0.97777777777777697</v>
      </c>
      <c r="D199">
        <v>96.179775280898795</v>
      </c>
      <c r="E199">
        <v>62.584269662921301</v>
      </c>
      <c r="F199">
        <v>10.604278074866301</v>
      </c>
      <c r="G199" s="6">
        <f>Table2[[#This Row],[Best Individual mean accuracy]]-Table2[[#This Row],[Benchmark mean accuracy]]</f>
        <v>-33.595505617977494</v>
      </c>
      <c r="H199" s="5" t="str">
        <f>IF(AND(Table2[[#This Row],[F value]]&lt;4.74,Table2[[#This Row],[Best Individual mean accuracy]]&gt;Table2[[#This Row],[Benchmark mean accuracy]]),"Yes","No")</f>
        <v>No</v>
      </c>
    </row>
    <row r="200" spans="1:8" x14ac:dyDescent="0.55000000000000004">
      <c r="A200">
        <v>663</v>
      </c>
      <c r="B200" s="1" t="s">
        <v>1129</v>
      </c>
      <c r="C200">
        <v>0.97777777777777697</v>
      </c>
      <c r="D200">
        <v>96.516853932584198</v>
      </c>
      <c r="E200">
        <v>62.921348314606703</v>
      </c>
      <c r="F200">
        <v>7.9073724007561399</v>
      </c>
      <c r="G200" s="6">
        <f>Table2[[#This Row],[Best Individual mean accuracy]]-Table2[[#This Row],[Benchmark mean accuracy]]</f>
        <v>-33.595505617977494</v>
      </c>
      <c r="H200" s="5" t="str">
        <f>IF(AND(Table2[[#This Row],[F value]]&lt;4.74,Table2[[#This Row],[Best Individual mean accuracy]]&gt;Table2[[#This Row],[Benchmark mean accuracy]]),"Yes","No")</f>
        <v>No</v>
      </c>
    </row>
    <row r="201" spans="1:8" x14ac:dyDescent="0.55000000000000004">
      <c r="A201">
        <v>663</v>
      </c>
      <c r="B201" s="1" t="s">
        <v>1018</v>
      </c>
      <c r="C201">
        <v>0.97777777777777697</v>
      </c>
      <c r="D201">
        <v>96.741573033707795</v>
      </c>
      <c r="E201">
        <v>63.258426966292099</v>
      </c>
      <c r="F201">
        <v>3.4233353695784898</v>
      </c>
      <c r="G201" s="6">
        <f>Table2[[#This Row],[Best Individual mean accuracy]]-Table2[[#This Row],[Benchmark mean accuracy]]</f>
        <v>-33.483146067415696</v>
      </c>
      <c r="H201" s="5" t="str">
        <f>IF(AND(Table2[[#This Row],[F value]]&lt;4.74,Table2[[#This Row],[Best Individual mean accuracy]]&gt;Table2[[#This Row],[Benchmark mean accuracy]]),"Yes","No")</f>
        <v>No</v>
      </c>
    </row>
    <row r="202" spans="1:8" x14ac:dyDescent="0.55000000000000004">
      <c r="A202">
        <v>663</v>
      </c>
      <c r="B202" s="1" t="s">
        <v>1068</v>
      </c>
      <c r="C202">
        <v>0.97777777777777697</v>
      </c>
      <c r="D202">
        <v>97.303370786516794</v>
      </c>
      <c r="E202">
        <v>63.820224719101098</v>
      </c>
      <c r="F202">
        <v>4.4677419354838701</v>
      </c>
      <c r="G202" s="6">
        <f>Table2[[#This Row],[Best Individual mean accuracy]]-Table2[[#This Row],[Benchmark mean accuracy]]</f>
        <v>-33.483146067415696</v>
      </c>
      <c r="H202" s="5" t="str">
        <f>IF(AND(Table2[[#This Row],[F value]]&lt;4.74,Table2[[#This Row],[Best Individual mean accuracy]]&gt;Table2[[#This Row],[Benchmark mean accuracy]]),"Yes","No")</f>
        <v>No</v>
      </c>
    </row>
    <row r="203" spans="1:8" x14ac:dyDescent="0.55000000000000004">
      <c r="A203">
        <v>663</v>
      </c>
      <c r="B203" s="1" t="s">
        <v>929</v>
      </c>
      <c r="C203">
        <v>0.97777777777777697</v>
      </c>
      <c r="D203">
        <v>95.617977528089895</v>
      </c>
      <c r="E203">
        <v>62.247191011235898</v>
      </c>
      <c r="F203">
        <v>2.62345812594676</v>
      </c>
      <c r="G203" s="6">
        <f>Table2[[#This Row],[Best Individual mean accuracy]]-Table2[[#This Row],[Benchmark mean accuracy]]</f>
        <v>-33.370786516853997</v>
      </c>
      <c r="H203" s="5" t="str">
        <f>IF(AND(Table2[[#This Row],[F value]]&lt;4.74,Table2[[#This Row],[Best Individual mean accuracy]]&gt;Table2[[#This Row],[Benchmark mean accuracy]]),"Yes","No")</f>
        <v>No</v>
      </c>
    </row>
    <row r="204" spans="1:8" x14ac:dyDescent="0.55000000000000004">
      <c r="A204">
        <v>663</v>
      </c>
      <c r="B204" s="1" t="s">
        <v>1003</v>
      </c>
      <c r="C204">
        <v>0.97777777777777697</v>
      </c>
      <c r="D204">
        <v>95.168539325842602</v>
      </c>
      <c r="E204">
        <v>61.797752808988697</v>
      </c>
      <c r="F204">
        <v>10.7907227615965</v>
      </c>
      <c r="G204" s="6">
        <f>Table2[[#This Row],[Best Individual mean accuracy]]-Table2[[#This Row],[Benchmark mean accuracy]]</f>
        <v>-33.370786516853904</v>
      </c>
      <c r="H204" s="5" t="str">
        <f>IF(AND(Table2[[#This Row],[F value]]&lt;4.74,Table2[[#This Row],[Best Individual mean accuracy]]&gt;Table2[[#This Row],[Benchmark mean accuracy]]),"Yes","No")</f>
        <v>No</v>
      </c>
    </row>
    <row r="205" spans="1:8" x14ac:dyDescent="0.55000000000000004">
      <c r="A205">
        <v>175</v>
      </c>
      <c r="B205" s="1" t="s">
        <v>756</v>
      </c>
      <c r="C205">
        <v>0.91111111111111098</v>
      </c>
      <c r="D205">
        <v>96.966292134831406</v>
      </c>
      <c r="E205">
        <v>63.7078651685393</v>
      </c>
      <c r="F205">
        <v>4.9119127516778498</v>
      </c>
      <c r="G205" s="6">
        <f>Table2[[#This Row],[Best Individual mean accuracy]]-Table2[[#This Row],[Benchmark mean accuracy]]</f>
        <v>-33.258426966292106</v>
      </c>
      <c r="H205" t="str">
        <f>IF(AND(Table2[[#This Row],[F value]]&lt;4.74,Table2[[#This Row],[Best Individual mean accuracy]]&gt;Table2[[#This Row],[Benchmark mean accuracy]]),"Yes","No")</f>
        <v>No</v>
      </c>
    </row>
    <row r="206" spans="1:8" x14ac:dyDescent="0.55000000000000004">
      <c r="A206">
        <v>663</v>
      </c>
      <c r="B206" s="1" t="s">
        <v>906</v>
      </c>
      <c r="C206">
        <v>0.97777777777777697</v>
      </c>
      <c r="D206">
        <v>94.831460674157299</v>
      </c>
      <c r="E206">
        <v>61.685393258426899</v>
      </c>
      <c r="F206">
        <v>3.45343367826904</v>
      </c>
      <c r="G206" s="6">
        <f>Table2[[#This Row],[Best Individual mean accuracy]]-Table2[[#This Row],[Benchmark mean accuracy]]</f>
        <v>-33.1460674157304</v>
      </c>
      <c r="H206" s="5" t="str">
        <f>IF(AND(Table2[[#This Row],[F value]]&lt;4.74,Table2[[#This Row],[Best Individual mean accuracy]]&gt;Table2[[#This Row],[Benchmark mean accuracy]]),"Yes","No")</f>
        <v>No</v>
      </c>
    </row>
    <row r="207" spans="1:8" x14ac:dyDescent="0.55000000000000004">
      <c r="A207">
        <v>663</v>
      </c>
      <c r="B207" s="1" t="s">
        <v>1125</v>
      </c>
      <c r="C207">
        <v>0.97777777777777697</v>
      </c>
      <c r="D207">
        <v>95.617977528089895</v>
      </c>
      <c r="E207">
        <v>62.584269662921301</v>
      </c>
      <c r="F207">
        <v>4.8522504892367797</v>
      </c>
      <c r="G207" s="6">
        <f>Table2[[#This Row],[Best Individual mean accuracy]]-Table2[[#This Row],[Benchmark mean accuracy]]</f>
        <v>-33.033707865168594</v>
      </c>
      <c r="H207" s="5" t="str">
        <f>IF(AND(Table2[[#This Row],[F value]]&lt;4.74,Table2[[#This Row],[Best Individual mean accuracy]]&gt;Table2[[#This Row],[Benchmark mean accuracy]]),"Yes","No")</f>
        <v>No</v>
      </c>
    </row>
    <row r="208" spans="1:8" x14ac:dyDescent="0.55000000000000004">
      <c r="A208">
        <v>663</v>
      </c>
      <c r="B208" s="1" t="s">
        <v>898</v>
      </c>
      <c r="C208">
        <v>0.97777777777777697</v>
      </c>
      <c r="D208">
        <v>96.629213483146003</v>
      </c>
      <c r="E208">
        <v>63.595505617977501</v>
      </c>
      <c r="F208">
        <v>13.291891891891799</v>
      </c>
      <c r="G208" s="6">
        <f>Table2[[#This Row],[Best Individual mean accuracy]]-Table2[[#This Row],[Benchmark mean accuracy]]</f>
        <v>-33.033707865168502</v>
      </c>
      <c r="H208" s="5" t="str">
        <f>IF(AND(Table2[[#This Row],[F value]]&lt;4.74,Table2[[#This Row],[Best Individual mean accuracy]]&gt;Table2[[#This Row],[Benchmark mean accuracy]]),"Yes","No")</f>
        <v>No</v>
      </c>
    </row>
    <row r="209" spans="1:8" x14ac:dyDescent="0.55000000000000004">
      <c r="A209">
        <v>175</v>
      </c>
      <c r="B209" s="1" t="s">
        <v>734</v>
      </c>
      <c r="C209">
        <v>0.91111111111111098</v>
      </c>
      <c r="D209">
        <v>96.8539325842696</v>
      </c>
      <c r="E209">
        <v>63.932584269662897</v>
      </c>
      <c r="F209">
        <v>6.7705299941758801</v>
      </c>
      <c r="G209" s="6">
        <f>Table2[[#This Row],[Best Individual mean accuracy]]-Table2[[#This Row],[Benchmark mean accuracy]]</f>
        <v>-32.921348314606703</v>
      </c>
      <c r="H209" t="str">
        <f>IF(AND(Table2[[#This Row],[F value]]&lt;4.74,Table2[[#This Row],[Best Individual mean accuracy]]&gt;Table2[[#This Row],[Benchmark mean accuracy]]),"Yes","No")</f>
        <v>No</v>
      </c>
    </row>
    <row r="210" spans="1:8" x14ac:dyDescent="0.55000000000000004">
      <c r="A210">
        <v>663</v>
      </c>
      <c r="B210" s="1" t="s">
        <v>1040</v>
      </c>
      <c r="C210">
        <v>0.97777777777777697</v>
      </c>
      <c r="D210">
        <v>97.078651685393197</v>
      </c>
      <c r="E210">
        <v>64.157303370786494</v>
      </c>
      <c r="F210">
        <v>9.02592912705272</v>
      </c>
      <c r="G210" s="6">
        <f>Table2[[#This Row],[Best Individual mean accuracy]]-Table2[[#This Row],[Benchmark mean accuracy]]</f>
        <v>-32.921348314606703</v>
      </c>
      <c r="H210" s="5" t="str">
        <f>IF(AND(Table2[[#This Row],[F value]]&lt;4.74,Table2[[#This Row],[Best Individual mean accuracy]]&gt;Table2[[#This Row],[Benchmark mean accuracy]]),"Yes","No")</f>
        <v>No</v>
      </c>
    </row>
    <row r="211" spans="1:8" x14ac:dyDescent="0.55000000000000004">
      <c r="A211">
        <v>175</v>
      </c>
      <c r="B211" s="1" t="s">
        <v>809</v>
      </c>
      <c r="C211">
        <v>0.91111111111111098</v>
      </c>
      <c r="D211">
        <v>97.752808988764002</v>
      </c>
      <c r="E211">
        <v>64.943820224719005</v>
      </c>
      <c r="F211">
        <v>3.0840152755046302</v>
      </c>
      <c r="G211" s="6">
        <f>Table2[[#This Row],[Best Individual mean accuracy]]-Table2[[#This Row],[Benchmark mean accuracy]]</f>
        <v>-32.808988764044997</v>
      </c>
      <c r="H211" t="str">
        <f>IF(AND(Table2[[#This Row],[F value]]&lt;4.74,Table2[[#This Row],[Best Individual mean accuracy]]&gt;Table2[[#This Row],[Benchmark mean accuracy]]),"Yes","No")</f>
        <v>No</v>
      </c>
    </row>
    <row r="212" spans="1:8" x14ac:dyDescent="0.55000000000000004">
      <c r="A212">
        <v>663</v>
      </c>
      <c r="B212" s="1" t="s">
        <v>935</v>
      </c>
      <c r="C212">
        <v>0.97777777777777697</v>
      </c>
      <c r="D212">
        <v>97.752808988764002</v>
      </c>
      <c r="E212">
        <v>64.943820224719005</v>
      </c>
      <c r="F212">
        <v>7.0265957446808498</v>
      </c>
      <c r="G212" s="6">
        <f>Table2[[#This Row],[Best Individual mean accuracy]]-Table2[[#This Row],[Benchmark mean accuracy]]</f>
        <v>-32.808988764044997</v>
      </c>
      <c r="H212" s="5" t="str">
        <f>IF(AND(Table2[[#This Row],[F value]]&lt;4.74,Table2[[#This Row],[Best Individual mean accuracy]]&gt;Table2[[#This Row],[Benchmark mean accuracy]]),"Yes","No")</f>
        <v>No</v>
      </c>
    </row>
    <row r="213" spans="1:8" x14ac:dyDescent="0.55000000000000004">
      <c r="A213">
        <v>663</v>
      </c>
      <c r="B213" s="1" t="s">
        <v>1065</v>
      </c>
      <c r="C213">
        <v>0.97777777777777697</v>
      </c>
      <c r="D213">
        <v>96.067415730337004</v>
      </c>
      <c r="E213">
        <v>63.258426966292099</v>
      </c>
      <c r="F213">
        <v>4.7708947885938997</v>
      </c>
      <c r="G213" s="6">
        <f>Table2[[#This Row],[Best Individual mean accuracy]]-Table2[[#This Row],[Benchmark mean accuracy]]</f>
        <v>-32.808988764044905</v>
      </c>
      <c r="H213" s="5" t="str">
        <f>IF(AND(Table2[[#This Row],[F value]]&lt;4.74,Table2[[#This Row],[Best Individual mean accuracy]]&gt;Table2[[#This Row],[Benchmark mean accuracy]]),"Yes","No")</f>
        <v>No</v>
      </c>
    </row>
    <row r="214" spans="1:8" x14ac:dyDescent="0.55000000000000004">
      <c r="A214">
        <v>663</v>
      </c>
      <c r="B214" s="1" t="s">
        <v>937</v>
      </c>
      <c r="C214">
        <v>0.97777777777777697</v>
      </c>
      <c r="D214">
        <v>95.393258426966199</v>
      </c>
      <c r="E214">
        <v>62.584269662921301</v>
      </c>
      <c r="F214">
        <v>8.4694589877835895</v>
      </c>
      <c r="G214" s="6">
        <f>Table2[[#This Row],[Best Individual mean accuracy]]-Table2[[#This Row],[Benchmark mean accuracy]]</f>
        <v>-32.808988764044898</v>
      </c>
      <c r="H214" s="5" t="str">
        <f>IF(AND(Table2[[#This Row],[F value]]&lt;4.74,Table2[[#This Row],[Best Individual mean accuracy]]&gt;Table2[[#This Row],[Benchmark mean accuracy]]),"Yes","No")</f>
        <v>No</v>
      </c>
    </row>
    <row r="215" spans="1:8" x14ac:dyDescent="0.55000000000000004">
      <c r="A215">
        <v>663</v>
      </c>
      <c r="B215" s="1" t="s">
        <v>948</v>
      </c>
      <c r="C215">
        <v>0.97777777777777697</v>
      </c>
      <c r="D215">
        <v>95.842696629213407</v>
      </c>
      <c r="E215">
        <v>63.258426966292099</v>
      </c>
      <c r="F215">
        <v>3.0927419354838701</v>
      </c>
      <c r="G215" s="6">
        <f>Table2[[#This Row],[Best Individual mean accuracy]]-Table2[[#This Row],[Benchmark mean accuracy]]</f>
        <v>-32.584269662921308</v>
      </c>
      <c r="H215" s="5" t="str">
        <f>IF(AND(Table2[[#This Row],[F value]]&lt;4.74,Table2[[#This Row],[Best Individual mean accuracy]]&gt;Table2[[#This Row],[Benchmark mean accuracy]]),"Yes","No")</f>
        <v>No</v>
      </c>
    </row>
    <row r="216" spans="1:8" x14ac:dyDescent="0.55000000000000004">
      <c r="A216">
        <v>175</v>
      </c>
      <c r="B216" s="1" t="s">
        <v>762</v>
      </c>
      <c r="C216">
        <v>0.91111111111111098</v>
      </c>
      <c r="D216">
        <v>96.629213483146003</v>
      </c>
      <c r="E216">
        <v>64.269662921348299</v>
      </c>
      <c r="F216">
        <v>10.087136929460501</v>
      </c>
      <c r="G216" s="6">
        <f>Table2[[#This Row],[Best Individual mean accuracy]]-Table2[[#This Row],[Benchmark mean accuracy]]</f>
        <v>-32.359550561797704</v>
      </c>
      <c r="H216" t="str">
        <f>IF(AND(Table2[[#This Row],[F value]]&lt;4.74,Table2[[#This Row],[Best Individual mean accuracy]]&gt;Table2[[#This Row],[Benchmark mean accuracy]]),"Yes","No")</f>
        <v>No</v>
      </c>
    </row>
    <row r="217" spans="1:8" x14ac:dyDescent="0.55000000000000004">
      <c r="A217">
        <v>663</v>
      </c>
      <c r="B217" s="1" t="s">
        <v>947</v>
      </c>
      <c r="C217">
        <v>0.97777777777777697</v>
      </c>
      <c r="D217">
        <v>96.404494382022406</v>
      </c>
      <c r="E217">
        <v>64.044943820224702</v>
      </c>
      <c r="F217">
        <v>4.6400351185250202</v>
      </c>
      <c r="G217" s="6">
        <f>Table2[[#This Row],[Best Individual mean accuracy]]-Table2[[#This Row],[Benchmark mean accuracy]]</f>
        <v>-32.359550561797704</v>
      </c>
      <c r="H217" s="5" t="str">
        <f>IF(AND(Table2[[#This Row],[F value]]&lt;4.74,Table2[[#This Row],[Best Individual mean accuracy]]&gt;Table2[[#This Row],[Benchmark mean accuracy]]),"Yes","No")</f>
        <v>No</v>
      </c>
    </row>
    <row r="218" spans="1:8" x14ac:dyDescent="0.55000000000000004">
      <c r="A218">
        <v>663</v>
      </c>
      <c r="B218" s="1" t="s">
        <v>1005</v>
      </c>
      <c r="C218">
        <v>0.97777777777777697</v>
      </c>
      <c r="D218">
        <v>96.8539325842696</v>
      </c>
      <c r="E218">
        <v>64.494382022471896</v>
      </c>
      <c r="F218">
        <v>5.5193370165745801</v>
      </c>
      <c r="G218" s="6">
        <f>Table2[[#This Row],[Best Individual mean accuracy]]-Table2[[#This Row],[Benchmark mean accuracy]]</f>
        <v>-32.359550561797704</v>
      </c>
      <c r="H218" s="5" t="str">
        <f>IF(AND(Table2[[#This Row],[F value]]&lt;4.74,Table2[[#This Row],[Best Individual mean accuracy]]&gt;Table2[[#This Row],[Benchmark mean accuracy]]),"Yes","No")</f>
        <v>No</v>
      </c>
    </row>
    <row r="219" spans="1:8" x14ac:dyDescent="0.55000000000000004">
      <c r="A219">
        <v>663</v>
      </c>
      <c r="B219" s="1" t="s">
        <v>1019</v>
      </c>
      <c r="C219">
        <v>0.97777777777777697</v>
      </c>
      <c r="D219">
        <v>95.842696629213407</v>
      </c>
      <c r="E219">
        <v>63.483146067415703</v>
      </c>
      <c r="F219">
        <v>5.8199753390875397</v>
      </c>
      <c r="G219" s="6">
        <f>Table2[[#This Row],[Best Individual mean accuracy]]-Table2[[#This Row],[Benchmark mean accuracy]]</f>
        <v>-32.359550561797704</v>
      </c>
      <c r="H219" s="5" t="str">
        <f>IF(AND(Table2[[#This Row],[F value]]&lt;4.74,Table2[[#This Row],[Best Individual mean accuracy]]&gt;Table2[[#This Row],[Benchmark mean accuracy]]),"Yes","No")</f>
        <v>No</v>
      </c>
    </row>
    <row r="220" spans="1:8" x14ac:dyDescent="0.55000000000000004">
      <c r="A220">
        <v>663</v>
      </c>
      <c r="B220" s="1" t="s">
        <v>1103</v>
      </c>
      <c r="C220">
        <v>0.97777777777777697</v>
      </c>
      <c r="D220">
        <v>95.505617977528104</v>
      </c>
      <c r="E220">
        <v>63.258426966292099</v>
      </c>
      <c r="F220">
        <v>10.3503434739941</v>
      </c>
      <c r="G220" s="6">
        <f>Table2[[#This Row],[Best Individual mean accuracy]]-Table2[[#This Row],[Benchmark mean accuracy]]</f>
        <v>-32.247191011236005</v>
      </c>
      <c r="H220" s="5" t="str">
        <f>IF(AND(Table2[[#This Row],[F value]]&lt;4.74,Table2[[#This Row],[Best Individual mean accuracy]]&gt;Table2[[#This Row],[Benchmark mean accuracy]]),"Yes","No")</f>
        <v>No</v>
      </c>
    </row>
    <row r="221" spans="1:8" x14ac:dyDescent="0.55000000000000004">
      <c r="A221">
        <v>663</v>
      </c>
      <c r="B221" s="1" t="s">
        <v>1104</v>
      </c>
      <c r="C221">
        <v>0.97777777777777697</v>
      </c>
      <c r="D221">
        <v>96.404494382022406</v>
      </c>
      <c r="E221">
        <v>64.157303370786494</v>
      </c>
      <c r="F221">
        <v>2.3790970933828</v>
      </c>
      <c r="G221" s="6">
        <f>Table2[[#This Row],[Best Individual mean accuracy]]-Table2[[#This Row],[Benchmark mean accuracy]]</f>
        <v>-32.247191011235913</v>
      </c>
      <c r="H221" s="5" t="str">
        <f>IF(AND(Table2[[#This Row],[F value]]&lt;4.74,Table2[[#This Row],[Best Individual mean accuracy]]&gt;Table2[[#This Row],[Benchmark mean accuracy]]),"Yes","No")</f>
        <v>No</v>
      </c>
    </row>
    <row r="222" spans="1:8" x14ac:dyDescent="0.55000000000000004">
      <c r="A222">
        <v>663</v>
      </c>
      <c r="B222" s="1" t="s">
        <v>905</v>
      </c>
      <c r="C222">
        <v>0.97777777777777697</v>
      </c>
      <c r="D222">
        <v>95.505617977528104</v>
      </c>
      <c r="E222">
        <v>63.370786516853897</v>
      </c>
      <c r="F222">
        <v>4.4129310344827504</v>
      </c>
      <c r="G222" s="6">
        <f>Table2[[#This Row],[Best Individual mean accuracy]]-Table2[[#This Row],[Benchmark mean accuracy]]</f>
        <v>-32.134831460674206</v>
      </c>
      <c r="H222" s="5" t="str">
        <f>IF(AND(Table2[[#This Row],[F value]]&lt;4.74,Table2[[#This Row],[Best Individual mean accuracy]]&gt;Table2[[#This Row],[Benchmark mean accuracy]]),"Yes","No")</f>
        <v>No</v>
      </c>
    </row>
    <row r="223" spans="1:8" x14ac:dyDescent="0.55000000000000004">
      <c r="A223">
        <v>663</v>
      </c>
      <c r="B223" s="1" t="s">
        <v>861</v>
      </c>
      <c r="C223">
        <v>0.97777777777777697</v>
      </c>
      <c r="D223">
        <v>96.966292134831406</v>
      </c>
      <c r="E223">
        <v>64.831460674157299</v>
      </c>
      <c r="F223">
        <v>8.7750929368029702</v>
      </c>
      <c r="G223" s="6">
        <f>Table2[[#This Row],[Best Individual mean accuracy]]-Table2[[#This Row],[Benchmark mean accuracy]]</f>
        <v>-32.134831460674107</v>
      </c>
      <c r="H223" s="5" t="str">
        <f>IF(AND(Table2[[#This Row],[F value]]&lt;4.74,Table2[[#This Row],[Best Individual mean accuracy]]&gt;Table2[[#This Row],[Benchmark mean accuracy]]),"Yes","No")</f>
        <v>No</v>
      </c>
    </row>
    <row r="224" spans="1:8" x14ac:dyDescent="0.55000000000000004">
      <c r="A224">
        <v>663</v>
      </c>
      <c r="B224" s="1" t="s">
        <v>903</v>
      </c>
      <c r="C224">
        <v>0.97777777777777697</v>
      </c>
      <c r="D224">
        <v>96.629213483146003</v>
      </c>
      <c r="E224">
        <v>64.494382022471896</v>
      </c>
      <c r="F224">
        <v>2.4486238532110001</v>
      </c>
      <c r="G224" s="6">
        <f>Table2[[#This Row],[Best Individual mean accuracy]]-Table2[[#This Row],[Benchmark mean accuracy]]</f>
        <v>-32.134831460674107</v>
      </c>
      <c r="H224" s="5" t="str">
        <f>IF(AND(Table2[[#This Row],[F value]]&lt;4.74,Table2[[#This Row],[Best Individual mean accuracy]]&gt;Table2[[#This Row],[Benchmark mean accuracy]]),"Yes","No")</f>
        <v>No</v>
      </c>
    </row>
    <row r="225" spans="1:8" x14ac:dyDescent="0.55000000000000004">
      <c r="A225">
        <v>663</v>
      </c>
      <c r="B225" s="1" t="s">
        <v>1032</v>
      </c>
      <c r="C225">
        <v>0.97777777777777697</v>
      </c>
      <c r="D225">
        <v>96.966292134831406</v>
      </c>
      <c r="E225">
        <v>64.831460674157299</v>
      </c>
      <c r="F225">
        <v>8.2893401015228392</v>
      </c>
      <c r="G225" s="6">
        <f>Table2[[#This Row],[Best Individual mean accuracy]]-Table2[[#This Row],[Benchmark mean accuracy]]</f>
        <v>-32.134831460674107</v>
      </c>
      <c r="H225" s="5" t="str">
        <f>IF(AND(Table2[[#This Row],[F value]]&lt;4.74,Table2[[#This Row],[Best Individual mean accuracy]]&gt;Table2[[#This Row],[Benchmark mean accuracy]]),"Yes","No")</f>
        <v>No</v>
      </c>
    </row>
    <row r="226" spans="1:8" x14ac:dyDescent="0.55000000000000004">
      <c r="A226">
        <v>175</v>
      </c>
      <c r="B226" s="1" t="s">
        <v>774</v>
      </c>
      <c r="C226">
        <v>0.91111111111111098</v>
      </c>
      <c r="D226">
        <v>96.516853932584198</v>
      </c>
      <c r="E226">
        <v>64.382022471910105</v>
      </c>
      <c r="F226">
        <v>7.6946454413892802</v>
      </c>
      <c r="G226" s="6">
        <f>Table2[[#This Row],[Best Individual mean accuracy]]-Table2[[#This Row],[Benchmark mean accuracy]]</f>
        <v>-32.134831460674093</v>
      </c>
      <c r="H226" t="str">
        <f>IF(AND(Table2[[#This Row],[F value]]&lt;4.74,Table2[[#This Row],[Best Individual mean accuracy]]&gt;Table2[[#This Row],[Benchmark mean accuracy]]),"Yes","No")</f>
        <v>No</v>
      </c>
    </row>
    <row r="227" spans="1:8" x14ac:dyDescent="0.55000000000000004">
      <c r="A227">
        <v>663</v>
      </c>
      <c r="B227" s="1" t="s">
        <v>865</v>
      </c>
      <c r="C227">
        <v>0.97777777777777697</v>
      </c>
      <c r="D227">
        <v>95.617977528089796</v>
      </c>
      <c r="E227">
        <v>63.483146067415703</v>
      </c>
      <c r="F227">
        <v>18.361702127659498</v>
      </c>
      <c r="G227" s="6">
        <f>Table2[[#This Row],[Best Individual mean accuracy]]-Table2[[#This Row],[Benchmark mean accuracy]]</f>
        <v>-32.134831460674093</v>
      </c>
      <c r="H227" s="5" t="str">
        <f>IF(AND(Table2[[#This Row],[F value]]&lt;4.74,Table2[[#This Row],[Best Individual mean accuracy]]&gt;Table2[[#This Row],[Benchmark mean accuracy]]),"Yes","No")</f>
        <v>No</v>
      </c>
    </row>
    <row r="228" spans="1:8" x14ac:dyDescent="0.55000000000000004">
      <c r="A228">
        <v>663</v>
      </c>
      <c r="B228" s="1" t="s">
        <v>951</v>
      </c>
      <c r="C228">
        <v>0.97777777777777697</v>
      </c>
      <c r="D228">
        <v>94.943820224719104</v>
      </c>
      <c r="E228">
        <v>62.921348314606703</v>
      </c>
      <c r="F228">
        <v>6.5603892386949001</v>
      </c>
      <c r="G228" s="6">
        <f>Table2[[#This Row],[Best Individual mean accuracy]]-Table2[[#This Row],[Benchmark mean accuracy]]</f>
        <v>-32.022471910112401</v>
      </c>
      <c r="H228" s="5" t="str">
        <f>IF(AND(Table2[[#This Row],[F value]]&lt;4.74,Table2[[#This Row],[Best Individual mean accuracy]]&gt;Table2[[#This Row],[Benchmark mean accuracy]]),"Yes","No")</f>
        <v>No</v>
      </c>
    </row>
    <row r="229" spans="1:8" x14ac:dyDescent="0.55000000000000004">
      <c r="A229">
        <v>663</v>
      </c>
      <c r="B229" s="1" t="s">
        <v>1053</v>
      </c>
      <c r="C229">
        <v>0.97777777777777697</v>
      </c>
      <c r="D229">
        <v>95.505617977528104</v>
      </c>
      <c r="E229">
        <v>63.483146067415703</v>
      </c>
      <c r="F229">
        <v>2.3192664168802901</v>
      </c>
      <c r="G229" s="6">
        <f>Table2[[#This Row],[Best Individual mean accuracy]]-Table2[[#This Row],[Benchmark mean accuracy]]</f>
        <v>-32.022471910112401</v>
      </c>
      <c r="H229" s="5" t="str">
        <f>IF(AND(Table2[[#This Row],[F value]]&lt;4.74,Table2[[#This Row],[Best Individual mean accuracy]]&gt;Table2[[#This Row],[Benchmark mean accuracy]]),"Yes","No")</f>
        <v>No</v>
      </c>
    </row>
    <row r="230" spans="1:8" x14ac:dyDescent="0.55000000000000004">
      <c r="A230">
        <v>663</v>
      </c>
      <c r="B230" s="1" t="s">
        <v>921</v>
      </c>
      <c r="C230">
        <v>0.97777777777777697</v>
      </c>
      <c r="D230">
        <v>96.8539325842696</v>
      </c>
      <c r="E230">
        <v>64.831460674157299</v>
      </c>
      <c r="F230">
        <v>4.9264179867143598</v>
      </c>
      <c r="G230" s="6">
        <f>Table2[[#This Row],[Best Individual mean accuracy]]-Table2[[#This Row],[Benchmark mean accuracy]]</f>
        <v>-32.022471910112301</v>
      </c>
      <c r="H230" s="5" t="str">
        <f>IF(AND(Table2[[#This Row],[F value]]&lt;4.74,Table2[[#This Row],[Best Individual mean accuracy]]&gt;Table2[[#This Row],[Benchmark mean accuracy]]),"Yes","No")</f>
        <v>No</v>
      </c>
    </row>
    <row r="231" spans="1:8" x14ac:dyDescent="0.55000000000000004">
      <c r="A231">
        <v>663</v>
      </c>
      <c r="B231" s="1" t="s">
        <v>953</v>
      </c>
      <c r="C231">
        <v>0.97777777777777697</v>
      </c>
      <c r="D231">
        <v>96.404494382022406</v>
      </c>
      <c r="E231">
        <v>64.382022471910105</v>
      </c>
      <c r="F231">
        <v>66.096774193548299</v>
      </c>
      <c r="G231" s="6">
        <f>Table2[[#This Row],[Best Individual mean accuracy]]-Table2[[#This Row],[Benchmark mean accuracy]]</f>
        <v>-32.022471910112301</v>
      </c>
      <c r="H231" s="5" t="str">
        <f>IF(AND(Table2[[#This Row],[F value]]&lt;4.74,Table2[[#This Row],[Best Individual mean accuracy]]&gt;Table2[[#This Row],[Benchmark mean accuracy]]),"Yes","No")</f>
        <v>No</v>
      </c>
    </row>
    <row r="232" spans="1:8" x14ac:dyDescent="0.55000000000000004">
      <c r="A232">
        <v>663</v>
      </c>
      <c r="B232" s="1" t="s">
        <v>1048</v>
      </c>
      <c r="C232">
        <v>0.97777777777777697</v>
      </c>
      <c r="D232">
        <v>95.505617977528104</v>
      </c>
      <c r="E232">
        <v>63.595505617977501</v>
      </c>
      <c r="F232">
        <v>4.1787709497206604</v>
      </c>
      <c r="G232" s="6">
        <f>Table2[[#This Row],[Best Individual mean accuracy]]-Table2[[#This Row],[Benchmark mean accuracy]]</f>
        <v>-31.910112359550602</v>
      </c>
      <c r="H232" s="5" t="str">
        <f>IF(AND(Table2[[#This Row],[F value]]&lt;4.74,Table2[[#This Row],[Best Individual mean accuracy]]&gt;Table2[[#This Row],[Benchmark mean accuracy]]),"Yes","No")</f>
        <v>No</v>
      </c>
    </row>
    <row r="233" spans="1:8" x14ac:dyDescent="0.55000000000000004">
      <c r="A233">
        <v>663</v>
      </c>
      <c r="B233" s="1" t="s">
        <v>910</v>
      </c>
      <c r="C233">
        <v>0.97777777777777697</v>
      </c>
      <c r="D233">
        <v>95.955056179775198</v>
      </c>
      <c r="E233">
        <v>64.044943820224702</v>
      </c>
      <c r="F233">
        <v>2.9698924731182799</v>
      </c>
      <c r="G233" s="6">
        <f>Table2[[#This Row],[Best Individual mean accuracy]]-Table2[[#This Row],[Benchmark mean accuracy]]</f>
        <v>-31.910112359550496</v>
      </c>
      <c r="H233" s="5" t="str">
        <f>IF(AND(Table2[[#This Row],[F value]]&lt;4.74,Table2[[#This Row],[Best Individual mean accuracy]]&gt;Table2[[#This Row],[Benchmark mean accuracy]]),"Yes","No")</f>
        <v>No</v>
      </c>
    </row>
    <row r="234" spans="1:8" x14ac:dyDescent="0.55000000000000004">
      <c r="A234">
        <v>175</v>
      </c>
      <c r="B234" s="1" t="s">
        <v>806</v>
      </c>
      <c r="C234">
        <v>0.91111111111111098</v>
      </c>
      <c r="D234">
        <v>97.4157303370786</v>
      </c>
      <c r="E234">
        <v>65.617977528089796</v>
      </c>
      <c r="F234">
        <v>2.6823796319637001</v>
      </c>
      <c r="G234" s="6">
        <f>Table2[[#This Row],[Best Individual mean accuracy]]-Table2[[#This Row],[Benchmark mean accuracy]]</f>
        <v>-31.797752808988804</v>
      </c>
      <c r="H234" t="str">
        <f>IF(AND(Table2[[#This Row],[F value]]&lt;4.74,Table2[[#This Row],[Best Individual mean accuracy]]&gt;Table2[[#This Row],[Benchmark mean accuracy]]),"Yes","No")</f>
        <v>No</v>
      </c>
    </row>
    <row r="235" spans="1:8" x14ac:dyDescent="0.55000000000000004">
      <c r="A235">
        <v>663</v>
      </c>
      <c r="B235" s="1" t="s">
        <v>991</v>
      </c>
      <c r="C235">
        <v>0.97777777777777697</v>
      </c>
      <c r="D235">
        <v>95.617977528089895</v>
      </c>
      <c r="E235">
        <v>63.820224719101098</v>
      </c>
      <c r="F235">
        <v>3.9988562714448999</v>
      </c>
      <c r="G235" s="6">
        <f>Table2[[#This Row],[Best Individual mean accuracy]]-Table2[[#This Row],[Benchmark mean accuracy]]</f>
        <v>-31.797752808988797</v>
      </c>
      <c r="H235" s="5" t="str">
        <f>IF(AND(Table2[[#This Row],[F value]]&lt;4.74,Table2[[#This Row],[Best Individual mean accuracy]]&gt;Table2[[#This Row],[Benchmark mean accuracy]]),"Yes","No")</f>
        <v>No</v>
      </c>
    </row>
    <row r="236" spans="1:8" x14ac:dyDescent="0.55000000000000004">
      <c r="A236">
        <v>663</v>
      </c>
      <c r="B236" s="1" t="s">
        <v>938</v>
      </c>
      <c r="C236">
        <v>0.97777777777777697</v>
      </c>
      <c r="D236">
        <v>96.8539325842696</v>
      </c>
      <c r="E236">
        <v>65.056179775280896</v>
      </c>
      <c r="F236">
        <v>4.2719665271966498</v>
      </c>
      <c r="G236" s="6">
        <f>Table2[[#This Row],[Best Individual mean accuracy]]-Table2[[#This Row],[Benchmark mean accuracy]]</f>
        <v>-31.797752808988704</v>
      </c>
      <c r="H236" s="5" t="str">
        <f>IF(AND(Table2[[#This Row],[F value]]&lt;4.74,Table2[[#This Row],[Best Individual mean accuracy]]&gt;Table2[[#This Row],[Benchmark mean accuracy]]),"Yes","No")</f>
        <v>No</v>
      </c>
    </row>
    <row r="237" spans="1:8" x14ac:dyDescent="0.55000000000000004">
      <c r="A237">
        <v>663</v>
      </c>
      <c r="B237" s="1" t="s">
        <v>1033</v>
      </c>
      <c r="C237">
        <v>0.97777777777777697</v>
      </c>
      <c r="D237">
        <v>96.292134831460601</v>
      </c>
      <c r="E237">
        <v>64.494382022471896</v>
      </c>
      <c r="F237">
        <v>27.456973293768499</v>
      </c>
      <c r="G237" s="6">
        <f>Table2[[#This Row],[Best Individual mean accuracy]]-Table2[[#This Row],[Benchmark mean accuracy]]</f>
        <v>-31.797752808988704</v>
      </c>
      <c r="H237" s="5" t="str">
        <f>IF(AND(Table2[[#This Row],[F value]]&lt;4.74,Table2[[#This Row],[Best Individual mean accuracy]]&gt;Table2[[#This Row],[Benchmark mean accuracy]]),"Yes","No")</f>
        <v>No</v>
      </c>
    </row>
    <row r="238" spans="1:8" x14ac:dyDescent="0.55000000000000004">
      <c r="A238">
        <v>663</v>
      </c>
      <c r="B238" s="1" t="s">
        <v>1098</v>
      </c>
      <c r="C238">
        <v>0.97777777777777697</v>
      </c>
      <c r="D238">
        <v>96.404494382022406</v>
      </c>
      <c r="E238">
        <v>64.606741573033702</v>
      </c>
      <c r="F238">
        <v>7.4380228136882103</v>
      </c>
      <c r="G238" s="6">
        <f>Table2[[#This Row],[Best Individual mean accuracy]]-Table2[[#This Row],[Benchmark mean accuracy]]</f>
        <v>-31.797752808988704</v>
      </c>
      <c r="H238" s="5" t="str">
        <f>IF(AND(Table2[[#This Row],[F value]]&lt;4.74,Table2[[#This Row],[Best Individual mean accuracy]]&gt;Table2[[#This Row],[Benchmark mean accuracy]]),"Yes","No")</f>
        <v>No</v>
      </c>
    </row>
    <row r="239" spans="1:8" x14ac:dyDescent="0.55000000000000004">
      <c r="A239">
        <v>663</v>
      </c>
      <c r="B239" s="1" t="s">
        <v>1109</v>
      </c>
      <c r="C239">
        <v>0.97777777777777697</v>
      </c>
      <c r="D239">
        <v>95.730337078651701</v>
      </c>
      <c r="E239">
        <v>64.044943820224702</v>
      </c>
      <c r="F239">
        <v>3.93234200743494</v>
      </c>
      <c r="G239" s="6">
        <f>Table2[[#This Row],[Best Individual mean accuracy]]-Table2[[#This Row],[Benchmark mean accuracy]]</f>
        <v>-31.685393258426998</v>
      </c>
      <c r="H239" s="5" t="str">
        <f>IF(AND(Table2[[#This Row],[F value]]&lt;4.74,Table2[[#This Row],[Best Individual mean accuracy]]&gt;Table2[[#This Row],[Benchmark mean accuracy]]),"Yes","No")</f>
        <v>No</v>
      </c>
    </row>
    <row r="240" spans="1:8" x14ac:dyDescent="0.55000000000000004">
      <c r="A240">
        <v>574</v>
      </c>
      <c r="B240" s="1" t="s">
        <v>855</v>
      </c>
      <c r="C240">
        <v>0.73333333333333295</v>
      </c>
      <c r="D240">
        <v>96.516853932584198</v>
      </c>
      <c r="E240">
        <v>64.831460674157299</v>
      </c>
      <c r="F240">
        <v>6.1253071253071196</v>
      </c>
      <c r="G240" s="6">
        <f>Table2[[#This Row],[Best Individual mean accuracy]]-Table2[[#This Row],[Benchmark mean accuracy]]</f>
        <v>-31.685393258426899</v>
      </c>
      <c r="H240" s="5" t="str">
        <f>IF(AND(Table2[[#This Row],[F value]]&lt;4.74,Table2[[#This Row],[Best Individual mean accuracy]]&gt;Table2[[#This Row],[Benchmark mean accuracy]]),"Yes","No")</f>
        <v>No</v>
      </c>
    </row>
    <row r="241" spans="1:8" x14ac:dyDescent="0.55000000000000004">
      <c r="A241">
        <v>663</v>
      </c>
      <c r="B241" s="1" t="s">
        <v>918</v>
      </c>
      <c r="C241">
        <v>0.97777777777777697</v>
      </c>
      <c r="D241">
        <v>96.516853932584198</v>
      </c>
      <c r="E241">
        <v>64.943820224719104</v>
      </c>
      <c r="F241">
        <v>8.6657004830917792</v>
      </c>
      <c r="G241" s="6">
        <f>Table2[[#This Row],[Best Individual mean accuracy]]-Table2[[#This Row],[Benchmark mean accuracy]]</f>
        <v>-31.573033707865093</v>
      </c>
      <c r="H241" s="5" t="str">
        <f>IF(AND(Table2[[#This Row],[F value]]&lt;4.74,Table2[[#This Row],[Best Individual mean accuracy]]&gt;Table2[[#This Row],[Benchmark mean accuracy]]),"Yes","No")</f>
        <v>No</v>
      </c>
    </row>
    <row r="242" spans="1:8" x14ac:dyDescent="0.55000000000000004">
      <c r="A242">
        <v>663</v>
      </c>
      <c r="B242" s="1" t="s">
        <v>1086</v>
      </c>
      <c r="C242">
        <v>0.97777777777777697</v>
      </c>
      <c r="D242">
        <v>96.179775280898795</v>
      </c>
      <c r="E242">
        <v>64.606741573033702</v>
      </c>
      <c r="F242">
        <v>5.0369420215495104</v>
      </c>
      <c r="G242" s="6">
        <f>Table2[[#This Row],[Best Individual mean accuracy]]-Table2[[#This Row],[Benchmark mean accuracy]]</f>
        <v>-31.573033707865093</v>
      </c>
      <c r="H242" s="5" t="str">
        <f>IF(AND(Table2[[#This Row],[F value]]&lt;4.74,Table2[[#This Row],[Best Individual mean accuracy]]&gt;Table2[[#This Row],[Benchmark mean accuracy]]),"Yes","No")</f>
        <v>No</v>
      </c>
    </row>
    <row r="243" spans="1:8" x14ac:dyDescent="0.55000000000000004">
      <c r="A243">
        <v>574</v>
      </c>
      <c r="B243" s="1" t="s">
        <v>846</v>
      </c>
      <c r="C243">
        <v>0.73333333333333295</v>
      </c>
      <c r="D243">
        <v>96.8539325842696</v>
      </c>
      <c r="E243">
        <v>65.393258426966199</v>
      </c>
      <c r="F243">
        <v>5.69584245076586</v>
      </c>
      <c r="G243" s="6">
        <f>Table2[[#This Row],[Best Individual mean accuracy]]-Table2[[#This Row],[Benchmark mean accuracy]]</f>
        <v>-31.460674157303401</v>
      </c>
      <c r="H243" s="5" t="str">
        <f>IF(AND(Table2[[#This Row],[F value]]&lt;4.74,Table2[[#This Row],[Best Individual mean accuracy]]&gt;Table2[[#This Row],[Benchmark mean accuracy]]),"Yes","No")</f>
        <v>No</v>
      </c>
    </row>
    <row r="244" spans="1:8" x14ac:dyDescent="0.55000000000000004">
      <c r="A244">
        <v>574</v>
      </c>
      <c r="B244" s="1" t="s">
        <v>856</v>
      </c>
      <c r="C244">
        <v>0.73333333333333295</v>
      </c>
      <c r="D244">
        <v>95.505617977528104</v>
      </c>
      <c r="E244">
        <v>64.044943820224702</v>
      </c>
      <c r="F244">
        <v>2.0801526717557199</v>
      </c>
      <c r="G244" s="6">
        <f>Table2[[#This Row],[Best Individual mean accuracy]]-Table2[[#This Row],[Benchmark mean accuracy]]</f>
        <v>-31.460674157303401</v>
      </c>
      <c r="H244" s="5" t="str">
        <f>IF(AND(Table2[[#This Row],[F value]]&lt;4.74,Table2[[#This Row],[Best Individual mean accuracy]]&gt;Table2[[#This Row],[Benchmark mean accuracy]]),"Yes","No")</f>
        <v>No</v>
      </c>
    </row>
    <row r="245" spans="1:8" x14ac:dyDescent="0.55000000000000004">
      <c r="A245">
        <v>663</v>
      </c>
      <c r="B245" s="1" t="s">
        <v>913</v>
      </c>
      <c r="C245">
        <v>0.97777777777777697</v>
      </c>
      <c r="D245">
        <v>95.730337078651701</v>
      </c>
      <c r="E245">
        <v>64.269662921348299</v>
      </c>
      <c r="F245">
        <v>5.7601522842639596</v>
      </c>
      <c r="G245" s="6">
        <f>Table2[[#This Row],[Best Individual mean accuracy]]-Table2[[#This Row],[Benchmark mean accuracy]]</f>
        <v>-31.460674157303401</v>
      </c>
      <c r="H245" s="5" t="str">
        <f>IF(AND(Table2[[#This Row],[F value]]&lt;4.74,Table2[[#This Row],[Best Individual mean accuracy]]&gt;Table2[[#This Row],[Benchmark mean accuracy]]),"Yes","No")</f>
        <v>No</v>
      </c>
    </row>
    <row r="246" spans="1:8" x14ac:dyDescent="0.55000000000000004">
      <c r="A246">
        <v>663</v>
      </c>
      <c r="B246" s="1" t="s">
        <v>989</v>
      </c>
      <c r="C246">
        <v>0.97777777777777697</v>
      </c>
      <c r="D246">
        <v>96.404494382022406</v>
      </c>
      <c r="E246">
        <v>64.943820224719005</v>
      </c>
      <c r="F246">
        <v>1.80757483200977</v>
      </c>
      <c r="G246" s="6">
        <f>Table2[[#This Row],[Best Individual mean accuracy]]-Table2[[#This Row],[Benchmark mean accuracy]]</f>
        <v>-31.460674157303401</v>
      </c>
      <c r="H246" s="5" t="str">
        <f>IF(AND(Table2[[#This Row],[F value]]&lt;4.74,Table2[[#This Row],[Best Individual mean accuracy]]&gt;Table2[[#This Row],[Benchmark mean accuracy]]),"Yes","No")</f>
        <v>No</v>
      </c>
    </row>
    <row r="247" spans="1:8" x14ac:dyDescent="0.55000000000000004">
      <c r="A247">
        <v>663</v>
      </c>
      <c r="B247" s="1" t="s">
        <v>899</v>
      </c>
      <c r="C247">
        <v>0.97777777777777697</v>
      </c>
      <c r="D247">
        <v>95.056179775280896</v>
      </c>
      <c r="E247">
        <v>63.595505617977501</v>
      </c>
      <c r="F247">
        <v>3.7020080321285098</v>
      </c>
      <c r="G247" s="6">
        <f>Table2[[#This Row],[Best Individual mean accuracy]]-Table2[[#This Row],[Benchmark mean accuracy]]</f>
        <v>-31.460674157303394</v>
      </c>
      <c r="H247" s="5" t="str">
        <f>IF(AND(Table2[[#This Row],[F value]]&lt;4.74,Table2[[#This Row],[Best Individual mean accuracy]]&gt;Table2[[#This Row],[Benchmark mean accuracy]]),"Yes","No")</f>
        <v>No</v>
      </c>
    </row>
    <row r="248" spans="1:8" x14ac:dyDescent="0.55000000000000004">
      <c r="A248">
        <v>175</v>
      </c>
      <c r="B248" s="1" t="s">
        <v>780</v>
      </c>
      <c r="C248">
        <v>0.91111111111111098</v>
      </c>
      <c r="D248">
        <v>96.516853932584198</v>
      </c>
      <c r="E248">
        <v>65.056179775280896</v>
      </c>
      <c r="F248">
        <v>6.3695364238410503</v>
      </c>
      <c r="G248" s="6">
        <f>Table2[[#This Row],[Best Individual mean accuracy]]-Table2[[#This Row],[Benchmark mean accuracy]]</f>
        <v>-31.460674157303302</v>
      </c>
      <c r="H248" t="str">
        <f>IF(AND(Table2[[#This Row],[F value]]&lt;4.74,Table2[[#This Row],[Best Individual mean accuracy]]&gt;Table2[[#This Row],[Benchmark mean accuracy]]),"Yes","No")</f>
        <v>No</v>
      </c>
    </row>
    <row r="249" spans="1:8" x14ac:dyDescent="0.55000000000000004">
      <c r="A249">
        <v>663</v>
      </c>
      <c r="B249" s="1" t="s">
        <v>985</v>
      </c>
      <c r="C249">
        <v>0.97777777777777697</v>
      </c>
      <c r="D249">
        <v>96.629213483146003</v>
      </c>
      <c r="E249">
        <v>65.168539325842701</v>
      </c>
      <c r="F249">
        <v>3.9708812260536299</v>
      </c>
      <c r="G249" s="6">
        <f>Table2[[#This Row],[Best Individual mean accuracy]]-Table2[[#This Row],[Benchmark mean accuracy]]</f>
        <v>-31.460674157303302</v>
      </c>
      <c r="H249" s="5" t="str">
        <f>IF(AND(Table2[[#This Row],[F value]]&lt;4.74,Table2[[#This Row],[Best Individual mean accuracy]]&gt;Table2[[#This Row],[Benchmark mean accuracy]]),"Yes","No")</f>
        <v>No</v>
      </c>
    </row>
    <row r="250" spans="1:8" x14ac:dyDescent="0.55000000000000004">
      <c r="A250">
        <v>175</v>
      </c>
      <c r="B250" s="1" t="s">
        <v>804</v>
      </c>
      <c r="C250">
        <v>0.91111111111111098</v>
      </c>
      <c r="D250">
        <v>97.191011235955003</v>
      </c>
      <c r="E250">
        <v>65.842696629213407</v>
      </c>
      <c r="F250">
        <v>30.738181818181801</v>
      </c>
      <c r="G250" s="6">
        <f>Table2[[#This Row],[Best Individual mean accuracy]]-Table2[[#This Row],[Benchmark mean accuracy]]</f>
        <v>-31.348314606741596</v>
      </c>
      <c r="H250" t="str">
        <f>IF(AND(Table2[[#This Row],[F value]]&lt;4.74,Table2[[#This Row],[Best Individual mean accuracy]]&gt;Table2[[#This Row],[Benchmark mean accuracy]]),"Yes","No")</f>
        <v>No</v>
      </c>
    </row>
    <row r="251" spans="1:8" x14ac:dyDescent="0.55000000000000004">
      <c r="A251">
        <v>663</v>
      </c>
      <c r="B251" s="1" t="s">
        <v>1077</v>
      </c>
      <c r="C251">
        <v>0.97777777777777697</v>
      </c>
      <c r="D251">
        <v>95.955056179775198</v>
      </c>
      <c r="E251">
        <v>64.606741573033702</v>
      </c>
      <c r="F251">
        <v>3.1900963775340601</v>
      </c>
      <c r="G251" s="6">
        <f>Table2[[#This Row],[Best Individual mean accuracy]]-Table2[[#This Row],[Benchmark mean accuracy]]</f>
        <v>-31.348314606741496</v>
      </c>
      <c r="H251" s="5" t="str">
        <f>IF(AND(Table2[[#This Row],[F value]]&lt;4.74,Table2[[#This Row],[Best Individual mean accuracy]]&gt;Table2[[#This Row],[Benchmark mean accuracy]]),"Yes","No")</f>
        <v>No</v>
      </c>
    </row>
    <row r="252" spans="1:8" x14ac:dyDescent="0.55000000000000004">
      <c r="A252">
        <v>663</v>
      </c>
      <c r="B252" s="1" t="s">
        <v>888</v>
      </c>
      <c r="C252">
        <v>0.97777777777777697</v>
      </c>
      <c r="D252">
        <v>95.168539325842701</v>
      </c>
      <c r="E252">
        <v>63.932584269662897</v>
      </c>
      <c r="F252">
        <v>2.8810782241014801</v>
      </c>
      <c r="G252" s="6">
        <f>Table2[[#This Row],[Best Individual mean accuracy]]-Table2[[#This Row],[Benchmark mean accuracy]]</f>
        <v>-31.235955056179805</v>
      </c>
      <c r="H252" s="5" t="str">
        <f>IF(AND(Table2[[#This Row],[F value]]&lt;4.74,Table2[[#This Row],[Best Individual mean accuracy]]&gt;Table2[[#This Row],[Benchmark mean accuracy]]),"Yes","No")</f>
        <v>No</v>
      </c>
    </row>
    <row r="253" spans="1:8" x14ac:dyDescent="0.55000000000000004">
      <c r="A253">
        <v>663</v>
      </c>
      <c r="B253" s="1" t="s">
        <v>1055</v>
      </c>
      <c r="C253">
        <v>0.97777777777777697</v>
      </c>
      <c r="D253">
        <v>96.629213483146003</v>
      </c>
      <c r="E253">
        <v>65.393258426966298</v>
      </c>
      <c r="F253">
        <v>2.4906367041198498</v>
      </c>
      <c r="G253" s="6">
        <f>Table2[[#This Row],[Best Individual mean accuracy]]-Table2[[#This Row],[Benchmark mean accuracy]]</f>
        <v>-31.235955056179705</v>
      </c>
      <c r="H253" s="5" t="str">
        <f>IF(AND(Table2[[#This Row],[F value]]&lt;4.74,Table2[[#This Row],[Best Individual mean accuracy]]&gt;Table2[[#This Row],[Benchmark mean accuracy]]),"Yes","No")</f>
        <v>No</v>
      </c>
    </row>
    <row r="254" spans="1:8" x14ac:dyDescent="0.55000000000000004">
      <c r="A254">
        <v>663</v>
      </c>
      <c r="B254" s="1" t="s">
        <v>1043</v>
      </c>
      <c r="C254">
        <v>0.97777777777777697</v>
      </c>
      <c r="D254">
        <v>95.280898876404393</v>
      </c>
      <c r="E254">
        <v>64.044943820224702</v>
      </c>
      <c r="F254">
        <v>5.9740437158469897</v>
      </c>
      <c r="G254" s="6">
        <f>Table2[[#This Row],[Best Individual mean accuracy]]-Table2[[#This Row],[Benchmark mean accuracy]]</f>
        <v>-31.235955056179691</v>
      </c>
      <c r="H254" s="5" t="str">
        <f>IF(AND(Table2[[#This Row],[F value]]&lt;4.74,Table2[[#This Row],[Best Individual mean accuracy]]&gt;Table2[[#This Row],[Benchmark mean accuracy]]),"Yes","No")</f>
        <v>No</v>
      </c>
    </row>
    <row r="255" spans="1:8" x14ac:dyDescent="0.55000000000000004">
      <c r="A255">
        <v>663</v>
      </c>
      <c r="B255" s="1" t="s">
        <v>968</v>
      </c>
      <c r="C255">
        <v>0.97777777777777697</v>
      </c>
      <c r="D255">
        <v>97.078651685393197</v>
      </c>
      <c r="E255">
        <v>66.179775280898795</v>
      </c>
      <c r="F255">
        <v>6.4262406526172597</v>
      </c>
      <c r="G255" s="6">
        <f>Table2[[#This Row],[Best Individual mean accuracy]]-Table2[[#This Row],[Benchmark mean accuracy]]</f>
        <v>-30.898876404494402</v>
      </c>
      <c r="H255" s="5" t="str">
        <f>IF(AND(Table2[[#This Row],[F value]]&lt;4.74,Table2[[#This Row],[Best Individual mean accuracy]]&gt;Table2[[#This Row],[Benchmark mean accuracy]]),"Yes","No")</f>
        <v>No</v>
      </c>
    </row>
    <row r="256" spans="1:8" x14ac:dyDescent="0.55000000000000004">
      <c r="A256">
        <v>663</v>
      </c>
      <c r="B256" s="1" t="s">
        <v>1093</v>
      </c>
      <c r="C256">
        <v>0.97777777777777697</v>
      </c>
      <c r="D256">
        <v>96.966292134831406</v>
      </c>
      <c r="E256">
        <v>66.067415730337004</v>
      </c>
      <c r="F256">
        <v>85.030075187969999</v>
      </c>
      <c r="G256" s="6">
        <f>Table2[[#This Row],[Best Individual mean accuracy]]-Table2[[#This Row],[Benchmark mean accuracy]]</f>
        <v>-30.898876404494402</v>
      </c>
      <c r="H256" s="5" t="str">
        <f>IF(AND(Table2[[#This Row],[F value]]&lt;4.74,Table2[[#This Row],[Best Individual mean accuracy]]&gt;Table2[[#This Row],[Benchmark mean accuracy]]),"Yes","No")</f>
        <v>No</v>
      </c>
    </row>
    <row r="257" spans="1:8" x14ac:dyDescent="0.55000000000000004">
      <c r="A257">
        <v>663</v>
      </c>
      <c r="B257" s="1" t="s">
        <v>1080</v>
      </c>
      <c r="C257">
        <v>0.97777777777777697</v>
      </c>
      <c r="D257">
        <v>95.842696629213407</v>
      </c>
      <c r="E257">
        <v>64.943820224719104</v>
      </c>
      <c r="F257">
        <v>3.0814127506734499</v>
      </c>
      <c r="G257" s="6">
        <f>Table2[[#This Row],[Best Individual mean accuracy]]-Table2[[#This Row],[Benchmark mean accuracy]]</f>
        <v>-30.898876404494303</v>
      </c>
      <c r="H257" s="5" t="str">
        <f>IF(AND(Table2[[#This Row],[F value]]&lt;4.74,Table2[[#This Row],[Best Individual mean accuracy]]&gt;Table2[[#This Row],[Benchmark mean accuracy]]),"Yes","No")</f>
        <v>No</v>
      </c>
    </row>
    <row r="258" spans="1:8" x14ac:dyDescent="0.55000000000000004">
      <c r="A258">
        <v>663</v>
      </c>
      <c r="B258" s="1" t="s">
        <v>885</v>
      </c>
      <c r="C258">
        <v>0.97777777777777697</v>
      </c>
      <c r="D258">
        <v>95.280898876404393</v>
      </c>
      <c r="E258">
        <v>64.382022471910105</v>
      </c>
      <c r="F258">
        <v>4.0195777351247504</v>
      </c>
      <c r="G258" s="6">
        <f>Table2[[#This Row],[Best Individual mean accuracy]]-Table2[[#This Row],[Benchmark mean accuracy]]</f>
        <v>-30.898876404494288</v>
      </c>
      <c r="H258" s="5" t="str">
        <f>IF(AND(Table2[[#This Row],[F value]]&lt;4.74,Table2[[#This Row],[Best Individual mean accuracy]]&gt;Table2[[#This Row],[Benchmark mean accuracy]]),"Yes","No")</f>
        <v>No</v>
      </c>
    </row>
    <row r="259" spans="1:8" x14ac:dyDescent="0.55000000000000004">
      <c r="A259">
        <v>663</v>
      </c>
      <c r="B259" s="1" t="s">
        <v>867</v>
      </c>
      <c r="C259">
        <v>0.97777777777777697</v>
      </c>
      <c r="D259">
        <v>96.404494382022406</v>
      </c>
      <c r="E259">
        <v>65.617977528089796</v>
      </c>
      <c r="F259">
        <v>5.73431734317343</v>
      </c>
      <c r="G259" s="6">
        <f>Table2[[#This Row],[Best Individual mean accuracy]]-Table2[[#This Row],[Benchmark mean accuracy]]</f>
        <v>-30.786516853932611</v>
      </c>
      <c r="H259" s="5" t="str">
        <f>IF(AND(Table2[[#This Row],[F value]]&lt;4.74,Table2[[#This Row],[Best Individual mean accuracy]]&gt;Table2[[#This Row],[Benchmark mean accuracy]]),"Yes","No")</f>
        <v>No</v>
      </c>
    </row>
    <row r="260" spans="1:8" x14ac:dyDescent="0.55000000000000004">
      <c r="A260">
        <v>175</v>
      </c>
      <c r="B260" s="1" t="s">
        <v>773</v>
      </c>
      <c r="C260">
        <v>0.91111111111111098</v>
      </c>
      <c r="D260">
        <v>95.955056179775198</v>
      </c>
      <c r="E260">
        <v>65.168539325842602</v>
      </c>
      <c r="F260">
        <v>2.65287479849543</v>
      </c>
      <c r="G260" s="6">
        <f>Table2[[#This Row],[Best Individual mean accuracy]]-Table2[[#This Row],[Benchmark mean accuracy]]</f>
        <v>-30.786516853932596</v>
      </c>
      <c r="H260" t="str">
        <f>IF(AND(Table2[[#This Row],[F value]]&lt;4.74,Table2[[#This Row],[Best Individual mean accuracy]]&gt;Table2[[#This Row],[Benchmark mean accuracy]]),"Yes","No")</f>
        <v>No</v>
      </c>
    </row>
    <row r="261" spans="1:8" x14ac:dyDescent="0.55000000000000004">
      <c r="A261">
        <v>663</v>
      </c>
      <c r="B261" s="1" t="s">
        <v>997</v>
      </c>
      <c r="C261">
        <v>0.97777777777777697</v>
      </c>
      <c r="D261">
        <v>95.955056179775298</v>
      </c>
      <c r="E261">
        <v>65.168539325842701</v>
      </c>
      <c r="F261">
        <v>3.7956204379562002</v>
      </c>
      <c r="G261" s="6">
        <f>Table2[[#This Row],[Best Individual mean accuracy]]-Table2[[#This Row],[Benchmark mean accuracy]]</f>
        <v>-30.786516853932596</v>
      </c>
      <c r="H261" s="5" t="str">
        <f>IF(AND(Table2[[#This Row],[F value]]&lt;4.74,Table2[[#This Row],[Best Individual mean accuracy]]&gt;Table2[[#This Row],[Benchmark mean accuracy]]),"Yes","No")</f>
        <v>No</v>
      </c>
    </row>
    <row r="262" spans="1:8" x14ac:dyDescent="0.55000000000000004">
      <c r="A262">
        <v>10</v>
      </c>
      <c r="B262" s="1" t="s">
        <v>707</v>
      </c>
      <c r="C262">
        <v>1</v>
      </c>
      <c r="D262">
        <v>95.505617977528004</v>
      </c>
      <c r="E262">
        <v>64.719101123595493</v>
      </c>
      <c r="F262">
        <v>2.8563474387527799</v>
      </c>
      <c r="G262" s="6">
        <f>Table2[[#This Row],[Best Individual mean accuracy]]-Table2[[#This Row],[Benchmark mean accuracy]]</f>
        <v>-30.786516853932511</v>
      </c>
      <c r="H262" t="str">
        <f>IF(AND(Table2[[#This Row],[F value]]&lt;4.74,Table2[[#This Row],[Best Individual mean accuracy]]&gt;Table2[[#This Row],[Benchmark mean accuracy]]),"Yes","No")</f>
        <v>No</v>
      </c>
    </row>
    <row r="263" spans="1:8" x14ac:dyDescent="0.55000000000000004">
      <c r="A263">
        <v>663</v>
      </c>
      <c r="B263" s="1" t="s">
        <v>896</v>
      </c>
      <c r="C263">
        <v>0.97777777777777697</v>
      </c>
      <c r="D263">
        <v>94.943820224719005</v>
      </c>
      <c r="E263">
        <v>64.157303370786494</v>
      </c>
      <c r="F263">
        <v>11.853107344632701</v>
      </c>
      <c r="G263" s="6">
        <f>Table2[[#This Row],[Best Individual mean accuracy]]-Table2[[#This Row],[Benchmark mean accuracy]]</f>
        <v>-30.786516853932511</v>
      </c>
      <c r="H263" s="5" t="str">
        <f>IF(AND(Table2[[#This Row],[F value]]&lt;4.74,Table2[[#This Row],[Best Individual mean accuracy]]&gt;Table2[[#This Row],[Benchmark mean accuracy]]),"Yes","No")</f>
        <v>No</v>
      </c>
    </row>
    <row r="264" spans="1:8" x14ac:dyDescent="0.55000000000000004">
      <c r="A264">
        <v>663</v>
      </c>
      <c r="B264" s="1" t="s">
        <v>859</v>
      </c>
      <c r="C264">
        <v>0.97777777777777697</v>
      </c>
      <c r="D264">
        <v>97.078651685393197</v>
      </c>
      <c r="E264">
        <v>66.404494382022406</v>
      </c>
      <c r="F264">
        <v>7.8419150858175204</v>
      </c>
      <c r="G264" s="6">
        <f>Table2[[#This Row],[Best Individual mean accuracy]]-Table2[[#This Row],[Benchmark mean accuracy]]</f>
        <v>-30.674157303370791</v>
      </c>
      <c r="H264" s="5" t="str">
        <f>IF(AND(Table2[[#This Row],[F value]]&lt;4.74,Table2[[#This Row],[Best Individual mean accuracy]]&gt;Table2[[#This Row],[Benchmark mean accuracy]]),"Yes","No")</f>
        <v>No</v>
      </c>
    </row>
    <row r="265" spans="1:8" x14ac:dyDescent="0.55000000000000004">
      <c r="A265">
        <v>663</v>
      </c>
      <c r="B265" s="1" t="s">
        <v>860</v>
      </c>
      <c r="C265">
        <v>0.97777777777777697</v>
      </c>
      <c r="D265">
        <v>95.730337078651701</v>
      </c>
      <c r="E265">
        <v>65.168539325842701</v>
      </c>
      <c r="F265">
        <v>7.7989864864864797</v>
      </c>
      <c r="G265" s="6">
        <f>Table2[[#This Row],[Best Individual mean accuracy]]-Table2[[#This Row],[Benchmark mean accuracy]]</f>
        <v>-30.561797752808999</v>
      </c>
      <c r="H265" s="5" t="str">
        <f>IF(AND(Table2[[#This Row],[F value]]&lt;4.74,Table2[[#This Row],[Best Individual mean accuracy]]&gt;Table2[[#This Row],[Benchmark mean accuracy]]),"Yes","No")</f>
        <v>No</v>
      </c>
    </row>
    <row r="266" spans="1:8" x14ac:dyDescent="0.55000000000000004">
      <c r="A266">
        <v>663</v>
      </c>
      <c r="B266" s="1" t="s">
        <v>983</v>
      </c>
      <c r="C266">
        <v>0.97777777777777697</v>
      </c>
      <c r="D266">
        <v>95.393258426966298</v>
      </c>
      <c r="E266">
        <v>64.831460674157299</v>
      </c>
      <c r="F266">
        <v>4.7692307692307701</v>
      </c>
      <c r="G266" s="6">
        <f>Table2[[#This Row],[Best Individual mean accuracy]]-Table2[[#This Row],[Benchmark mean accuracy]]</f>
        <v>-30.561797752808999</v>
      </c>
      <c r="H266" s="5" t="str">
        <f>IF(AND(Table2[[#This Row],[F value]]&lt;4.74,Table2[[#This Row],[Best Individual mean accuracy]]&gt;Table2[[#This Row],[Benchmark mean accuracy]]),"Yes","No")</f>
        <v>No</v>
      </c>
    </row>
    <row r="267" spans="1:8" x14ac:dyDescent="0.55000000000000004">
      <c r="A267">
        <v>663</v>
      </c>
      <c r="B267" s="1" t="s">
        <v>1028</v>
      </c>
      <c r="C267">
        <v>0.97777777777777697</v>
      </c>
      <c r="D267">
        <v>96.516853932584198</v>
      </c>
      <c r="E267">
        <v>65.955056179775198</v>
      </c>
      <c r="F267">
        <v>2.9469026548672499</v>
      </c>
      <c r="G267" s="6">
        <f>Table2[[#This Row],[Best Individual mean accuracy]]-Table2[[#This Row],[Benchmark mean accuracy]]</f>
        <v>-30.561797752808999</v>
      </c>
      <c r="H267" s="5" t="str">
        <f>IF(AND(Table2[[#This Row],[F value]]&lt;4.74,Table2[[#This Row],[Best Individual mean accuracy]]&gt;Table2[[#This Row],[Benchmark mean accuracy]]),"Yes","No")</f>
        <v>No</v>
      </c>
    </row>
    <row r="268" spans="1:8" x14ac:dyDescent="0.55000000000000004">
      <c r="A268">
        <v>663</v>
      </c>
      <c r="B268" s="1" t="s">
        <v>1105</v>
      </c>
      <c r="C268">
        <v>0.97777777777777697</v>
      </c>
      <c r="D268">
        <v>97.528089887640405</v>
      </c>
      <c r="E268">
        <v>66.966292134831406</v>
      </c>
      <c r="F268">
        <v>1.9341021416803901</v>
      </c>
      <c r="G268" s="6">
        <f>Table2[[#This Row],[Best Individual mean accuracy]]-Table2[[#This Row],[Benchmark mean accuracy]]</f>
        <v>-30.561797752808999</v>
      </c>
      <c r="H268" s="5" t="str">
        <f>IF(AND(Table2[[#This Row],[F value]]&lt;4.74,Table2[[#This Row],[Best Individual mean accuracy]]&gt;Table2[[#This Row],[Benchmark mean accuracy]]),"Yes","No")</f>
        <v>No</v>
      </c>
    </row>
    <row r="269" spans="1:8" x14ac:dyDescent="0.55000000000000004">
      <c r="A269">
        <v>663</v>
      </c>
      <c r="B269" s="1" t="s">
        <v>1058</v>
      </c>
      <c r="C269">
        <v>0.97777777777777697</v>
      </c>
      <c r="D269">
        <v>94.943820224719104</v>
      </c>
      <c r="E269">
        <v>64.494382022471896</v>
      </c>
      <c r="F269">
        <v>5.8118694362017704</v>
      </c>
      <c r="G269" s="6">
        <f>Table2[[#This Row],[Best Individual mean accuracy]]-Table2[[#This Row],[Benchmark mean accuracy]]</f>
        <v>-30.449438202247208</v>
      </c>
      <c r="H269" s="5" t="str">
        <f>IF(AND(Table2[[#This Row],[F value]]&lt;4.74,Table2[[#This Row],[Best Individual mean accuracy]]&gt;Table2[[#This Row],[Benchmark mean accuracy]]),"Yes","No")</f>
        <v>No</v>
      </c>
    </row>
    <row r="270" spans="1:8" x14ac:dyDescent="0.55000000000000004">
      <c r="A270">
        <v>663</v>
      </c>
      <c r="B270" s="1" t="s">
        <v>1113</v>
      </c>
      <c r="C270">
        <v>0.97777777777777697</v>
      </c>
      <c r="D270">
        <v>95.505617977528104</v>
      </c>
      <c r="E270">
        <v>65.056179775280896</v>
      </c>
      <c r="F270">
        <v>2.8068635275339102</v>
      </c>
      <c r="G270" s="6">
        <f>Table2[[#This Row],[Best Individual mean accuracy]]-Table2[[#This Row],[Benchmark mean accuracy]]</f>
        <v>-30.449438202247208</v>
      </c>
      <c r="H270" s="5" t="str">
        <f>IF(AND(Table2[[#This Row],[F value]]&lt;4.74,Table2[[#This Row],[Best Individual mean accuracy]]&gt;Table2[[#This Row],[Benchmark mean accuracy]]),"Yes","No")</f>
        <v>No</v>
      </c>
    </row>
    <row r="271" spans="1:8" x14ac:dyDescent="0.55000000000000004">
      <c r="A271">
        <v>663</v>
      </c>
      <c r="B271" s="1" t="s">
        <v>1027</v>
      </c>
      <c r="C271">
        <v>0.97777777777777697</v>
      </c>
      <c r="D271">
        <v>96.516853932584198</v>
      </c>
      <c r="E271">
        <v>66.067415730337004</v>
      </c>
      <c r="F271">
        <v>2.5538733282866501</v>
      </c>
      <c r="G271" s="6">
        <f>Table2[[#This Row],[Best Individual mean accuracy]]-Table2[[#This Row],[Benchmark mean accuracy]]</f>
        <v>-30.449438202247194</v>
      </c>
      <c r="H271" s="5" t="str">
        <f>IF(AND(Table2[[#This Row],[F value]]&lt;4.74,Table2[[#This Row],[Best Individual mean accuracy]]&gt;Table2[[#This Row],[Benchmark mean accuracy]]),"Yes","No")</f>
        <v>No</v>
      </c>
    </row>
    <row r="272" spans="1:8" x14ac:dyDescent="0.55000000000000004">
      <c r="A272">
        <v>663</v>
      </c>
      <c r="B272" s="1" t="s">
        <v>987</v>
      </c>
      <c r="C272">
        <v>0.97777777777777697</v>
      </c>
      <c r="D272">
        <v>95.842696629213407</v>
      </c>
      <c r="E272">
        <v>65.505617977528004</v>
      </c>
      <c r="F272">
        <v>3.3634510869565202</v>
      </c>
      <c r="G272" s="6">
        <f>Table2[[#This Row],[Best Individual mean accuracy]]-Table2[[#This Row],[Benchmark mean accuracy]]</f>
        <v>-30.337078651685403</v>
      </c>
      <c r="H272" s="5" t="str">
        <f>IF(AND(Table2[[#This Row],[F value]]&lt;4.74,Table2[[#This Row],[Best Individual mean accuracy]]&gt;Table2[[#This Row],[Benchmark mean accuracy]]),"Yes","No")</f>
        <v>No</v>
      </c>
    </row>
    <row r="273" spans="1:8" x14ac:dyDescent="0.55000000000000004">
      <c r="A273">
        <v>663</v>
      </c>
      <c r="B273" s="1" t="s">
        <v>1038</v>
      </c>
      <c r="C273">
        <v>0.97777777777777697</v>
      </c>
      <c r="D273">
        <v>96.404494382022406</v>
      </c>
      <c r="E273">
        <v>66.067415730337004</v>
      </c>
      <c r="F273">
        <v>4.2206959706959699</v>
      </c>
      <c r="G273" s="6">
        <f>Table2[[#This Row],[Best Individual mean accuracy]]-Table2[[#This Row],[Benchmark mean accuracy]]</f>
        <v>-30.337078651685403</v>
      </c>
      <c r="H273" s="5" t="str">
        <f>IF(AND(Table2[[#This Row],[F value]]&lt;4.74,Table2[[#This Row],[Best Individual mean accuracy]]&gt;Table2[[#This Row],[Benchmark mean accuracy]]),"Yes","No")</f>
        <v>No</v>
      </c>
    </row>
    <row r="274" spans="1:8" x14ac:dyDescent="0.55000000000000004">
      <c r="A274">
        <v>663</v>
      </c>
      <c r="B274" s="1" t="s">
        <v>880</v>
      </c>
      <c r="C274">
        <v>0.97777777777777697</v>
      </c>
      <c r="D274">
        <v>95.280898876404393</v>
      </c>
      <c r="E274">
        <v>64.943820224719104</v>
      </c>
      <c r="F274">
        <v>7.7469244288224903</v>
      </c>
      <c r="G274" s="6">
        <f>Table2[[#This Row],[Best Individual mean accuracy]]-Table2[[#This Row],[Benchmark mean accuracy]]</f>
        <v>-30.337078651685289</v>
      </c>
      <c r="H274" s="5" t="str">
        <f>IF(AND(Table2[[#This Row],[F value]]&lt;4.74,Table2[[#This Row],[Best Individual mean accuracy]]&gt;Table2[[#This Row],[Benchmark mean accuracy]]),"Yes","No")</f>
        <v>No</v>
      </c>
    </row>
    <row r="275" spans="1:8" x14ac:dyDescent="0.55000000000000004">
      <c r="A275">
        <v>663</v>
      </c>
      <c r="B275" s="1" t="s">
        <v>904</v>
      </c>
      <c r="C275">
        <v>0.97777777777777697</v>
      </c>
      <c r="D275">
        <v>96.292134831460601</v>
      </c>
      <c r="E275">
        <v>66.067415730337004</v>
      </c>
      <c r="F275">
        <v>4.7617866004962703</v>
      </c>
      <c r="G275" s="6">
        <f>Table2[[#This Row],[Best Individual mean accuracy]]-Table2[[#This Row],[Benchmark mean accuracy]]</f>
        <v>-30.224719101123597</v>
      </c>
      <c r="H275" s="5" t="str">
        <f>IF(AND(Table2[[#This Row],[F value]]&lt;4.74,Table2[[#This Row],[Best Individual mean accuracy]]&gt;Table2[[#This Row],[Benchmark mean accuracy]]),"Yes","No")</f>
        <v>No</v>
      </c>
    </row>
    <row r="276" spans="1:8" x14ac:dyDescent="0.55000000000000004">
      <c r="A276">
        <v>175</v>
      </c>
      <c r="B276" s="1" t="s">
        <v>712</v>
      </c>
      <c r="C276">
        <v>0.91111111111111098</v>
      </c>
      <c r="D276">
        <v>95.617977528089895</v>
      </c>
      <c r="E276">
        <v>65.505617977528004</v>
      </c>
      <c r="F276">
        <v>5.3019323671497496</v>
      </c>
      <c r="G276" s="6">
        <f>Table2[[#This Row],[Best Individual mean accuracy]]-Table2[[#This Row],[Benchmark mean accuracy]]</f>
        <v>-30.112359550561891</v>
      </c>
      <c r="H276" t="str">
        <f>IF(AND(Table2[[#This Row],[F value]]&lt;4.74,Table2[[#This Row],[Best Individual mean accuracy]]&gt;Table2[[#This Row],[Benchmark mean accuracy]]),"Yes","No")</f>
        <v>No</v>
      </c>
    </row>
    <row r="277" spans="1:8" x14ac:dyDescent="0.55000000000000004">
      <c r="A277">
        <v>663</v>
      </c>
      <c r="B277" s="1" t="s">
        <v>957</v>
      </c>
      <c r="C277">
        <v>0.97777777777777697</v>
      </c>
      <c r="D277">
        <v>96.292134831460601</v>
      </c>
      <c r="E277">
        <v>66.179775280898795</v>
      </c>
      <c r="F277">
        <v>35.661538461538399</v>
      </c>
      <c r="G277" s="6">
        <f>Table2[[#This Row],[Best Individual mean accuracy]]-Table2[[#This Row],[Benchmark mean accuracy]]</f>
        <v>-30.112359550561806</v>
      </c>
      <c r="H277" s="5" t="str">
        <f>IF(AND(Table2[[#This Row],[F value]]&lt;4.74,Table2[[#This Row],[Best Individual mean accuracy]]&gt;Table2[[#This Row],[Benchmark mean accuracy]]),"Yes","No")</f>
        <v>No</v>
      </c>
    </row>
    <row r="278" spans="1:8" x14ac:dyDescent="0.55000000000000004">
      <c r="A278">
        <v>663</v>
      </c>
      <c r="B278" s="1" t="s">
        <v>995</v>
      </c>
      <c r="C278">
        <v>0.97777777777777697</v>
      </c>
      <c r="D278">
        <v>95.168539325842701</v>
      </c>
      <c r="E278">
        <v>65.056179775280896</v>
      </c>
      <c r="F278">
        <v>2.8661417322834599</v>
      </c>
      <c r="G278" s="6">
        <f>Table2[[#This Row],[Best Individual mean accuracy]]-Table2[[#This Row],[Benchmark mean accuracy]]</f>
        <v>-30.112359550561806</v>
      </c>
      <c r="H278" s="5" t="str">
        <f>IF(AND(Table2[[#This Row],[F value]]&lt;4.74,Table2[[#This Row],[Best Individual mean accuracy]]&gt;Table2[[#This Row],[Benchmark mean accuracy]]),"Yes","No")</f>
        <v>No</v>
      </c>
    </row>
    <row r="279" spans="1:8" x14ac:dyDescent="0.55000000000000004">
      <c r="A279">
        <v>663</v>
      </c>
      <c r="B279" s="1" t="s">
        <v>1088</v>
      </c>
      <c r="C279">
        <v>0.97777777777777697</v>
      </c>
      <c r="D279">
        <v>95.730337078651601</v>
      </c>
      <c r="E279">
        <v>65.617977528089796</v>
      </c>
      <c r="F279">
        <v>3.1434398368456802</v>
      </c>
      <c r="G279" s="6">
        <f>Table2[[#This Row],[Best Individual mean accuracy]]-Table2[[#This Row],[Benchmark mean accuracy]]</f>
        <v>-30.112359550561806</v>
      </c>
      <c r="H279" s="5" t="str">
        <f>IF(AND(Table2[[#This Row],[F value]]&lt;4.74,Table2[[#This Row],[Best Individual mean accuracy]]&gt;Table2[[#This Row],[Benchmark mean accuracy]]),"Yes","No")</f>
        <v>No</v>
      </c>
    </row>
    <row r="280" spans="1:8" x14ac:dyDescent="0.55000000000000004">
      <c r="A280">
        <v>663</v>
      </c>
      <c r="B280" s="1" t="s">
        <v>981</v>
      </c>
      <c r="C280">
        <v>0.97777777777777697</v>
      </c>
      <c r="D280">
        <v>95.280898876404393</v>
      </c>
      <c r="E280">
        <v>65.168539325842701</v>
      </c>
      <c r="F280">
        <v>8.4599686028257395</v>
      </c>
      <c r="G280" s="6">
        <f>Table2[[#This Row],[Best Individual mean accuracy]]-Table2[[#This Row],[Benchmark mean accuracy]]</f>
        <v>-30.112359550561692</v>
      </c>
      <c r="H280" s="5" t="str">
        <f>IF(AND(Table2[[#This Row],[F value]]&lt;4.74,Table2[[#This Row],[Best Individual mean accuracy]]&gt;Table2[[#This Row],[Benchmark mean accuracy]]),"Yes","No")</f>
        <v>No</v>
      </c>
    </row>
    <row r="281" spans="1:8" x14ac:dyDescent="0.55000000000000004">
      <c r="A281">
        <v>175</v>
      </c>
      <c r="B281" s="1" t="s">
        <v>725</v>
      </c>
      <c r="C281">
        <v>0.91111111111111098</v>
      </c>
      <c r="D281">
        <v>95.730337078651601</v>
      </c>
      <c r="E281">
        <v>65.730337078651601</v>
      </c>
      <c r="F281">
        <v>4.2723658051689801</v>
      </c>
      <c r="G281" s="6">
        <f>Table2[[#This Row],[Best Individual mean accuracy]]-Table2[[#This Row],[Benchmark mean accuracy]]</f>
        <v>-30</v>
      </c>
      <c r="H281" t="str">
        <f>IF(AND(Table2[[#This Row],[F value]]&lt;4.74,Table2[[#This Row],[Best Individual mean accuracy]]&gt;Table2[[#This Row],[Benchmark mean accuracy]]),"Yes","No")</f>
        <v>No</v>
      </c>
    </row>
    <row r="282" spans="1:8" x14ac:dyDescent="0.55000000000000004">
      <c r="A282">
        <v>175</v>
      </c>
      <c r="B282" s="1" t="s">
        <v>769</v>
      </c>
      <c r="C282">
        <v>0.91111111111111098</v>
      </c>
      <c r="D282">
        <v>96.404494382022406</v>
      </c>
      <c r="E282">
        <v>66.404494382022406</v>
      </c>
      <c r="F282">
        <v>3.34563229265216</v>
      </c>
      <c r="G282" s="6">
        <f>Table2[[#This Row],[Best Individual mean accuracy]]-Table2[[#This Row],[Benchmark mean accuracy]]</f>
        <v>-30</v>
      </c>
      <c r="H282" t="str">
        <f>IF(AND(Table2[[#This Row],[F value]]&lt;4.74,Table2[[#This Row],[Best Individual mean accuracy]]&gt;Table2[[#This Row],[Benchmark mean accuracy]]),"Yes","No")</f>
        <v>No</v>
      </c>
    </row>
    <row r="283" spans="1:8" x14ac:dyDescent="0.55000000000000004">
      <c r="A283">
        <v>663</v>
      </c>
      <c r="B283" s="1" t="s">
        <v>1052</v>
      </c>
      <c r="C283">
        <v>0.97777777777777697</v>
      </c>
      <c r="D283">
        <v>95.730337078651601</v>
      </c>
      <c r="E283">
        <v>65.730337078651601</v>
      </c>
      <c r="F283">
        <v>3.9215236346948101</v>
      </c>
      <c r="G283" s="6">
        <f>Table2[[#This Row],[Best Individual mean accuracy]]-Table2[[#This Row],[Benchmark mean accuracy]]</f>
        <v>-30</v>
      </c>
      <c r="H283" s="5" t="str">
        <f>IF(AND(Table2[[#This Row],[F value]]&lt;4.74,Table2[[#This Row],[Best Individual mean accuracy]]&gt;Table2[[#This Row],[Benchmark mean accuracy]]),"Yes","No")</f>
        <v>No</v>
      </c>
    </row>
    <row r="284" spans="1:8" x14ac:dyDescent="0.55000000000000004">
      <c r="A284">
        <v>663</v>
      </c>
      <c r="B284" s="1" t="s">
        <v>1116</v>
      </c>
      <c r="C284">
        <v>0.97777777777777697</v>
      </c>
      <c r="D284">
        <v>96.516853932584198</v>
      </c>
      <c r="E284">
        <v>66.516853932584198</v>
      </c>
      <c r="F284">
        <v>2.0705244122965598</v>
      </c>
      <c r="G284" s="6">
        <f>Table2[[#This Row],[Best Individual mean accuracy]]-Table2[[#This Row],[Benchmark mean accuracy]]</f>
        <v>-30</v>
      </c>
      <c r="H284" s="5" t="str">
        <f>IF(AND(Table2[[#This Row],[F value]]&lt;4.74,Table2[[#This Row],[Best Individual mean accuracy]]&gt;Table2[[#This Row],[Benchmark mean accuracy]]),"Yes","No")</f>
        <v>No</v>
      </c>
    </row>
    <row r="285" spans="1:8" x14ac:dyDescent="0.55000000000000004">
      <c r="A285">
        <v>663</v>
      </c>
      <c r="B285" s="1" t="s">
        <v>969</v>
      </c>
      <c r="C285">
        <v>0.97777777777777697</v>
      </c>
      <c r="D285">
        <v>95.730337078651701</v>
      </c>
      <c r="E285">
        <v>65.842696629213407</v>
      </c>
      <c r="F285">
        <v>2.9189034837235801</v>
      </c>
      <c r="G285" s="6">
        <f>Table2[[#This Row],[Best Individual mean accuracy]]-Table2[[#This Row],[Benchmark mean accuracy]]</f>
        <v>-29.887640449438294</v>
      </c>
      <c r="H285" s="5" t="str">
        <f>IF(AND(Table2[[#This Row],[F value]]&lt;4.74,Table2[[#This Row],[Best Individual mean accuracy]]&gt;Table2[[#This Row],[Benchmark mean accuracy]]),"Yes","No")</f>
        <v>No</v>
      </c>
    </row>
    <row r="286" spans="1:8" x14ac:dyDescent="0.55000000000000004">
      <c r="A286">
        <v>663</v>
      </c>
      <c r="B286" s="1" t="s">
        <v>901</v>
      </c>
      <c r="C286">
        <v>0.97777777777777697</v>
      </c>
      <c r="D286">
        <v>94.943820224719104</v>
      </c>
      <c r="E286">
        <v>65.056179775280896</v>
      </c>
      <c r="F286">
        <v>10.6299559471365</v>
      </c>
      <c r="G286" s="6">
        <f>Table2[[#This Row],[Best Individual mean accuracy]]-Table2[[#This Row],[Benchmark mean accuracy]]</f>
        <v>-29.887640449438209</v>
      </c>
      <c r="H286" s="5" t="str">
        <f>IF(AND(Table2[[#This Row],[F value]]&lt;4.74,Table2[[#This Row],[Best Individual mean accuracy]]&gt;Table2[[#This Row],[Benchmark mean accuracy]]),"Yes","No")</f>
        <v>No</v>
      </c>
    </row>
    <row r="287" spans="1:8" x14ac:dyDescent="0.55000000000000004">
      <c r="A287">
        <v>663</v>
      </c>
      <c r="B287" s="1" t="s">
        <v>955</v>
      </c>
      <c r="C287">
        <v>0.97777777777777697</v>
      </c>
      <c r="D287">
        <v>96.404494382022406</v>
      </c>
      <c r="E287">
        <v>66.516853932584198</v>
      </c>
      <c r="F287">
        <v>3.2858237547892699</v>
      </c>
      <c r="G287" s="6">
        <f>Table2[[#This Row],[Best Individual mean accuracy]]-Table2[[#This Row],[Benchmark mean accuracy]]</f>
        <v>-29.887640449438209</v>
      </c>
      <c r="H287" s="5" t="str">
        <f>IF(AND(Table2[[#This Row],[F value]]&lt;4.74,Table2[[#This Row],[Best Individual mean accuracy]]&gt;Table2[[#This Row],[Benchmark mean accuracy]]),"Yes","No")</f>
        <v>No</v>
      </c>
    </row>
    <row r="288" spans="1:8" x14ac:dyDescent="0.55000000000000004">
      <c r="A288">
        <v>663</v>
      </c>
      <c r="B288" s="1" t="s">
        <v>965</v>
      </c>
      <c r="C288">
        <v>0.97777777777777697</v>
      </c>
      <c r="D288">
        <v>96.179775280898795</v>
      </c>
      <c r="E288">
        <v>66.292134831460601</v>
      </c>
      <c r="F288">
        <v>3.40787801778907</v>
      </c>
      <c r="G288" s="6">
        <f>Table2[[#This Row],[Best Individual mean accuracy]]-Table2[[#This Row],[Benchmark mean accuracy]]</f>
        <v>-29.887640449438194</v>
      </c>
      <c r="H288" s="5" t="str">
        <f>IF(AND(Table2[[#This Row],[F value]]&lt;4.74,Table2[[#This Row],[Best Individual mean accuracy]]&gt;Table2[[#This Row],[Benchmark mean accuracy]]),"Yes","No")</f>
        <v>No</v>
      </c>
    </row>
    <row r="289" spans="1:8" x14ac:dyDescent="0.55000000000000004">
      <c r="A289">
        <v>175</v>
      </c>
      <c r="B289" s="1" t="s">
        <v>793</v>
      </c>
      <c r="C289">
        <v>0.91111111111111098</v>
      </c>
      <c r="D289">
        <v>96.067415730337004</v>
      </c>
      <c r="E289">
        <v>66.292134831460601</v>
      </c>
      <c r="F289">
        <v>12.8135860979462</v>
      </c>
      <c r="G289" s="6">
        <f>Table2[[#This Row],[Best Individual mean accuracy]]-Table2[[#This Row],[Benchmark mean accuracy]]</f>
        <v>-29.775280898876403</v>
      </c>
      <c r="H289" t="str">
        <f>IF(AND(Table2[[#This Row],[F value]]&lt;4.74,Table2[[#This Row],[Best Individual mean accuracy]]&gt;Table2[[#This Row],[Benchmark mean accuracy]]),"Yes","No")</f>
        <v>No</v>
      </c>
    </row>
    <row r="290" spans="1:8" x14ac:dyDescent="0.55000000000000004">
      <c r="A290">
        <v>574</v>
      </c>
      <c r="B290" s="1" t="s">
        <v>852</v>
      </c>
      <c r="C290">
        <v>0.73333333333333295</v>
      </c>
      <c r="D290">
        <v>97.078651685393197</v>
      </c>
      <c r="E290">
        <v>67.303370786516794</v>
      </c>
      <c r="F290">
        <v>3.57539844707805</v>
      </c>
      <c r="G290" s="6">
        <f>Table2[[#This Row],[Best Individual mean accuracy]]-Table2[[#This Row],[Benchmark mean accuracy]]</f>
        <v>-29.775280898876403</v>
      </c>
      <c r="H290" s="5" t="str">
        <f>IF(AND(Table2[[#This Row],[F value]]&lt;4.74,Table2[[#This Row],[Best Individual mean accuracy]]&gt;Table2[[#This Row],[Benchmark mean accuracy]]),"Yes","No")</f>
        <v>No</v>
      </c>
    </row>
    <row r="291" spans="1:8" x14ac:dyDescent="0.55000000000000004">
      <c r="A291">
        <v>663</v>
      </c>
      <c r="B291" s="1" t="s">
        <v>878</v>
      </c>
      <c r="C291">
        <v>0.97777777777777697</v>
      </c>
      <c r="D291">
        <v>95.842696629213407</v>
      </c>
      <c r="E291">
        <v>66.067415730337004</v>
      </c>
      <c r="F291">
        <v>7.7909433962264103</v>
      </c>
      <c r="G291" s="6">
        <f>Table2[[#This Row],[Best Individual mean accuracy]]-Table2[[#This Row],[Benchmark mean accuracy]]</f>
        <v>-29.775280898876403</v>
      </c>
      <c r="H291" s="5" t="str">
        <f>IF(AND(Table2[[#This Row],[F value]]&lt;4.74,Table2[[#This Row],[Best Individual mean accuracy]]&gt;Table2[[#This Row],[Benchmark mean accuracy]]),"Yes","No")</f>
        <v>No</v>
      </c>
    </row>
    <row r="292" spans="1:8" x14ac:dyDescent="0.55000000000000004">
      <c r="A292">
        <v>663</v>
      </c>
      <c r="B292" s="1" t="s">
        <v>982</v>
      </c>
      <c r="C292">
        <v>0.97777777777777697</v>
      </c>
      <c r="D292">
        <v>95.730337078651601</v>
      </c>
      <c r="E292">
        <v>65.955056179775198</v>
      </c>
      <c r="F292">
        <v>3.8715953307393001</v>
      </c>
      <c r="G292" s="6">
        <f>Table2[[#This Row],[Best Individual mean accuracy]]-Table2[[#This Row],[Benchmark mean accuracy]]</f>
        <v>-29.775280898876403</v>
      </c>
      <c r="H292" s="5" t="str">
        <f>IF(AND(Table2[[#This Row],[F value]]&lt;4.74,Table2[[#This Row],[Best Individual mean accuracy]]&gt;Table2[[#This Row],[Benchmark mean accuracy]]),"Yes","No")</f>
        <v>No</v>
      </c>
    </row>
    <row r="293" spans="1:8" x14ac:dyDescent="0.55000000000000004">
      <c r="A293">
        <v>175</v>
      </c>
      <c r="B293" s="1" t="s">
        <v>765</v>
      </c>
      <c r="C293">
        <v>0.91111111111111098</v>
      </c>
      <c r="D293">
        <v>96.629213483146003</v>
      </c>
      <c r="E293">
        <v>66.966292134831406</v>
      </c>
      <c r="F293">
        <v>2.2775263951734499</v>
      </c>
      <c r="G293" s="6">
        <f>Table2[[#This Row],[Best Individual mean accuracy]]-Table2[[#This Row],[Benchmark mean accuracy]]</f>
        <v>-29.662921348314597</v>
      </c>
      <c r="H293" t="str">
        <f>IF(AND(Table2[[#This Row],[F value]]&lt;4.74,Table2[[#This Row],[Best Individual mean accuracy]]&gt;Table2[[#This Row],[Benchmark mean accuracy]]),"Yes","No")</f>
        <v>No</v>
      </c>
    </row>
    <row r="294" spans="1:8" x14ac:dyDescent="0.55000000000000004">
      <c r="A294">
        <v>663</v>
      </c>
      <c r="B294" s="1" t="s">
        <v>862</v>
      </c>
      <c r="C294">
        <v>0.97777777777777697</v>
      </c>
      <c r="D294">
        <v>96.629213483146003</v>
      </c>
      <c r="E294">
        <v>66.966292134831406</v>
      </c>
      <c r="F294">
        <v>2.6048024012006001</v>
      </c>
      <c r="G294" s="6">
        <f>Table2[[#This Row],[Best Individual mean accuracy]]-Table2[[#This Row],[Benchmark mean accuracy]]</f>
        <v>-29.662921348314597</v>
      </c>
      <c r="H294" s="5" t="str">
        <f>IF(AND(Table2[[#This Row],[F value]]&lt;4.74,Table2[[#This Row],[Best Individual mean accuracy]]&gt;Table2[[#This Row],[Benchmark mean accuracy]]),"Yes","No")</f>
        <v>No</v>
      </c>
    </row>
    <row r="295" spans="1:8" x14ac:dyDescent="0.55000000000000004">
      <c r="A295">
        <v>663</v>
      </c>
      <c r="B295" s="1" t="s">
        <v>1030</v>
      </c>
      <c r="C295">
        <v>0.97777777777777697</v>
      </c>
      <c r="D295">
        <v>96.516853932584198</v>
      </c>
      <c r="E295">
        <v>66.8539325842696</v>
      </c>
      <c r="F295">
        <v>5.0360360360360303</v>
      </c>
      <c r="G295" s="6">
        <f>Table2[[#This Row],[Best Individual mean accuracy]]-Table2[[#This Row],[Benchmark mean accuracy]]</f>
        <v>-29.662921348314597</v>
      </c>
      <c r="H295" s="5" t="str">
        <f>IF(AND(Table2[[#This Row],[F value]]&lt;4.74,Table2[[#This Row],[Best Individual mean accuracy]]&gt;Table2[[#This Row],[Benchmark mean accuracy]]),"Yes","No")</f>
        <v>No</v>
      </c>
    </row>
    <row r="296" spans="1:8" x14ac:dyDescent="0.55000000000000004">
      <c r="A296">
        <v>663</v>
      </c>
      <c r="B296" s="1" t="s">
        <v>1042</v>
      </c>
      <c r="C296">
        <v>0.97777777777777697</v>
      </c>
      <c r="D296">
        <v>95.730337078651601</v>
      </c>
      <c r="E296">
        <v>66.067415730337004</v>
      </c>
      <c r="F296">
        <v>2.3469387755101998</v>
      </c>
      <c r="G296" s="6">
        <f>Table2[[#This Row],[Best Individual mean accuracy]]-Table2[[#This Row],[Benchmark mean accuracy]]</f>
        <v>-29.662921348314597</v>
      </c>
      <c r="H296" s="5" t="str">
        <f>IF(AND(Table2[[#This Row],[F value]]&lt;4.74,Table2[[#This Row],[Best Individual mean accuracy]]&gt;Table2[[#This Row],[Benchmark mean accuracy]]),"Yes","No")</f>
        <v>No</v>
      </c>
    </row>
    <row r="297" spans="1:8" x14ac:dyDescent="0.55000000000000004">
      <c r="A297">
        <v>663</v>
      </c>
      <c r="B297" s="1" t="s">
        <v>980</v>
      </c>
      <c r="C297">
        <v>0.97777777777777697</v>
      </c>
      <c r="D297">
        <v>95.505617977528104</v>
      </c>
      <c r="E297">
        <v>65.955056179775198</v>
      </c>
      <c r="F297">
        <v>2.3257142857142798</v>
      </c>
      <c r="G297" s="6">
        <f>Table2[[#This Row],[Best Individual mean accuracy]]-Table2[[#This Row],[Benchmark mean accuracy]]</f>
        <v>-29.550561797752906</v>
      </c>
      <c r="H297" s="5" t="str">
        <f>IF(AND(Table2[[#This Row],[F value]]&lt;4.74,Table2[[#This Row],[Best Individual mean accuracy]]&gt;Table2[[#This Row],[Benchmark mean accuracy]]),"Yes","No")</f>
        <v>No</v>
      </c>
    </row>
    <row r="298" spans="1:8" x14ac:dyDescent="0.55000000000000004">
      <c r="A298">
        <v>663</v>
      </c>
      <c r="B298" s="1" t="s">
        <v>879</v>
      </c>
      <c r="C298">
        <v>0.97777777777777697</v>
      </c>
      <c r="D298">
        <v>96.404494382022406</v>
      </c>
      <c r="E298">
        <v>66.8539325842696</v>
      </c>
      <c r="F298">
        <v>16.972789115646201</v>
      </c>
      <c r="G298" s="6">
        <f>Table2[[#This Row],[Best Individual mean accuracy]]-Table2[[#This Row],[Benchmark mean accuracy]]</f>
        <v>-29.550561797752806</v>
      </c>
      <c r="H298" s="5" t="str">
        <f>IF(AND(Table2[[#This Row],[F value]]&lt;4.74,Table2[[#This Row],[Best Individual mean accuracy]]&gt;Table2[[#This Row],[Benchmark mean accuracy]]),"Yes","No")</f>
        <v>No</v>
      </c>
    </row>
    <row r="299" spans="1:8" x14ac:dyDescent="0.55000000000000004">
      <c r="A299">
        <v>663</v>
      </c>
      <c r="B299" s="1" t="s">
        <v>945</v>
      </c>
      <c r="C299">
        <v>0.97777777777777697</v>
      </c>
      <c r="D299">
        <v>95.730337078651601</v>
      </c>
      <c r="E299">
        <v>66.179775280898795</v>
      </c>
      <c r="F299">
        <v>2.4644727000747899</v>
      </c>
      <c r="G299" s="6">
        <f>Table2[[#This Row],[Best Individual mean accuracy]]-Table2[[#This Row],[Benchmark mean accuracy]]</f>
        <v>-29.550561797752806</v>
      </c>
      <c r="H299" s="5" t="str">
        <f>IF(AND(Table2[[#This Row],[F value]]&lt;4.74,Table2[[#This Row],[Best Individual mean accuracy]]&gt;Table2[[#This Row],[Benchmark mean accuracy]]),"Yes","No")</f>
        <v>No</v>
      </c>
    </row>
    <row r="300" spans="1:8" x14ac:dyDescent="0.55000000000000004">
      <c r="A300">
        <v>663</v>
      </c>
      <c r="B300" s="1" t="s">
        <v>1024</v>
      </c>
      <c r="C300">
        <v>0.97777777777777697</v>
      </c>
      <c r="D300">
        <v>96.8539325842696</v>
      </c>
      <c r="E300">
        <v>67.303370786516794</v>
      </c>
      <c r="F300">
        <v>2.9731468531468499</v>
      </c>
      <c r="G300" s="6">
        <f>Table2[[#This Row],[Best Individual mean accuracy]]-Table2[[#This Row],[Benchmark mean accuracy]]</f>
        <v>-29.550561797752806</v>
      </c>
      <c r="H300" s="5" t="str">
        <f>IF(AND(Table2[[#This Row],[F value]]&lt;4.74,Table2[[#This Row],[Best Individual mean accuracy]]&gt;Table2[[#This Row],[Benchmark mean accuracy]]),"Yes","No")</f>
        <v>No</v>
      </c>
    </row>
    <row r="301" spans="1:8" x14ac:dyDescent="0.55000000000000004">
      <c r="A301">
        <v>663</v>
      </c>
      <c r="B301" s="1" t="s">
        <v>1034</v>
      </c>
      <c r="C301">
        <v>0.97777777777777697</v>
      </c>
      <c r="D301">
        <v>96.516853932584198</v>
      </c>
      <c r="E301">
        <v>66.966292134831406</v>
      </c>
      <c r="F301">
        <v>1.4402582005005899</v>
      </c>
      <c r="G301" s="6">
        <f>Table2[[#This Row],[Best Individual mean accuracy]]-Table2[[#This Row],[Benchmark mean accuracy]]</f>
        <v>-29.550561797752792</v>
      </c>
      <c r="H301" s="5" t="str">
        <f>IF(AND(Table2[[#This Row],[F value]]&lt;4.74,Table2[[#This Row],[Best Individual mean accuracy]]&gt;Table2[[#This Row],[Benchmark mean accuracy]]),"Yes","No")</f>
        <v>No</v>
      </c>
    </row>
    <row r="302" spans="1:8" x14ac:dyDescent="0.55000000000000004">
      <c r="A302">
        <v>663</v>
      </c>
      <c r="B302" s="1" t="s">
        <v>868</v>
      </c>
      <c r="C302">
        <v>0.97777777777777697</v>
      </c>
      <c r="D302">
        <v>95.730337078651601</v>
      </c>
      <c r="E302">
        <v>66.292134831460601</v>
      </c>
      <c r="F302">
        <v>9.2396313364055196</v>
      </c>
      <c r="G302" s="6">
        <f>Table2[[#This Row],[Best Individual mean accuracy]]-Table2[[#This Row],[Benchmark mean accuracy]]</f>
        <v>-29.438202247191001</v>
      </c>
      <c r="H302" s="5" t="str">
        <f>IF(AND(Table2[[#This Row],[F value]]&lt;4.74,Table2[[#This Row],[Best Individual mean accuracy]]&gt;Table2[[#This Row],[Benchmark mean accuracy]]),"Yes","No")</f>
        <v>No</v>
      </c>
    </row>
    <row r="303" spans="1:8" x14ac:dyDescent="0.55000000000000004">
      <c r="A303">
        <v>663</v>
      </c>
      <c r="B303" s="1" t="s">
        <v>1002</v>
      </c>
      <c r="C303">
        <v>0.97777777777777697</v>
      </c>
      <c r="D303">
        <v>96.292134831460601</v>
      </c>
      <c r="E303">
        <v>66.8539325842696</v>
      </c>
      <c r="F303">
        <v>13.5466237942122</v>
      </c>
      <c r="G303" s="6">
        <f>Table2[[#This Row],[Best Individual mean accuracy]]-Table2[[#This Row],[Benchmark mean accuracy]]</f>
        <v>-29.438202247191001</v>
      </c>
      <c r="H303" s="5" t="str">
        <f>IF(AND(Table2[[#This Row],[F value]]&lt;4.74,Table2[[#This Row],[Best Individual mean accuracy]]&gt;Table2[[#This Row],[Benchmark mean accuracy]]),"Yes","No")</f>
        <v>No</v>
      </c>
    </row>
    <row r="304" spans="1:8" x14ac:dyDescent="0.55000000000000004">
      <c r="A304">
        <v>663</v>
      </c>
      <c r="B304" s="1" t="s">
        <v>975</v>
      </c>
      <c r="C304">
        <v>0.97777777777777697</v>
      </c>
      <c r="D304">
        <v>96.292134831460601</v>
      </c>
      <c r="E304">
        <v>66.966292134831406</v>
      </c>
      <c r="F304">
        <v>3.5770244821092199</v>
      </c>
      <c r="G304" s="6">
        <f>Table2[[#This Row],[Best Individual mean accuracy]]-Table2[[#This Row],[Benchmark mean accuracy]]</f>
        <v>-29.325842696629195</v>
      </c>
      <c r="H304" s="5" t="str">
        <f>IF(AND(Table2[[#This Row],[F value]]&lt;4.74,Table2[[#This Row],[Best Individual mean accuracy]]&gt;Table2[[#This Row],[Benchmark mean accuracy]]),"Yes","No")</f>
        <v>No</v>
      </c>
    </row>
    <row r="305" spans="1:8" x14ac:dyDescent="0.55000000000000004">
      <c r="A305">
        <v>663</v>
      </c>
      <c r="B305" s="1" t="s">
        <v>984</v>
      </c>
      <c r="C305">
        <v>0.97777777777777697</v>
      </c>
      <c r="D305">
        <v>96.8539325842696</v>
      </c>
      <c r="E305">
        <v>67.528089887640405</v>
      </c>
      <c r="F305">
        <v>3.9613313754282902</v>
      </c>
      <c r="G305" s="6">
        <f>Table2[[#This Row],[Best Individual mean accuracy]]-Table2[[#This Row],[Benchmark mean accuracy]]</f>
        <v>-29.325842696629195</v>
      </c>
      <c r="H305" s="5" t="str">
        <f>IF(AND(Table2[[#This Row],[F value]]&lt;4.74,Table2[[#This Row],[Best Individual mean accuracy]]&gt;Table2[[#This Row],[Benchmark mean accuracy]]),"Yes","No")</f>
        <v>No</v>
      </c>
    </row>
    <row r="306" spans="1:8" x14ac:dyDescent="0.55000000000000004">
      <c r="A306">
        <v>663</v>
      </c>
      <c r="B306" s="1" t="s">
        <v>884</v>
      </c>
      <c r="C306">
        <v>0.97777777777777697</v>
      </c>
      <c r="D306">
        <v>95.730337078651701</v>
      </c>
      <c r="E306">
        <v>66.516853932584198</v>
      </c>
      <c r="F306">
        <v>2.7334167709637001</v>
      </c>
      <c r="G306" s="6">
        <f>Table2[[#This Row],[Best Individual mean accuracy]]-Table2[[#This Row],[Benchmark mean accuracy]]</f>
        <v>-29.213483146067503</v>
      </c>
      <c r="H306" s="5" t="str">
        <f>IF(AND(Table2[[#This Row],[F value]]&lt;4.74,Table2[[#This Row],[Best Individual mean accuracy]]&gt;Table2[[#This Row],[Benchmark mean accuracy]]),"Yes","No")</f>
        <v>No</v>
      </c>
    </row>
    <row r="307" spans="1:8" x14ac:dyDescent="0.55000000000000004">
      <c r="A307">
        <v>663</v>
      </c>
      <c r="B307" s="1" t="s">
        <v>1029</v>
      </c>
      <c r="C307">
        <v>0.97777777777777697</v>
      </c>
      <c r="D307">
        <v>94.831460674157299</v>
      </c>
      <c r="E307">
        <v>65.617977528089796</v>
      </c>
      <c r="F307">
        <v>2.8425396825396798</v>
      </c>
      <c r="G307" s="6">
        <f>Table2[[#This Row],[Best Individual mean accuracy]]-Table2[[#This Row],[Benchmark mean accuracy]]</f>
        <v>-29.213483146067503</v>
      </c>
      <c r="H307" s="5" t="str">
        <f>IF(AND(Table2[[#This Row],[F value]]&lt;4.74,Table2[[#This Row],[Best Individual mean accuracy]]&gt;Table2[[#This Row],[Benchmark mean accuracy]]),"Yes","No")</f>
        <v>No</v>
      </c>
    </row>
    <row r="308" spans="1:8" x14ac:dyDescent="0.55000000000000004">
      <c r="A308">
        <v>663</v>
      </c>
      <c r="B308" s="1" t="s">
        <v>895</v>
      </c>
      <c r="C308">
        <v>0.97777777777777697</v>
      </c>
      <c r="D308">
        <v>96.404494382022406</v>
      </c>
      <c r="E308">
        <v>67.191011235955003</v>
      </c>
      <c r="F308">
        <v>2.83878937615812</v>
      </c>
      <c r="G308" s="6">
        <f>Table2[[#This Row],[Best Individual mean accuracy]]-Table2[[#This Row],[Benchmark mean accuracy]]</f>
        <v>-29.213483146067404</v>
      </c>
      <c r="H308" s="5" t="str">
        <f>IF(AND(Table2[[#This Row],[F value]]&lt;4.74,Table2[[#This Row],[Best Individual mean accuracy]]&gt;Table2[[#This Row],[Benchmark mean accuracy]]),"Yes","No")</f>
        <v>No</v>
      </c>
    </row>
    <row r="309" spans="1:8" x14ac:dyDescent="0.55000000000000004">
      <c r="A309">
        <v>663</v>
      </c>
      <c r="B309" s="1" t="s">
        <v>1094</v>
      </c>
      <c r="C309">
        <v>0.97777777777777697</v>
      </c>
      <c r="D309">
        <v>95.056179775280896</v>
      </c>
      <c r="E309">
        <v>65.955056179775198</v>
      </c>
      <c r="F309">
        <v>2.2482776218423002</v>
      </c>
      <c r="G309" s="6">
        <f>Table2[[#This Row],[Best Individual mean accuracy]]-Table2[[#This Row],[Benchmark mean accuracy]]</f>
        <v>-29.101123595505697</v>
      </c>
      <c r="H309" s="5" t="str">
        <f>IF(AND(Table2[[#This Row],[F value]]&lt;4.74,Table2[[#This Row],[Best Individual mean accuracy]]&gt;Table2[[#This Row],[Benchmark mean accuracy]]),"Yes","No")</f>
        <v>No</v>
      </c>
    </row>
    <row r="310" spans="1:8" x14ac:dyDescent="0.55000000000000004">
      <c r="A310">
        <v>663</v>
      </c>
      <c r="B310" s="1" t="s">
        <v>1121</v>
      </c>
      <c r="C310">
        <v>0.97777777777777697</v>
      </c>
      <c r="D310">
        <v>95.617977528089895</v>
      </c>
      <c r="E310">
        <v>66.516853932584198</v>
      </c>
      <c r="F310">
        <v>7.6179351921627703</v>
      </c>
      <c r="G310" s="6">
        <f>Table2[[#This Row],[Best Individual mean accuracy]]-Table2[[#This Row],[Benchmark mean accuracy]]</f>
        <v>-29.101123595505697</v>
      </c>
      <c r="H310" s="5" t="str">
        <f>IF(AND(Table2[[#This Row],[F value]]&lt;4.74,Table2[[#This Row],[Best Individual mean accuracy]]&gt;Table2[[#This Row],[Benchmark mean accuracy]]),"Yes","No")</f>
        <v>No</v>
      </c>
    </row>
    <row r="311" spans="1:8" x14ac:dyDescent="0.55000000000000004">
      <c r="A311">
        <v>175</v>
      </c>
      <c r="B311" s="1" t="s">
        <v>728</v>
      </c>
      <c r="C311">
        <v>0.91111111111111098</v>
      </c>
      <c r="D311">
        <v>96.067415730337004</v>
      </c>
      <c r="E311">
        <v>66.966292134831406</v>
      </c>
      <c r="F311">
        <v>3.0948726892221798</v>
      </c>
      <c r="G311" s="6">
        <f>Table2[[#This Row],[Best Individual mean accuracy]]-Table2[[#This Row],[Benchmark mean accuracy]]</f>
        <v>-29.101123595505598</v>
      </c>
      <c r="H311" t="str">
        <f>IF(AND(Table2[[#This Row],[F value]]&lt;4.74,Table2[[#This Row],[Best Individual mean accuracy]]&gt;Table2[[#This Row],[Benchmark mean accuracy]]),"Yes","No")</f>
        <v>No</v>
      </c>
    </row>
    <row r="312" spans="1:8" x14ac:dyDescent="0.55000000000000004">
      <c r="A312">
        <v>663</v>
      </c>
      <c r="B312" s="1" t="s">
        <v>974</v>
      </c>
      <c r="C312">
        <v>0.97777777777777697</v>
      </c>
      <c r="D312">
        <v>96.292134831460601</v>
      </c>
      <c r="E312">
        <v>67.191011235955003</v>
      </c>
      <c r="F312">
        <v>5.6065688329839203</v>
      </c>
      <c r="G312" s="6">
        <f>Table2[[#This Row],[Best Individual mean accuracy]]-Table2[[#This Row],[Benchmark mean accuracy]]</f>
        <v>-29.101123595505598</v>
      </c>
      <c r="H312" s="5" t="str">
        <f>IF(AND(Table2[[#This Row],[F value]]&lt;4.74,Table2[[#This Row],[Best Individual mean accuracy]]&gt;Table2[[#This Row],[Benchmark mean accuracy]]),"Yes","No")</f>
        <v>No</v>
      </c>
    </row>
    <row r="313" spans="1:8" x14ac:dyDescent="0.55000000000000004">
      <c r="A313">
        <v>663</v>
      </c>
      <c r="B313" s="1" t="s">
        <v>956</v>
      </c>
      <c r="C313">
        <v>0.97777777777777697</v>
      </c>
      <c r="D313">
        <v>96.404494382022406</v>
      </c>
      <c r="E313">
        <v>67.4157303370786</v>
      </c>
      <c r="F313">
        <v>2.7665916760404898</v>
      </c>
      <c r="G313" s="6">
        <f>Table2[[#This Row],[Best Individual mean accuracy]]-Table2[[#This Row],[Benchmark mean accuracy]]</f>
        <v>-28.988764044943807</v>
      </c>
      <c r="H313" s="5" t="str">
        <f>IF(AND(Table2[[#This Row],[F value]]&lt;4.74,Table2[[#This Row],[Best Individual mean accuracy]]&gt;Table2[[#This Row],[Benchmark mean accuracy]]),"Yes","No")</f>
        <v>No</v>
      </c>
    </row>
    <row r="314" spans="1:8" x14ac:dyDescent="0.55000000000000004">
      <c r="A314">
        <v>663</v>
      </c>
      <c r="B314" s="1" t="s">
        <v>1078</v>
      </c>
      <c r="C314">
        <v>0.97777777777777697</v>
      </c>
      <c r="D314">
        <v>95.955056179775298</v>
      </c>
      <c r="E314">
        <v>67.078651685393197</v>
      </c>
      <c r="F314">
        <v>3.8058298072402401</v>
      </c>
      <c r="G314" s="6">
        <f>Table2[[#This Row],[Best Individual mean accuracy]]-Table2[[#This Row],[Benchmark mean accuracy]]</f>
        <v>-28.876404494382101</v>
      </c>
      <c r="H314" s="5" t="str">
        <f>IF(AND(Table2[[#This Row],[F value]]&lt;4.74,Table2[[#This Row],[Best Individual mean accuracy]]&gt;Table2[[#This Row],[Benchmark mean accuracy]]),"Yes","No")</f>
        <v>No</v>
      </c>
    </row>
    <row r="315" spans="1:8" x14ac:dyDescent="0.55000000000000004">
      <c r="A315">
        <v>663</v>
      </c>
      <c r="B315" s="1" t="s">
        <v>1051</v>
      </c>
      <c r="C315">
        <v>0.97777777777777697</v>
      </c>
      <c r="D315">
        <v>94.719101123595493</v>
      </c>
      <c r="E315">
        <v>65.842696629213407</v>
      </c>
      <c r="F315">
        <v>19.194895591647299</v>
      </c>
      <c r="G315" s="6">
        <f>Table2[[#This Row],[Best Individual mean accuracy]]-Table2[[#This Row],[Benchmark mean accuracy]]</f>
        <v>-28.876404494382086</v>
      </c>
      <c r="H315" s="5" t="str">
        <f>IF(AND(Table2[[#This Row],[F value]]&lt;4.74,Table2[[#This Row],[Best Individual mean accuracy]]&gt;Table2[[#This Row],[Benchmark mean accuracy]]),"Yes","No")</f>
        <v>No</v>
      </c>
    </row>
    <row r="316" spans="1:8" x14ac:dyDescent="0.55000000000000004">
      <c r="A316">
        <v>175</v>
      </c>
      <c r="B316" s="1" t="s">
        <v>751</v>
      </c>
      <c r="C316">
        <v>0.91111111111111098</v>
      </c>
      <c r="D316">
        <v>96.404494382022406</v>
      </c>
      <c r="E316">
        <v>67.528089887640405</v>
      </c>
      <c r="F316">
        <v>6.2638544251447499</v>
      </c>
      <c r="G316" s="6">
        <f>Table2[[#This Row],[Best Individual mean accuracy]]-Table2[[#This Row],[Benchmark mean accuracy]]</f>
        <v>-28.876404494382001</v>
      </c>
      <c r="H316" t="str">
        <f>IF(AND(Table2[[#This Row],[F value]]&lt;4.74,Table2[[#This Row],[Best Individual mean accuracy]]&gt;Table2[[#This Row],[Benchmark mean accuracy]]),"Yes","No")</f>
        <v>No</v>
      </c>
    </row>
    <row r="317" spans="1:8" x14ac:dyDescent="0.55000000000000004">
      <c r="A317">
        <v>663</v>
      </c>
      <c r="B317" s="1" t="s">
        <v>886</v>
      </c>
      <c r="C317">
        <v>0.97777777777777697</v>
      </c>
      <c r="D317">
        <v>95.955056179775198</v>
      </c>
      <c r="E317">
        <v>67.078651685393197</v>
      </c>
      <c r="F317">
        <v>2.2570365201209501</v>
      </c>
      <c r="G317" s="6">
        <f>Table2[[#This Row],[Best Individual mean accuracy]]-Table2[[#This Row],[Benchmark mean accuracy]]</f>
        <v>-28.876404494382001</v>
      </c>
      <c r="H317" s="5" t="str">
        <f>IF(AND(Table2[[#This Row],[F value]]&lt;4.74,Table2[[#This Row],[Best Individual mean accuracy]]&gt;Table2[[#This Row],[Benchmark mean accuracy]]),"Yes","No")</f>
        <v>No</v>
      </c>
    </row>
    <row r="318" spans="1:8" x14ac:dyDescent="0.55000000000000004">
      <c r="A318">
        <v>663</v>
      </c>
      <c r="B318" s="1" t="s">
        <v>952</v>
      </c>
      <c r="C318">
        <v>0.97777777777777697</v>
      </c>
      <c r="D318">
        <v>96.629213483146003</v>
      </c>
      <c r="E318">
        <v>67.752808988764002</v>
      </c>
      <c r="F318">
        <v>7.5941343424787098</v>
      </c>
      <c r="G318" s="6">
        <f>Table2[[#This Row],[Best Individual mean accuracy]]-Table2[[#This Row],[Benchmark mean accuracy]]</f>
        <v>-28.876404494382001</v>
      </c>
      <c r="H318" s="5" t="str">
        <f>IF(AND(Table2[[#This Row],[F value]]&lt;4.74,Table2[[#This Row],[Best Individual mean accuracy]]&gt;Table2[[#This Row],[Benchmark mean accuracy]]),"Yes","No")</f>
        <v>No</v>
      </c>
    </row>
    <row r="319" spans="1:8" x14ac:dyDescent="0.55000000000000004">
      <c r="A319">
        <v>663</v>
      </c>
      <c r="B319" s="1" t="s">
        <v>996</v>
      </c>
      <c r="C319">
        <v>0.97777777777777697</v>
      </c>
      <c r="D319">
        <v>96.067415730337004</v>
      </c>
      <c r="E319">
        <v>67.191011235955003</v>
      </c>
      <c r="F319">
        <v>2.8387390118217599</v>
      </c>
      <c r="G319" s="6">
        <f>Table2[[#This Row],[Best Individual mean accuracy]]-Table2[[#This Row],[Benchmark mean accuracy]]</f>
        <v>-28.876404494382001</v>
      </c>
      <c r="H319" s="5" t="str">
        <f>IF(AND(Table2[[#This Row],[F value]]&lt;4.74,Table2[[#This Row],[Best Individual mean accuracy]]&gt;Table2[[#This Row],[Benchmark mean accuracy]]),"Yes","No")</f>
        <v>No</v>
      </c>
    </row>
    <row r="320" spans="1:8" x14ac:dyDescent="0.55000000000000004">
      <c r="A320">
        <v>663</v>
      </c>
      <c r="B320" s="1" t="s">
        <v>912</v>
      </c>
      <c r="C320">
        <v>0.97777777777777697</v>
      </c>
      <c r="D320">
        <v>96.516853932584198</v>
      </c>
      <c r="E320">
        <v>67.977528089887599</v>
      </c>
      <c r="F320">
        <v>6.2852807283763301</v>
      </c>
      <c r="G320" s="6">
        <f>Table2[[#This Row],[Best Individual mean accuracy]]-Table2[[#This Row],[Benchmark mean accuracy]]</f>
        <v>-28.539325842696599</v>
      </c>
      <c r="H320" s="5" t="str">
        <f>IF(AND(Table2[[#This Row],[F value]]&lt;4.74,Table2[[#This Row],[Best Individual mean accuracy]]&gt;Table2[[#This Row],[Benchmark mean accuracy]]),"Yes","No")</f>
        <v>No</v>
      </c>
    </row>
    <row r="321" spans="1:8" x14ac:dyDescent="0.55000000000000004">
      <c r="A321">
        <v>663</v>
      </c>
      <c r="B321" s="1" t="s">
        <v>1070</v>
      </c>
      <c r="C321">
        <v>0.97777777777777697</v>
      </c>
      <c r="D321">
        <v>95.280898876404393</v>
      </c>
      <c r="E321">
        <v>66.741573033707795</v>
      </c>
      <c r="F321">
        <v>4.8649517684887398</v>
      </c>
      <c r="G321" s="6">
        <f>Table2[[#This Row],[Best Individual mean accuracy]]-Table2[[#This Row],[Benchmark mean accuracy]]</f>
        <v>-28.539325842696599</v>
      </c>
      <c r="H321" s="5" t="str">
        <f>IF(AND(Table2[[#This Row],[F value]]&lt;4.74,Table2[[#This Row],[Best Individual mean accuracy]]&gt;Table2[[#This Row],[Benchmark mean accuracy]]),"Yes","No")</f>
        <v>No</v>
      </c>
    </row>
    <row r="322" spans="1:8" x14ac:dyDescent="0.55000000000000004">
      <c r="A322">
        <v>663</v>
      </c>
      <c r="B322" s="1" t="s">
        <v>1120</v>
      </c>
      <c r="C322">
        <v>0.97777777777777697</v>
      </c>
      <c r="D322">
        <v>95.505617977528004</v>
      </c>
      <c r="E322">
        <v>66.966292134831406</v>
      </c>
      <c r="F322">
        <v>9.3317073170731692</v>
      </c>
      <c r="G322" s="6">
        <f>Table2[[#This Row],[Best Individual mean accuracy]]-Table2[[#This Row],[Benchmark mean accuracy]]</f>
        <v>-28.539325842696599</v>
      </c>
      <c r="H322" s="5" t="str">
        <f>IF(AND(Table2[[#This Row],[F value]]&lt;4.74,Table2[[#This Row],[Best Individual mean accuracy]]&gt;Table2[[#This Row],[Benchmark mean accuracy]]),"Yes","No")</f>
        <v>No</v>
      </c>
    </row>
    <row r="323" spans="1:8" x14ac:dyDescent="0.55000000000000004">
      <c r="A323">
        <v>175</v>
      </c>
      <c r="B323" s="1" t="s">
        <v>715</v>
      </c>
      <c r="C323">
        <v>0.91111111111111098</v>
      </c>
      <c r="D323">
        <v>96.629213483146003</v>
      </c>
      <c r="E323">
        <v>68.202247191011196</v>
      </c>
      <c r="F323">
        <v>7.2264150943396199</v>
      </c>
      <c r="G323" s="6">
        <f>Table2[[#This Row],[Best Individual mean accuracy]]-Table2[[#This Row],[Benchmark mean accuracy]]</f>
        <v>-28.426966292134807</v>
      </c>
      <c r="H323" t="str">
        <f>IF(AND(Table2[[#This Row],[F value]]&lt;4.74,Table2[[#This Row],[Best Individual mean accuracy]]&gt;Table2[[#This Row],[Benchmark mean accuracy]]),"Yes","No")</f>
        <v>No</v>
      </c>
    </row>
    <row r="324" spans="1:8" x14ac:dyDescent="0.55000000000000004">
      <c r="A324">
        <v>663</v>
      </c>
      <c r="B324" s="1" t="s">
        <v>941</v>
      </c>
      <c r="C324">
        <v>0.97777777777777697</v>
      </c>
      <c r="D324">
        <v>96.741573033707795</v>
      </c>
      <c r="E324">
        <v>68.314606741573002</v>
      </c>
      <c r="F324">
        <v>2.3454846727423302</v>
      </c>
      <c r="G324" s="6">
        <f>Table2[[#This Row],[Best Individual mean accuracy]]-Table2[[#This Row],[Benchmark mean accuracy]]</f>
        <v>-28.426966292134793</v>
      </c>
      <c r="H324" s="5" t="str">
        <f>IF(AND(Table2[[#This Row],[F value]]&lt;4.74,Table2[[#This Row],[Best Individual mean accuracy]]&gt;Table2[[#This Row],[Benchmark mean accuracy]]),"Yes","No")</f>
        <v>No</v>
      </c>
    </row>
    <row r="325" spans="1:8" x14ac:dyDescent="0.55000000000000004">
      <c r="A325">
        <v>663</v>
      </c>
      <c r="B325" s="1" t="s">
        <v>962</v>
      </c>
      <c r="C325">
        <v>0.97777777777777697</v>
      </c>
      <c r="D325">
        <v>96.516853932584198</v>
      </c>
      <c r="E325">
        <v>68.089887640449405</v>
      </c>
      <c r="F325">
        <v>2.4858183710642701</v>
      </c>
      <c r="G325" s="6">
        <f>Table2[[#This Row],[Best Individual mean accuracy]]-Table2[[#This Row],[Benchmark mean accuracy]]</f>
        <v>-28.426966292134793</v>
      </c>
      <c r="H325" s="5" t="str">
        <f>IF(AND(Table2[[#This Row],[F value]]&lt;4.74,Table2[[#This Row],[Best Individual mean accuracy]]&gt;Table2[[#This Row],[Benchmark mean accuracy]]),"Yes","No")</f>
        <v>No</v>
      </c>
    </row>
    <row r="326" spans="1:8" x14ac:dyDescent="0.55000000000000004">
      <c r="A326">
        <v>663</v>
      </c>
      <c r="B326" s="1" t="s">
        <v>1001</v>
      </c>
      <c r="C326">
        <v>0.97777777777777697</v>
      </c>
      <c r="D326">
        <v>96.741573033707795</v>
      </c>
      <c r="E326">
        <v>68.314606741573002</v>
      </c>
      <c r="F326">
        <v>3.6236854138088699</v>
      </c>
      <c r="G326" s="6">
        <f>Table2[[#This Row],[Best Individual mean accuracy]]-Table2[[#This Row],[Benchmark mean accuracy]]</f>
        <v>-28.426966292134793</v>
      </c>
      <c r="H326" s="5" t="str">
        <f>IF(AND(Table2[[#This Row],[F value]]&lt;4.74,Table2[[#This Row],[Best Individual mean accuracy]]&gt;Table2[[#This Row],[Benchmark mean accuracy]]),"Yes","No")</f>
        <v>No</v>
      </c>
    </row>
    <row r="327" spans="1:8" x14ac:dyDescent="0.55000000000000004">
      <c r="A327">
        <v>663</v>
      </c>
      <c r="B327" s="1" t="s">
        <v>1085</v>
      </c>
      <c r="C327">
        <v>0.97777777777777697</v>
      </c>
      <c r="D327">
        <v>96.179775280898795</v>
      </c>
      <c r="E327">
        <v>67.752808988764002</v>
      </c>
      <c r="F327">
        <v>4.6250658241179501</v>
      </c>
      <c r="G327" s="6">
        <f>Table2[[#This Row],[Best Individual mean accuracy]]-Table2[[#This Row],[Benchmark mean accuracy]]</f>
        <v>-28.426966292134793</v>
      </c>
      <c r="H327" s="5" t="str">
        <f>IF(AND(Table2[[#This Row],[F value]]&lt;4.74,Table2[[#This Row],[Best Individual mean accuracy]]&gt;Table2[[#This Row],[Benchmark mean accuracy]]),"Yes","No")</f>
        <v>No</v>
      </c>
    </row>
    <row r="328" spans="1:8" x14ac:dyDescent="0.55000000000000004">
      <c r="A328">
        <v>175</v>
      </c>
      <c r="B328" s="1" t="s">
        <v>730</v>
      </c>
      <c r="C328">
        <v>0.91111111111111098</v>
      </c>
      <c r="D328">
        <v>94.831460674157299</v>
      </c>
      <c r="E328">
        <v>66.516853932584198</v>
      </c>
      <c r="F328">
        <v>7.5050709939148099</v>
      </c>
      <c r="G328" s="6">
        <f>Table2[[#This Row],[Best Individual mean accuracy]]-Table2[[#This Row],[Benchmark mean accuracy]]</f>
        <v>-28.314606741573101</v>
      </c>
      <c r="H328" t="str">
        <f>IF(AND(Table2[[#This Row],[F value]]&lt;4.74,Table2[[#This Row],[Best Individual mean accuracy]]&gt;Table2[[#This Row],[Benchmark mean accuracy]]),"Yes","No")</f>
        <v>No</v>
      </c>
    </row>
    <row r="329" spans="1:8" x14ac:dyDescent="0.55000000000000004">
      <c r="A329">
        <v>891</v>
      </c>
      <c r="B329" s="1" t="s">
        <v>1138</v>
      </c>
      <c r="C329">
        <v>1</v>
      </c>
      <c r="D329">
        <v>95.505617977528004</v>
      </c>
      <c r="E329">
        <v>67.191011235955003</v>
      </c>
      <c r="F329">
        <v>3.3417004048583001</v>
      </c>
      <c r="G329" s="6">
        <f>Table2[[#This Row],[Best Individual mean accuracy]]-Table2[[#This Row],[Benchmark mean accuracy]]</f>
        <v>-28.314606741573002</v>
      </c>
      <c r="H329" s="5" t="str">
        <f>IF(AND(Table2[[#This Row],[F value]]&lt;4.74,Table2[[#This Row],[Best Individual mean accuracy]]&gt;Table2[[#This Row],[Benchmark mean accuracy]]),"Yes","No")</f>
        <v>No</v>
      </c>
    </row>
    <row r="330" spans="1:8" x14ac:dyDescent="0.55000000000000004">
      <c r="A330">
        <v>663</v>
      </c>
      <c r="B330" s="1" t="s">
        <v>973</v>
      </c>
      <c r="C330">
        <v>0.97777777777777697</v>
      </c>
      <c r="D330">
        <v>95.730337078651701</v>
      </c>
      <c r="E330">
        <v>67.528089887640405</v>
      </c>
      <c r="F330">
        <v>2.5558714813761698</v>
      </c>
      <c r="G330" s="6">
        <f>Table2[[#This Row],[Best Individual mean accuracy]]-Table2[[#This Row],[Benchmark mean accuracy]]</f>
        <v>-28.202247191011296</v>
      </c>
      <c r="H330" s="5" t="str">
        <f>IF(AND(Table2[[#This Row],[F value]]&lt;4.74,Table2[[#This Row],[Best Individual mean accuracy]]&gt;Table2[[#This Row],[Benchmark mean accuracy]]),"Yes","No")</f>
        <v>No</v>
      </c>
    </row>
    <row r="331" spans="1:8" x14ac:dyDescent="0.55000000000000004">
      <c r="A331">
        <v>663</v>
      </c>
      <c r="B331" s="1" t="s">
        <v>864</v>
      </c>
      <c r="C331">
        <v>0.97777777777777697</v>
      </c>
      <c r="D331">
        <v>95.730337078651701</v>
      </c>
      <c r="E331">
        <v>67.640449438202197</v>
      </c>
      <c r="F331">
        <v>6.4791987673343598</v>
      </c>
      <c r="G331" s="6">
        <f>Table2[[#This Row],[Best Individual mean accuracy]]-Table2[[#This Row],[Benchmark mean accuracy]]</f>
        <v>-28.089887640449504</v>
      </c>
      <c r="H331" s="5" t="str">
        <f>IF(AND(Table2[[#This Row],[F value]]&lt;4.74,Table2[[#This Row],[Best Individual mean accuracy]]&gt;Table2[[#This Row],[Benchmark mean accuracy]]),"Yes","No")</f>
        <v>No</v>
      </c>
    </row>
    <row r="332" spans="1:8" x14ac:dyDescent="0.55000000000000004">
      <c r="A332">
        <v>663</v>
      </c>
      <c r="B332" s="1" t="s">
        <v>932</v>
      </c>
      <c r="C332">
        <v>0.97777777777777697</v>
      </c>
      <c r="D332">
        <v>95.056179775280896</v>
      </c>
      <c r="E332">
        <v>66.966292134831406</v>
      </c>
      <c r="F332">
        <v>4.4830409356725101</v>
      </c>
      <c r="G332" s="6">
        <f>Table2[[#This Row],[Best Individual mean accuracy]]-Table2[[#This Row],[Benchmark mean accuracy]]</f>
        <v>-28.08988764044949</v>
      </c>
      <c r="H332" s="5" t="str">
        <f>IF(AND(Table2[[#This Row],[F value]]&lt;4.74,Table2[[#This Row],[Best Individual mean accuracy]]&gt;Table2[[#This Row],[Benchmark mean accuracy]]),"Yes","No")</f>
        <v>No</v>
      </c>
    </row>
    <row r="333" spans="1:8" x14ac:dyDescent="0.55000000000000004">
      <c r="A333">
        <v>663</v>
      </c>
      <c r="B333" s="1" t="s">
        <v>1016</v>
      </c>
      <c r="C333">
        <v>0.97777777777777697</v>
      </c>
      <c r="D333">
        <v>95.730337078651601</v>
      </c>
      <c r="E333">
        <v>67.640449438202197</v>
      </c>
      <c r="F333">
        <v>1.73817034700315</v>
      </c>
      <c r="G333" s="6">
        <f>Table2[[#This Row],[Best Individual mean accuracy]]-Table2[[#This Row],[Benchmark mean accuracy]]</f>
        <v>-28.089887640449405</v>
      </c>
      <c r="H333" s="5" t="str">
        <f>IF(AND(Table2[[#This Row],[F value]]&lt;4.74,Table2[[#This Row],[Best Individual mean accuracy]]&gt;Table2[[#This Row],[Benchmark mean accuracy]]),"Yes","No")</f>
        <v>No</v>
      </c>
    </row>
    <row r="334" spans="1:8" x14ac:dyDescent="0.55000000000000004">
      <c r="A334">
        <v>663</v>
      </c>
      <c r="B334" s="1" t="s">
        <v>1037</v>
      </c>
      <c r="C334">
        <v>0.97777777777777697</v>
      </c>
      <c r="D334">
        <v>96.741573033707795</v>
      </c>
      <c r="E334">
        <v>68.651685393258404</v>
      </c>
      <c r="F334">
        <v>3.0358146067415701</v>
      </c>
      <c r="G334" s="6">
        <f>Table2[[#This Row],[Best Individual mean accuracy]]-Table2[[#This Row],[Benchmark mean accuracy]]</f>
        <v>-28.08988764044939</v>
      </c>
      <c r="H334" s="5" t="str">
        <f>IF(AND(Table2[[#This Row],[F value]]&lt;4.74,Table2[[#This Row],[Best Individual mean accuracy]]&gt;Table2[[#This Row],[Benchmark mean accuracy]]),"Yes","No")</f>
        <v>No</v>
      </c>
    </row>
    <row r="335" spans="1:8" x14ac:dyDescent="0.55000000000000004">
      <c r="A335">
        <v>175</v>
      </c>
      <c r="B335" s="1" t="s">
        <v>713</v>
      </c>
      <c r="C335">
        <v>0.91111111111111098</v>
      </c>
      <c r="D335">
        <v>96.516853932584198</v>
      </c>
      <c r="E335">
        <v>68.539325842696599</v>
      </c>
      <c r="F335">
        <v>3.4330803036356299</v>
      </c>
      <c r="G335" s="6">
        <f>Table2[[#This Row],[Best Individual mean accuracy]]-Table2[[#This Row],[Benchmark mean accuracy]]</f>
        <v>-27.977528089887599</v>
      </c>
      <c r="H335" t="str">
        <f>IF(AND(Table2[[#This Row],[F value]]&lt;4.74,Table2[[#This Row],[Best Individual mean accuracy]]&gt;Table2[[#This Row],[Benchmark mean accuracy]]),"Yes","No")</f>
        <v>No</v>
      </c>
    </row>
    <row r="336" spans="1:8" x14ac:dyDescent="0.55000000000000004">
      <c r="A336">
        <v>663</v>
      </c>
      <c r="B336" s="1" t="s">
        <v>1017</v>
      </c>
      <c r="C336">
        <v>0.97777777777777697</v>
      </c>
      <c r="D336">
        <v>96.741573033707795</v>
      </c>
      <c r="E336">
        <v>68.764044943820195</v>
      </c>
      <c r="F336">
        <v>2.23104056437389</v>
      </c>
      <c r="G336" s="6">
        <f>Table2[[#This Row],[Best Individual mean accuracy]]-Table2[[#This Row],[Benchmark mean accuracy]]</f>
        <v>-27.977528089887599</v>
      </c>
      <c r="H336" s="5" t="str">
        <f>IF(AND(Table2[[#This Row],[F value]]&lt;4.74,Table2[[#This Row],[Best Individual mean accuracy]]&gt;Table2[[#This Row],[Benchmark mean accuracy]]),"Yes","No")</f>
        <v>No</v>
      </c>
    </row>
    <row r="337" spans="1:8" x14ac:dyDescent="0.55000000000000004">
      <c r="A337">
        <v>663</v>
      </c>
      <c r="B337" s="1" t="s">
        <v>1122</v>
      </c>
      <c r="C337">
        <v>0.97777777777777697</v>
      </c>
      <c r="D337">
        <v>95.617977528089796</v>
      </c>
      <c r="E337">
        <v>67.752808988764002</v>
      </c>
      <c r="F337">
        <v>7.3047285464098</v>
      </c>
      <c r="G337" s="6">
        <f>Table2[[#This Row],[Best Individual mean accuracy]]-Table2[[#This Row],[Benchmark mean accuracy]]</f>
        <v>-27.865168539325794</v>
      </c>
      <c r="H337" s="5" t="str">
        <f>IF(AND(Table2[[#This Row],[F value]]&lt;4.74,Table2[[#This Row],[Best Individual mean accuracy]]&gt;Table2[[#This Row],[Benchmark mean accuracy]]),"Yes","No")</f>
        <v>No</v>
      </c>
    </row>
    <row r="338" spans="1:8" x14ac:dyDescent="0.55000000000000004">
      <c r="A338">
        <v>663</v>
      </c>
      <c r="B338" s="1" t="s">
        <v>873</v>
      </c>
      <c r="C338">
        <v>0.97777777777777697</v>
      </c>
      <c r="D338">
        <v>96.179775280898795</v>
      </c>
      <c r="E338">
        <v>68.426966292134793</v>
      </c>
      <c r="F338">
        <v>5.3609604957397297</v>
      </c>
      <c r="G338" s="6">
        <f>Table2[[#This Row],[Best Individual mean accuracy]]-Table2[[#This Row],[Benchmark mean accuracy]]</f>
        <v>-27.752808988764002</v>
      </c>
      <c r="H338" s="5" t="str">
        <f>IF(AND(Table2[[#This Row],[F value]]&lt;4.74,Table2[[#This Row],[Best Individual mean accuracy]]&gt;Table2[[#This Row],[Benchmark mean accuracy]]),"Yes","No")</f>
        <v>No</v>
      </c>
    </row>
    <row r="339" spans="1:8" x14ac:dyDescent="0.55000000000000004">
      <c r="A339">
        <v>663</v>
      </c>
      <c r="B339" s="1" t="s">
        <v>939</v>
      </c>
      <c r="C339">
        <v>0.97777777777777697</v>
      </c>
      <c r="D339">
        <v>96.629213483146003</v>
      </c>
      <c r="E339">
        <v>68.988764044943807</v>
      </c>
      <c r="F339">
        <v>2.2062827225130901</v>
      </c>
      <c r="G339" s="6">
        <f>Table2[[#This Row],[Best Individual mean accuracy]]-Table2[[#This Row],[Benchmark mean accuracy]]</f>
        <v>-27.640449438202197</v>
      </c>
      <c r="H339" s="5" t="str">
        <f>IF(AND(Table2[[#This Row],[F value]]&lt;4.74,Table2[[#This Row],[Best Individual mean accuracy]]&gt;Table2[[#This Row],[Benchmark mean accuracy]]),"Yes","No")</f>
        <v>No</v>
      </c>
    </row>
    <row r="340" spans="1:8" x14ac:dyDescent="0.55000000000000004">
      <c r="A340">
        <v>663</v>
      </c>
      <c r="B340" s="1" t="s">
        <v>1117</v>
      </c>
      <c r="C340">
        <v>0.97777777777777697</v>
      </c>
      <c r="D340">
        <v>96.629213483146003</v>
      </c>
      <c r="E340">
        <v>68.988764044943807</v>
      </c>
      <c r="F340">
        <v>2.7943737441393099</v>
      </c>
      <c r="G340" s="6">
        <f>Table2[[#This Row],[Best Individual mean accuracy]]-Table2[[#This Row],[Benchmark mean accuracy]]</f>
        <v>-27.640449438202197</v>
      </c>
      <c r="H340" s="5" t="str">
        <f>IF(AND(Table2[[#This Row],[F value]]&lt;4.74,Table2[[#This Row],[Best Individual mean accuracy]]&gt;Table2[[#This Row],[Benchmark mean accuracy]]),"Yes","No")</f>
        <v>No</v>
      </c>
    </row>
    <row r="341" spans="1:8" x14ac:dyDescent="0.55000000000000004">
      <c r="A341">
        <v>663</v>
      </c>
      <c r="B341" s="1" t="s">
        <v>1069</v>
      </c>
      <c r="C341">
        <v>0.97777777777777697</v>
      </c>
      <c r="D341">
        <v>94.719101123595493</v>
      </c>
      <c r="E341">
        <v>67.191011235955003</v>
      </c>
      <c r="F341">
        <v>5.7130570758405002</v>
      </c>
      <c r="G341" s="6">
        <f>Table2[[#This Row],[Best Individual mean accuracy]]-Table2[[#This Row],[Benchmark mean accuracy]]</f>
        <v>-27.52808988764049</v>
      </c>
      <c r="H341" s="5" t="str">
        <f>IF(AND(Table2[[#This Row],[F value]]&lt;4.74,Table2[[#This Row],[Best Individual mean accuracy]]&gt;Table2[[#This Row],[Benchmark mean accuracy]]),"Yes","No")</f>
        <v>No</v>
      </c>
    </row>
    <row r="342" spans="1:8" x14ac:dyDescent="0.55000000000000004">
      <c r="A342">
        <v>663</v>
      </c>
      <c r="B342" s="1" t="s">
        <v>994</v>
      </c>
      <c r="C342">
        <v>0.97777777777777697</v>
      </c>
      <c r="D342">
        <v>95.842696629213407</v>
      </c>
      <c r="E342">
        <v>68.314606741573002</v>
      </c>
      <c r="F342">
        <v>13.6735112936344</v>
      </c>
      <c r="G342" s="6">
        <f>Table2[[#This Row],[Best Individual mean accuracy]]-Table2[[#This Row],[Benchmark mean accuracy]]</f>
        <v>-27.528089887640405</v>
      </c>
      <c r="H342" s="5" t="str">
        <f>IF(AND(Table2[[#This Row],[F value]]&lt;4.74,Table2[[#This Row],[Best Individual mean accuracy]]&gt;Table2[[#This Row],[Benchmark mean accuracy]]),"Yes","No")</f>
        <v>No</v>
      </c>
    </row>
    <row r="343" spans="1:8" x14ac:dyDescent="0.55000000000000004">
      <c r="A343">
        <v>663</v>
      </c>
      <c r="B343" s="1" t="s">
        <v>979</v>
      </c>
      <c r="C343">
        <v>0.97777777777777697</v>
      </c>
      <c r="D343">
        <v>95.168539325842701</v>
      </c>
      <c r="E343">
        <v>67.752808988764002</v>
      </c>
      <c r="F343">
        <v>6.3466666666666596</v>
      </c>
      <c r="G343" s="6">
        <f>Table2[[#This Row],[Best Individual mean accuracy]]-Table2[[#This Row],[Benchmark mean accuracy]]</f>
        <v>-27.415730337078699</v>
      </c>
      <c r="H343" s="5" t="str">
        <f>IF(AND(Table2[[#This Row],[F value]]&lt;4.74,Table2[[#This Row],[Best Individual mean accuracy]]&gt;Table2[[#This Row],[Benchmark mean accuracy]]),"Yes","No")</f>
        <v>No</v>
      </c>
    </row>
    <row r="344" spans="1:8" x14ac:dyDescent="0.55000000000000004">
      <c r="A344">
        <v>663</v>
      </c>
      <c r="B344" s="1" t="s">
        <v>1128</v>
      </c>
      <c r="C344">
        <v>0.97777777777777697</v>
      </c>
      <c r="D344">
        <v>95.505617977528104</v>
      </c>
      <c r="E344">
        <v>68.089887640449405</v>
      </c>
      <c r="F344">
        <v>2.9410029498524999</v>
      </c>
      <c r="G344" s="6">
        <f>Table2[[#This Row],[Best Individual mean accuracy]]-Table2[[#This Row],[Benchmark mean accuracy]]</f>
        <v>-27.415730337078699</v>
      </c>
      <c r="H344" s="5" t="str">
        <f>IF(AND(Table2[[#This Row],[F value]]&lt;4.74,Table2[[#This Row],[Best Individual mean accuracy]]&gt;Table2[[#This Row],[Benchmark mean accuracy]]),"Yes","No")</f>
        <v>No</v>
      </c>
    </row>
    <row r="345" spans="1:8" x14ac:dyDescent="0.55000000000000004">
      <c r="A345">
        <v>663</v>
      </c>
      <c r="B345" s="1" t="s">
        <v>933</v>
      </c>
      <c r="C345">
        <v>0.97777777777777697</v>
      </c>
      <c r="D345">
        <v>96.741573033707795</v>
      </c>
      <c r="E345">
        <v>69.325842696629195</v>
      </c>
      <c r="F345">
        <v>1.5944619698562901</v>
      </c>
      <c r="G345" s="6">
        <f>Table2[[#This Row],[Best Individual mean accuracy]]-Table2[[#This Row],[Benchmark mean accuracy]]</f>
        <v>-27.4157303370786</v>
      </c>
      <c r="H345" s="5" t="str">
        <f>IF(AND(Table2[[#This Row],[F value]]&lt;4.74,Table2[[#This Row],[Best Individual mean accuracy]]&gt;Table2[[#This Row],[Benchmark mean accuracy]]),"Yes","No")</f>
        <v>No</v>
      </c>
    </row>
    <row r="346" spans="1:8" x14ac:dyDescent="0.55000000000000004">
      <c r="A346">
        <v>175</v>
      </c>
      <c r="B346" s="1" t="s">
        <v>802</v>
      </c>
      <c r="C346">
        <v>0.91111111111111098</v>
      </c>
      <c r="D346">
        <v>96.292134831460601</v>
      </c>
      <c r="E346">
        <v>69.101123595505598</v>
      </c>
      <c r="F346">
        <v>3.8642350557244098</v>
      </c>
      <c r="G346" s="6">
        <f>Table2[[#This Row],[Best Individual mean accuracy]]-Table2[[#This Row],[Benchmark mean accuracy]]</f>
        <v>-27.191011235955003</v>
      </c>
      <c r="H346" t="str">
        <f>IF(AND(Table2[[#This Row],[F value]]&lt;4.74,Table2[[#This Row],[Best Individual mean accuracy]]&gt;Table2[[#This Row],[Benchmark mean accuracy]]),"Yes","No")</f>
        <v>No</v>
      </c>
    </row>
    <row r="347" spans="1:8" x14ac:dyDescent="0.55000000000000004">
      <c r="A347">
        <v>928</v>
      </c>
      <c r="B347" s="1" t="s">
        <v>1140</v>
      </c>
      <c r="C347">
        <v>0.88888888888888795</v>
      </c>
      <c r="D347">
        <v>96.404494382022406</v>
      </c>
      <c r="E347">
        <v>69.213483146067404</v>
      </c>
      <c r="F347">
        <v>1.8308915864378399</v>
      </c>
      <c r="G347" s="6">
        <f>Table2[[#This Row],[Best Individual mean accuracy]]-Table2[[#This Row],[Benchmark mean accuracy]]</f>
        <v>-27.191011235955003</v>
      </c>
      <c r="H347" s="5" t="str">
        <f>IF(AND(Table2[[#This Row],[F value]]&lt;4.74,Table2[[#This Row],[Best Individual mean accuracy]]&gt;Table2[[#This Row],[Benchmark mean accuracy]]),"Yes","No")</f>
        <v>No</v>
      </c>
    </row>
    <row r="348" spans="1:8" x14ac:dyDescent="0.55000000000000004">
      <c r="A348">
        <v>663</v>
      </c>
      <c r="B348" s="1" t="s">
        <v>1039</v>
      </c>
      <c r="C348">
        <v>0.97777777777777697</v>
      </c>
      <c r="D348">
        <v>95.617977528089895</v>
      </c>
      <c r="E348">
        <v>68.539325842696599</v>
      </c>
      <c r="F348">
        <v>2.5273032763931602</v>
      </c>
      <c r="G348" s="6">
        <f>Table2[[#This Row],[Best Individual mean accuracy]]-Table2[[#This Row],[Benchmark mean accuracy]]</f>
        <v>-27.078651685393297</v>
      </c>
      <c r="H348" s="5" t="str">
        <f>IF(AND(Table2[[#This Row],[F value]]&lt;4.74,Table2[[#This Row],[Best Individual mean accuracy]]&gt;Table2[[#This Row],[Benchmark mean accuracy]]),"Yes","No")</f>
        <v>No</v>
      </c>
    </row>
    <row r="349" spans="1:8" x14ac:dyDescent="0.55000000000000004">
      <c r="A349">
        <v>663</v>
      </c>
      <c r="B349" s="1" t="s">
        <v>1049</v>
      </c>
      <c r="C349">
        <v>0.97777777777777697</v>
      </c>
      <c r="D349">
        <v>95.056179775280896</v>
      </c>
      <c r="E349">
        <v>68.089887640449405</v>
      </c>
      <c r="F349">
        <v>3.8490028490028401</v>
      </c>
      <c r="G349" s="6">
        <f>Table2[[#This Row],[Best Individual mean accuracy]]-Table2[[#This Row],[Benchmark mean accuracy]]</f>
        <v>-26.966292134831491</v>
      </c>
      <c r="H349" s="5" t="str">
        <f>IF(AND(Table2[[#This Row],[F value]]&lt;4.74,Table2[[#This Row],[Best Individual mean accuracy]]&gt;Table2[[#This Row],[Benchmark mean accuracy]]),"Yes","No")</f>
        <v>No</v>
      </c>
    </row>
    <row r="350" spans="1:8" x14ac:dyDescent="0.55000000000000004">
      <c r="A350">
        <v>663</v>
      </c>
      <c r="B350" s="1" t="s">
        <v>964</v>
      </c>
      <c r="C350">
        <v>0.97777777777777697</v>
      </c>
      <c r="D350">
        <v>95.393258426966199</v>
      </c>
      <c r="E350">
        <v>68.426966292134793</v>
      </c>
      <c r="F350">
        <v>4.1708185053380697</v>
      </c>
      <c r="G350" s="6">
        <f>Table2[[#This Row],[Best Individual mean accuracy]]-Table2[[#This Row],[Benchmark mean accuracy]]</f>
        <v>-26.966292134831406</v>
      </c>
      <c r="H350" s="5" t="str">
        <f>IF(AND(Table2[[#This Row],[F value]]&lt;4.74,Table2[[#This Row],[Best Individual mean accuracy]]&gt;Table2[[#This Row],[Benchmark mean accuracy]]),"Yes","No")</f>
        <v>No</v>
      </c>
    </row>
    <row r="351" spans="1:8" x14ac:dyDescent="0.55000000000000004">
      <c r="A351">
        <v>663</v>
      </c>
      <c r="B351" s="1" t="s">
        <v>915</v>
      </c>
      <c r="C351">
        <v>0.97777777777777697</v>
      </c>
      <c r="D351">
        <v>95.280898876404393</v>
      </c>
      <c r="E351">
        <v>68.314606741573002</v>
      </c>
      <c r="F351">
        <v>2.1172161172161101</v>
      </c>
      <c r="G351" s="6">
        <f>Table2[[#This Row],[Best Individual mean accuracy]]-Table2[[#This Row],[Benchmark mean accuracy]]</f>
        <v>-26.966292134831392</v>
      </c>
      <c r="H351" s="5" t="str">
        <f>IF(AND(Table2[[#This Row],[F value]]&lt;4.74,Table2[[#This Row],[Best Individual mean accuracy]]&gt;Table2[[#This Row],[Benchmark mean accuracy]]),"Yes","No")</f>
        <v>No</v>
      </c>
    </row>
    <row r="352" spans="1:8" x14ac:dyDescent="0.55000000000000004">
      <c r="A352">
        <v>891</v>
      </c>
      <c r="B352" s="1" t="s">
        <v>1136</v>
      </c>
      <c r="C352">
        <v>1</v>
      </c>
      <c r="D352">
        <v>96.516853932584297</v>
      </c>
      <c r="E352">
        <v>69.662921348314597</v>
      </c>
      <c r="F352">
        <v>13.0033167495854</v>
      </c>
      <c r="G352" s="6">
        <f>Table2[[#This Row],[Best Individual mean accuracy]]-Table2[[#This Row],[Benchmark mean accuracy]]</f>
        <v>-26.8539325842697</v>
      </c>
      <c r="H352" s="5" t="str">
        <f>IF(AND(Table2[[#This Row],[F value]]&lt;4.74,Table2[[#This Row],[Best Individual mean accuracy]]&gt;Table2[[#This Row],[Benchmark mean accuracy]]),"Yes","No")</f>
        <v>No</v>
      </c>
    </row>
    <row r="353" spans="1:8" x14ac:dyDescent="0.55000000000000004">
      <c r="A353">
        <v>175</v>
      </c>
      <c r="B353" s="1" t="s">
        <v>754</v>
      </c>
      <c r="C353">
        <v>0.91111111111111098</v>
      </c>
      <c r="D353">
        <v>96.179775280898795</v>
      </c>
      <c r="E353">
        <v>69.325842696629195</v>
      </c>
      <c r="F353">
        <v>10.4136291600633</v>
      </c>
      <c r="G353" s="6">
        <f>Table2[[#This Row],[Best Individual mean accuracy]]-Table2[[#This Row],[Benchmark mean accuracy]]</f>
        <v>-26.8539325842696</v>
      </c>
      <c r="H353" t="str">
        <f>IF(AND(Table2[[#This Row],[F value]]&lt;4.74,Table2[[#This Row],[Best Individual mean accuracy]]&gt;Table2[[#This Row],[Benchmark mean accuracy]]),"Yes","No")</f>
        <v>No</v>
      </c>
    </row>
    <row r="354" spans="1:8" x14ac:dyDescent="0.55000000000000004">
      <c r="A354">
        <v>663</v>
      </c>
      <c r="B354" s="1" t="s">
        <v>919</v>
      </c>
      <c r="C354">
        <v>0.97777777777777697</v>
      </c>
      <c r="D354">
        <v>96.179775280898795</v>
      </c>
      <c r="E354">
        <v>69.325842696629195</v>
      </c>
      <c r="F354">
        <v>4.0378063980058103</v>
      </c>
      <c r="G354" s="6">
        <f>Table2[[#This Row],[Best Individual mean accuracy]]-Table2[[#This Row],[Benchmark mean accuracy]]</f>
        <v>-26.8539325842696</v>
      </c>
      <c r="H354" s="5" t="str">
        <f>IF(AND(Table2[[#This Row],[F value]]&lt;4.74,Table2[[#This Row],[Best Individual mean accuracy]]&gt;Table2[[#This Row],[Benchmark mean accuracy]]),"Yes","No")</f>
        <v>No</v>
      </c>
    </row>
    <row r="355" spans="1:8" x14ac:dyDescent="0.55000000000000004">
      <c r="A355">
        <v>663</v>
      </c>
      <c r="B355" s="1" t="s">
        <v>1126</v>
      </c>
      <c r="C355">
        <v>0.97777777777777697</v>
      </c>
      <c r="D355">
        <v>96.8539325842696</v>
      </c>
      <c r="E355">
        <v>70</v>
      </c>
      <c r="F355">
        <v>103.691358024691</v>
      </c>
      <c r="G355" s="6">
        <f>Table2[[#This Row],[Best Individual mean accuracy]]-Table2[[#This Row],[Benchmark mean accuracy]]</f>
        <v>-26.8539325842696</v>
      </c>
      <c r="H355" s="5" t="str">
        <f>IF(AND(Table2[[#This Row],[F value]]&lt;4.74,Table2[[#This Row],[Best Individual mean accuracy]]&gt;Table2[[#This Row],[Benchmark mean accuracy]]),"Yes","No")</f>
        <v>No</v>
      </c>
    </row>
    <row r="356" spans="1:8" x14ac:dyDescent="0.55000000000000004">
      <c r="A356">
        <v>928</v>
      </c>
      <c r="B356" s="1" t="s">
        <v>1142</v>
      </c>
      <c r="C356">
        <v>0.88888888888888795</v>
      </c>
      <c r="D356">
        <v>95.955056179775198</v>
      </c>
      <c r="E356">
        <v>69.213483146067404</v>
      </c>
      <c r="F356">
        <v>4.0312185297079504</v>
      </c>
      <c r="G356" s="6">
        <f>Table2[[#This Row],[Best Individual mean accuracy]]-Table2[[#This Row],[Benchmark mean accuracy]]</f>
        <v>-26.741573033707795</v>
      </c>
      <c r="H356" s="5" t="str">
        <f>IF(AND(Table2[[#This Row],[F value]]&lt;4.74,Table2[[#This Row],[Best Individual mean accuracy]]&gt;Table2[[#This Row],[Benchmark mean accuracy]]),"Yes","No")</f>
        <v>No</v>
      </c>
    </row>
    <row r="357" spans="1:8" x14ac:dyDescent="0.55000000000000004">
      <c r="A357">
        <v>663</v>
      </c>
      <c r="B357" s="1" t="s">
        <v>934</v>
      </c>
      <c r="C357">
        <v>0.97777777777777697</v>
      </c>
      <c r="D357">
        <v>96.179775280898795</v>
      </c>
      <c r="E357">
        <v>69.550561797752806</v>
      </c>
      <c r="F357">
        <v>8.1008111239860892</v>
      </c>
      <c r="G357" s="6">
        <f>Table2[[#This Row],[Best Individual mean accuracy]]-Table2[[#This Row],[Benchmark mean accuracy]]</f>
        <v>-26.629213483145989</v>
      </c>
      <c r="H357" s="5" t="str">
        <f>IF(AND(Table2[[#This Row],[F value]]&lt;4.74,Table2[[#This Row],[Best Individual mean accuracy]]&gt;Table2[[#This Row],[Benchmark mean accuracy]]),"Yes","No")</f>
        <v>No</v>
      </c>
    </row>
    <row r="358" spans="1:8" x14ac:dyDescent="0.55000000000000004">
      <c r="A358">
        <v>663</v>
      </c>
      <c r="B358" s="1" t="s">
        <v>920</v>
      </c>
      <c r="C358">
        <v>0.97777777777777697</v>
      </c>
      <c r="D358">
        <v>95.955056179775298</v>
      </c>
      <c r="E358">
        <v>69.438202247191001</v>
      </c>
      <c r="F358">
        <v>7.3690721649484496</v>
      </c>
      <c r="G358" s="6">
        <f>Table2[[#This Row],[Best Individual mean accuracy]]-Table2[[#This Row],[Benchmark mean accuracy]]</f>
        <v>-26.516853932584297</v>
      </c>
      <c r="H358" s="5" t="str">
        <f>IF(AND(Table2[[#This Row],[F value]]&lt;4.74,Table2[[#This Row],[Best Individual mean accuracy]]&gt;Table2[[#This Row],[Benchmark mean accuracy]]),"Yes","No")</f>
        <v>No</v>
      </c>
    </row>
    <row r="359" spans="1:8" x14ac:dyDescent="0.55000000000000004">
      <c r="A359">
        <v>175</v>
      </c>
      <c r="B359" s="1" t="s">
        <v>747</v>
      </c>
      <c r="C359">
        <v>0.91111111111111098</v>
      </c>
      <c r="D359">
        <v>94.831460674157299</v>
      </c>
      <c r="E359">
        <v>68.426966292134793</v>
      </c>
      <c r="F359">
        <v>1.97893544733861</v>
      </c>
      <c r="G359" s="6">
        <f>Table2[[#This Row],[Best Individual mean accuracy]]-Table2[[#This Row],[Benchmark mean accuracy]]</f>
        <v>-26.404494382022506</v>
      </c>
      <c r="H359" t="str">
        <f>IF(AND(Table2[[#This Row],[F value]]&lt;4.74,Table2[[#This Row],[Best Individual mean accuracy]]&gt;Table2[[#This Row],[Benchmark mean accuracy]]),"Yes","No")</f>
        <v>No</v>
      </c>
    </row>
    <row r="360" spans="1:8" x14ac:dyDescent="0.55000000000000004">
      <c r="A360">
        <v>175</v>
      </c>
      <c r="B360" s="1" t="s">
        <v>803</v>
      </c>
      <c r="C360">
        <v>0.91111111111111098</v>
      </c>
      <c r="D360">
        <v>97.303370786516794</v>
      </c>
      <c r="E360">
        <v>70.898876404494303</v>
      </c>
      <c r="F360">
        <v>2.2419938735728202</v>
      </c>
      <c r="G360" s="6">
        <f>Table2[[#This Row],[Best Individual mean accuracy]]-Table2[[#This Row],[Benchmark mean accuracy]]</f>
        <v>-26.404494382022492</v>
      </c>
      <c r="H360" t="str">
        <f>IF(AND(Table2[[#This Row],[F value]]&lt;4.74,Table2[[#This Row],[Best Individual mean accuracy]]&gt;Table2[[#This Row],[Benchmark mean accuracy]]),"Yes","No")</f>
        <v>No</v>
      </c>
    </row>
    <row r="361" spans="1:8" x14ac:dyDescent="0.55000000000000004">
      <c r="A361">
        <v>663</v>
      </c>
      <c r="B361" s="1" t="s">
        <v>958</v>
      </c>
      <c r="C361">
        <v>0.97777777777777697</v>
      </c>
      <c r="D361">
        <v>96.629213483146003</v>
      </c>
      <c r="E361">
        <v>70.337078651685303</v>
      </c>
      <c r="F361">
        <v>3.6707193515704102</v>
      </c>
      <c r="G361" s="6">
        <f>Table2[[#This Row],[Best Individual mean accuracy]]-Table2[[#This Row],[Benchmark mean accuracy]]</f>
        <v>-26.2921348314607</v>
      </c>
      <c r="H361" s="5" t="str">
        <f>IF(AND(Table2[[#This Row],[F value]]&lt;4.74,Table2[[#This Row],[Best Individual mean accuracy]]&gt;Table2[[#This Row],[Benchmark mean accuracy]]),"Yes","No")</f>
        <v>No</v>
      </c>
    </row>
    <row r="362" spans="1:8" x14ac:dyDescent="0.55000000000000004">
      <c r="A362">
        <v>663</v>
      </c>
      <c r="B362" s="1" t="s">
        <v>877</v>
      </c>
      <c r="C362">
        <v>0.97777777777777697</v>
      </c>
      <c r="D362">
        <v>95.842696629213407</v>
      </c>
      <c r="E362">
        <v>69.887640449438194</v>
      </c>
      <c r="F362">
        <v>1.44984899062152</v>
      </c>
      <c r="G362" s="6">
        <f>Table2[[#This Row],[Best Individual mean accuracy]]-Table2[[#This Row],[Benchmark mean accuracy]]</f>
        <v>-25.955056179775212</v>
      </c>
      <c r="H362" s="5" t="str">
        <f>IF(AND(Table2[[#This Row],[F value]]&lt;4.74,Table2[[#This Row],[Best Individual mean accuracy]]&gt;Table2[[#This Row],[Benchmark mean accuracy]]),"Yes","No")</f>
        <v>No</v>
      </c>
    </row>
    <row r="363" spans="1:8" x14ac:dyDescent="0.55000000000000004">
      <c r="A363">
        <v>663</v>
      </c>
      <c r="B363" s="1" t="s">
        <v>1026</v>
      </c>
      <c r="C363">
        <v>0.97777777777777697</v>
      </c>
      <c r="D363">
        <v>94.269662921348299</v>
      </c>
      <c r="E363">
        <v>68.426966292134793</v>
      </c>
      <c r="F363">
        <v>3.34468524251806</v>
      </c>
      <c r="G363" s="6">
        <f>Table2[[#This Row],[Best Individual mean accuracy]]-Table2[[#This Row],[Benchmark mean accuracy]]</f>
        <v>-25.842696629213506</v>
      </c>
      <c r="H363" s="5" t="str">
        <f>IF(AND(Table2[[#This Row],[F value]]&lt;4.74,Table2[[#This Row],[Best Individual mean accuracy]]&gt;Table2[[#This Row],[Benchmark mean accuracy]]),"Yes","No")</f>
        <v>No</v>
      </c>
    </row>
    <row r="364" spans="1:8" x14ac:dyDescent="0.55000000000000004">
      <c r="A364">
        <v>663</v>
      </c>
      <c r="B364" s="1" t="s">
        <v>1111</v>
      </c>
      <c r="C364">
        <v>0.97777777777777697</v>
      </c>
      <c r="D364">
        <v>95.842696629213407</v>
      </c>
      <c r="E364">
        <v>70</v>
      </c>
      <c r="F364">
        <v>2.8441330998248602</v>
      </c>
      <c r="G364" s="6">
        <f>Table2[[#This Row],[Best Individual mean accuracy]]-Table2[[#This Row],[Benchmark mean accuracy]]</f>
        <v>-25.842696629213407</v>
      </c>
      <c r="H364" s="5" t="str">
        <f>IF(AND(Table2[[#This Row],[F value]]&lt;4.74,Table2[[#This Row],[Best Individual mean accuracy]]&gt;Table2[[#This Row],[Benchmark mean accuracy]]),"Yes","No")</f>
        <v>No</v>
      </c>
    </row>
    <row r="365" spans="1:8" x14ac:dyDescent="0.55000000000000004">
      <c r="A365">
        <v>663</v>
      </c>
      <c r="B365" s="1" t="s">
        <v>1063</v>
      </c>
      <c r="C365">
        <v>0.97777777777777697</v>
      </c>
      <c r="D365">
        <v>96.179775280898795</v>
      </c>
      <c r="E365">
        <v>70.449438202247194</v>
      </c>
      <c r="F365">
        <v>2.17188776900027</v>
      </c>
      <c r="G365" s="6">
        <f>Table2[[#This Row],[Best Individual mean accuracy]]-Table2[[#This Row],[Benchmark mean accuracy]]</f>
        <v>-25.730337078651601</v>
      </c>
      <c r="H365" s="5" t="str">
        <f>IF(AND(Table2[[#This Row],[F value]]&lt;4.74,Table2[[#This Row],[Best Individual mean accuracy]]&gt;Table2[[#This Row],[Benchmark mean accuracy]]),"Yes","No")</f>
        <v>No</v>
      </c>
    </row>
    <row r="366" spans="1:8" x14ac:dyDescent="0.55000000000000004">
      <c r="A366">
        <v>574</v>
      </c>
      <c r="B366" s="1" t="s">
        <v>854</v>
      </c>
      <c r="C366">
        <v>0.73333333333333295</v>
      </c>
      <c r="D366">
        <v>95.505617977528004</v>
      </c>
      <c r="E366">
        <v>69.887640449438194</v>
      </c>
      <c r="F366">
        <v>4.9743202416918297</v>
      </c>
      <c r="G366" s="6">
        <f>Table2[[#This Row],[Best Individual mean accuracy]]-Table2[[#This Row],[Benchmark mean accuracy]]</f>
        <v>-25.61797752808981</v>
      </c>
      <c r="H366" s="5" t="str">
        <f>IF(AND(Table2[[#This Row],[F value]]&lt;4.74,Table2[[#This Row],[Best Individual mean accuracy]]&gt;Table2[[#This Row],[Benchmark mean accuracy]]),"Yes","No")</f>
        <v>No</v>
      </c>
    </row>
    <row r="367" spans="1:8" x14ac:dyDescent="0.55000000000000004">
      <c r="A367">
        <v>663</v>
      </c>
      <c r="B367" s="1" t="s">
        <v>1066</v>
      </c>
      <c r="C367">
        <v>0.97777777777777697</v>
      </c>
      <c r="D367">
        <v>95.730337078651701</v>
      </c>
      <c r="E367">
        <v>70.224719101123497</v>
      </c>
      <c r="F367">
        <v>2.64472378432021</v>
      </c>
      <c r="G367" s="6">
        <f>Table2[[#This Row],[Best Individual mean accuracy]]-Table2[[#This Row],[Benchmark mean accuracy]]</f>
        <v>-25.505617977528203</v>
      </c>
      <c r="H367" s="5" t="str">
        <f>IF(AND(Table2[[#This Row],[F value]]&lt;4.74,Table2[[#This Row],[Best Individual mean accuracy]]&gt;Table2[[#This Row],[Benchmark mean accuracy]]),"Yes","No")</f>
        <v>No</v>
      </c>
    </row>
    <row r="368" spans="1:8" x14ac:dyDescent="0.55000000000000004">
      <c r="A368">
        <v>663</v>
      </c>
      <c r="B368" s="1" t="s">
        <v>992</v>
      </c>
      <c r="C368">
        <v>0.97777777777777697</v>
      </c>
      <c r="D368">
        <v>94.606741573033702</v>
      </c>
      <c r="E368">
        <v>69.213483146067404</v>
      </c>
      <c r="F368">
        <v>3.7505617977528001</v>
      </c>
      <c r="G368" s="6">
        <f>Table2[[#This Row],[Best Individual mean accuracy]]-Table2[[#This Row],[Benchmark mean accuracy]]</f>
        <v>-25.393258426966298</v>
      </c>
      <c r="H368" s="5" t="str">
        <f>IF(AND(Table2[[#This Row],[F value]]&lt;4.74,Table2[[#This Row],[Best Individual mean accuracy]]&gt;Table2[[#This Row],[Benchmark mean accuracy]]),"Yes","No")</f>
        <v>No</v>
      </c>
    </row>
    <row r="369" spans="1:8" x14ac:dyDescent="0.55000000000000004">
      <c r="A369">
        <v>663</v>
      </c>
      <c r="B369" s="1" t="s">
        <v>1044</v>
      </c>
      <c r="C369">
        <v>0.97777777777777697</v>
      </c>
      <c r="D369">
        <v>94.943820224719104</v>
      </c>
      <c r="E369">
        <v>69.662921348314597</v>
      </c>
      <c r="F369">
        <v>3.4382816748232701</v>
      </c>
      <c r="G369" s="6">
        <f>Table2[[#This Row],[Best Individual mean accuracy]]-Table2[[#This Row],[Benchmark mean accuracy]]</f>
        <v>-25.280898876404507</v>
      </c>
      <c r="H369" s="5" t="str">
        <f>IF(AND(Table2[[#This Row],[F value]]&lt;4.74,Table2[[#This Row],[Best Individual mean accuracy]]&gt;Table2[[#This Row],[Benchmark mean accuracy]]),"Yes","No")</f>
        <v>No</v>
      </c>
    </row>
    <row r="370" spans="1:8" x14ac:dyDescent="0.55000000000000004">
      <c r="A370">
        <v>663</v>
      </c>
      <c r="B370" s="1" t="s">
        <v>971</v>
      </c>
      <c r="C370">
        <v>0.97777777777777697</v>
      </c>
      <c r="D370">
        <v>96.067415730337004</v>
      </c>
      <c r="E370">
        <v>70.898876404494303</v>
      </c>
      <c r="F370">
        <v>1.9449233716475001</v>
      </c>
      <c r="G370" s="6">
        <f>Table2[[#This Row],[Best Individual mean accuracy]]-Table2[[#This Row],[Benchmark mean accuracy]]</f>
        <v>-25.168539325842701</v>
      </c>
      <c r="H370" s="5" t="str">
        <f>IF(AND(Table2[[#This Row],[F value]]&lt;4.74,Table2[[#This Row],[Best Individual mean accuracy]]&gt;Table2[[#This Row],[Benchmark mean accuracy]]),"Yes","No")</f>
        <v>No</v>
      </c>
    </row>
    <row r="371" spans="1:8" x14ac:dyDescent="0.55000000000000004">
      <c r="A371">
        <v>663</v>
      </c>
      <c r="B371" s="1" t="s">
        <v>1123</v>
      </c>
      <c r="C371">
        <v>0.97777777777777697</v>
      </c>
      <c r="D371">
        <v>95.505617977528004</v>
      </c>
      <c r="E371">
        <v>70.337078651685303</v>
      </c>
      <c r="F371">
        <v>1.5905349794238599</v>
      </c>
      <c r="G371" s="6">
        <f>Table2[[#This Row],[Best Individual mean accuracy]]-Table2[[#This Row],[Benchmark mean accuracy]]</f>
        <v>-25.168539325842701</v>
      </c>
      <c r="H371" s="5" t="str">
        <f>IF(AND(Table2[[#This Row],[F value]]&lt;4.74,Table2[[#This Row],[Best Individual mean accuracy]]&gt;Table2[[#This Row],[Benchmark mean accuracy]]),"Yes","No")</f>
        <v>No</v>
      </c>
    </row>
    <row r="372" spans="1:8" x14ac:dyDescent="0.55000000000000004">
      <c r="A372">
        <v>663</v>
      </c>
      <c r="B372" s="1" t="s">
        <v>1118</v>
      </c>
      <c r="C372">
        <v>0.97777777777777697</v>
      </c>
      <c r="D372">
        <v>95.617977528089895</v>
      </c>
      <c r="E372">
        <v>70.5617977528089</v>
      </c>
      <c r="F372">
        <v>1.7242914031389001</v>
      </c>
      <c r="G372" s="6">
        <f>Table2[[#This Row],[Best Individual mean accuracy]]-Table2[[#This Row],[Benchmark mean accuracy]]</f>
        <v>-25.056179775280995</v>
      </c>
      <c r="H372" s="5" t="str">
        <f>IF(AND(Table2[[#This Row],[F value]]&lt;4.74,Table2[[#This Row],[Best Individual mean accuracy]]&gt;Table2[[#This Row],[Benchmark mean accuracy]]),"Yes","No")</f>
        <v>No</v>
      </c>
    </row>
    <row r="373" spans="1:8" x14ac:dyDescent="0.55000000000000004">
      <c r="A373">
        <v>175</v>
      </c>
      <c r="B373" s="1" t="s">
        <v>812</v>
      </c>
      <c r="C373">
        <v>0.91111111111111098</v>
      </c>
      <c r="D373">
        <v>96.067415730337004</v>
      </c>
      <c r="E373">
        <v>71.011235955056094</v>
      </c>
      <c r="F373">
        <v>6.57318224740321</v>
      </c>
      <c r="G373" s="6">
        <f>Table2[[#This Row],[Best Individual mean accuracy]]-Table2[[#This Row],[Benchmark mean accuracy]]</f>
        <v>-25.05617977528091</v>
      </c>
      <c r="H373" t="str">
        <f>IF(AND(Table2[[#This Row],[F value]]&lt;4.74,Table2[[#This Row],[Best Individual mean accuracy]]&gt;Table2[[#This Row],[Benchmark mean accuracy]]),"Yes","No")</f>
        <v>No</v>
      </c>
    </row>
    <row r="374" spans="1:8" x14ac:dyDescent="0.55000000000000004">
      <c r="A374">
        <v>663</v>
      </c>
      <c r="B374" s="1" t="s">
        <v>1014</v>
      </c>
      <c r="C374">
        <v>0.97777777777777697</v>
      </c>
      <c r="D374">
        <v>94.943820224719104</v>
      </c>
      <c r="E374">
        <v>69.887640449438194</v>
      </c>
      <c r="F374">
        <v>2.1692924663420201</v>
      </c>
      <c r="G374" s="6">
        <f>Table2[[#This Row],[Best Individual mean accuracy]]-Table2[[#This Row],[Benchmark mean accuracy]]</f>
        <v>-25.05617977528091</v>
      </c>
      <c r="H374" s="5" t="str">
        <f>IF(AND(Table2[[#This Row],[F value]]&lt;4.74,Table2[[#This Row],[Best Individual mean accuracy]]&gt;Table2[[#This Row],[Benchmark mean accuracy]]),"Yes","No")</f>
        <v>No</v>
      </c>
    </row>
    <row r="375" spans="1:8" x14ac:dyDescent="0.55000000000000004">
      <c r="A375">
        <v>663</v>
      </c>
      <c r="B375" s="1" t="s">
        <v>978</v>
      </c>
      <c r="C375">
        <v>0.97777777777777697</v>
      </c>
      <c r="D375">
        <v>96.516853932584198</v>
      </c>
      <c r="E375">
        <v>71.460674157303302</v>
      </c>
      <c r="F375">
        <v>5.5834092980856802</v>
      </c>
      <c r="G375" s="6">
        <f>Table2[[#This Row],[Best Individual mean accuracy]]-Table2[[#This Row],[Benchmark mean accuracy]]</f>
        <v>-25.056179775280896</v>
      </c>
      <c r="H375" s="5" t="str">
        <f>IF(AND(Table2[[#This Row],[F value]]&lt;4.74,Table2[[#This Row],[Best Individual mean accuracy]]&gt;Table2[[#This Row],[Benchmark mean accuracy]]),"Yes","No")</f>
        <v>No</v>
      </c>
    </row>
    <row r="376" spans="1:8" x14ac:dyDescent="0.55000000000000004">
      <c r="A376">
        <v>663</v>
      </c>
      <c r="B376" s="1" t="s">
        <v>1101</v>
      </c>
      <c r="C376">
        <v>0.97777777777777697</v>
      </c>
      <c r="D376">
        <v>95.617977528089895</v>
      </c>
      <c r="E376">
        <v>70.674157303370706</v>
      </c>
      <c r="F376">
        <v>2.3441682600382401</v>
      </c>
      <c r="G376" s="6">
        <f>Table2[[#This Row],[Best Individual mean accuracy]]-Table2[[#This Row],[Benchmark mean accuracy]]</f>
        <v>-24.94382022471919</v>
      </c>
      <c r="H376" s="5" t="str">
        <f>IF(AND(Table2[[#This Row],[F value]]&lt;4.74,Table2[[#This Row],[Best Individual mean accuracy]]&gt;Table2[[#This Row],[Benchmark mean accuracy]]),"Yes","No")</f>
        <v>No</v>
      </c>
    </row>
    <row r="377" spans="1:8" x14ac:dyDescent="0.55000000000000004">
      <c r="A377">
        <v>663</v>
      </c>
      <c r="B377" s="1" t="s">
        <v>972</v>
      </c>
      <c r="C377">
        <v>0.97777777777777697</v>
      </c>
      <c r="D377">
        <v>96.8539325842696</v>
      </c>
      <c r="E377">
        <v>71.910112359550496</v>
      </c>
      <c r="F377">
        <v>2.1301504251144499</v>
      </c>
      <c r="G377" s="6">
        <f>Table2[[#This Row],[Best Individual mean accuracy]]-Table2[[#This Row],[Benchmark mean accuracy]]</f>
        <v>-24.943820224719104</v>
      </c>
      <c r="H377" s="5" t="str">
        <f>IF(AND(Table2[[#This Row],[F value]]&lt;4.74,Table2[[#This Row],[Best Individual mean accuracy]]&gt;Table2[[#This Row],[Benchmark mean accuracy]]),"Yes","No")</f>
        <v>No</v>
      </c>
    </row>
    <row r="378" spans="1:8" x14ac:dyDescent="0.55000000000000004">
      <c r="A378">
        <v>663</v>
      </c>
      <c r="B378" s="1" t="s">
        <v>1000</v>
      </c>
      <c r="C378">
        <v>0.97777777777777697</v>
      </c>
      <c r="D378">
        <v>94.943820224719104</v>
      </c>
      <c r="E378">
        <v>70</v>
      </c>
      <c r="F378">
        <v>2.0919881305637902</v>
      </c>
      <c r="G378" s="6">
        <f>Table2[[#This Row],[Best Individual mean accuracy]]-Table2[[#This Row],[Benchmark mean accuracy]]</f>
        <v>-24.943820224719104</v>
      </c>
      <c r="H378" s="5" t="str">
        <f>IF(AND(Table2[[#This Row],[F value]]&lt;4.74,Table2[[#This Row],[Best Individual mean accuracy]]&gt;Table2[[#This Row],[Benchmark mean accuracy]]),"Yes","No")</f>
        <v>No</v>
      </c>
    </row>
    <row r="379" spans="1:8" x14ac:dyDescent="0.55000000000000004">
      <c r="A379">
        <v>663</v>
      </c>
      <c r="B379" s="1" t="s">
        <v>1009</v>
      </c>
      <c r="C379">
        <v>0.97777777777777697</v>
      </c>
      <c r="D379">
        <v>96.516853932584198</v>
      </c>
      <c r="E379">
        <v>71.573033707865093</v>
      </c>
      <c r="F379">
        <v>2.9061611374407499</v>
      </c>
      <c r="G379" s="6">
        <f>Table2[[#This Row],[Best Individual mean accuracy]]-Table2[[#This Row],[Benchmark mean accuracy]]</f>
        <v>-24.943820224719104</v>
      </c>
      <c r="H379" s="5" t="str">
        <f>IF(AND(Table2[[#This Row],[F value]]&lt;4.74,Table2[[#This Row],[Best Individual mean accuracy]]&gt;Table2[[#This Row],[Benchmark mean accuracy]]),"Yes","No")</f>
        <v>No</v>
      </c>
    </row>
    <row r="380" spans="1:8" x14ac:dyDescent="0.55000000000000004">
      <c r="A380">
        <v>663</v>
      </c>
      <c r="B380" s="1" t="s">
        <v>881</v>
      </c>
      <c r="C380">
        <v>0.97777777777777697</v>
      </c>
      <c r="D380">
        <v>95.617977528089895</v>
      </c>
      <c r="E380">
        <v>70.786516853932497</v>
      </c>
      <c r="F380">
        <v>1.66726903094646</v>
      </c>
      <c r="G380" s="6">
        <f>Table2[[#This Row],[Best Individual mean accuracy]]-Table2[[#This Row],[Benchmark mean accuracy]]</f>
        <v>-24.831460674157398</v>
      </c>
      <c r="H380" s="5" t="str">
        <f>IF(AND(Table2[[#This Row],[F value]]&lt;4.74,Table2[[#This Row],[Best Individual mean accuracy]]&gt;Table2[[#This Row],[Benchmark mean accuracy]]),"Yes","No")</f>
        <v>No</v>
      </c>
    </row>
    <row r="381" spans="1:8" x14ac:dyDescent="0.55000000000000004">
      <c r="A381">
        <v>663</v>
      </c>
      <c r="B381" s="1" t="s">
        <v>917</v>
      </c>
      <c r="C381">
        <v>0.97777777777777697</v>
      </c>
      <c r="D381">
        <v>95.056179775280896</v>
      </c>
      <c r="E381">
        <v>70.224719101123497</v>
      </c>
      <c r="F381">
        <v>1.5408658512910101</v>
      </c>
      <c r="G381" s="6">
        <f>Table2[[#This Row],[Best Individual mean accuracy]]-Table2[[#This Row],[Benchmark mean accuracy]]</f>
        <v>-24.831460674157398</v>
      </c>
      <c r="H381" s="5" t="str">
        <f>IF(AND(Table2[[#This Row],[F value]]&lt;4.74,Table2[[#This Row],[Best Individual mean accuracy]]&gt;Table2[[#This Row],[Benchmark mean accuracy]]),"Yes","No")</f>
        <v>No</v>
      </c>
    </row>
    <row r="382" spans="1:8" x14ac:dyDescent="0.55000000000000004">
      <c r="A382">
        <v>663</v>
      </c>
      <c r="B382" s="1" t="s">
        <v>1083</v>
      </c>
      <c r="C382">
        <v>0.97777777777777697</v>
      </c>
      <c r="D382">
        <v>96.404494382022406</v>
      </c>
      <c r="E382">
        <v>71.573033707865093</v>
      </c>
      <c r="F382">
        <v>3.9260539046302698</v>
      </c>
      <c r="G382" s="6">
        <f>Table2[[#This Row],[Best Individual mean accuracy]]-Table2[[#This Row],[Benchmark mean accuracy]]</f>
        <v>-24.831460674157313</v>
      </c>
      <c r="H382" s="5" t="str">
        <f>IF(AND(Table2[[#This Row],[F value]]&lt;4.74,Table2[[#This Row],[Best Individual mean accuracy]]&gt;Table2[[#This Row],[Benchmark mean accuracy]]),"Yes","No")</f>
        <v>No</v>
      </c>
    </row>
    <row r="383" spans="1:8" x14ac:dyDescent="0.55000000000000004">
      <c r="A383">
        <v>663</v>
      </c>
      <c r="B383" s="1" t="s">
        <v>1097</v>
      </c>
      <c r="C383">
        <v>0.97777777777777697</v>
      </c>
      <c r="D383">
        <v>95.955056179775198</v>
      </c>
      <c r="E383">
        <v>71.123595505617899</v>
      </c>
      <c r="F383">
        <v>6.1097435897435801</v>
      </c>
      <c r="G383" s="6">
        <f>Table2[[#This Row],[Best Individual mean accuracy]]-Table2[[#This Row],[Benchmark mean accuracy]]</f>
        <v>-24.831460674157299</v>
      </c>
      <c r="H383" s="5" t="str">
        <f>IF(AND(Table2[[#This Row],[F value]]&lt;4.74,Table2[[#This Row],[Best Individual mean accuracy]]&gt;Table2[[#This Row],[Benchmark mean accuracy]]),"Yes","No")</f>
        <v>No</v>
      </c>
    </row>
    <row r="384" spans="1:8" x14ac:dyDescent="0.55000000000000004">
      <c r="A384">
        <v>663</v>
      </c>
      <c r="B384" s="1" t="s">
        <v>1110</v>
      </c>
      <c r="C384">
        <v>0.97777777777777697</v>
      </c>
      <c r="D384">
        <v>96.966292134831406</v>
      </c>
      <c r="E384">
        <v>72.134831460674107</v>
      </c>
      <c r="F384">
        <v>1.4920551772306601</v>
      </c>
      <c r="G384" s="6">
        <f>Table2[[#This Row],[Best Individual mean accuracy]]-Table2[[#This Row],[Benchmark mean accuracy]]</f>
        <v>-24.831460674157299</v>
      </c>
      <c r="H384" s="5" t="str">
        <f>IF(AND(Table2[[#This Row],[F value]]&lt;4.74,Table2[[#This Row],[Best Individual mean accuracy]]&gt;Table2[[#This Row],[Benchmark mean accuracy]]),"Yes","No")</f>
        <v>No</v>
      </c>
    </row>
    <row r="385" spans="1:8" x14ac:dyDescent="0.55000000000000004">
      <c r="A385">
        <v>663</v>
      </c>
      <c r="B385" s="1" t="s">
        <v>1022</v>
      </c>
      <c r="C385">
        <v>0.97777777777777697</v>
      </c>
      <c r="D385">
        <v>97.191011235955003</v>
      </c>
      <c r="E385">
        <v>72.471910112359495</v>
      </c>
      <c r="F385">
        <v>6.05839416058393</v>
      </c>
      <c r="G385" s="6">
        <f>Table2[[#This Row],[Best Individual mean accuracy]]-Table2[[#This Row],[Benchmark mean accuracy]]</f>
        <v>-24.719101123595507</v>
      </c>
      <c r="H385" s="5" t="str">
        <f>IF(AND(Table2[[#This Row],[F value]]&lt;4.74,Table2[[#This Row],[Best Individual mean accuracy]]&gt;Table2[[#This Row],[Benchmark mean accuracy]]),"Yes","No")</f>
        <v>No</v>
      </c>
    </row>
    <row r="386" spans="1:8" x14ac:dyDescent="0.55000000000000004">
      <c r="A386">
        <v>663</v>
      </c>
      <c r="B386" s="1" t="s">
        <v>1087</v>
      </c>
      <c r="C386">
        <v>0.97777777777777697</v>
      </c>
      <c r="D386">
        <v>96.404494382022406</v>
      </c>
      <c r="E386">
        <v>71.685393258426899</v>
      </c>
      <c r="F386">
        <v>3.6883116883116802</v>
      </c>
      <c r="G386" s="6">
        <f>Table2[[#This Row],[Best Individual mean accuracy]]-Table2[[#This Row],[Benchmark mean accuracy]]</f>
        <v>-24.719101123595507</v>
      </c>
      <c r="H386" s="5" t="str">
        <f>IF(AND(Table2[[#This Row],[F value]]&lt;4.74,Table2[[#This Row],[Best Individual mean accuracy]]&gt;Table2[[#This Row],[Benchmark mean accuracy]]),"Yes","No")</f>
        <v>No</v>
      </c>
    </row>
    <row r="387" spans="1:8" x14ac:dyDescent="0.55000000000000004">
      <c r="A387">
        <v>663</v>
      </c>
      <c r="B387" s="1" t="s">
        <v>922</v>
      </c>
      <c r="C387">
        <v>0.97777777777777697</v>
      </c>
      <c r="D387">
        <v>95.730337078651701</v>
      </c>
      <c r="E387">
        <v>71.235955056179705</v>
      </c>
      <c r="F387">
        <v>7.7895981087470396</v>
      </c>
      <c r="G387" s="6">
        <f>Table2[[#This Row],[Best Individual mean accuracy]]-Table2[[#This Row],[Benchmark mean accuracy]]</f>
        <v>-24.494382022471996</v>
      </c>
      <c r="H387" s="5" t="str">
        <f>IF(AND(Table2[[#This Row],[F value]]&lt;4.74,Table2[[#This Row],[Best Individual mean accuracy]]&gt;Table2[[#This Row],[Benchmark mean accuracy]]),"Yes","No")</f>
        <v>No</v>
      </c>
    </row>
    <row r="388" spans="1:8" x14ac:dyDescent="0.55000000000000004">
      <c r="A388">
        <v>663</v>
      </c>
      <c r="B388" s="1" t="s">
        <v>907</v>
      </c>
      <c r="C388">
        <v>0.97777777777777697</v>
      </c>
      <c r="D388">
        <v>95.842696629213407</v>
      </c>
      <c r="E388">
        <v>71.348314606741496</v>
      </c>
      <c r="F388">
        <v>2.2138408304498198</v>
      </c>
      <c r="G388" s="6">
        <f>Table2[[#This Row],[Best Individual mean accuracy]]-Table2[[#This Row],[Benchmark mean accuracy]]</f>
        <v>-24.49438202247191</v>
      </c>
      <c r="H388" s="5" t="str">
        <f>IF(AND(Table2[[#This Row],[F value]]&lt;4.74,Table2[[#This Row],[Best Individual mean accuracy]]&gt;Table2[[#This Row],[Benchmark mean accuracy]]),"Yes","No")</f>
        <v>No</v>
      </c>
    </row>
    <row r="389" spans="1:8" x14ac:dyDescent="0.55000000000000004">
      <c r="A389">
        <v>663</v>
      </c>
      <c r="B389" s="1" t="s">
        <v>1124</v>
      </c>
      <c r="C389">
        <v>0.97777777777777697</v>
      </c>
      <c r="D389">
        <v>95.842696629213407</v>
      </c>
      <c r="E389">
        <v>71.348314606741496</v>
      </c>
      <c r="F389">
        <v>1.6821313734497001</v>
      </c>
      <c r="G389" s="6">
        <f>Table2[[#This Row],[Best Individual mean accuracy]]-Table2[[#This Row],[Benchmark mean accuracy]]</f>
        <v>-24.49438202247191</v>
      </c>
      <c r="H389" s="5" t="str">
        <f>IF(AND(Table2[[#This Row],[F value]]&lt;4.74,Table2[[#This Row],[Best Individual mean accuracy]]&gt;Table2[[#This Row],[Benchmark mean accuracy]]),"Yes","No")</f>
        <v>No</v>
      </c>
    </row>
    <row r="390" spans="1:8" x14ac:dyDescent="0.55000000000000004">
      <c r="A390">
        <v>663</v>
      </c>
      <c r="B390" s="1" t="s">
        <v>966</v>
      </c>
      <c r="C390">
        <v>0.97777777777777697</v>
      </c>
      <c r="D390">
        <v>94.157303370786494</v>
      </c>
      <c r="E390">
        <v>69.775280898876403</v>
      </c>
      <c r="F390">
        <v>2.45126884884148</v>
      </c>
      <c r="G390" s="6">
        <f>Table2[[#This Row],[Best Individual mean accuracy]]-Table2[[#This Row],[Benchmark mean accuracy]]</f>
        <v>-24.382022471910091</v>
      </c>
      <c r="H390" s="5" t="str">
        <f>IF(AND(Table2[[#This Row],[F value]]&lt;4.74,Table2[[#This Row],[Best Individual mean accuracy]]&gt;Table2[[#This Row],[Benchmark mean accuracy]]),"Yes","No")</f>
        <v>No</v>
      </c>
    </row>
    <row r="391" spans="1:8" x14ac:dyDescent="0.55000000000000004">
      <c r="A391">
        <v>891</v>
      </c>
      <c r="B391" s="1" t="s">
        <v>1137</v>
      </c>
      <c r="C391">
        <v>1</v>
      </c>
      <c r="D391">
        <v>95.955056179775298</v>
      </c>
      <c r="E391">
        <v>71.685393258426899</v>
      </c>
      <c r="F391">
        <v>3.3825079030558398</v>
      </c>
      <c r="G391" s="6">
        <f>Table2[[#This Row],[Best Individual mean accuracy]]-Table2[[#This Row],[Benchmark mean accuracy]]</f>
        <v>-24.269662921348399</v>
      </c>
      <c r="H391" s="5" t="str">
        <f>IF(AND(Table2[[#This Row],[F value]]&lt;4.74,Table2[[#This Row],[Best Individual mean accuracy]]&gt;Table2[[#This Row],[Benchmark mean accuracy]]),"Yes","No")</f>
        <v>No</v>
      </c>
    </row>
    <row r="392" spans="1:8" x14ac:dyDescent="0.55000000000000004">
      <c r="A392">
        <v>574</v>
      </c>
      <c r="B392" s="1" t="s">
        <v>850</v>
      </c>
      <c r="C392">
        <v>0.73333333333333295</v>
      </c>
      <c r="D392">
        <v>95.842696629213407</v>
      </c>
      <c r="E392">
        <v>71.685393258426899</v>
      </c>
      <c r="F392">
        <v>3.9069353882631801</v>
      </c>
      <c r="G392" s="6">
        <f>Table2[[#This Row],[Best Individual mean accuracy]]-Table2[[#This Row],[Benchmark mean accuracy]]</f>
        <v>-24.157303370786508</v>
      </c>
      <c r="H392" s="5" t="str">
        <f>IF(AND(Table2[[#This Row],[F value]]&lt;4.74,Table2[[#This Row],[Best Individual mean accuracy]]&gt;Table2[[#This Row],[Benchmark mean accuracy]]),"Yes","No")</f>
        <v>No</v>
      </c>
    </row>
    <row r="393" spans="1:8" x14ac:dyDescent="0.55000000000000004">
      <c r="A393">
        <v>663</v>
      </c>
      <c r="B393" s="1" t="s">
        <v>893</v>
      </c>
      <c r="C393">
        <v>0.97777777777777697</v>
      </c>
      <c r="D393">
        <v>96.8539325842696</v>
      </c>
      <c r="E393">
        <v>72.808988764044898</v>
      </c>
      <c r="F393">
        <v>3.7152061855670002</v>
      </c>
      <c r="G393" s="6">
        <f>Table2[[#This Row],[Best Individual mean accuracy]]-Table2[[#This Row],[Benchmark mean accuracy]]</f>
        <v>-24.044943820224702</v>
      </c>
      <c r="H393" s="5" t="str">
        <f>IF(AND(Table2[[#This Row],[F value]]&lt;4.74,Table2[[#This Row],[Best Individual mean accuracy]]&gt;Table2[[#This Row],[Benchmark mean accuracy]]),"Yes","No")</f>
        <v>No</v>
      </c>
    </row>
    <row r="394" spans="1:8" x14ac:dyDescent="0.55000000000000004">
      <c r="A394">
        <v>663</v>
      </c>
      <c r="B394" s="1" t="s">
        <v>986</v>
      </c>
      <c r="C394">
        <v>0.97777777777777697</v>
      </c>
      <c r="D394">
        <v>95.393258426966199</v>
      </c>
      <c r="E394">
        <v>71.573033707865093</v>
      </c>
      <c r="F394">
        <v>3.0123010130246</v>
      </c>
      <c r="G394" s="6">
        <f>Table2[[#This Row],[Best Individual mean accuracy]]-Table2[[#This Row],[Benchmark mean accuracy]]</f>
        <v>-23.820224719101105</v>
      </c>
      <c r="H394" s="5" t="str">
        <f>IF(AND(Table2[[#This Row],[F value]]&lt;4.74,Table2[[#This Row],[Best Individual mean accuracy]]&gt;Table2[[#This Row],[Benchmark mean accuracy]]),"Yes","No")</f>
        <v>No</v>
      </c>
    </row>
    <row r="395" spans="1:8" x14ac:dyDescent="0.55000000000000004">
      <c r="A395">
        <v>891</v>
      </c>
      <c r="B395" s="1" t="s">
        <v>1134</v>
      </c>
      <c r="C395">
        <v>1</v>
      </c>
      <c r="D395">
        <v>95.280898876404393</v>
      </c>
      <c r="E395">
        <v>71.460674157303302</v>
      </c>
      <c r="F395">
        <v>9.8842729970326406</v>
      </c>
      <c r="G395" s="6">
        <f>Table2[[#This Row],[Best Individual mean accuracy]]-Table2[[#This Row],[Benchmark mean accuracy]]</f>
        <v>-23.820224719101091</v>
      </c>
      <c r="H395" s="5" t="str">
        <f>IF(AND(Table2[[#This Row],[F value]]&lt;4.74,Table2[[#This Row],[Best Individual mean accuracy]]&gt;Table2[[#This Row],[Benchmark mean accuracy]]),"Yes","No")</f>
        <v>No</v>
      </c>
    </row>
    <row r="396" spans="1:8" x14ac:dyDescent="0.55000000000000004">
      <c r="A396">
        <v>663</v>
      </c>
      <c r="B396" s="1" t="s">
        <v>988</v>
      </c>
      <c r="C396">
        <v>0.97777777777777697</v>
      </c>
      <c r="D396">
        <v>95.617977528089895</v>
      </c>
      <c r="E396">
        <v>71.910112359550496</v>
      </c>
      <c r="F396">
        <v>2.4779386998989499</v>
      </c>
      <c r="G396" s="6">
        <f>Table2[[#This Row],[Best Individual mean accuracy]]-Table2[[#This Row],[Benchmark mean accuracy]]</f>
        <v>-23.707865168539399</v>
      </c>
      <c r="H396" s="5" t="str">
        <f>IF(AND(Table2[[#This Row],[F value]]&lt;4.74,Table2[[#This Row],[Best Individual mean accuracy]]&gt;Table2[[#This Row],[Benchmark mean accuracy]]),"Yes","No")</f>
        <v>No</v>
      </c>
    </row>
    <row r="397" spans="1:8" x14ac:dyDescent="0.55000000000000004">
      <c r="A397">
        <v>663</v>
      </c>
      <c r="B397" s="1" t="s">
        <v>967</v>
      </c>
      <c r="C397">
        <v>0.97777777777777697</v>
      </c>
      <c r="D397">
        <v>95.505617977528104</v>
      </c>
      <c r="E397">
        <v>71.910112359550496</v>
      </c>
      <c r="F397">
        <v>2.7555988315481899</v>
      </c>
      <c r="G397" s="6">
        <f>Table2[[#This Row],[Best Individual mean accuracy]]-Table2[[#This Row],[Benchmark mean accuracy]]</f>
        <v>-23.595505617977608</v>
      </c>
      <c r="H397" s="5" t="str">
        <f>IF(AND(Table2[[#This Row],[F value]]&lt;4.74,Table2[[#This Row],[Best Individual mean accuracy]]&gt;Table2[[#This Row],[Benchmark mean accuracy]]),"Yes","No")</f>
        <v>No</v>
      </c>
    </row>
    <row r="398" spans="1:8" x14ac:dyDescent="0.55000000000000004">
      <c r="A398">
        <v>663</v>
      </c>
      <c r="B398" s="1" t="s">
        <v>1119</v>
      </c>
      <c r="C398">
        <v>0.97777777777777697</v>
      </c>
      <c r="D398">
        <v>95.842696629213407</v>
      </c>
      <c r="E398">
        <v>72.247191011235898</v>
      </c>
      <c r="F398">
        <v>3.3847006651884701</v>
      </c>
      <c r="G398" s="6">
        <f>Table2[[#This Row],[Best Individual mean accuracy]]-Table2[[#This Row],[Benchmark mean accuracy]]</f>
        <v>-23.595505617977508</v>
      </c>
      <c r="H398" s="5" t="str">
        <f>IF(AND(Table2[[#This Row],[F value]]&lt;4.74,Table2[[#This Row],[Best Individual mean accuracy]]&gt;Table2[[#This Row],[Benchmark mean accuracy]]),"Yes","No")</f>
        <v>No</v>
      </c>
    </row>
    <row r="399" spans="1:8" x14ac:dyDescent="0.55000000000000004">
      <c r="A399">
        <v>663</v>
      </c>
      <c r="B399" s="1" t="s">
        <v>954</v>
      </c>
      <c r="C399">
        <v>0.97777777777777697</v>
      </c>
      <c r="D399">
        <v>96.292134831460601</v>
      </c>
      <c r="E399">
        <v>72.696629213483106</v>
      </c>
      <c r="F399">
        <v>1.9290012033694299</v>
      </c>
      <c r="G399" s="6">
        <f>Table2[[#This Row],[Best Individual mean accuracy]]-Table2[[#This Row],[Benchmark mean accuracy]]</f>
        <v>-23.595505617977494</v>
      </c>
      <c r="H399" s="5" t="str">
        <f>IF(AND(Table2[[#This Row],[F value]]&lt;4.74,Table2[[#This Row],[Best Individual mean accuracy]]&gt;Table2[[#This Row],[Benchmark mean accuracy]]),"Yes","No")</f>
        <v>No</v>
      </c>
    </row>
    <row r="400" spans="1:8" x14ac:dyDescent="0.55000000000000004">
      <c r="A400">
        <v>663</v>
      </c>
      <c r="B400" s="1" t="s">
        <v>902</v>
      </c>
      <c r="C400">
        <v>0.97777777777777697</v>
      </c>
      <c r="D400">
        <v>95.393258426966298</v>
      </c>
      <c r="E400">
        <v>71.910112359550496</v>
      </c>
      <c r="F400">
        <v>3.3824799506477401</v>
      </c>
      <c r="G400" s="6">
        <f>Table2[[#This Row],[Best Individual mean accuracy]]-Table2[[#This Row],[Benchmark mean accuracy]]</f>
        <v>-23.483146067415802</v>
      </c>
      <c r="H400" s="5" t="str">
        <f>IF(AND(Table2[[#This Row],[F value]]&lt;4.74,Table2[[#This Row],[Best Individual mean accuracy]]&gt;Table2[[#This Row],[Benchmark mean accuracy]]),"Yes","No")</f>
        <v>No</v>
      </c>
    </row>
    <row r="401" spans="1:8" x14ac:dyDescent="0.55000000000000004">
      <c r="A401">
        <v>663</v>
      </c>
      <c r="B401" s="1" t="s">
        <v>990</v>
      </c>
      <c r="C401">
        <v>0.97777777777777697</v>
      </c>
      <c r="D401">
        <v>95.617977528089895</v>
      </c>
      <c r="E401">
        <v>72.134831460674107</v>
      </c>
      <c r="F401">
        <v>12.2344086021505</v>
      </c>
      <c r="G401" s="6">
        <f>Table2[[#This Row],[Best Individual mean accuracy]]-Table2[[#This Row],[Benchmark mean accuracy]]</f>
        <v>-23.483146067415788</v>
      </c>
      <c r="H401" s="5" t="str">
        <f>IF(AND(Table2[[#This Row],[F value]]&lt;4.74,Table2[[#This Row],[Best Individual mean accuracy]]&gt;Table2[[#This Row],[Benchmark mean accuracy]]),"Yes","No")</f>
        <v>No</v>
      </c>
    </row>
    <row r="402" spans="1:8" x14ac:dyDescent="0.55000000000000004">
      <c r="A402">
        <v>663</v>
      </c>
      <c r="B402" s="1" t="s">
        <v>925</v>
      </c>
      <c r="C402">
        <v>0.97777777777777697</v>
      </c>
      <c r="D402">
        <v>95.842696629213407</v>
      </c>
      <c r="E402">
        <v>72.471910112359495</v>
      </c>
      <c r="F402">
        <v>15.162921348314599</v>
      </c>
      <c r="G402" s="6">
        <f>Table2[[#This Row],[Best Individual mean accuracy]]-Table2[[#This Row],[Benchmark mean accuracy]]</f>
        <v>-23.370786516853912</v>
      </c>
      <c r="H402" s="5" t="str">
        <f>IF(AND(Table2[[#This Row],[F value]]&lt;4.74,Table2[[#This Row],[Best Individual mean accuracy]]&gt;Table2[[#This Row],[Benchmark mean accuracy]]),"Yes","No")</f>
        <v>No</v>
      </c>
    </row>
    <row r="403" spans="1:8" x14ac:dyDescent="0.55000000000000004">
      <c r="A403">
        <v>663</v>
      </c>
      <c r="B403" s="1" t="s">
        <v>943</v>
      </c>
      <c r="C403">
        <v>0.97777777777777697</v>
      </c>
      <c r="D403">
        <v>96.067415730337004</v>
      </c>
      <c r="E403">
        <v>72.696629213483106</v>
      </c>
      <c r="F403">
        <v>1.39540507859734</v>
      </c>
      <c r="G403" s="6">
        <f>Table2[[#This Row],[Best Individual mean accuracy]]-Table2[[#This Row],[Benchmark mean accuracy]]</f>
        <v>-23.370786516853897</v>
      </c>
      <c r="H403" s="5" t="str">
        <f>IF(AND(Table2[[#This Row],[F value]]&lt;4.74,Table2[[#This Row],[Best Individual mean accuracy]]&gt;Table2[[#This Row],[Benchmark mean accuracy]]),"Yes","No")</f>
        <v>No</v>
      </c>
    </row>
    <row r="404" spans="1:8" x14ac:dyDescent="0.55000000000000004">
      <c r="A404">
        <v>663</v>
      </c>
      <c r="B404" s="1" t="s">
        <v>1060</v>
      </c>
      <c r="C404">
        <v>0.97777777777777697</v>
      </c>
      <c r="D404">
        <v>96.179775280898795</v>
      </c>
      <c r="E404">
        <v>72.921348314606703</v>
      </c>
      <c r="F404">
        <v>4.5838680109990797</v>
      </c>
      <c r="G404" s="6">
        <f>Table2[[#This Row],[Best Individual mean accuracy]]-Table2[[#This Row],[Benchmark mean accuracy]]</f>
        <v>-23.258426966292092</v>
      </c>
      <c r="H404" s="5" t="str">
        <f>IF(AND(Table2[[#This Row],[F value]]&lt;4.74,Table2[[#This Row],[Best Individual mean accuracy]]&gt;Table2[[#This Row],[Benchmark mean accuracy]]),"Yes","No")</f>
        <v>No</v>
      </c>
    </row>
    <row r="405" spans="1:8" x14ac:dyDescent="0.55000000000000004">
      <c r="A405">
        <v>891</v>
      </c>
      <c r="B405" s="1" t="s">
        <v>1135</v>
      </c>
      <c r="C405">
        <v>1</v>
      </c>
      <c r="D405">
        <v>96.179775280898795</v>
      </c>
      <c r="E405">
        <v>72.921348314606703</v>
      </c>
      <c r="F405">
        <v>1.48564644938484</v>
      </c>
      <c r="G405" s="6">
        <f>Table2[[#This Row],[Best Individual mean accuracy]]-Table2[[#This Row],[Benchmark mean accuracy]]</f>
        <v>-23.258426966292092</v>
      </c>
      <c r="H405" s="5" t="str">
        <f>IF(AND(Table2[[#This Row],[F value]]&lt;4.74,Table2[[#This Row],[Best Individual mean accuracy]]&gt;Table2[[#This Row],[Benchmark mean accuracy]]),"Yes","No")</f>
        <v>No</v>
      </c>
    </row>
    <row r="406" spans="1:8" x14ac:dyDescent="0.55000000000000004">
      <c r="A406">
        <v>663</v>
      </c>
      <c r="B406" s="1" t="s">
        <v>914</v>
      </c>
      <c r="C406">
        <v>0.97777777777777697</v>
      </c>
      <c r="D406">
        <v>95.393258426966199</v>
      </c>
      <c r="E406">
        <v>72.247191011235898</v>
      </c>
      <c r="F406">
        <v>2.2560103963612699</v>
      </c>
      <c r="G406" s="6">
        <f>Table2[[#This Row],[Best Individual mean accuracy]]-Table2[[#This Row],[Benchmark mean accuracy]]</f>
        <v>-23.1460674157303</v>
      </c>
      <c r="H406" s="5" t="str">
        <f>IF(AND(Table2[[#This Row],[F value]]&lt;4.74,Table2[[#This Row],[Best Individual mean accuracy]]&gt;Table2[[#This Row],[Benchmark mean accuracy]]),"Yes","No")</f>
        <v>No</v>
      </c>
    </row>
    <row r="407" spans="1:8" x14ac:dyDescent="0.55000000000000004">
      <c r="A407">
        <v>10</v>
      </c>
      <c r="B407" s="1" t="s">
        <v>706</v>
      </c>
      <c r="C407">
        <v>1</v>
      </c>
      <c r="D407">
        <v>97.640449438202197</v>
      </c>
      <c r="E407">
        <v>74.606741573033702</v>
      </c>
      <c r="F407">
        <v>4.0480821177741699</v>
      </c>
      <c r="G407" s="6">
        <f>Table2[[#This Row],[Best Individual mean accuracy]]-Table2[[#This Row],[Benchmark mean accuracy]]</f>
        <v>-23.033707865168495</v>
      </c>
      <c r="H407" t="str">
        <f>IF(AND(Table2[[#This Row],[F value]]&lt;4.74,Table2[[#This Row],[Best Individual mean accuracy]]&gt;Table2[[#This Row],[Benchmark mean accuracy]]),"Yes","No")</f>
        <v>No</v>
      </c>
    </row>
    <row r="408" spans="1:8" x14ac:dyDescent="0.55000000000000004">
      <c r="A408">
        <v>663</v>
      </c>
      <c r="B408" s="1" t="s">
        <v>926</v>
      </c>
      <c r="C408">
        <v>0.97777777777777697</v>
      </c>
      <c r="D408">
        <v>97.303370786516794</v>
      </c>
      <c r="E408">
        <v>74.382022471910105</v>
      </c>
      <c r="F408">
        <v>1.96959646213377</v>
      </c>
      <c r="G408" s="6">
        <f>Table2[[#This Row],[Best Individual mean accuracy]]-Table2[[#This Row],[Benchmark mean accuracy]]</f>
        <v>-22.921348314606689</v>
      </c>
      <c r="H408" s="5" t="str">
        <f>IF(AND(Table2[[#This Row],[F value]]&lt;4.74,Table2[[#This Row],[Best Individual mean accuracy]]&gt;Table2[[#This Row],[Benchmark mean accuracy]]),"Yes","No")</f>
        <v>No</v>
      </c>
    </row>
    <row r="409" spans="1:8" x14ac:dyDescent="0.55000000000000004">
      <c r="A409">
        <v>663</v>
      </c>
      <c r="B409" s="1" t="s">
        <v>1073</v>
      </c>
      <c r="C409">
        <v>0.97777777777777697</v>
      </c>
      <c r="D409">
        <v>96.179775280898795</v>
      </c>
      <c r="E409">
        <v>73.370786516853897</v>
      </c>
      <c r="F409">
        <v>3.0947658402203801</v>
      </c>
      <c r="G409" s="6">
        <f>Table2[[#This Row],[Best Individual mean accuracy]]-Table2[[#This Row],[Benchmark mean accuracy]]</f>
        <v>-22.808988764044898</v>
      </c>
      <c r="H409" s="5" t="str">
        <f>IF(AND(Table2[[#This Row],[F value]]&lt;4.74,Table2[[#This Row],[Best Individual mean accuracy]]&gt;Table2[[#This Row],[Benchmark mean accuracy]]),"Yes","No")</f>
        <v>No</v>
      </c>
    </row>
    <row r="410" spans="1:8" x14ac:dyDescent="0.55000000000000004">
      <c r="A410">
        <v>663</v>
      </c>
      <c r="B410" s="1" t="s">
        <v>930</v>
      </c>
      <c r="C410">
        <v>0.97777777777777697</v>
      </c>
      <c r="D410">
        <v>95.842696629213407</v>
      </c>
      <c r="E410">
        <v>73.1460674157303</v>
      </c>
      <c r="F410">
        <v>6.5</v>
      </c>
      <c r="G410" s="6">
        <f>Table2[[#This Row],[Best Individual mean accuracy]]-Table2[[#This Row],[Benchmark mean accuracy]]</f>
        <v>-22.696629213483106</v>
      </c>
      <c r="H410" s="5" t="str">
        <f>IF(AND(Table2[[#This Row],[F value]]&lt;4.74,Table2[[#This Row],[Best Individual mean accuracy]]&gt;Table2[[#This Row],[Benchmark mean accuracy]]),"Yes","No")</f>
        <v>No</v>
      </c>
    </row>
    <row r="411" spans="1:8" x14ac:dyDescent="0.55000000000000004">
      <c r="A411">
        <v>891</v>
      </c>
      <c r="B411" s="1" t="s">
        <v>1139</v>
      </c>
      <c r="C411">
        <v>1</v>
      </c>
      <c r="D411">
        <v>96.741573033707795</v>
      </c>
      <c r="E411">
        <v>74.044943820224702</v>
      </c>
      <c r="F411">
        <v>1.89180834621329</v>
      </c>
      <c r="G411" s="6">
        <f>Table2[[#This Row],[Best Individual mean accuracy]]-Table2[[#This Row],[Benchmark mean accuracy]]</f>
        <v>-22.696629213483092</v>
      </c>
      <c r="H411" s="5" t="str">
        <f>IF(AND(Table2[[#This Row],[F value]]&lt;4.74,Table2[[#This Row],[Best Individual mean accuracy]]&gt;Table2[[#This Row],[Benchmark mean accuracy]]),"Yes","No")</f>
        <v>No</v>
      </c>
    </row>
    <row r="412" spans="1:8" x14ac:dyDescent="0.55000000000000004">
      <c r="A412">
        <v>663</v>
      </c>
      <c r="B412" s="1" t="s">
        <v>927</v>
      </c>
      <c r="C412">
        <v>0.97777777777777697</v>
      </c>
      <c r="D412">
        <v>97.078651685393197</v>
      </c>
      <c r="E412">
        <v>74.494382022471896</v>
      </c>
      <c r="F412">
        <v>2.0127983396748501</v>
      </c>
      <c r="G412" s="6">
        <f>Table2[[#This Row],[Best Individual mean accuracy]]-Table2[[#This Row],[Benchmark mean accuracy]]</f>
        <v>-22.584269662921301</v>
      </c>
      <c r="H412" s="5" t="str">
        <f>IF(AND(Table2[[#This Row],[F value]]&lt;4.74,Table2[[#This Row],[Best Individual mean accuracy]]&gt;Table2[[#This Row],[Benchmark mean accuracy]]),"Yes","No")</f>
        <v>No</v>
      </c>
    </row>
    <row r="413" spans="1:8" x14ac:dyDescent="0.55000000000000004">
      <c r="A413">
        <v>663</v>
      </c>
      <c r="B413" s="1" t="s">
        <v>1020</v>
      </c>
      <c r="C413">
        <v>0.97777777777777697</v>
      </c>
      <c r="D413">
        <v>95.842696629213407</v>
      </c>
      <c r="E413">
        <v>73.258426966292106</v>
      </c>
      <c r="F413">
        <v>3.31771150334753</v>
      </c>
      <c r="G413" s="6">
        <f>Table2[[#This Row],[Best Individual mean accuracy]]-Table2[[#This Row],[Benchmark mean accuracy]]</f>
        <v>-22.584269662921301</v>
      </c>
      <c r="H413" s="5" t="str">
        <f>IF(AND(Table2[[#This Row],[F value]]&lt;4.74,Table2[[#This Row],[Best Individual mean accuracy]]&gt;Table2[[#This Row],[Benchmark mean accuracy]]),"Yes","No")</f>
        <v>No</v>
      </c>
    </row>
    <row r="414" spans="1:8" x14ac:dyDescent="0.55000000000000004">
      <c r="A414">
        <v>663</v>
      </c>
      <c r="B414" s="1" t="s">
        <v>970</v>
      </c>
      <c r="C414">
        <v>0.97777777777777697</v>
      </c>
      <c r="D414">
        <v>95.393258426966199</v>
      </c>
      <c r="E414">
        <v>72.921348314606703</v>
      </c>
      <c r="F414">
        <v>2.9769150052465898</v>
      </c>
      <c r="G414" s="6">
        <f>Table2[[#This Row],[Best Individual mean accuracy]]-Table2[[#This Row],[Benchmark mean accuracy]]</f>
        <v>-22.471910112359495</v>
      </c>
      <c r="H414" s="5" t="str">
        <f>IF(AND(Table2[[#This Row],[F value]]&lt;4.74,Table2[[#This Row],[Best Individual mean accuracy]]&gt;Table2[[#This Row],[Benchmark mean accuracy]]),"Yes","No")</f>
        <v>No</v>
      </c>
    </row>
    <row r="415" spans="1:8" x14ac:dyDescent="0.55000000000000004">
      <c r="A415">
        <v>663</v>
      </c>
      <c r="B415" s="1" t="s">
        <v>1106</v>
      </c>
      <c r="C415">
        <v>0.97777777777777697</v>
      </c>
      <c r="D415">
        <v>96.292134831460601</v>
      </c>
      <c r="E415">
        <v>73.820224719101105</v>
      </c>
      <c r="F415">
        <v>1.6194503171247301</v>
      </c>
      <c r="G415" s="6">
        <f>Table2[[#This Row],[Best Individual mean accuracy]]-Table2[[#This Row],[Benchmark mean accuracy]]</f>
        <v>-22.471910112359495</v>
      </c>
      <c r="H415" s="5" t="str">
        <f>IF(AND(Table2[[#This Row],[F value]]&lt;4.74,Table2[[#This Row],[Best Individual mean accuracy]]&gt;Table2[[#This Row],[Benchmark mean accuracy]]),"Yes","No")</f>
        <v>No</v>
      </c>
    </row>
    <row r="416" spans="1:8" x14ac:dyDescent="0.55000000000000004">
      <c r="A416">
        <v>891</v>
      </c>
      <c r="B416" s="1" t="s">
        <v>1133</v>
      </c>
      <c r="C416">
        <v>1</v>
      </c>
      <c r="D416">
        <v>96.741573033707795</v>
      </c>
      <c r="E416">
        <v>74.382022471910105</v>
      </c>
      <c r="F416">
        <v>12.415313225058</v>
      </c>
      <c r="G416" s="6">
        <f>Table2[[#This Row],[Best Individual mean accuracy]]-Table2[[#This Row],[Benchmark mean accuracy]]</f>
        <v>-22.35955056179769</v>
      </c>
      <c r="H416" s="5" t="str">
        <f>IF(AND(Table2[[#This Row],[F value]]&lt;4.74,Table2[[#This Row],[Best Individual mean accuracy]]&gt;Table2[[#This Row],[Benchmark mean accuracy]]),"Yes","No")</f>
        <v>No</v>
      </c>
    </row>
    <row r="417" spans="1:8" x14ac:dyDescent="0.55000000000000004">
      <c r="A417">
        <v>750</v>
      </c>
      <c r="B417" s="1" t="s">
        <v>1132</v>
      </c>
      <c r="C417">
        <v>0.97777777777777697</v>
      </c>
      <c r="D417">
        <v>96.067415730337004</v>
      </c>
      <c r="E417">
        <v>73.932584269662897</v>
      </c>
      <c r="F417">
        <v>3.7347740667976401</v>
      </c>
      <c r="G417" s="6">
        <f>Table2[[#This Row],[Best Individual mean accuracy]]-Table2[[#This Row],[Benchmark mean accuracy]]</f>
        <v>-22.134831460674107</v>
      </c>
      <c r="H417" s="5" t="str">
        <f>IF(AND(Table2[[#This Row],[F value]]&lt;4.74,Table2[[#This Row],[Best Individual mean accuracy]]&gt;Table2[[#This Row],[Benchmark mean accuracy]]),"Yes","No")</f>
        <v>No</v>
      </c>
    </row>
    <row r="418" spans="1:8" x14ac:dyDescent="0.55000000000000004">
      <c r="A418">
        <v>663</v>
      </c>
      <c r="B418" s="1" t="s">
        <v>916</v>
      </c>
      <c r="C418">
        <v>0.97777777777777697</v>
      </c>
      <c r="D418">
        <v>96.067415730337004</v>
      </c>
      <c r="E418">
        <v>74.044943820224702</v>
      </c>
      <c r="F418">
        <v>2.9245647969052202</v>
      </c>
      <c r="G418" s="6">
        <f>Table2[[#This Row],[Best Individual mean accuracy]]-Table2[[#This Row],[Benchmark mean accuracy]]</f>
        <v>-22.022471910112301</v>
      </c>
      <c r="H418" s="5" t="str">
        <f>IF(AND(Table2[[#This Row],[F value]]&lt;4.74,Table2[[#This Row],[Best Individual mean accuracy]]&gt;Table2[[#This Row],[Benchmark mean accuracy]]),"Yes","No")</f>
        <v>No</v>
      </c>
    </row>
    <row r="419" spans="1:8" x14ac:dyDescent="0.55000000000000004">
      <c r="A419">
        <v>663</v>
      </c>
      <c r="B419" s="1" t="s">
        <v>1114</v>
      </c>
      <c r="C419">
        <v>0.97777777777777697</v>
      </c>
      <c r="D419">
        <v>95.730337078651601</v>
      </c>
      <c r="E419">
        <v>73.7078651685393</v>
      </c>
      <c r="F419">
        <v>3.4697173620457602</v>
      </c>
      <c r="G419" s="6">
        <f>Table2[[#This Row],[Best Individual mean accuracy]]-Table2[[#This Row],[Benchmark mean accuracy]]</f>
        <v>-22.022471910112301</v>
      </c>
      <c r="H419" s="5" t="str">
        <f>IF(AND(Table2[[#This Row],[F value]]&lt;4.74,Table2[[#This Row],[Best Individual mean accuracy]]&gt;Table2[[#This Row],[Benchmark mean accuracy]]),"Yes","No")</f>
        <v>No</v>
      </c>
    </row>
    <row r="420" spans="1:8" x14ac:dyDescent="0.55000000000000004">
      <c r="A420">
        <v>663</v>
      </c>
      <c r="B420" s="1" t="s">
        <v>960</v>
      </c>
      <c r="C420">
        <v>0.97777777777777697</v>
      </c>
      <c r="D420">
        <v>94.494382022471896</v>
      </c>
      <c r="E420">
        <v>72.584269662921301</v>
      </c>
      <c r="F420">
        <v>5.2391559202813598</v>
      </c>
      <c r="G420" s="6">
        <f>Table2[[#This Row],[Best Individual mean accuracy]]-Table2[[#This Row],[Benchmark mean accuracy]]</f>
        <v>-21.910112359550595</v>
      </c>
      <c r="H420" s="5" t="str">
        <f>IF(AND(Table2[[#This Row],[F value]]&lt;4.74,Table2[[#This Row],[Best Individual mean accuracy]]&gt;Table2[[#This Row],[Benchmark mean accuracy]]),"Yes","No")</f>
        <v>No</v>
      </c>
    </row>
    <row r="421" spans="1:8" x14ac:dyDescent="0.55000000000000004">
      <c r="A421">
        <v>175</v>
      </c>
      <c r="B421" s="1" t="s">
        <v>787</v>
      </c>
      <c r="C421">
        <v>0.91111111111111098</v>
      </c>
      <c r="D421">
        <v>96.8539325842696</v>
      </c>
      <c r="E421">
        <v>75.056179775280896</v>
      </c>
      <c r="F421">
        <v>2.1152204836415298</v>
      </c>
      <c r="G421" s="6">
        <f>Table2[[#This Row],[Best Individual mean accuracy]]-Table2[[#This Row],[Benchmark mean accuracy]]</f>
        <v>-21.797752808988704</v>
      </c>
      <c r="H421" t="str">
        <f>IF(AND(Table2[[#This Row],[F value]]&lt;4.74,Table2[[#This Row],[Best Individual mean accuracy]]&gt;Table2[[#This Row],[Benchmark mean accuracy]]),"Yes","No")</f>
        <v>No</v>
      </c>
    </row>
    <row r="422" spans="1:8" x14ac:dyDescent="0.55000000000000004">
      <c r="A422">
        <v>663</v>
      </c>
      <c r="B422" s="1" t="s">
        <v>1041</v>
      </c>
      <c r="C422">
        <v>0.97777777777777697</v>
      </c>
      <c r="D422">
        <v>95.955056179775198</v>
      </c>
      <c r="E422">
        <v>74.269662921348299</v>
      </c>
      <c r="F422">
        <v>3.2087542087542098</v>
      </c>
      <c r="G422" s="6">
        <f>Table2[[#This Row],[Best Individual mean accuracy]]-Table2[[#This Row],[Benchmark mean accuracy]]</f>
        <v>-21.685393258426899</v>
      </c>
      <c r="H422" s="5" t="str">
        <f>IF(AND(Table2[[#This Row],[F value]]&lt;4.74,Table2[[#This Row],[Best Individual mean accuracy]]&gt;Table2[[#This Row],[Benchmark mean accuracy]]),"Yes","No")</f>
        <v>No</v>
      </c>
    </row>
    <row r="423" spans="1:8" x14ac:dyDescent="0.55000000000000004">
      <c r="A423">
        <v>663</v>
      </c>
      <c r="B423" s="1" t="s">
        <v>1072</v>
      </c>
      <c r="C423">
        <v>0.97777777777777697</v>
      </c>
      <c r="D423">
        <v>95.393258426966199</v>
      </c>
      <c r="E423">
        <v>73.7078651685393</v>
      </c>
      <c r="F423">
        <v>1.9731568998109601</v>
      </c>
      <c r="G423" s="6">
        <f>Table2[[#This Row],[Best Individual mean accuracy]]-Table2[[#This Row],[Benchmark mean accuracy]]</f>
        <v>-21.685393258426899</v>
      </c>
      <c r="H423" s="5" t="str">
        <f>IF(AND(Table2[[#This Row],[F value]]&lt;4.74,Table2[[#This Row],[Best Individual mean accuracy]]&gt;Table2[[#This Row],[Benchmark mean accuracy]]),"Yes","No")</f>
        <v>No</v>
      </c>
    </row>
    <row r="424" spans="1:8" x14ac:dyDescent="0.55000000000000004">
      <c r="A424">
        <v>663</v>
      </c>
      <c r="B424" s="1" t="s">
        <v>977</v>
      </c>
      <c r="C424">
        <v>0.97777777777777697</v>
      </c>
      <c r="D424">
        <v>96.8539325842696</v>
      </c>
      <c r="E424">
        <v>75.280898876404507</v>
      </c>
      <c r="F424">
        <v>2.49402023919043</v>
      </c>
      <c r="G424" s="6">
        <f>Table2[[#This Row],[Best Individual mean accuracy]]-Table2[[#This Row],[Benchmark mean accuracy]]</f>
        <v>-21.573033707865093</v>
      </c>
      <c r="H424" s="5" t="str">
        <f>IF(AND(Table2[[#This Row],[F value]]&lt;4.74,Table2[[#This Row],[Best Individual mean accuracy]]&gt;Table2[[#This Row],[Benchmark mean accuracy]]),"Yes","No")</f>
        <v>No</v>
      </c>
    </row>
    <row r="425" spans="1:8" x14ac:dyDescent="0.55000000000000004">
      <c r="A425">
        <v>663</v>
      </c>
      <c r="B425" s="1" t="s">
        <v>1035</v>
      </c>
      <c r="C425">
        <v>0.97777777777777697</v>
      </c>
      <c r="D425">
        <v>94.719101123595394</v>
      </c>
      <c r="E425">
        <v>73.1460674157303</v>
      </c>
      <c r="F425">
        <v>1.3673387096774099</v>
      </c>
      <c r="G425" s="6">
        <f>Table2[[#This Row],[Best Individual mean accuracy]]-Table2[[#This Row],[Benchmark mean accuracy]]</f>
        <v>-21.573033707865093</v>
      </c>
      <c r="H425" s="5" t="str">
        <f>IF(AND(Table2[[#This Row],[F value]]&lt;4.74,Table2[[#This Row],[Best Individual mean accuracy]]&gt;Table2[[#This Row],[Benchmark mean accuracy]]),"Yes","No")</f>
        <v>No</v>
      </c>
    </row>
    <row r="426" spans="1:8" x14ac:dyDescent="0.55000000000000004">
      <c r="A426">
        <v>663</v>
      </c>
      <c r="B426" s="1" t="s">
        <v>998</v>
      </c>
      <c r="C426">
        <v>0.97777777777777697</v>
      </c>
      <c r="D426">
        <v>95.955056179775198</v>
      </c>
      <c r="E426">
        <v>74.494382022471896</v>
      </c>
      <c r="F426">
        <v>3.06141820212172</v>
      </c>
      <c r="G426" s="6">
        <f>Table2[[#This Row],[Best Individual mean accuracy]]-Table2[[#This Row],[Benchmark mean accuracy]]</f>
        <v>-21.460674157303302</v>
      </c>
      <c r="H426" s="5" t="str">
        <f>IF(AND(Table2[[#This Row],[F value]]&lt;4.74,Table2[[#This Row],[Best Individual mean accuracy]]&gt;Table2[[#This Row],[Benchmark mean accuracy]]),"Yes","No")</f>
        <v>No</v>
      </c>
    </row>
    <row r="427" spans="1:8" x14ac:dyDescent="0.55000000000000004">
      <c r="A427">
        <v>663</v>
      </c>
      <c r="B427" s="1" t="s">
        <v>940</v>
      </c>
      <c r="C427">
        <v>0.97777777777777697</v>
      </c>
      <c r="D427">
        <v>95.842696629213407</v>
      </c>
      <c r="E427">
        <v>74.606741573033702</v>
      </c>
      <c r="F427">
        <v>6.3044733044732997</v>
      </c>
      <c r="G427" s="6">
        <f>Table2[[#This Row],[Best Individual mean accuracy]]-Table2[[#This Row],[Benchmark mean accuracy]]</f>
        <v>-21.235955056179705</v>
      </c>
      <c r="H427" s="5" t="str">
        <f>IF(AND(Table2[[#This Row],[F value]]&lt;4.74,Table2[[#This Row],[Best Individual mean accuracy]]&gt;Table2[[#This Row],[Benchmark mean accuracy]]),"Yes","No")</f>
        <v>No</v>
      </c>
    </row>
    <row r="428" spans="1:8" x14ac:dyDescent="0.55000000000000004">
      <c r="A428">
        <v>663</v>
      </c>
      <c r="B428" s="1" t="s">
        <v>892</v>
      </c>
      <c r="C428">
        <v>0.97777777777777697</v>
      </c>
      <c r="D428">
        <v>96.741573033707795</v>
      </c>
      <c r="E428">
        <v>75.617977528089796</v>
      </c>
      <c r="F428">
        <v>2.25397923875432</v>
      </c>
      <c r="G428" s="6">
        <f>Table2[[#This Row],[Best Individual mean accuracy]]-Table2[[#This Row],[Benchmark mean accuracy]]</f>
        <v>-21.123595505617999</v>
      </c>
      <c r="H428" s="5" t="str">
        <f>IF(AND(Table2[[#This Row],[F value]]&lt;4.74,Table2[[#This Row],[Best Individual mean accuracy]]&gt;Table2[[#This Row],[Benchmark mean accuracy]]),"Yes","No")</f>
        <v>No</v>
      </c>
    </row>
    <row r="429" spans="1:8" x14ac:dyDescent="0.55000000000000004">
      <c r="A429">
        <v>663</v>
      </c>
      <c r="B429" s="1" t="s">
        <v>900</v>
      </c>
      <c r="C429">
        <v>0.97777777777777697</v>
      </c>
      <c r="D429">
        <v>95.056179775280896</v>
      </c>
      <c r="E429">
        <v>74.044943820224702</v>
      </c>
      <c r="F429">
        <v>2.5945049739459898</v>
      </c>
      <c r="G429" s="6">
        <f>Table2[[#This Row],[Best Individual mean accuracy]]-Table2[[#This Row],[Benchmark mean accuracy]]</f>
        <v>-21.011235955056193</v>
      </c>
      <c r="H429" s="5" t="str">
        <f>IF(AND(Table2[[#This Row],[F value]]&lt;4.74,Table2[[#This Row],[Best Individual mean accuracy]]&gt;Table2[[#This Row],[Benchmark mean accuracy]]),"Yes","No")</f>
        <v>No</v>
      </c>
    </row>
    <row r="430" spans="1:8" x14ac:dyDescent="0.55000000000000004">
      <c r="A430">
        <v>663</v>
      </c>
      <c r="B430" s="1" t="s">
        <v>963</v>
      </c>
      <c r="C430">
        <v>0.97777777777777697</v>
      </c>
      <c r="D430">
        <v>96.741573033707795</v>
      </c>
      <c r="E430">
        <v>76.179775280898795</v>
      </c>
      <c r="F430">
        <v>8.9466666666666601</v>
      </c>
      <c r="G430" s="6">
        <f>Table2[[#This Row],[Best Individual mean accuracy]]-Table2[[#This Row],[Benchmark mean accuracy]]</f>
        <v>-20.561797752808999</v>
      </c>
      <c r="H430" s="5" t="str">
        <f>IF(AND(Table2[[#This Row],[F value]]&lt;4.74,Table2[[#This Row],[Best Individual mean accuracy]]&gt;Table2[[#This Row],[Benchmark mean accuracy]]),"Yes","No")</f>
        <v>No</v>
      </c>
    </row>
    <row r="431" spans="1:8" x14ac:dyDescent="0.55000000000000004">
      <c r="A431">
        <v>663</v>
      </c>
      <c r="B431" s="1" t="s">
        <v>942</v>
      </c>
      <c r="C431">
        <v>0.97777777777777697</v>
      </c>
      <c r="D431">
        <v>96.516853932584198</v>
      </c>
      <c r="E431">
        <v>76.516853932584198</v>
      </c>
      <c r="F431">
        <v>2.7775330396475701</v>
      </c>
      <c r="G431" s="6">
        <f>Table2[[#This Row],[Best Individual mean accuracy]]-Table2[[#This Row],[Benchmark mean accuracy]]</f>
        <v>-20</v>
      </c>
      <c r="H431" s="5" t="str">
        <f>IF(AND(Table2[[#This Row],[F value]]&lt;4.74,Table2[[#This Row],[Best Individual mean accuracy]]&gt;Table2[[#This Row],[Benchmark mean accuracy]]),"Yes","No")</f>
        <v>No</v>
      </c>
    </row>
    <row r="432" spans="1:8" x14ac:dyDescent="0.55000000000000004">
      <c r="A432">
        <v>663</v>
      </c>
      <c r="B432" s="1" t="s">
        <v>959</v>
      </c>
      <c r="C432">
        <v>0.97777777777777697</v>
      </c>
      <c r="D432">
        <v>94.606741573033702</v>
      </c>
      <c r="E432">
        <v>74.719101123595493</v>
      </c>
      <c r="F432">
        <v>1.3388944723617999</v>
      </c>
      <c r="G432" s="6">
        <f>Table2[[#This Row],[Best Individual mean accuracy]]-Table2[[#This Row],[Benchmark mean accuracy]]</f>
        <v>-19.887640449438209</v>
      </c>
      <c r="H432" s="5" t="str">
        <f>IF(AND(Table2[[#This Row],[F value]]&lt;4.74,Table2[[#This Row],[Best Individual mean accuracy]]&gt;Table2[[#This Row],[Benchmark mean accuracy]]),"Yes","No")</f>
        <v>No</v>
      </c>
    </row>
    <row r="433" spans="1:8" x14ac:dyDescent="0.55000000000000004">
      <c r="A433">
        <v>663</v>
      </c>
      <c r="B433" s="1" t="s">
        <v>1064</v>
      </c>
      <c r="C433">
        <v>0.97777777777777697</v>
      </c>
      <c r="D433">
        <v>95.955056179775198</v>
      </c>
      <c r="E433">
        <v>76.067415730337004</v>
      </c>
      <c r="F433">
        <v>1.5641185647425799</v>
      </c>
      <c r="G433" s="6">
        <f>Table2[[#This Row],[Best Individual mean accuracy]]-Table2[[#This Row],[Benchmark mean accuracy]]</f>
        <v>-19.887640449438194</v>
      </c>
      <c r="H433" s="5" t="str">
        <f>IF(AND(Table2[[#This Row],[F value]]&lt;4.74,Table2[[#This Row],[Best Individual mean accuracy]]&gt;Table2[[#This Row],[Benchmark mean accuracy]]),"Yes","No")</f>
        <v>No</v>
      </c>
    </row>
    <row r="434" spans="1:8" x14ac:dyDescent="0.55000000000000004">
      <c r="A434">
        <v>574</v>
      </c>
      <c r="B434" s="1" t="s">
        <v>847</v>
      </c>
      <c r="C434">
        <v>0.73333333333333295</v>
      </c>
      <c r="D434">
        <v>95.168539325842701</v>
      </c>
      <c r="E434">
        <v>75.393258426966298</v>
      </c>
      <c r="F434">
        <v>2.7278820375335102</v>
      </c>
      <c r="G434" s="6">
        <f>Table2[[#This Row],[Best Individual mean accuracy]]-Table2[[#This Row],[Benchmark mean accuracy]]</f>
        <v>-19.775280898876403</v>
      </c>
      <c r="H434" s="5" t="str">
        <f>IF(AND(Table2[[#This Row],[F value]]&lt;4.74,Table2[[#This Row],[Best Individual mean accuracy]]&gt;Table2[[#This Row],[Benchmark mean accuracy]]),"Yes","No")</f>
        <v>No</v>
      </c>
    </row>
    <row r="435" spans="1:8" x14ac:dyDescent="0.55000000000000004">
      <c r="A435">
        <v>663</v>
      </c>
      <c r="B435" s="1" t="s">
        <v>909</v>
      </c>
      <c r="C435">
        <v>0.97777777777777697</v>
      </c>
      <c r="D435">
        <v>96.292134831460601</v>
      </c>
      <c r="E435">
        <v>76.629213483146003</v>
      </c>
      <c r="F435">
        <v>2.4588488434642199</v>
      </c>
      <c r="G435" s="6">
        <f>Table2[[#This Row],[Best Individual mean accuracy]]-Table2[[#This Row],[Benchmark mean accuracy]]</f>
        <v>-19.662921348314597</v>
      </c>
      <c r="H435" s="5" t="str">
        <f>IF(AND(Table2[[#This Row],[F value]]&lt;4.74,Table2[[#This Row],[Best Individual mean accuracy]]&gt;Table2[[#This Row],[Benchmark mean accuracy]]),"Yes","No")</f>
        <v>No</v>
      </c>
    </row>
    <row r="436" spans="1:8" x14ac:dyDescent="0.55000000000000004">
      <c r="A436">
        <v>10</v>
      </c>
      <c r="B436" s="1" t="s">
        <v>705</v>
      </c>
      <c r="C436">
        <v>1</v>
      </c>
      <c r="D436">
        <v>96.404494382022406</v>
      </c>
      <c r="E436">
        <v>77.078651685393197</v>
      </c>
      <c r="F436">
        <v>3.9907235621521302</v>
      </c>
      <c r="G436" s="6">
        <f>Table2[[#This Row],[Best Individual mean accuracy]]-Table2[[#This Row],[Benchmark mean accuracy]]</f>
        <v>-19.325842696629209</v>
      </c>
      <c r="H436" t="str">
        <f>IF(AND(Table2[[#This Row],[F value]]&lt;4.74,Table2[[#This Row],[Best Individual mean accuracy]]&gt;Table2[[#This Row],[Benchmark mean accuracy]]),"Yes","No")</f>
        <v>No</v>
      </c>
    </row>
    <row r="437" spans="1:8" x14ac:dyDescent="0.55000000000000004">
      <c r="A437">
        <v>663</v>
      </c>
      <c r="B437" s="1" t="s">
        <v>1015</v>
      </c>
      <c r="C437">
        <v>0.97777777777777697</v>
      </c>
      <c r="D437">
        <v>96.067415730337004</v>
      </c>
      <c r="E437">
        <v>77.640449438202197</v>
      </c>
      <c r="F437">
        <v>1.4563160823594801</v>
      </c>
      <c r="G437" s="6">
        <f>Table2[[#This Row],[Best Individual mean accuracy]]-Table2[[#This Row],[Benchmark mean accuracy]]</f>
        <v>-18.426966292134807</v>
      </c>
      <c r="H437" s="5" t="str">
        <f>IF(AND(Table2[[#This Row],[F value]]&lt;4.74,Table2[[#This Row],[Best Individual mean accuracy]]&gt;Table2[[#This Row],[Benchmark mean accuracy]]),"Yes","No")</f>
        <v>No</v>
      </c>
    </row>
    <row r="438" spans="1:8" x14ac:dyDescent="0.55000000000000004">
      <c r="A438">
        <v>663</v>
      </c>
      <c r="B438" s="1" t="s">
        <v>1012</v>
      </c>
      <c r="C438">
        <v>0.97777777777777697</v>
      </c>
      <c r="D438">
        <v>96.629213483146003</v>
      </c>
      <c r="E438">
        <v>78.314606741573002</v>
      </c>
      <c r="F438">
        <v>1.8269010317157</v>
      </c>
      <c r="G438" s="6">
        <f>Table2[[#This Row],[Best Individual mean accuracy]]-Table2[[#This Row],[Benchmark mean accuracy]]</f>
        <v>-18.314606741573002</v>
      </c>
      <c r="H438" s="5" t="str">
        <f>IF(AND(Table2[[#This Row],[F value]]&lt;4.74,Table2[[#This Row],[Best Individual mean accuracy]]&gt;Table2[[#This Row],[Benchmark mean accuracy]]),"Yes","No")</f>
        <v>No</v>
      </c>
    </row>
    <row r="439" spans="1:8" x14ac:dyDescent="0.55000000000000004">
      <c r="A439">
        <v>663</v>
      </c>
      <c r="B439" s="1" t="s">
        <v>1031</v>
      </c>
      <c r="C439">
        <v>0.97777777777777697</v>
      </c>
      <c r="D439">
        <v>95.842696629213407</v>
      </c>
      <c r="E439">
        <v>77.977528089887599</v>
      </c>
      <c r="F439">
        <v>1.5713335550382399</v>
      </c>
      <c r="G439" s="6">
        <f>Table2[[#This Row],[Best Individual mean accuracy]]-Table2[[#This Row],[Benchmark mean accuracy]]</f>
        <v>-17.865168539325808</v>
      </c>
      <c r="H439" s="5" t="str">
        <f>IF(AND(Table2[[#This Row],[F value]]&lt;4.74,Table2[[#This Row],[Best Individual mean accuracy]]&gt;Table2[[#This Row],[Benchmark mean accuracy]]),"Yes","No")</f>
        <v>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DC5C8-5056-4338-9EC5-197E1D0B96F3}">
  <dimension ref="A1:T417"/>
  <sheetViews>
    <sheetView topLeftCell="M1" workbookViewId="0">
      <selection activeCell="L20" sqref="L20"/>
    </sheetView>
  </sheetViews>
  <sheetFormatPr defaultRowHeight="14.4" x14ac:dyDescent="0.55000000000000004"/>
  <cols>
    <col min="2" max="2" width="9.26171875" customWidth="1"/>
    <col min="3" max="3" width="11.68359375" style="4" bestFit="1" customWidth="1"/>
    <col min="4" max="4" width="24.578125" style="3" bestFit="1" customWidth="1"/>
    <col min="5" max="5" width="27.5234375" style="3" bestFit="1" customWidth="1"/>
    <col min="6" max="6" width="8.83984375" style="4"/>
    <col min="7" max="7" width="26.05078125" style="3" bestFit="1" customWidth="1"/>
    <col min="8" max="8" width="29.734375" bestFit="1" customWidth="1"/>
    <col min="10" max="10" width="25.734375" bestFit="1" customWidth="1"/>
  </cols>
  <sheetData>
    <row r="1" spans="1:20" x14ac:dyDescent="0.55000000000000004">
      <c r="A1" t="s">
        <v>5</v>
      </c>
      <c r="B1" t="s">
        <v>0</v>
      </c>
      <c r="C1" s="4" t="s">
        <v>1</v>
      </c>
      <c r="D1" s="3" t="s">
        <v>2</v>
      </c>
      <c r="E1" s="3" t="s">
        <v>3</v>
      </c>
      <c r="F1" s="4" t="s">
        <v>4</v>
      </c>
      <c r="G1" s="3" t="s">
        <v>9</v>
      </c>
      <c r="H1" t="s">
        <v>6</v>
      </c>
    </row>
    <row r="2" spans="1:20" x14ac:dyDescent="0.55000000000000004">
      <c r="A2">
        <v>891</v>
      </c>
      <c r="B2" s="1" t="s">
        <v>686</v>
      </c>
      <c r="C2">
        <v>0.97714285714285698</v>
      </c>
      <c r="D2">
        <v>96.423413835448201</v>
      </c>
      <c r="E2">
        <v>72.303069995906597</v>
      </c>
      <c r="F2">
        <v>4.1077210899478196</v>
      </c>
      <c r="G2" s="6">
        <f>Table3[[#This Row],[Best Individual mean accuracy]]-Table3[[#This Row],[Benchmark mean accuracy]]</f>
        <v>-24.120343839541604</v>
      </c>
      <c r="H2" s="5" t="str">
        <f>IF(AND(Table3[[#This Row],[F value]]&lt;4.74,Table3[[#This Row],[Best Individual mean accuracy]]&gt;Table3[[#This Row],[Benchmark mean accuracy]]),"Yes","No")</f>
        <v>No</v>
      </c>
      <c r="J2" t="s">
        <v>7</v>
      </c>
      <c r="K2">
        <f>COUNT(Table3[Best Individual mean accuracy])</f>
        <v>416</v>
      </c>
    </row>
    <row r="3" spans="1:20" x14ac:dyDescent="0.55000000000000004">
      <c r="A3">
        <v>891</v>
      </c>
      <c r="B3" s="1" t="s">
        <v>691</v>
      </c>
      <c r="C3">
        <v>0.97714285714285698</v>
      </c>
      <c r="D3">
        <v>96.909946786737606</v>
      </c>
      <c r="E3">
        <v>72.970609905853394</v>
      </c>
      <c r="F3">
        <v>3.50844224927138</v>
      </c>
      <c r="G3" s="6">
        <f>Table3[[#This Row],[Best Individual mean accuracy]]-Table3[[#This Row],[Benchmark mean accuracy]]</f>
        <v>-23.939336880884213</v>
      </c>
      <c r="H3" s="5" t="str">
        <f>IF(AND(Table3[[#This Row],[F value]]&lt;4.74,Table3[[#This Row],[Best Individual mean accuracy]]&gt;Table3[[#This Row],[Benchmark mean accuracy]]),"Yes","No")</f>
        <v>No</v>
      </c>
      <c r="J3" t="s">
        <v>8</v>
      </c>
      <c r="K3" s="2">
        <f>COUNTIF(Table3[Has same error rate and is better],"=Yes")/K2</f>
        <v>0</v>
      </c>
    </row>
    <row r="4" spans="1:20" x14ac:dyDescent="0.55000000000000004">
      <c r="A4">
        <v>891</v>
      </c>
      <c r="B4" s="1" t="s">
        <v>702</v>
      </c>
      <c r="C4">
        <v>0.97714285714285698</v>
      </c>
      <c r="D4">
        <v>96.709783053622601</v>
      </c>
      <c r="E4">
        <v>73.0124437167417</v>
      </c>
      <c r="F4">
        <v>11.8891661858181</v>
      </c>
      <c r="G4" s="6">
        <f>Table3[[#This Row],[Best Individual mean accuracy]]-Table3[[#This Row],[Benchmark mean accuracy]]</f>
        <v>-23.697339336880901</v>
      </c>
      <c r="H4" s="5" t="str">
        <f>IF(AND(Table3[[#This Row],[F value]]&lt;4.74,Table3[[#This Row],[Best Individual mean accuracy]]&gt;Table3[[#This Row],[Benchmark mean accuracy]]),"Yes","No")</f>
        <v>No</v>
      </c>
    </row>
    <row r="5" spans="1:20" x14ac:dyDescent="0.55000000000000004">
      <c r="A5">
        <v>663</v>
      </c>
      <c r="B5" s="1" t="s">
        <v>595</v>
      </c>
      <c r="C5">
        <v>0.97714285714285698</v>
      </c>
      <c r="D5">
        <v>96.823986901350693</v>
      </c>
      <c r="E5">
        <v>73.2976668031109</v>
      </c>
      <c r="F5">
        <v>5.5870386679742499</v>
      </c>
      <c r="G5" s="6">
        <f>Table3[[#This Row],[Best Individual mean accuracy]]-Table3[[#This Row],[Benchmark mean accuracy]]</f>
        <v>-23.526320098239793</v>
      </c>
      <c r="H5" s="5" t="str">
        <f>IF(AND(Table3[[#This Row],[F value]]&lt;4.74,Table3[[#This Row],[Best Individual mean accuracy]]&gt;Table3[[#This Row],[Benchmark mean accuracy]]),"Yes","No")</f>
        <v>No</v>
      </c>
      <c r="J5" t="s">
        <v>10</v>
      </c>
      <c r="K5">
        <f>_xlfn.MAXIFS(Table3[Improvement/Deterioration],Table3[F value],"&lt;4.74")</f>
        <v>-3.6601719197707041</v>
      </c>
    </row>
    <row r="6" spans="1:20" x14ac:dyDescent="0.55000000000000004">
      <c r="A6">
        <v>663</v>
      </c>
      <c r="B6" s="1" t="s">
        <v>633</v>
      </c>
      <c r="C6">
        <v>0.97714285714285698</v>
      </c>
      <c r="D6">
        <v>96.967744576340493</v>
      </c>
      <c r="E6">
        <v>73.802210397052804</v>
      </c>
      <c r="F6">
        <v>3.8475153258180099</v>
      </c>
      <c r="G6" s="6">
        <f>Table3[[#This Row],[Best Individual mean accuracy]]-Table3[[#This Row],[Benchmark mean accuracy]]</f>
        <v>-23.16553417928769</v>
      </c>
      <c r="H6" s="5" t="str">
        <f>IF(AND(Table3[[#This Row],[F value]]&lt;4.74,Table3[[#This Row],[Best Individual mean accuracy]]&gt;Table3[[#This Row],[Benchmark mean accuracy]]),"Yes","No")</f>
        <v>No</v>
      </c>
      <c r="J6" t="s">
        <v>11</v>
      </c>
      <c r="K6">
        <f>_xlfn.MINIFS(Table3[Improvement/Deterioration],Table3[F value],"&lt;4.74")</f>
        <v>-24.120343839541604</v>
      </c>
    </row>
    <row r="7" spans="1:20" x14ac:dyDescent="0.55000000000000004">
      <c r="A7">
        <v>175</v>
      </c>
      <c r="B7" s="1" t="s">
        <v>296</v>
      </c>
      <c r="C7">
        <v>0.97142857142857097</v>
      </c>
      <c r="D7">
        <v>96.537945149406397</v>
      </c>
      <c r="E7">
        <v>73.391404011461304</v>
      </c>
      <c r="F7">
        <v>8.0385719582394604</v>
      </c>
      <c r="G7" s="6">
        <f>Table3[[#This Row],[Best Individual mean accuracy]]-Table3[[#This Row],[Benchmark mean accuracy]]</f>
        <v>-23.146541137945093</v>
      </c>
      <c r="H7" t="str">
        <f>IF(AND(Table3[[#This Row],[F value]]&lt;4.74,Table3[[#This Row],[Best Individual mean accuracy]]&gt;Table3[[#This Row],[Benchmark mean accuracy]]),"Yes","No")</f>
        <v>No</v>
      </c>
    </row>
    <row r="8" spans="1:20" x14ac:dyDescent="0.55000000000000004">
      <c r="A8">
        <v>663</v>
      </c>
      <c r="B8" s="1" t="s">
        <v>513</v>
      </c>
      <c r="C8">
        <v>0.97714285714285698</v>
      </c>
      <c r="D8">
        <v>96.852476463364695</v>
      </c>
      <c r="E8">
        <v>73.845108473188702</v>
      </c>
      <c r="F8">
        <v>3.2702729737057901</v>
      </c>
      <c r="G8" s="6">
        <f>Table3[[#This Row],[Best Individual mean accuracy]]-Table3[[#This Row],[Benchmark mean accuracy]]</f>
        <v>-23.007367990175993</v>
      </c>
      <c r="H8" t="str">
        <f>IF(AND(Table3[[#This Row],[F value]]&lt;4.74,Table3[[#This Row],[Best Individual mean accuracy]]&gt;Table3[[#This Row],[Benchmark mean accuracy]]),"Yes","No")</f>
        <v>No</v>
      </c>
      <c r="J8" t="s">
        <v>12</v>
      </c>
      <c r="K8" t="e">
        <f>AVERAGEIFS(Table3[Improvement/Deterioration],Table3[Improvement/Deterioration],"&gt;0",Table3[F value],"&lt;4.74")</f>
        <v>#DIV/0!</v>
      </c>
    </row>
    <row r="9" spans="1:20" x14ac:dyDescent="0.55000000000000004">
      <c r="A9">
        <v>891</v>
      </c>
      <c r="B9" s="1" t="s">
        <v>681</v>
      </c>
      <c r="C9">
        <v>0.97714285714285698</v>
      </c>
      <c r="D9">
        <v>96.738436348751506</v>
      </c>
      <c r="E9">
        <v>73.759312320916905</v>
      </c>
      <c r="F9">
        <v>6.6162120674967397</v>
      </c>
      <c r="G9" s="6">
        <f>Table3[[#This Row],[Best Individual mean accuracy]]-Table3[[#This Row],[Benchmark mean accuracy]]</f>
        <v>-22.979124027834601</v>
      </c>
      <c r="H9" s="5" t="str">
        <f>IF(AND(Table3[[#This Row],[F value]]&lt;4.74,Table3[[#This Row],[Best Individual mean accuracy]]&gt;Table3[[#This Row],[Benchmark mean accuracy]]),"Yes","No")</f>
        <v>No</v>
      </c>
      <c r="J9" t="s">
        <v>13</v>
      </c>
      <c r="K9">
        <f>AVERAGEIFS(Table3[Improvement/Deterioration],Table3[Improvement/Deterioration],"&lt;0",Table3[F value],"&lt;4.74")</f>
        <v>-13.850720293663255</v>
      </c>
    </row>
    <row r="10" spans="1:20" x14ac:dyDescent="0.55000000000000004">
      <c r="A10">
        <v>663</v>
      </c>
      <c r="B10" s="1" t="s">
        <v>343</v>
      </c>
      <c r="C10">
        <v>0.97714285714285698</v>
      </c>
      <c r="D10">
        <v>96.880802292263596</v>
      </c>
      <c r="E10">
        <v>74.302251330331501</v>
      </c>
      <c r="F10">
        <v>6.6847961835593699</v>
      </c>
      <c r="G10" s="6">
        <f>Table3[[#This Row],[Best Individual mean accuracy]]-Table3[[#This Row],[Benchmark mean accuracy]]</f>
        <v>-22.578550961932095</v>
      </c>
      <c r="H10" t="str">
        <f>IF(AND(Table3[[#This Row],[F value]]&lt;4.74,Table3[[#This Row],[Best Individual mean accuracy]]&gt;Table3[[#This Row],[Benchmark mean accuracy]]),"Yes","No")</f>
        <v>No</v>
      </c>
    </row>
    <row r="11" spans="1:20" x14ac:dyDescent="0.55000000000000004">
      <c r="A11">
        <v>663</v>
      </c>
      <c r="B11" s="1" t="s">
        <v>495</v>
      </c>
      <c r="C11">
        <v>0.97714285714285698</v>
      </c>
      <c r="D11">
        <v>96.624150634465806</v>
      </c>
      <c r="E11">
        <v>74.046745804338897</v>
      </c>
      <c r="F11">
        <v>6.0685002388147096</v>
      </c>
      <c r="G11" s="6">
        <f>Table3[[#This Row],[Best Individual mean accuracy]]-Table3[[#This Row],[Benchmark mean accuracy]]</f>
        <v>-22.577404830126909</v>
      </c>
      <c r="H11" t="str">
        <f>IF(AND(Table3[[#This Row],[F value]]&lt;4.74,Table3[[#This Row],[Best Individual mean accuracy]]&gt;Table3[[#This Row],[Benchmark mean accuracy]]),"Yes","No")</f>
        <v>No</v>
      </c>
      <c r="J11" t="s">
        <v>1234</v>
      </c>
      <c r="K11">
        <f>AVERAGE(Table3[Benchmark mean accuracy])</f>
        <v>96.623695645328795</v>
      </c>
    </row>
    <row r="12" spans="1:20" x14ac:dyDescent="0.55000000000000004">
      <c r="A12">
        <v>891</v>
      </c>
      <c r="B12" s="1" t="s">
        <v>673</v>
      </c>
      <c r="C12">
        <v>0.97714285714285698</v>
      </c>
      <c r="D12">
        <v>96.252230863692105</v>
      </c>
      <c r="E12">
        <v>74.022267703642996</v>
      </c>
      <c r="F12">
        <v>3.27279998902321</v>
      </c>
      <c r="G12" s="6">
        <f>Table3[[#This Row],[Best Individual mean accuracy]]-Table3[[#This Row],[Benchmark mean accuracy]]</f>
        <v>-22.22996316004911</v>
      </c>
      <c r="H12" s="5" t="str">
        <f>IF(AND(Table3[[#This Row],[F value]]&lt;4.74,Table3[[#This Row],[Best Individual mean accuracy]]&gt;Table3[[#This Row],[Benchmark mean accuracy]]),"Yes","No")</f>
        <v>No</v>
      </c>
    </row>
    <row r="13" spans="1:20" x14ac:dyDescent="0.55000000000000004">
      <c r="A13">
        <v>175</v>
      </c>
      <c r="B13" s="1" t="s">
        <v>303</v>
      </c>
      <c r="C13">
        <v>0.97142857142857097</v>
      </c>
      <c r="D13">
        <v>96.7379451494064</v>
      </c>
      <c r="E13">
        <v>74.702169463773998</v>
      </c>
      <c r="F13">
        <v>4.33196805923372</v>
      </c>
      <c r="G13" s="6">
        <f>Table3[[#This Row],[Best Individual mean accuracy]]-Table3[[#This Row],[Benchmark mean accuracy]]</f>
        <v>-22.035775685632402</v>
      </c>
      <c r="H13" t="str">
        <f>IF(AND(Table3[[#This Row],[F value]]&lt;4.74,Table3[[#This Row],[Best Individual mean accuracy]]&gt;Table3[[#This Row],[Benchmark mean accuracy]]),"Yes","No")</f>
        <v>No</v>
      </c>
      <c r="J13" t="s">
        <v>1235</v>
      </c>
      <c r="K13" s="2">
        <f>(COUNTIF(Table3[F value],"&lt;4.74"))/COUNT(Table3[F value])</f>
        <v>0.81971153846153844</v>
      </c>
    </row>
    <row r="14" spans="1:20" x14ac:dyDescent="0.55000000000000004">
      <c r="A14">
        <v>891</v>
      </c>
      <c r="B14" s="1" t="s">
        <v>680</v>
      </c>
      <c r="C14">
        <v>0.97714285714285698</v>
      </c>
      <c r="D14">
        <v>96.509209987719998</v>
      </c>
      <c r="E14">
        <v>74.558166189111702</v>
      </c>
      <c r="F14">
        <v>6.9778743107483603</v>
      </c>
      <c r="G14" s="6">
        <f>Table3[[#This Row],[Best Individual mean accuracy]]-Table3[[#This Row],[Benchmark mean accuracy]]</f>
        <v>-21.951043798608296</v>
      </c>
      <c r="H14" s="5" t="str">
        <f>IF(AND(Table3[[#This Row],[F value]]&lt;4.74,Table3[[#This Row],[Best Individual mean accuracy]]&gt;Table3[[#This Row],[Benchmark mean accuracy]]),"Yes","No")</f>
        <v>No</v>
      </c>
      <c r="J14" t="s">
        <v>5</v>
      </c>
      <c r="K14" t="s">
        <v>1236</v>
      </c>
      <c r="L14" t="s">
        <v>1237</v>
      </c>
      <c r="M14" t="s">
        <v>1244</v>
      </c>
      <c r="N14" t="s">
        <v>1238</v>
      </c>
      <c r="O14" t="s">
        <v>1239</v>
      </c>
      <c r="P14" t="s">
        <v>1240</v>
      </c>
      <c r="Q14" t="s">
        <v>1241</v>
      </c>
      <c r="S14" t="s">
        <v>1245</v>
      </c>
    </row>
    <row r="15" spans="1:20" x14ac:dyDescent="0.55000000000000004">
      <c r="A15">
        <v>663</v>
      </c>
      <c r="B15" s="1" t="s">
        <v>666</v>
      </c>
      <c r="C15">
        <v>0.97714285714285698</v>
      </c>
      <c r="D15">
        <v>96.966925910765397</v>
      </c>
      <c r="E15">
        <v>75.138845681539095</v>
      </c>
      <c r="F15">
        <v>3.7607961429918699</v>
      </c>
      <c r="G15" s="6">
        <f>Table3[[#This Row],[Best Individual mean accuracy]]-Table3[[#This Row],[Benchmark mean accuracy]]</f>
        <v>-21.828080229226302</v>
      </c>
      <c r="H15" s="5" t="str">
        <f>IF(AND(Table3[[#This Row],[F value]]&lt;4.74,Table3[[#This Row],[Best Individual mean accuracy]]&gt;Table3[[#This Row],[Benchmark mean accuracy]]),"Yes","No")</f>
        <v>No</v>
      </c>
      <c r="J15">
        <v>10</v>
      </c>
      <c r="K15" s="7">
        <f>IFERROR(COUNTIFS(Table3[Has same error rate and is better],"=Yes",Table3[Seed],J15)/COUNTIFS(Table3[Seed],J15,Table3[F value],"&lt;4.74"),0)</f>
        <v>0</v>
      </c>
      <c r="L15">
        <f>COUNTIF(Table3[Seed],J15)</f>
        <v>5</v>
      </c>
      <c r="M15" s="2">
        <f>(COUNTIFS(Table3[F value],"&lt;4.74",Table3[Seed],J15))/COUNTIF(Table3[Seed],J15)</f>
        <v>0.8</v>
      </c>
      <c r="N15">
        <f>COUNTIFS(Table3[Has same error rate and is better],"=Yes",Table3[Seed],J15)</f>
        <v>0</v>
      </c>
      <c r="O15">
        <f>IFERROR(AVERAGEIFS(Table3[Improvement/Deterioration],Table3[Improvement/Deterioration],"&gt;0",Table3[F value],"&lt;4.74",Table3[Seed],J15),0)</f>
        <v>0</v>
      </c>
      <c r="P15">
        <f>IFERROR(AVERAGEIFS(Table3[Improvement/Deterioration],Table3[Improvement/Deterioration],"&lt;=0",Table3[F value],"&lt;4.74",Table3[Seed],J15),0)</f>
        <v>-15.2637331150225</v>
      </c>
      <c r="Q15">
        <f>AVERAGEIFS(Table3[Benchmark mean accuracy],Table3[Seed],J15,Table3[F value],"&lt;4.74")</f>
        <v>96.566250511665956</v>
      </c>
      <c r="R15">
        <f>AVERAGEIFS(Table3[Best Individual mean accuracy],Table3[Seed],J15,Table3[F value],"&lt;4.74")</f>
        <v>81.302517396643452</v>
      </c>
      <c r="S15" s="3">
        <f>(K15*O15+(1-K15)*P15)*M15</f>
        <v>-12.210986492018002</v>
      </c>
      <c r="T15">
        <f>(R15-Q15)*M15</f>
        <v>-12.210986492018003</v>
      </c>
    </row>
    <row r="16" spans="1:20" x14ac:dyDescent="0.55000000000000004">
      <c r="A16">
        <v>663</v>
      </c>
      <c r="B16" s="1" t="s">
        <v>641</v>
      </c>
      <c r="C16">
        <v>0.97714285714285698</v>
      </c>
      <c r="D16">
        <v>96.708964388047406</v>
      </c>
      <c r="E16">
        <v>75.332050757265606</v>
      </c>
      <c r="F16">
        <v>8.4178167497963106</v>
      </c>
      <c r="G16" s="6">
        <f>Table3[[#This Row],[Best Individual mean accuracy]]-Table3[[#This Row],[Benchmark mean accuracy]]</f>
        <v>-21.3769136307818</v>
      </c>
      <c r="H16" s="5" t="str">
        <f>IF(AND(Table3[[#This Row],[F value]]&lt;4.74,Table3[[#This Row],[Best Individual mean accuracy]]&gt;Table3[[#This Row],[Benchmark mean accuracy]]),"Yes","No")</f>
        <v>No</v>
      </c>
      <c r="J16">
        <v>175</v>
      </c>
      <c r="K16" s="7">
        <f>IFERROR(COUNTIFS(Table3[Has same error rate and is better],"=Yes",Table3[Seed],J16)/COUNTIFS(Table3[Seed],J16,Table3[F value],"&lt;4.74"),0)</f>
        <v>0</v>
      </c>
      <c r="L16">
        <f>COUNTIF(Table3[Seed],J16)</f>
        <v>17</v>
      </c>
      <c r="M16" s="2">
        <f>(COUNTIFS(Table3[F value],"&lt;4.74",Table3[Seed],J16))/COUNTIF(Table3[Seed],J16)</f>
        <v>0.58823529411764708</v>
      </c>
      <c r="N16">
        <f>COUNTIFS(Table3[Has same error rate and is better],"=Yes",Table3[Seed],J16)</f>
        <v>0</v>
      </c>
      <c r="O16">
        <f>IFERROR(AVERAGEIFS(Table3[Improvement/Deterioration],Table3[Improvement/Deterioration],"&gt;0",Table3[F value],"&lt;4.74",Table3[Seed],J16),0)</f>
        <v>0</v>
      </c>
      <c r="P16">
        <f>IFERROR(AVERAGEIFS(Table3[Improvement/Deterioration],Table3[Improvement/Deterioration],"&lt;=0",Table3[F value],"&lt;4.74",Table3[Seed],J16),0)</f>
        <v>-13.993860008186669</v>
      </c>
      <c r="Q16">
        <f>AVERAGEIFS(Table3[Benchmark mean accuracy],Table3[Seed],J16,Table3[F value],"&lt;4.74")</f>
        <v>96.597977896029434</v>
      </c>
      <c r="R16">
        <f>AVERAGEIFS(Table3[Best Individual mean accuracy],Table3[Seed],J16,Table3[F value],"&lt;4.74")</f>
        <v>82.604117887842762</v>
      </c>
      <c r="S16" s="3">
        <f t="shared" ref="S16:S24" si="0">(K16*O16+(1-K16)*P16)*M16</f>
        <v>-8.2316823577568652</v>
      </c>
      <c r="T16">
        <f t="shared" ref="T16:T24" si="1">(R16-Q16)*M16</f>
        <v>-8.231682357756867</v>
      </c>
    </row>
    <row r="17" spans="1:20" x14ac:dyDescent="0.55000000000000004">
      <c r="A17">
        <v>663</v>
      </c>
      <c r="B17" s="1" t="s">
        <v>482</v>
      </c>
      <c r="C17">
        <v>0.97714285714285698</v>
      </c>
      <c r="D17">
        <v>96.538108882521399</v>
      </c>
      <c r="E17">
        <v>75.224150634465801</v>
      </c>
      <c r="F17">
        <v>4.1338925687183403</v>
      </c>
      <c r="G17" s="6">
        <f>Table3[[#This Row],[Best Individual mean accuracy]]-Table3[[#This Row],[Benchmark mean accuracy]]</f>
        <v>-21.313958248055599</v>
      </c>
      <c r="H17" t="str">
        <f>IF(AND(Table3[[#This Row],[F value]]&lt;4.74,Table3[[#This Row],[Best Individual mean accuracy]]&gt;Table3[[#This Row],[Benchmark mean accuracy]]),"Yes","No")</f>
        <v>No</v>
      </c>
      <c r="J17">
        <v>247</v>
      </c>
      <c r="K17" s="7">
        <f>IFERROR(COUNTIFS(Table3[Has same error rate and is better],"=Yes",Table3[Seed],J17)/COUNTIFS(Table3[Seed],J17,Table3[F value],"&lt;4.74"),0)</f>
        <v>0</v>
      </c>
      <c r="L17">
        <f>COUNTIF(Table3[Seed],J17)</f>
        <v>1</v>
      </c>
      <c r="M17" s="2">
        <f>(COUNTIFS(Table3[F value],"&lt;4.74",Table3[Seed],J17))/COUNTIF(Table3[Seed],J17)</f>
        <v>1</v>
      </c>
      <c r="N17">
        <f>COUNTIFS(Table3[Has same error rate and is better],"=Yes",Table3[Seed],J17)</f>
        <v>0</v>
      </c>
      <c r="O17">
        <f>IFERROR(AVERAGEIFS(Table3[Improvement/Deterioration],Table3[Improvement/Deterioration],"&gt;0",Table3[F value],"&lt;4.74",Table3[Seed],J17),0)</f>
        <v>0</v>
      </c>
      <c r="P17">
        <f>IFERROR(AVERAGEIFS(Table3[Improvement/Deterioration],Table3[Improvement/Deterioration],"&lt;=0",Table3[F value],"&lt;4.74",Table3[Seed],J17),0)</f>
        <v>-12.879983626688499</v>
      </c>
      <c r="Q17">
        <f>AVERAGEIFS(Table3[Benchmark mean accuracy],Table3[Seed],J17,Table3[F value],"&lt;4.74")</f>
        <v>96.652967662709699</v>
      </c>
      <c r="R17">
        <f>AVERAGEIFS(Table3[Best Individual mean accuracy],Table3[Seed],J17,Table3[F value],"&lt;4.74")</f>
        <v>83.772984036021199</v>
      </c>
      <c r="S17" s="3">
        <f t="shared" si="0"/>
        <v>-12.879983626688499</v>
      </c>
      <c r="T17">
        <f t="shared" si="1"/>
        <v>-12.879983626688499</v>
      </c>
    </row>
    <row r="18" spans="1:20" x14ac:dyDescent="0.55000000000000004">
      <c r="A18">
        <v>663</v>
      </c>
      <c r="B18" s="1" t="s">
        <v>433</v>
      </c>
      <c r="C18">
        <v>0.97714285714285698</v>
      </c>
      <c r="D18">
        <v>96.737617683176396</v>
      </c>
      <c r="E18">
        <v>75.445190339746205</v>
      </c>
      <c r="F18">
        <v>9.9886944383883502</v>
      </c>
      <c r="G18" s="6">
        <f>Table3[[#This Row],[Best Individual mean accuracy]]-Table3[[#This Row],[Benchmark mean accuracy]]</f>
        <v>-21.292427343430191</v>
      </c>
      <c r="H18" t="str">
        <f>IF(AND(Table3[[#This Row],[F value]]&lt;4.74,Table3[[#This Row],[Best Individual mean accuracy]]&gt;Table3[[#This Row],[Benchmark mean accuracy]]),"Yes","No")</f>
        <v>No</v>
      </c>
      <c r="J18">
        <v>300</v>
      </c>
      <c r="K18" s="7">
        <f>IFERROR(COUNTIFS(Table3[Has same error rate and is better],"=Yes",Table3[Seed],J18)/COUNTIFS(Table3[Seed],J18,Table3[F value],"&lt;4.74"),0)</f>
        <v>0</v>
      </c>
      <c r="L18">
        <f>COUNTIF(Table3[Seed],J18)</f>
        <v>1</v>
      </c>
      <c r="M18" s="2">
        <f>(COUNTIFS(Table3[F value],"&lt;4.74",Table3[Seed],J18))/COUNTIF(Table3[Seed],J18)</f>
        <v>1</v>
      </c>
      <c r="N18">
        <f>COUNTIFS(Table3[Has same error rate and is better],"=Yes",Table3[Seed],J18)</f>
        <v>0</v>
      </c>
      <c r="O18">
        <f>IFERROR(AVERAGEIFS(Table3[Improvement/Deterioration],Table3[Improvement/Deterioration],"&gt;0",Table3[F value],"&lt;4.74",Table3[Seed],J18),0)</f>
        <v>0</v>
      </c>
      <c r="P18">
        <f>IFERROR(AVERAGEIFS(Table3[Improvement/Deterioration],Table3[Improvement/Deterioration],"&lt;=0",Table3[F value],"&lt;4.74",Table3[Seed],J18),0)</f>
        <v>-17.618092509210001</v>
      </c>
      <c r="Q18">
        <f>AVERAGEIFS(Table3[Benchmark mean accuracy],Table3[Seed],J18,Table3[F value],"&lt;4.74")</f>
        <v>97.023577568563198</v>
      </c>
      <c r="R18">
        <f>AVERAGEIFS(Table3[Best Individual mean accuracy],Table3[Seed],J18,Table3[F value],"&lt;4.74")</f>
        <v>79.405485059353197</v>
      </c>
      <c r="S18" s="3">
        <f t="shared" si="0"/>
        <v>-17.618092509210001</v>
      </c>
      <c r="T18">
        <f t="shared" si="1"/>
        <v>-17.618092509210001</v>
      </c>
    </row>
    <row r="19" spans="1:20" x14ac:dyDescent="0.55000000000000004">
      <c r="A19">
        <v>891</v>
      </c>
      <c r="B19" s="1" t="s">
        <v>697</v>
      </c>
      <c r="C19">
        <v>0.97714285714285698</v>
      </c>
      <c r="D19">
        <v>96.108227589029894</v>
      </c>
      <c r="E19">
        <v>74.939091281211603</v>
      </c>
      <c r="F19">
        <v>5.74965475839472</v>
      </c>
      <c r="G19" s="6">
        <f>Table3[[#This Row],[Best Individual mean accuracy]]-Table3[[#This Row],[Benchmark mean accuracy]]</f>
        <v>-21.169136307818292</v>
      </c>
      <c r="H19" s="5" t="str">
        <f>IF(AND(Table3[[#This Row],[F value]]&lt;4.74,Table3[[#This Row],[Best Individual mean accuracy]]&gt;Table3[[#This Row],[Benchmark mean accuracy]]),"Yes","No")</f>
        <v>No</v>
      </c>
      <c r="J19">
        <v>465</v>
      </c>
      <c r="K19" s="7">
        <f>IFERROR(COUNTIFS(Table3[Has same error rate and is better],"=Yes",Table3[Seed],J19)/COUNTIFS(Table3[Seed],J19,Table3[F value],"&lt;4.74"),0)</f>
        <v>0</v>
      </c>
      <c r="L19">
        <f>COUNTIF(Table3[Seed],J19)</f>
        <v>7</v>
      </c>
      <c r="M19" s="2">
        <f>(COUNTIFS(Table3[F value],"&lt;4.74",Table3[Seed],J19))/COUNTIF(Table3[Seed],J19)</f>
        <v>0.8571428571428571</v>
      </c>
      <c r="N19">
        <f>COUNTIFS(Table3[Has same error rate and is better],"=Yes",Table3[Seed],J19)</f>
        <v>0</v>
      </c>
      <c r="O19">
        <f>IFERROR(AVERAGEIFS(Table3[Improvement/Deterioration],Table3[Improvement/Deterioration],"&gt;0",Table3[F value],"&lt;4.74",Table3[Seed],J19),0)</f>
        <v>0</v>
      </c>
      <c r="P19">
        <f>IFERROR(AVERAGEIFS(Table3[Improvement/Deterioration],Table3[Improvement/Deterioration],"&lt;=0",Table3[F value],"&lt;4.74",Table3[Seed],J19),0)</f>
        <v>-11.628598717423898</v>
      </c>
      <c r="Q19">
        <f>AVERAGEIFS(Table3[Benchmark mean accuracy],Table3[Seed],J19,Table3[F value],"&lt;4.74")</f>
        <v>96.299577022786153</v>
      </c>
      <c r="R19">
        <f>AVERAGEIFS(Table3[Best Individual mean accuracy],Table3[Seed],J19,Table3[F value],"&lt;4.74")</f>
        <v>84.670978305362254</v>
      </c>
      <c r="S19" s="3">
        <f t="shared" si="0"/>
        <v>-9.9673703292204845</v>
      </c>
      <c r="T19">
        <f t="shared" si="1"/>
        <v>-9.9673703292204845</v>
      </c>
    </row>
    <row r="20" spans="1:20" x14ac:dyDescent="0.55000000000000004">
      <c r="A20">
        <v>10</v>
      </c>
      <c r="B20" s="1" t="s">
        <v>289</v>
      </c>
      <c r="C20">
        <v>0.98285714285714199</v>
      </c>
      <c r="D20">
        <v>96.480147359803496</v>
      </c>
      <c r="E20">
        <v>75.323209169054394</v>
      </c>
      <c r="F20">
        <v>2.57244395537667</v>
      </c>
      <c r="G20" s="6">
        <f>Table3[[#This Row],[Best Individual mean accuracy]]-Table3[[#This Row],[Benchmark mean accuracy]]</f>
        <v>-21.156938190749102</v>
      </c>
      <c r="H20" t="str">
        <f>IF(AND(Table3[[#This Row],[F value]]&lt;4.74,Table3[[#This Row],[Best Individual mean accuracy]]&gt;Table3[[#This Row],[Benchmark mean accuracy]]),"Yes","No")</f>
        <v>No</v>
      </c>
      <c r="J20">
        <v>574</v>
      </c>
      <c r="K20" s="7">
        <f>IFERROR(COUNTIFS(Table3[Has same error rate and is better],"=Yes",Table3[Seed],J20)/COUNTIFS(Table3[Seed],J20,Table3[F value],"&lt;4.74"),0)</f>
        <v>0</v>
      </c>
      <c r="L20">
        <f>COUNTIF(Table3[Seed],J20)</f>
        <v>21</v>
      </c>
      <c r="M20" s="2">
        <f>(COUNTIFS(Table3[F value],"&lt;4.74",Table3[Seed],J20))/COUNTIF(Table3[Seed],J20)</f>
        <v>0.76190476190476186</v>
      </c>
      <c r="N20">
        <f>COUNTIFS(Table3[Has same error rate and is better],"=Yes",Table3[Seed],J20)</f>
        <v>0</v>
      </c>
      <c r="O20">
        <f>IFERROR(AVERAGEIFS(Table3[Improvement/Deterioration],Table3[Improvement/Deterioration],"&gt;0",Table3[F value],"&lt;4.74",Table3[Seed],J20),0)</f>
        <v>0</v>
      </c>
      <c r="P20">
        <f>IFERROR(AVERAGEIFS(Table3[Improvement/Deterioration],Table3[Improvement/Deterioration],"&lt;=0",Table3[F value],"&lt;4.74",Table3[Seed],J20),0)</f>
        <v>-15.050250716332357</v>
      </c>
      <c r="Q20">
        <f>AVERAGEIFS(Table3[Benchmark mean accuracy],Table3[Seed],J20,Table3[F value],"&lt;4.74")</f>
        <v>96.301975030699907</v>
      </c>
      <c r="R20">
        <f>AVERAGEIFS(Table3[Best Individual mean accuracy],Table3[Seed],J20,Table3[F value],"&lt;4.74")</f>
        <v>81.25172431436755</v>
      </c>
      <c r="S20" s="3">
        <f t="shared" si="0"/>
        <v>-11.466857688634176</v>
      </c>
      <c r="T20">
        <f t="shared" si="1"/>
        <v>-11.466857688634176</v>
      </c>
    </row>
    <row r="21" spans="1:20" x14ac:dyDescent="0.55000000000000004">
      <c r="A21">
        <v>891</v>
      </c>
      <c r="B21" s="1" t="s">
        <v>683</v>
      </c>
      <c r="C21">
        <v>0.97714285714285698</v>
      </c>
      <c r="D21">
        <v>96.651575931232003</v>
      </c>
      <c r="E21">
        <v>75.514776913630698</v>
      </c>
      <c r="F21">
        <v>2.9182237948726599</v>
      </c>
      <c r="G21" s="6">
        <f>Table3[[#This Row],[Best Individual mean accuracy]]-Table3[[#This Row],[Benchmark mean accuracy]]</f>
        <v>-21.136799017601305</v>
      </c>
      <c r="H21" s="5" t="str">
        <f>IF(AND(Table3[[#This Row],[F value]]&lt;4.74,Table3[[#This Row],[Best Individual mean accuracy]]&gt;Table3[[#This Row],[Benchmark mean accuracy]]),"Yes","No")</f>
        <v>No</v>
      </c>
      <c r="J21">
        <v>663</v>
      </c>
      <c r="K21" s="7">
        <f>IFERROR(COUNTIFS(Table3[Has same error rate and is better],"=Yes",Table3[Seed],J21)/COUNTIFS(Table3[Seed],J21,Table3[F value],"&lt;4.74"),0)</f>
        <v>0</v>
      </c>
      <c r="L21">
        <f>COUNTIF(Table3[Seed],J21)</f>
        <v>331</v>
      </c>
      <c r="M21" s="2">
        <f>(COUNTIFS(Table3[F value],"&lt;4.74",Table3[Seed],J21))/COUNTIF(Table3[Seed],J21)</f>
        <v>0.83987915407854985</v>
      </c>
      <c r="N21">
        <f>COUNTIFS(Table3[Has same error rate and is better],"=Yes",Table3[Seed],J21)</f>
        <v>0</v>
      </c>
      <c r="O21">
        <f>IFERROR(AVERAGEIFS(Table3[Improvement/Deterioration],Table3[Improvement/Deterioration],"&gt;0",Table3[F value],"&lt;4.74",Table3[Seed],J21),0)</f>
        <v>0</v>
      </c>
      <c r="P21">
        <f>IFERROR(AVERAGEIFS(Table3[Improvement/Deterioration],Table3[Improvement/Deterioration],"&lt;=0",Table3[F value],"&lt;4.74",Table3[Seed],J21),0)</f>
        <v>-13.599596851376862</v>
      </c>
      <c r="Q21">
        <f>AVERAGEIFS(Table3[Benchmark mean accuracy],Table3[Seed],J21,Table3[F value],"&lt;4.74")</f>
        <v>96.652065069188865</v>
      </c>
      <c r="R21">
        <f>AVERAGEIFS(Table3[Best Individual mean accuracy],Table3[Seed],J21,Table3[F value],"&lt;4.74")</f>
        <v>83.052468217812077</v>
      </c>
      <c r="S21" s="3">
        <f t="shared" si="0"/>
        <v>-11.422017899343709</v>
      </c>
      <c r="T21">
        <f t="shared" si="1"/>
        <v>-11.422017899343647</v>
      </c>
    </row>
    <row r="22" spans="1:20" x14ac:dyDescent="0.55000000000000004">
      <c r="A22">
        <v>663</v>
      </c>
      <c r="B22" s="1" t="s">
        <v>571</v>
      </c>
      <c r="C22">
        <v>0.97714285714285698</v>
      </c>
      <c r="D22">
        <v>96.652885796152205</v>
      </c>
      <c r="E22">
        <v>75.570691772410896</v>
      </c>
      <c r="F22">
        <v>2.7954212437527599</v>
      </c>
      <c r="G22" s="6">
        <f>Table3[[#This Row],[Best Individual mean accuracy]]-Table3[[#This Row],[Benchmark mean accuracy]]</f>
        <v>-21.082194023741309</v>
      </c>
      <c r="H22" t="str">
        <f>IF(AND(Table3[[#This Row],[F value]]&lt;4.74,Table3[[#This Row],[Best Individual mean accuracy]]&gt;Table3[[#This Row],[Benchmark mean accuracy]]),"Yes","No")</f>
        <v>No</v>
      </c>
      <c r="J22">
        <v>750</v>
      </c>
      <c r="K22" s="7">
        <f>IFERROR(COUNTIFS(Table3[Has same error rate and is better],"=Yes",Table3[Seed],J22)/COUNTIFS(Table3[Seed],J22,Table3[F value],"&lt;4.74"),0)</f>
        <v>0</v>
      </c>
      <c r="L22">
        <f>COUNTIF(Table3[Seed],J22)</f>
        <v>1</v>
      </c>
      <c r="M22" s="2">
        <f>(COUNTIFS(Table3[F value],"&lt;4.74",Table3[Seed],J22))/COUNTIF(Table3[Seed],J22)</f>
        <v>1</v>
      </c>
      <c r="N22">
        <f>COUNTIFS(Table3[Has same error rate and is better],"=Yes",Table3[Seed],J22)</f>
        <v>0</v>
      </c>
      <c r="O22">
        <f>IFERROR(AVERAGEIFS(Table3[Improvement/Deterioration],Table3[Improvement/Deterioration],"&gt;0",Table3[F value],"&lt;4.74",Table3[Seed],J22),0)</f>
        <v>0</v>
      </c>
      <c r="P22">
        <f>IFERROR(AVERAGEIFS(Table3[Improvement/Deterioration],Table3[Improvement/Deterioration],"&lt;=0",Table3[F value],"&lt;4.74",Table3[Seed],J22),0)</f>
        <v>-13.566925910765391</v>
      </c>
      <c r="Q22">
        <f>AVERAGEIFS(Table3[Benchmark mean accuracy],Table3[Seed],J22,Table3[F value],"&lt;4.74")</f>
        <v>96.509455587392495</v>
      </c>
      <c r="R22">
        <f>AVERAGEIFS(Table3[Best Individual mean accuracy],Table3[Seed],J22,Table3[F value],"&lt;4.74")</f>
        <v>82.942529676627103</v>
      </c>
      <c r="S22" s="3">
        <f t="shared" si="0"/>
        <v>-13.566925910765391</v>
      </c>
      <c r="T22">
        <f t="shared" si="1"/>
        <v>-13.566925910765391</v>
      </c>
    </row>
    <row r="23" spans="1:20" x14ac:dyDescent="0.55000000000000004">
      <c r="A23">
        <v>663</v>
      </c>
      <c r="B23" s="1" t="s">
        <v>491</v>
      </c>
      <c r="C23">
        <v>0.97714285714285698</v>
      </c>
      <c r="D23">
        <v>96.566107245190295</v>
      </c>
      <c r="E23">
        <v>75.573065902578705</v>
      </c>
      <c r="F23">
        <v>4.6097243683635396</v>
      </c>
      <c r="G23" s="6">
        <f>Table3[[#This Row],[Best Individual mean accuracy]]-Table3[[#This Row],[Benchmark mean accuracy]]</f>
        <v>-20.99304134261159</v>
      </c>
      <c r="H23" t="str">
        <f>IF(AND(Table3[[#This Row],[F value]]&lt;4.74,Table3[[#This Row],[Best Individual mean accuracy]]&gt;Table3[[#This Row],[Benchmark mean accuracy]]),"Yes","No")</f>
        <v>No</v>
      </c>
      <c r="J23">
        <v>891</v>
      </c>
      <c r="K23" s="7">
        <f>IFERROR(COUNTIFS(Table3[Has same error rate and is better],"=Yes",Table3[Seed],J23)/COUNTIFS(Table3[Seed],J23,Table3[F value],"&lt;4.74"),0)</f>
        <v>0</v>
      </c>
      <c r="L23">
        <f>COUNTIF(Table3[Seed],J23)</f>
        <v>31</v>
      </c>
      <c r="M23" s="2">
        <f>(COUNTIFS(Table3[F value],"&lt;4.74",Table3[Seed],J23))/COUNTIF(Table3[Seed],J23)</f>
        <v>0.74193548387096775</v>
      </c>
      <c r="N23">
        <f>COUNTIFS(Table3[Has same error rate and is better],"=Yes",Table3[Seed],J23)</f>
        <v>0</v>
      </c>
      <c r="O23">
        <f>IFERROR(AVERAGEIFS(Table3[Improvement/Deterioration],Table3[Improvement/Deterioration],"&gt;0",Table3[F value],"&lt;4.74",Table3[Seed],J23),0)</f>
        <v>0</v>
      </c>
      <c r="P23">
        <f>IFERROR(AVERAGEIFS(Table3[Improvement/Deterioration],Table3[Improvement/Deterioration],"&lt;=0",Table3[F value],"&lt;4.74",Table3[Seed],J23),0)</f>
        <v>-16.597408745483996</v>
      </c>
      <c r="Q23">
        <f>AVERAGEIFS(Table3[Benchmark mean accuracy],Table3[Seed],J23,Table3[F value],"&lt;4.74")</f>
        <v>96.627507163323727</v>
      </c>
      <c r="R23">
        <f>AVERAGEIFS(Table3[Best Individual mean accuracy],Table3[Seed],J23,Table3[F value],"&lt;4.74")</f>
        <v>80.030098417839739</v>
      </c>
      <c r="S23" s="3">
        <f t="shared" si="0"/>
        <v>-12.314206488584901</v>
      </c>
      <c r="T23">
        <f t="shared" si="1"/>
        <v>-12.314206488584896</v>
      </c>
    </row>
    <row r="24" spans="1:20" x14ac:dyDescent="0.55000000000000004">
      <c r="A24">
        <v>663</v>
      </c>
      <c r="B24" s="1" t="s">
        <v>413</v>
      </c>
      <c r="C24">
        <v>0.97714285714285698</v>
      </c>
      <c r="D24">
        <v>96.623413835448204</v>
      </c>
      <c r="E24">
        <v>75.710028653295097</v>
      </c>
      <c r="F24">
        <v>3.2009145019162402</v>
      </c>
      <c r="G24" s="6">
        <f>Table3[[#This Row],[Best Individual mean accuracy]]-Table3[[#This Row],[Benchmark mean accuracy]]</f>
        <v>-20.913385182153107</v>
      </c>
      <c r="H24" t="str">
        <f>IF(AND(Table3[[#This Row],[F value]]&lt;4.74,Table3[[#This Row],[Best Individual mean accuracy]]&gt;Table3[[#This Row],[Benchmark mean accuracy]]),"Yes","No")</f>
        <v>No</v>
      </c>
      <c r="J24">
        <v>928</v>
      </c>
      <c r="K24" s="7">
        <f>IFERROR(COUNTIFS(Table3[Has same error rate and is better],"=Yes",Table3[Seed],J24)/COUNTIFS(Table3[Seed],J24,Table3[F value],"&lt;4.74"),0)</f>
        <v>0</v>
      </c>
      <c r="L24">
        <f>COUNTIF(Table3[Seed],J24)</f>
        <v>1</v>
      </c>
      <c r="M24" s="2">
        <f>(COUNTIFS(Table3[F value],"&lt;4.74",Table3[Seed],J24))/COUNTIF(Table3[Seed],J24)</f>
        <v>1</v>
      </c>
      <c r="N24">
        <f>COUNTIFS(Table3[Has same error rate and is better],"=Yes",Table3[Seed],J24)</f>
        <v>0</v>
      </c>
      <c r="O24">
        <f>IFERROR(AVERAGEIFS(Table3[Improvement/Deterioration],Table3[Improvement/Deterioration],"&gt;0",Table3[F value],"&lt;4.74",Table3[Seed],J24),0)</f>
        <v>0</v>
      </c>
      <c r="P24">
        <f>IFERROR(AVERAGEIFS(Table3[Improvement/Deterioration],Table3[Improvement/Deterioration],"&lt;=0",Table3[F value],"&lt;4.74",Table3[Seed],J24),0)</f>
        <v>-5.0331559557919974</v>
      </c>
      <c r="Q24">
        <f>AVERAGEIFS(Table3[Benchmark mean accuracy],Table3[Seed],J24,Table3[F value],"&lt;4.74")</f>
        <v>96.4804748260335</v>
      </c>
      <c r="R24">
        <f>AVERAGEIFS(Table3[Best Individual mean accuracy],Table3[Seed],J24,Table3[F value],"&lt;4.74")</f>
        <v>91.447318870241503</v>
      </c>
      <c r="S24" s="3">
        <f t="shared" si="0"/>
        <v>-5.0331559557919974</v>
      </c>
      <c r="T24">
        <f t="shared" si="1"/>
        <v>-5.0331559557919974</v>
      </c>
    </row>
    <row r="25" spans="1:20" x14ac:dyDescent="0.55000000000000004">
      <c r="A25">
        <v>574</v>
      </c>
      <c r="B25" s="1" t="s">
        <v>336</v>
      </c>
      <c r="C25">
        <v>0.98285714285714199</v>
      </c>
      <c r="D25">
        <v>96.3089643880474</v>
      </c>
      <c r="E25">
        <v>75.507327056897196</v>
      </c>
      <c r="F25">
        <v>10.055843401452099</v>
      </c>
      <c r="G25" s="6">
        <f>Table3[[#This Row],[Best Individual mean accuracy]]-Table3[[#This Row],[Benchmark mean accuracy]]</f>
        <v>-20.801637331150204</v>
      </c>
      <c r="H25" t="str">
        <f>IF(AND(Table3[[#This Row],[F value]]&lt;4.74,Table3[[#This Row],[Best Individual mean accuracy]]&gt;Table3[[#This Row],[Benchmark mean accuracy]]),"Yes","No")</f>
        <v>No</v>
      </c>
      <c r="J25" t="s">
        <v>1242</v>
      </c>
      <c r="K25" s="7">
        <f>AVERAGE(K15:K24)</f>
        <v>0</v>
      </c>
      <c r="L25" s="3">
        <f>AVERAGE(L15:L24)</f>
        <v>41.6</v>
      </c>
      <c r="M25" s="2">
        <f>AVERAGE(M15:M24)</f>
        <v>0.85890975511147827</v>
      </c>
      <c r="N25" s="3">
        <f>AVERAGE(N15:N24)</f>
        <v>0</v>
      </c>
      <c r="O25" s="3">
        <f>AVERAGE(O15:O24)</f>
        <v>0</v>
      </c>
      <c r="P25" s="3">
        <f t="shared" ref="P25:T25" si="2">AVERAGE(P15:P24)</f>
        <v>-13.523160615628218</v>
      </c>
      <c r="Q25" s="3">
        <f t="shared" si="2"/>
        <v>96.571182833839288</v>
      </c>
      <c r="R25" s="3">
        <f t="shared" si="2"/>
        <v>83.048022218211088</v>
      </c>
      <c r="S25" s="3">
        <f t="shared" si="2"/>
        <v>-11.471127925801403</v>
      </c>
      <c r="T25" s="3">
        <f t="shared" si="2"/>
        <v>-11.471127925801396</v>
      </c>
    </row>
    <row r="26" spans="1:20" x14ac:dyDescent="0.55000000000000004">
      <c r="A26">
        <v>663</v>
      </c>
      <c r="B26" s="1" t="s">
        <v>553</v>
      </c>
      <c r="C26">
        <v>0.97714285714285698</v>
      </c>
      <c r="D26">
        <v>96.680065493246005</v>
      </c>
      <c r="E26">
        <v>75.912566516577897</v>
      </c>
      <c r="F26">
        <v>3.8107493824595502</v>
      </c>
      <c r="G26" s="6">
        <f>Table3[[#This Row],[Best Individual mean accuracy]]-Table3[[#This Row],[Benchmark mean accuracy]]</f>
        <v>-20.767498976668108</v>
      </c>
      <c r="H26" t="str">
        <f>IF(AND(Table3[[#This Row],[F value]]&lt;4.74,Table3[[#This Row],[Best Individual mean accuracy]]&gt;Table3[[#This Row],[Benchmark mean accuracy]]),"Yes","No")</f>
        <v>No</v>
      </c>
      <c r="J26" t="s">
        <v>1243</v>
      </c>
      <c r="K26" s="7">
        <f>STDEVA(K15:K24)</f>
        <v>0</v>
      </c>
      <c r="L26" s="3">
        <f t="shared" ref="L26:T26" si="3">STDEVA(L15:L24)</f>
        <v>102.21132792188719</v>
      </c>
      <c r="M26" s="2">
        <f t="shared" si="3"/>
        <v>0.14135026881073262</v>
      </c>
      <c r="N26" s="3">
        <f t="shared" si="3"/>
        <v>0</v>
      </c>
      <c r="O26" s="3">
        <f t="shared" si="3"/>
        <v>0</v>
      </c>
      <c r="P26" s="3">
        <f t="shared" si="3"/>
        <v>3.462394835064472</v>
      </c>
      <c r="Q26" s="3">
        <f t="shared" si="3"/>
        <v>0.20550403537239617</v>
      </c>
      <c r="R26" s="3">
        <f t="shared" si="3"/>
        <v>3.3758184868372929</v>
      </c>
      <c r="S26" s="3">
        <f t="shared" si="3"/>
        <v>3.3270907702986645</v>
      </c>
      <c r="T26" s="3">
        <f t="shared" si="3"/>
        <v>3.3270907702986645</v>
      </c>
    </row>
    <row r="27" spans="1:20" x14ac:dyDescent="0.55000000000000004">
      <c r="A27">
        <v>663</v>
      </c>
      <c r="B27" s="1" t="s">
        <v>422</v>
      </c>
      <c r="C27">
        <v>0.97714285714285698</v>
      </c>
      <c r="D27">
        <v>96.794678673761695</v>
      </c>
      <c r="E27">
        <v>76.506753990994596</v>
      </c>
      <c r="F27">
        <v>3.7898263862674502</v>
      </c>
      <c r="G27" s="6">
        <f>Table3[[#This Row],[Best Individual mean accuracy]]-Table3[[#This Row],[Benchmark mean accuracy]]</f>
        <v>-20.287924682767098</v>
      </c>
      <c r="H27" t="str">
        <f>IF(AND(Table3[[#This Row],[F value]]&lt;4.74,Table3[[#This Row],[Best Individual mean accuracy]]&gt;Table3[[#This Row],[Benchmark mean accuracy]]),"Yes","No")</f>
        <v>No</v>
      </c>
    </row>
    <row r="28" spans="1:20" x14ac:dyDescent="0.55000000000000004">
      <c r="A28">
        <v>891</v>
      </c>
      <c r="B28" s="1" t="s">
        <v>701</v>
      </c>
      <c r="C28">
        <v>0.97714285714285698</v>
      </c>
      <c r="D28">
        <v>96.481948424068705</v>
      </c>
      <c r="E28">
        <v>76.251739664347099</v>
      </c>
      <c r="F28">
        <v>17.182717170626699</v>
      </c>
      <c r="G28" s="6">
        <f>Table3[[#This Row],[Best Individual mean accuracy]]-Table3[[#This Row],[Benchmark mean accuracy]]</f>
        <v>-20.230208759721606</v>
      </c>
      <c r="H28" s="5" t="str">
        <f>IF(AND(Table3[[#This Row],[F value]]&lt;4.74,Table3[[#This Row],[Best Individual mean accuracy]]&gt;Table3[[#This Row],[Benchmark mean accuracy]]),"Yes","No")</f>
        <v>No</v>
      </c>
    </row>
    <row r="29" spans="1:20" x14ac:dyDescent="0.55000000000000004">
      <c r="A29">
        <v>663</v>
      </c>
      <c r="B29" s="1" t="s">
        <v>643</v>
      </c>
      <c r="C29">
        <v>0.97714285714285698</v>
      </c>
      <c r="D29">
        <v>96.652476463364707</v>
      </c>
      <c r="E29">
        <v>76.443389275480897</v>
      </c>
      <c r="F29">
        <v>3.1666441367390101</v>
      </c>
      <c r="G29" s="6">
        <f>Table3[[#This Row],[Best Individual mean accuracy]]-Table3[[#This Row],[Benchmark mean accuracy]]</f>
        <v>-20.20908718788381</v>
      </c>
      <c r="H29" s="5" t="str">
        <f>IF(AND(Table3[[#This Row],[F value]]&lt;4.74,Table3[[#This Row],[Best Individual mean accuracy]]&gt;Table3[[#This Row],[Benchmark mean accuracy]]),"Yes","No")</f>
        <v>No</v>
      </c>
    </row>
    <row r="30" spans="1:20" x14ac:dyDescent="0.55000000000000004">
      <c r="A30">
        <v>663</v>
      </c>
      <c r="B30" s="1" t="s">
        <v>662</v>
      </c>
      <c r="C30">
        <v>0.97714285714285698</v>
      </c>
      <c r="D30">
        <v>96.737781416291398</v>
      </c>
      <c r="E30">
        <v>76.534997953336003</v>
      </c>
      <c r="F30">
        <v>4.1045539634350803</v>
      </c>
      <c r="G30" s="6">
        <f>Table3[[#This Row],[Best Individual mean accuracy]]-Table3[[#This Row],[Benchmark mean accuracy]]</f>
        <v>-20.202783462955395</v>
      </c>
      <c r="H30" s="5" t="str">
        <f>IF(AND(Table3[[#This Row],[F value]]&lt;4.74,Table3[[#This Row],[Best Individual mean accuracy]]&gt;Table3[[#This Row],[Benchmark mean accuracy]]),"Yes","No")</f>
        <v>No</v>
      </c>
    </row>
    <row r="31" spans="1:20" x14ac:dyDescent="0.55000000000000004">
      <c r="A31">
        <v>663</v>
      </c>
      <c r="B31" s="1" t="s">
        <v>556</v>
      </c>
      <c r="C31">
        <v>0.97714285714285698</v>
      </c>
      <c r="D31">
        <v>96.852722063037206</v>
      </c>
      <c r="E31">
        <v>76.6841588211215</v>
      </c>
      <c r="F31">
        <v>3.0292683702596301</v>
      </c>
      <c r="G31" s="6">
        <f>Table3[[#This Row],[Best Individual mean accuracy]]-Table3[[#This Row],[Benchmark mean accuracy]]</f>
        <v>-20.168563241915706</v>
      </c>
      <c r="H31" t="str">
        <f>IF(AND(Table3[[#This Row],[F value]]&lt;4.74,Table3[[#This Row],[Best Individual mean accuracy]]&gt;Table3[[#This Row],[Benchmark mean accuracy]]),"Yes","No")</f>
        <v>No</v>
      </c>
    </row>
    <row r="32" spans="1:20" x14ac:dyDescent="0.55000000000000004">
      <c r="A32">
        <v>574</v>
      </c>
      <c r="B32" s="1" t="s">
        <v>328</v>
      </c>
      <c r="C32">
        <v>0.98285714285714199</v>
      </c>
      <c r="D32">
        <v>96.537453950061305</v>
      </c>
      <c r="E32">
        <v>76.508309455587394</v>
      </c>
      <c r="F32">
        <v>3.87730117988318</v>
      </c>
      <c r="G32" s="6">
        <f>Table3[[#This Row],[Best Individual mean accuracy]]-Table3[[#This Row],[Benchmark mean accuracy]]</f>
        <v>-20.029144494473911</v>
      </c>
      <c r="H32" t="str">
        <f>IF(AND(Table3[[#This Row],[F value]]&lt;4.74,Table3[[#This Row],[Best Individual mean accuracy]]&gt;Table3[[#This Row],[Benchmark mean accuracy]]),"Yes","No")</f>
        <v>No</v>
      </c>
    </row>
    <row r="33" spans="1:8" x14ac:dyDescent="0.55000000000000004">
      <c r="A33">
        <v>891</v>
      </c>
      <c r="B33" s="1" t="s">
        <v>692</v>
      </c>
      <c r="C33">
        <v>0.97714285714285698</v>
      </c>
      <c r="D33">
        <v>96.508227589029801</v>
      </c>
      <c r="E33">
        <v>76.569954973393294</v>
      </c>
      <c r="F33">
        <v>5.6930797924234398</v>
      </c>
      <c r="G33" s="6">
        <f>Table3[[#This Row],[Best Individual mean accuracy]]-Table3[[#This Row],[Benchmark mean accuracy]]</f>
        <v>-19.938272615636507</v>
      </c>
      <c r="H33" s="5" t="str">
        <f>IF(AND(Table3[[#This Row],[F value]]&lt;4.74,Table3[[#This Row],[Best Individual mean accuracy]]&gt;Table3[[#This Row],[Benchmark mean accuracy]]),"Yes","No")</f>
        <v>No</v>
      </c>
    </row>
    <row r="34" spans="1:8" x14ac:dyDescent="0.55000000000000004">
      <c r="A34">
        <v>663</v>
      </c>
      <c r="B34" s="1" t="s">
        <v>460</v>
      </c>
      <c r="C34">
        <v>0.97714285714285698</v>
      </c>
      <c r="D34">
        <v>96.3372902169463</v>
      </c>
      <c r="E34">
        <v>76.541465411379406</v>
      </c>
      <c r="F34">
        <v>12.055915669735899</v>
      </c>
      <c r="G34" s="6">
        <f>Table3[[#This Row],[Best Individual mean accuracy]]-Table3[[#This Row],[Benchmark mean accuracy]]</f>
        <v>-19.795824805566895</v>
      </c>
      <c r="H34" t="str">
        <f>IF(AND(Table3[[#This Row],[F value]]&lt;4.74,Table3[[#This Row],[Best Individual mean accuracy]]&gt;Table3[[#This Row],[Benchmark mean accuracy]]),"Yes","No")</f>
        <v>No</v>
      </c>
    </row>
    <row r="35" spans="1:8" x14ac:dyDescent="0.55000000000000004">
      <c r="A35">
        <v>891</v>
      </c>
      <c r="B35" s="1" t="s">
        <v>679</v>
      </c>
      <c r="C35">
        <v>0.97714285714285698</v>
      </c>
      <c r="D35">
        <v>96.767253376995498</v>
      </c>
      <c r="E35">
        <v>77.143593941874698</v>
      </c>
      <c r="F35">
        <v>5.6488058062848001</v>
      </c>
      <c r="G35" s="6">
        <f>Table3[[#This Row],[Best Individual mean accuracy]]-Table3[[#This Row],[Benchmark mean accuracy]]</f>
        <v>-19.6236594351208</v>
      </c>
      <c r="H35" s="5" t="str">
        <f>IF(AND(Table3[[#This Row],[F value]]&lt;4.74,Table3[[#This Row],[Best Individual mean accuracy]]&gt;Table3[[#This Row],[Benchmark mean accuracy]]),"Yes","No")</f>
        <v>No</v>
      </c>
    </row>
    <row r="36" spans="1:8" x14ac:dyDescent="0.55000000000000004">
      <c r="A36">
        <v>663</v>
      </c>
      <c r="B36" s="1" t="s">
        <v>493</v>
      </c>
      <c r="C36">
        <v>0.97714285714285698</v>
      </c>
      <c r="D36">
        <v>96.680147359803499</v>
      </c>
      <c r="E36">
        <v>77.059516987310701</v>
      </c>
      <c r="F36">
        <v>3.66712439568263</v>
      </c>
      <c r="G36" s="6">
        <f>Table3[[#This Row],[Best Individual mean accuracy]]-Table3[[#This Row],[Benchmark mean accuracy]]</f>
        <v>-19.620630372492798</v>
      </c>
      <c r="H36" t="str">
        <f>IF(AND(Table3[[#This Row],[F value]]&lt;4.74,Table3[[#This Row],[Best Individual mean accuracy]]&gt;Table3[[#This Row],[Benchmark mean accuracy]]),"Yes","No")</f>
        <v>No</v>
      </c>
    </row>
    <row r="37" spans="1:8" x14ac:dyDescent="0.55000000000000004">
      <c r="A37">
        <v>663</v>
      </c>
      <c r="B37" s="1" t="s">
        <v>502</v>
      </c>
      <c r="C37">
        <v>0.97714285714285698</v>
      </c>
      <c r="D37">
        <v>96.738354482193998</v>
      </c>
      <c r="E37">
        <v>77.156610724518998</v>
      </c>
      <c r="F37">
        <v>3.08214821863245</v>
      </c>
      <c r="G37" s="6">
        <f>Table3[[#This Row],[Best Individual mean accuracy]]-Table3[[#This Row],[Benchmark mean accuracy]]</f>
        <v>-19.581743757675</v>
      </c>
      <c r="H37" t="str">
        <f>IF(AND(Table3[[#This Row],[F value]]&lt;4.74,Table3[[#This Row],[Best Individual mean accuracy]]&gt;Table3[[#This Row],[Benchmark mean accuracy]]),"Yes","No")</f>
        <v>No</v>
      </c>
    </row>
    <row r="38" spans="1:8" x14ac:dyDescent="0.55000000000000004">
      <c r="A38">
        <v>663</v>
      </c>
      <c r="B38" s="1" t="s">
        <v>520</v>
      </c>
      <c r="C38">
        <v>0.97714285714285698</v>
      </c>
      <c r="D38">
        <v>96.595088006549304</v>
      </c>
      <c r="E38">
        <v>77.051330331559498</v>
      </c>
      <c r="F38">
        <v>2.6839927268787198</v>
      </c>
      <c r="G38" s="6">
        <f>Table3[[#This Row],[Best Individual mean accuracy]]-Table3[[#This Row],[Benchmark mean accuracy]]</f>
        <v>-19.543757674989806</v>
      </c>
      <c r="H38" t="str">
        <f>IF(AND(Table3[[#This Row],[F value]]&lt;4.74,Table3[[#This Row],[Best Individual mean accuracy]]&gt;Table3[[#This Row],[Benchmark mean accuracy]]),"Yes","No")</f>
        <v>No</v>
      </c>
    </row>
    <row r="39" spans="1:8" x14ac:dyDescent="0.55000000000000004">
      <c r="A39">
        <v>663</v>
      </c>
      <c r="B39" s="1" t="s">
        <v>483</v>
      </c>
      <c r="C39">
        <v>0.97714285714285698</v>
      </c>
      <c r="D39">
        <v>96.508882521489895</v>
      </c>
      <c r="E39">
        <v>76.972083503888598</v>
      </c>
      <c r="F39">
        <v>2.8252710912447001</v>
      </c>
      <c r="G39" s="6">
        <f>Table3[[#This Row],[Best Individual mean accuracy]]-Table3[[#This Row],[Benchmark mean accuracy]]</f>
        <v>-19.536799017601297</v>
      </c>
      <c r="H39" t="str">
        <f>IF(AND(Table3[[#This Row],[F value]]&lt;4.74,Table3[[#This Row],[Best Individual mean accuracy]]&gt;Table3[[#This Row],[Benchmark mean accuracy]]),"Yes","No")</f>
        <v>No</v>
      </c>
    </row>
    <row r="40" spans="1:8" x14ac:dyDescent="0.55000000000000004">
      <c r="A40">
        <v>663</v>
      </c>
      <c r="B40" s="1" t="s">
        <v>579</v>
      </c>
      <c r="C40">
        <v>0.97714285714285698</v>
      </c>
      <c r="D40">
        <v>96.795169873106801</v>
      </c>
      <c r="E40">
        <v>77.282112157183704</v>
      </c>
      <c r="F40">
        <v>1.6179957564672101</v>
      </c>
      <c r="G40" s="6">
        <f>Table3[[#This Row],[Best Individual mean accuracy]]-Table3[[#This Row],[Benchmark mean accuracy]]</f>
        <v>-19.513057715923097</v>
      </c>
      <c r="H40" s="5" t="str">
        <f>IF(AND(Table3[[#This Row],[F value]]&lt;4.74,Table3[[#This Row],[Best Individual mean accuracy]]&gt;Table3[[#This Row],[Benchmark mean accuracy]]),"Yes","No")</f>
        <v>No</v>
      </c>
    </row>
    <row r="41" spans="1:8" x14ac:dyDescent="0.55000000000000004">
      <c r="A41">
        <v>465</v>
      </c>
      <c r="B41" s="1" t="s">
        <v>318</v>
      </c>
      <c r="C41">
        <v>0.96</v>
      </c>
      <c r="D41">
        <v>96.7090462546049</v>
      </c>
      <c r="E41">
        <v>77.279656160458401</v>
      </c>
      <c r="F41">
        <v>8.8227624706761301</v>
      </c>
      <c r="G41" s="6">
        <f>Table3[[#This Row],[Best Individual mean accuracy]]-Table3[[#This Row],[Benchmark mean accuracy]]</f>
        <v>-19.429390094146498</v>
      </c>
      <c r="H41" t="str">
        <f>IF(AND(Table3[[#This Row],[F value]]&lt;4.74,Table3[[#This Row],[Best Individual mean accuracy]]&gt;Table3[[#This Row],[Benchmark mean accuracy]]),"Yes","No")</f>
        <v>No</v>
      </c>
    </row>
    <row r="42" spans="1:8" x14ac:dyDescent="0.55000000000000004">
      <c r="A42">
        <v>663</v>
      </c>
      <c r="B42" s="1" t="s">
        <v>563</v>
      </c>
      <c r="C42">
        <v>0.97714285714285698</v>
      </c>
      <c r="D42">
        <v>97.053049529267298</v>
      </c>
      <c r="E42">
        <v>77.630699959066703</v>
      </c>
      <c r="F42">
        <v>9.2815739576718705</v>
      </c>
      <c r="G42" s="6">
        <f>Table3[[#This Row],[Best Individual mean accuracy]]-Table3[[#This Row],[Benchmark mean accuracy]]</f>
        <v>-19.422349570200595</v>
      </c>
      <c r="H42" t="str">
        <f>IF(AND(Table3[[#This Row],[F value]]&lt;4.74,Table3[[#This Row],[Best Individual mean accuracy]]&gt;Table3[[#This Row],[Benchmark mean accuracy]]),"Yes","No")</f>
        <v>No</v>
      </c>
    </row>
    <row r="43" spans="1:8" x14ac:dyDescent="0.55000000000000004">
      <c r="A43">
        <v>663</v>
      </c>
      <c r="B43" s="1" t="s">
        <v>525</v>
      </c>
      <c r="C43">
        <v>0.97714285714285698</v>
      </c>
      <c r="D43">
        <v>96.680556692591097</v>
      </c>
      <c r="E43">
        <v>77.282603356528796</v>
      </c>
      <c r="F43">
        <v>3.4102863583115801</v>
      </c>
      <c r="G43" s="6">
        <f>Table3[[#This Row],[Best Individual mean accuracy]]-Table3[[#This Row],[Benchmark mean accuracy]]</f>
        <v>-19.397953336062301</v>
      </c>
      <c r="H43" t="str">
        <f>IF(AND(Table3[[#This Row],[F value]]&lt;4.74,Table3[[#This Row],[Best Individual mean accuracy]]&gt;Table3[[#This Row],[Benchmark mean accuracy]]),"Yes","No")</f>
        <v>No</v>
      </c>
    </row>
    <row r="44" spans="1:8" x14ac:dyDescent="0.55000000000000004">
      <c r="A44">
        <v>663</v>
      </c>
      <c r="B44" s="1" t="s">
        <v>367</v>
      </c>
      <c r="C44">
        <v>0.97714285714285698</v>
      </c>
      <c r="D44">
        <v>96.680638559148505</v>
      </c>
      <c r="E44">
        <v>77.423331968890693</v>
      </c>
      <c r="F44">
        <v>7.1177335335219798</v>
      </c>
      <c r="G44" s="6">
        <f>Table3[[#This Row],[Best Individual mean accuracy]]-Table3[[#This Row],[Benchmark mean accuracy]]</f>
        <v>-19.257306590257812</v>
      </c>
      <c r="H44" t="str">
        <f>IF(AND(Table3[[#This Row],[F value]]&lt;4.74,Table3[[#This Row],[Best Individual mean accuracy]]&gt;Table3[[#This Row],[Benchmark mean accuracy]]),"Yes","No")</f>
        <v>No</v>
      </c>
    </row>
    <row r="45" spans="1:8" x14ac:dyDescent="0.55000000000000004">
      <c r="A45">
        <v>574</v>
      </c>
      <c r="B45" s="1" t="s">
        <v>330</v>
      </c>
      <c r="C45">
        <v>0.98285714285714199</v>
      </c>
      <c r="D45">
        <v>96.079819893573401</v>
      </c>
      <c r="E45">
        <v>76.856569791240204</v>
      </c>
      <c r="F45">
        <v>14.7553473170172</v>
      </c>
      <c r="G45" s="6">
        <f>Table3[[#This Row],[Best Individual mean accuracy]]-Table3[[#This Row],[Benchmark mean accuracy]]</f>
        <v>-19.223250102333196</v>
      </c>
      <c r="H45" t="str">
        <f>IF(AND(Table3[[#This Row],[F value]]&lt;4.74,Table3[[#This Row],[Best Individual mean accuracy]]&gt;Table3[[#This Row],[Benchmark mean accuracy]]),"Yes","No")</f>
        <v>No</v>
      </c>
    </row>
    <row r="46" spans="1:8" x14ac:dyDescent="0.55000000000000004">
      <c r="A46">
        <v>663</v>
      </c>
      <c r="B46" s="1" t="s">
        <v>341</v>
      </c>
      <c r="C46">
        <v>0.97714285714285698</v>
      </c>
      <c r="D46">
        <v>96.652230863692196</v>
      </c>
      <c r="E46">
        <v>77.531805157593098</v>
      </c>
      <c r="F46">
        <v>3.7931532974664699</v>
      </c>
      <c r="G46" s="6">
        <f>Table3[[#This Row],[Best Individual mean accuracy]]-Table3[[#This Row],[Benchmark mean accuracy]]</f>
        <v>-19.120425706099098</v>
      </c>
      <c r="H46" t="str">
        <f>IF(AND(Table3[[#This Row],[F value]]&lt;4.74,Table3[[#This Row],[Best Individual mean accuracy]]&gt;Table3[[#This Row],[Benchmark mean accuracy]]),"Yes","No")</f>
        <v>No</v>
      </c>
    </row>
    <row r="47" spans="1:8" x14ac:dyDescent="0.55000000000000004">
      <c r="A47">
        <v>663</v>
      </c>
      <c r="B47" s="1" t="s">
        <v>351</v>
      </c>
      <c r="C47">
        <v>0.97714285714285698</v>
      </c>
      <c r="D47">
        <v>96.566352844862806</v>
      </c>
      <c r="E47">
        <v>77.453049529267304</v>
      </c>
      <c r="F47">
        <v>4.7487196334061403</v>
      </c>
      <c r="G47" s="6">
        <f>Table3[[#This Row],[Best Individual mean accuracy]]-Table3[[#This Row],[Benchmark mean accuracy]]</f>
        <v>-19.113303315595502</v>
      </c>
      <c r="H47" t="str">
        <f>IF(AND(Table3[[#This Row],[F value]]&lt;4.74,Table3[[#This Row],[Best Individual mean accuracy]]&gt;Table3[[#This Row],[Benchmark mean accuracy]]),"Yes","No")</f>
        <v>No</v>
      </c>
    </row>
    <row r="48" spans="1:8" x14ac:dyDescent="0.55000000000000004">
      <c r="A48">
        <v>663</v>
      </c>
      <c r="B48" s="1" t="s">
        <v>512</v>
      </c>
      <c r="C48">
        <v>0.97714285714285698</v>
      </c>
      <c r="D48">
        <v>96.709455587392497</v>
      </c>
      <c r="E48">
        <v>77.683913221449004</v>
      </c>
      <c r="F48">
        <v>2.1038725932181701</v>
      </c>
      <c r="G48" s="6">
        <f>Table3[[#This Row],[Best Individual mean accuracy]]-Table3[[#This Row],[Benchmark mean accuracy]]</f>
        <v>-19.025542365943494</v>
      </c>
      <c r="H48" t="str">
        <f>IF(AND(Table3[[#This Row],[F value]]&lt;4.74,Table3[[#This Row],[Best Individual mean accuracy]]&gt;Table3[[#This Row],[Benchmark mean accuracy]]),"Yes","No")</f>
        <v>No</v>
      </c>
    </row>
    <row r="49" spans="1:8" x14ac:dyDescent="0.55000000000000004">
      <c r="A49">
        <v>663</v>
      </c>
      <c r="B49" s="1" t="s">
        <v>645</v>
      </c>
      <c r="C49">
        <v>0.97714285714285698</v>
      </c>
      <c r="D49">
        <v>96.709291854277495</v>
      </c>
      <c r="E49">
        <v>77.7107654523127</v>
      </c>
      <c r="F49">
        <v>3.1927533349351802</v>
      </c>
      <c r="G49" s="6">
        <f>Table3[[#This Row],[Best Individual mean accuracy]]-Table3[[#This Row],[Benchmark mean accuracy]]</f>
        <v>-18.998526401964796</v>
      </c>
      <c r="H49" s="5" t="str">
        <f>IF(AND(Table3[[#This Row],[F value]]&lt;4.74,Table3[[#This Row],[Best Individual mean accuracy]]&gt;Table3[[#This Row],[Benchmark mean accuracy]]),"Yes","No")</f>
        <v>No</v>
      </c>
    </row>
    <row r="50" spans="1:8" x14ac:dyDescent="0.55000000000000004">
      <c r="A50">
        <v>663</v>
      </c>
      <c r="B50" s="1" t="s">
        <v>564</v>
      </c>
      <c r="C50">
        <v>0.97714285714285698</v>
      </c>
      <c r="D50">
        <v>96.623495702005698</v>
      </c>
      <c r="E50">
        <v>77.628080229226299</v>
      </c>
      <c r="F50">
        <v>5.03013363457538</v>
      </c>
      <c r="G50" s="6">
        <f>Table3[[#This Row],[Best Individual mean accuracy]]-Table3[[#This Row],[Benchmark mean accuracy]]</f>
        <v>-18.995415472779399</v>
      </c>
      <c r="H50" t="str">
        <f>IF(AND(Table3[[#This Row],[F value]]&lt;4.74,Table3[[#This Row],[Best Individual mean accuracy]]&gt;Table3[[#This Row],[Benchmark mean accuracy]]),"Yes","No")</f>
        <v>No</v>
      </c>
    </row>
    <row r="51" spans="1:8" x14ac:dyDescent="0.55000000000000004">
      <c r="A51">
        <v>663</v>
      </c>
      <c r="B51" s="1" t="s">
        <v>463</v>
      </c>
      <c r="C51">
        <v>0.97714285714285698</v>
      </c>
      <c r="D51">
        <v>96.509209987719998</v>
      </c>
      <c r="E51">
        <v>77.538108882521499</v>
      </c>
      <c r="F51">
        <v>4.0752986625874499</v>
      </c>
      <c r="G51" s="6">
        <f>Table3[[#This Row],[Best Individual mean accuracy]]-Table3[[#This Row],[Benchmark mean accuracy]]</f>
        <v>-18.9711011051985</v>
      </c>
      <c r="H51" t="str">
        <f>IF(AND(Table3[[#This Row],[F value]]&lt;4.74,Table3[[#This Row],[Best Individual mean accuracy]]&gt;Table3[[#This Row],[Benchmark mean accuracy]]),"Yes","No")</f>
        <v>No</v>
      </c>
    </row>
    <row r="52" spans="1:8" x14ac:dyDescent="0.55000000000000004">
      <c r="A52">
        <v>663</v>
      </c>
      <c r="B52" s="1" t="s">
        <v>511</v>
      </c>
      <c r="C52">
        <v>0.97714285714285698</v>
      </c>
      <c r="D52">
        <v>96.709291854277495</v>
      </c>
      <c r="E52">
        <v>77.764961113385098</v>
      </c>
      <c r="F52">
        <v>3.2745310352119299</v>
      </c>
      <c r="G52" s="6">
        <f>Table3[[#This Row],[Best Individual mean accuracy]]-Table3[[#This Row],[Benchmark mean accuracy]]</f>
        <v>-18.944330740892397</v>
      </c>
      <c r="H52" t="str">
        <f>IF(AND(Table3[[#This Row],[F value]]&lt;4.74,Table3[[#This Row],[Best Individual mean accuracy]]&gt;Table3[[#This Row],[Benchmark mean accuracy]]),"Yes","No")</f>
        <v>No</v>
      </c>
    </row>
    <row r="53" spans="1:8" x14ac:dyDescent="0.55000000000000004">
      <c r="A53">
        <v>663</v>
      </c>
      <c r="B53" s="1" t="s">
        <v>618</v>
      </c>
      <c r="C53">
        <v>0.97714285714285698</v>
      </c>
      <c r="D53">
        <v>96.080884158821107</v>
      </c>
      <c r="E53">
        <v>77.141874744166998</v>
      </c>
      <c r="F53">
        <v>3.6757341371816201</v>
      </c>
      <c r="G53" s="6">
        <f>Table3[[#This Row],[Best Individual mean accuracy]]-Table3[[#This Row],[Benchmark mean accuracy]]</f>
        <v>-18.939009414654109</v>
      </c>
      <c r="H53" s="5" t="str">
        <f>IF(AND(Table3[[#This Row],[F value]]&lt;4.74,Table3[[#This Row],[Best Individual mean accuracy]]&gt;Table3[[#This Row],[Benchmark mean accuracy]]),"Yes","No")</f>
        <v>No</v>
      </c>
    </row>
    <row r="54" spans="1:8" x14ac:dyDescent="0.55000000000000004">
      <c r="A54">
        <v>663</v>
      </c>
      <c r="B54" s="1" t="s">
        <v>639</v>
      </c>
      <c r="C54">
        <v>0.97714285714285698</v>
      </c>
      <c r="D54">
        <v>96.795742939009401</v>
      </c>
      <c r="E54">
        <v>77.912157183790399</v>
      </c>
      <c r="F54">
        <v>3.0560516058240701</v>
      </c>
      <c r="G54" s="6">
        <f>Table3[[#This Row],[Best Individual mean accuracy]]-Table3[[#This Row],[Benchmark mean accuracy]]</f>
        <v>-18.883585755219002</v>
      </c>
      <c r="H54" s="5" t="str">
        <f>IF(AND(Table3[[#This Row],[F value]]&lt;4.74,Table3[[#This Row],[Best Individual mean accuracy]]&gt;Table3[[#This Row],[Benchmark mean accuracy]]),"Yes","No")</f>
        <v>No</v>
      </c>
    </row>
    <row r="55" spans="1:8" x14ac:dyDescent="0.55000000000000004">
      <c r="A55">
        <v>663</v>
      </c>
      <c r="B55" s="1" t="s">
        <v>342</v>
      </c>
      <c r="C55">
        <v>0.97714285714285698</v>
      </c>
      <c r="D55">
        <v>96.509128121162504</v>
      </c>
      <c r="E55">
        <v>77.654850593532501</v>
      </c>
      <c r="F55">
        <v>2.41020399217002</v>
      </c>
      <c r="G55" s="6">
        <f>Table3[[#This Row],[Best Individual mean accuracy]]-Table3[[#This Row],[Benchmark mean accuracy]]</f>
        <v>-18.854277527630003</v>
      </c>
      <c r="H55" t="str">
        <f>IF(AND(Table3[[#This Row],[F value]]&lt;4.74,Table3[[#This Row],[Best Individual mean accuracy]]&gt;Table3[[#This Row],[Benchmark mean accuracy]]),"Yes","No")</f>
        <v>No</v>
      </c>
    </row>
    <row r="56" spans="1:8" x14ac:dyDescent="0.55000000000000004">
      <c r="A56">
        <v>891</v>
      </c>
      <c r="B56" s="1" t="s">
        <v>675</v>
      </c>
      <c r="C56">
        <v>0.97714285714285698</v>
      </c>
      <c r="D56">
        <v>96.937863282848895</v>
      </c>
      <c r="E56">
        <v>78.108145722472301</v>
      </c>
      <c r="F56">
        <v>3.0625390223122602</v>
      </c>
      <c r="G56" s="6">
        <f>Table3[[#This Row],[Best Individual mean accuracy]]-Table3[[#This Row],[Benchmark mean accuracy]]</f>
        <v>-18.829717560376594</v>
      </c>
      <c r="H56" s="5" t="str">
        <f>IF(AND(Table3[[#This Row],[F value]]&lt;4.74,Table3[[#This Row],[Best Individual mean accuracy]]&gt;Table3[[#This Row],[Benchmark mean accuracy]]),"Yes","No")</f>
        <v>No</v>
      </c>
    </row>
    <row r="57" spans="1:8" x14ac:dyDescent="0.55000000000000004">
      <c r="A57">
        <v>663</v>
      </c>
      <c r="B57" s="1" t="s">
        <v>378</v>
      </c>
      <c r="C57">
        <v>0.97714285714285698</v>
      </c>
      <c r="D57">
        <v>96.909701187064996</v>
      </c>
      <c r="E57">
        <v>78.086860417519404</v>
      </c>
      <c r="F57">
        <v>6.3977932543375404</v>
      </c>
      <c r="G57" s="6">
        <f>Table3[[#This Row],[Best Individual mean accuracy]]-Table3[[#This Row],[Benchmark mean accuracy]]</f>
        <v>-18.822840769545593</v>
      </c>
      <c r="H57" t="str">
        <f>IF(AND(Table3[[#This Row],[F value]]&lt;4.74,Table3[[#This Row],[Best Individual mean accuracy]]&gt;Table3[[#This Row],[Benchmark mean accuracy]]),"Yes","No")</f>
        <v>No</v>
      </c>
    </row>
    <row r="58" spans="1:8" x14ac:dyDescent="0.55000000000000004">
      <c r="A58">
        <v>663</v>
      </c>
      <c r="B58" s="1" t="s">
        <v>580</v>
      </c>
      <c r="C58">
        <v>0.97714285714285698</v>
      </c>
      <c r="D58">
        <v>96.795579205894299</v>
      </c>
      <c r="E58">
        <v>77.993368808841495</v>
      </c>
      <c r="F58">
        <v>3.3513915280638802</v>
      </c>
      <c r="G58" s="6">
        <f>Table3[[#This Row],[Best Individual mean accuracy]]-Table3[[#This Row],[Benchmark mean accuracy]]</f>
        <v>-18.802210397052804</v>
      </c>
      <c r="H58" s="5" t="str">
        <f>IF(AND(Table3[[#This Row],[F value]]&lt;4.74,Table3[[#This Row],[Best Individual mean accuracy]]&gt;Table3[[#This Row],[Benchmark mean accuracy]]),"Yes","No")</f>
        <v>No</v>
      </c>
    </row>
    <row r="59" spans="1:8" x14ac:dyDescent="0.55000000000000004">
      <c r="A59">
        <v>663</v>
      </c>
      <c r="B59" s="1" t="s">
        <v>464</v>
      </c>
      <c r="C59">
        <v>0.97714285714285698</v>
      </c>
      <c r="D59">
        <v>96.823659435120703</v>
      </c>
      <c r="E59">
        <v>78.107163323782203</v>
      </c>
      <c r="F59">
        <v>4.0354683794943602</v>
      </c>
      <c r="G59" s="6">
        <f>Table3[[#This Row],[Best Individual mean accuracy]]-Table3[[#This Row],[Benchmark mean accuracy]]</f>
        <v>-18.7164961113385</v>
      </c>
      <c r="H59" t="str">
        <f>IF(AND(Table3[[#This Row],[F value]]&lt;4.74,Table3[[#This Row],[Best Individual mean accuracy]]&gt;Table3[[#This Row],[Benchmark mean accuracy]]),"Yes","No")</f>
        <v>No</v>
      </c>
    </row>
    <row r="60" spans="1:8" x14ac:dyDescent="0.55000000000000004">
      <c r="A60">
        <v>574</v>
      </c>
      <c r="B60" s="1" t="s">
        <v>329</v>
      </c>
      <c r="C60">
        <v>0.98285714285714199</v>
      </c>
      <c r="D60">
        <v>96.309046254604993</v>
      </c>
      <c r="E60">
        <v>77.688088415882106</v>
      </c>
      <c r="F60">
        <v>2.2101264896725699</v>
      </c>
      <c r="G60" s="6">
        <f>Table3[[#This Row],[Best Individual mean accuracy]]-Table3[[#This Row],[Benchmark mean accuracy]]</f>
        <v>-18.620957838722887</v>
      </c>
      <c r="H60" t="str">
        <f>IF(AND(Table3[[#This Row],[F value]]&lt;4.74,Table3[[#This Row],[Best Individual mean accuracy]]&gt;Table3[[#This Row],[Benchmark mean accuracy]]),"Yes","No")</f>
        <v>No</v>
      </c>
    </row>
    <row r="61" spans="1:8" x14ac:dyDescent="0.55000000000000004">
      <c r="A61">
        <v>663</v>
      </c>
      <c r="B61" s="1" t="s">
        <v>442</v>
      </c>
      <c r="C61">
        <v>0.97714285714285698</v>
      </c>
      <c r="D61">
        <v>96.938272615636507</v>
      </c>
      <c r="E61">
        <v>78.397625869832098</v>
      </c>
      <c r="F61">
        <v>62.179168649002598</v>
      </c>
      <c r="G61" s="6">
        <f>Table3[[#This Row],[Best Individual mean accuracy]]-Table3[[#This Row],[Benchmark mean accuracy]]</f>
        <v>-18.540646745804409</v>
      </c>
      <c r="H61" t="str">
        <f>IF(AND(Table3[[#This Row],[F value]]&lt;4.74,Table3[[#This Row],[Best Individual mean accuracy]]&gt;Table3[[#This Row],[Benchmark mean accuracy]]),"Yes","No")</f>
        <v>No</v>
      </c>
    </row>
    <row r="62" spans="1:8" x14ac:dyDescent="0.55000000000000004">
      <c r="A62">
        <v>663</v>
      </c>
      <c r="B62" s="1" t="s">
        <v>432</v>
      </c>
      <c r="C62">
        <v>0.97714285714285698</v>
      </c>
      <c r="D62">
        <v>96.366516577977904</v>
      </c>
      <c r="E62">
        <v>77.913221449038005</v>
      </c>
      <c r="F62">
        <v>18.394926151819998</v>
      </c>
      <c r="G62" s="6">
        <f>Table3[[#This Row],[Best Individual mean accuracy]]-Table3[[#This Row],[Benchmark mean accuracy]]</f>
        <v>-18.453295128939899</v>
      </c>
      <c r="H62" t="str">
        <f>IF(AND(Table3[[#This Row],[F value]]&lt;4.74,Table3[[#This Row],[Best Individual mean accuracy]]&gt;Table3[[#This Row],[Benchmark mean accuracy]]),"Yes","No")</f>
        <v>No</v>
      </c>
    </row>
    <row r="63" spans="1:8" x14ac:dyDescent="0.55000000000000004">
      <c r="A63">
        <v>574</v>
      </c>
      <c r="B63" s="1" t="s">
        <v>326</v>
      </c>
      <c r="C63">
        <v>0.98285714285714199</v>
      </c>
      <c r="D63">
        <v>96.366352844862803</v>
      </c>
      <c r="E63">
        <v>77.933606221858298</v>
      </c>
      <c r="F63">
        <v>5.2243908965404398</v>
      </c>
      <c r="G63" s="6">
        <f>Table3[[#This Row],[Best Individual mean accuracy]]-Table3[[#This Row],[Benchmark mean accuracy]]</f>
        <v>-18.432746623004505</v>
      </c>
      <c r="H63" t="str">
        <f>IF(AND(Table3[[#This Row],[F value]]&lt;4.74,Table3[[#This Row],[Best Individual mean accuracy]]&gt;Table3[[#This Row],[Benchmark mean accuracy]]),"Yes","No")</f>
        <v>No</v>
      </c>
    </row>
    <row r="64" spans="1:8" x14ac:dyDescent="0.55000000000000004">
      <c r="A64">
        <v>663</v>
      </c>
      <c r="B64" s="1" t="s">
        <v>382</v>
      </c>
      <c r="C64">
        <v>0.97714285714285698</v>
      </c>
      <c r="D64">
        <v>96.537945149406397</v>
      </c>
      <c r="E64">
        <v>78.142202210397002</v>
      </c>
      <c r="F64">
        <v>2.0332982789430698</v>
      </c>
      <c r="G64" s="6">
        <f>Table3[[#This Row],[Best Individual mean accuracy]]-Table3[[#This Row],[Benchmark mean accuracy]]</f>
        <v>-18.395742939009395</v>
      </c>
      <c r="H64" t="str">
        <f>IF(AND(Table3[[#This Row],[F value]]&lt;4.74,Table3[[#This Row],[Best Individual mean accuracy]]&gt;Table3[[#This Row],[Benchmark mean accuracy]]),"Yes","No")</f>
        <v>No</v>
      </c>
    </row>
    <row r="65" spans="1:8" x14ac:dyDescent="0.55000000000000004">
      <c r="A65">
        <v>891</v>
      </c>
      <c r="B65" s="1" t="s">
        <v>703</v>
      </c>
      <c r="C65">
        <v>0.97714285714285698</v>
      </c>
      <c r="D65">
        <v>96.623741301678194</v>
      </c>
      <c r="E65">
        <v>78.228817028243895</v>
      </c>
      <c r="F65">
        <v>4.3150567287214301</v>
      </c>
      <c r="G65" s="6">
        <f>Table3[[#This Row],[Best Individual mean accuracy]]-Table3[[#This Row],[Benchmark mean accuracy]]</f>
        <v>-18.394924273434299</v>
      </c>
      <c r="H65" s="5" t="str">
        <f>IF(AND(Table3[[#This Row],[F value]]&lt;4.74,Table3[[#This Row],[Best Individual mean accuracy]]&gt;Table3[[#This Row],[Benchmark mean accuracy]]),"Yes","No")</f>
        <v>No</v>
      </c>
    </row>
    <row r="66" spans="1:8" x14ac:dyDescent="0.55000000000000004">
      <c r="A66">
        <v>663</v>
      </c>
      <c r="B66" s="1" t="s">
        <v>475</v>
      </c>
      <c r="C66">
        <v>0.97714285714285698</v>
      </c>
      <c r="D66">
        <v>96.795088006549307</v>
      </c>
      <c r="E66">
        <v>78.402783462955398</v>
      </c>
      <c r="F66">
        <v>3.2048888642478799</v>
      </c>
      <c r="G66" s="6">
        <f>Table3[[#This Row],[Best Individual mean accuracy]]-Table3[[#This Row],[Benchmark mean accuracy]]</f>
        <v>-18.392304543593909</v>
      </c>
      <c r="H66" t="str">
        <f>IF(AND(Table3[[#This Row],[F value]]&lt;4.74,Table3[[#This Row],[Best Individual mean accuracy]]&gt;Table3[[#This Row],[Benchmark mean accuracy]]),"Yes","No")</f>
        <v>No</v>
      </c>
    </row>
    <row r="67" spans="1:8" x14ac:dyDescent="0.55000000000000004">
      <c r="A67">
        <v>663</v>
      </c>
      <c r="B67" s="1" t="s">
        <v>552</v>
      </c>
      <c r="C67">
        <v>0.97714285714285698</v>
      </c>
      <c r="D67">
        <v>96.594842406876793</v>
      </c>
      <c r="E67">
        <v>78.226524764633595</v>
      </c>
      <c r="F67">
        <v>8.7825919807913593</v>
      </c>
      <c r="G67" s="6">
        <f>Table3[[#This Row],[Best Individual mean accuracy]]-Table3[[#This Row],[Benchmark mean accuracy]]</f>
        <v>-18.368317642243198</v>
      </c>
      <c r="H67" t="str">
        <f>IF(AND(Table3[[#This Row],[F value]]&lt;4.74,Table3[[#This Row],[Best Individual mean accuracy]]&gt;Table3[[#This Row],[Benchmark mean accuracy]]),"Yes","No")</f>
        <v>No</v>
      </c>
    </row>
    <row r="68" spans="1:8" x14ac:dyDescent="0.55000000000000004">
      <c r="A68">
        <v>663</v>
      </c>
      <c r="B68" s="1" t="s">
        <v>450</v>
      </c>
      <c r="C68">
        <v>0.97714285714285698</v>
      </c>
      <c r="D68">
        <v>96.138272615636495</v>
      </c>
      <c r="E68">
        <v>77.847318870241494</v>
      </c>
      <c r="F68">
        <v>3.7806968130456902</v>
      </c>
      <c r="G68" s="6">
        <f>Table3[[#This Row],[Best Individual mean accuracy]]-Table3[[#This Row],[Benchmark mean accuracy]]</f>
        <v>-18.290953745395001</v>
      </c>
      <c r="H68" t="str">
        <f>IF(AND(Table3[[#This Row],[F value]]&lt;4.74,Table3[[#This Row],[Best Individual mean accuracy]]&gt;Table3[[#This Row],[Benchmark mean accuracy]]),"Yes","No")</f>
        <v>No</v>
      </c>
    </row>
    <row r="69" spans="1:8" x14ac:dyDescent="0.55000000000000004">
      <c r="A69">
        <v>891</v>
      </c>
      <c r="B69" s="1" t="s">
        <v>695</v>
      </c>
      <c r="C69">
        <v>0.97714285714285698</v>
      </c>
      <c r="D69">
        <v>96.709946786737603</v>
      </c>
      <c r="E69">
        <v>78.425460499386006</v>
      </c>
      <c r="F69">
        <v>2.8600910107628201</v>
      </c>
      <c r="G69" s="6">
        <f>Table3[[#This Row],[Best Individual mean accuracy]]-Table3[[#This Row],[Benchmark mean accuracy]]</f>
        <v>-18.284486287351598</v>
      </c>
      <c r="H69" s="5" t="str">
        <f>IF(AND(Table3[[#This Row],[F value]]&lt;4.74,Table3[[#This Row],[Best Individual mean accuracy]]&gt;Table3[[#This Row],[Benchmark mean accuracy]]),"Yes","No")</f>
        <v>No</v>
      </c>
    </row>
    <row r="70" spans="1:8" x14ac:dyDescent="0.55000000000000004">
      <c r="A70">
        <v>891</v>
      </c>
      <c r="B70" s="1" t="s">
        <v>677</v>
      </c>
      <c r="C70">
        <v>0.97714285714285698</v>
      </c>
      <c r="D70">
        <v>96.681620957838703</v>
      </c>
      <c r="E70">
        <v>78.487351616864501</v>
      </c>
      <c r="F70">
        <v>19.1148516878017</v>
      </c>
      <c r="G70" s="6">
        <f>Table3[[#This Row],[Best Individual mean accuracy]]-Table3[[#This Row],[Benchmark mean accuracy]]</f>
        <v>-18.194269340974202</v>
      </c>
      <c r="H70" s="5" t="str">
        <f>IF(AND(Table3[[#This Row],[F value]]&lt;4.74,Table3[[#This Row],[Best Individual mean accuracy]]&gt;Table3[[#This Row],[Benchmark mean accuracy]]),"Yes","No")</f>
        <v>No</v>
      </c>
    </row>
    <row r="71" spans="1:8" x14ac:dyDescent="0.55000000000000004">
      <c r="A71">
        <v>663</v>
      </c>
      <c r="B71" s="1" t="s">
        <v>622</v>
      </c>
      <c r="C71">
        <v>0.97714285714285698</v>
      </c>
      <c r="D71">
        <v>96.594596807204198</v>
      </c>
      <c r="E71">
        <v>78.4238231682357</v>
      </c>
      <c r="F71">
        <v>2.5075894459730299</v>
      </c>
      <c r="G71" s="6">
        <f>Table3[[#This Row],[Best Individual mean accuracy]]-Table3[[#This Row],[Benchmark mean accuracy]]</f>
        <v>-18.170773638968498</v>
      </c>
      <c r="H71" s="5" t="str">
        <f>IF(AND(Table3[[#This Row],[F value]]&lt;4.74,Table3[[#This Row],[Best Individual mean accuracy]]&gt;Table3[[#This Row],[Benchmark mean accuracy]]),"Yes","No")</f>
        <v>No</v>
      </c>
    </row>
    <row r="72" spans="1:8" x14ac:dyDescent="0.55000000000000004">
      <c r="A72">
        <v>663</v>
      </c>
      <c r="B72" s="1" t="s">
        <v>357</v>
      </c>
      <c r="C72">
        <v>0.97714285714285698</v>
      </c>
      <c r="D72">
        <v>96.509701187065005</v>
      </c>
      <c r="E72">
        <v>78.391322144903796</v>
      </c>
      <c r="F72">
        <v>2.67803175672063</v>
      </c>
      <c r="G72" s="6">
        <f>Table3[[#This Row],[Best Individual mean accuracy]]-Table3[[#This Row],[Benchmark mean accuracy]]</f>
        <v>-18.118379042161209</v>
      </c>
      <c r="H72" t="str">
        <f>IF(AND(Table3[[#This Row],[F value]]&lt;4.74,Table3[[#This Row],[Best Individual mean accuracy]]&gt;Table3[[#This Row],[Benchmark mean accuracy]]),"Yes","No")</f>
        <v>No</v>
      </c>
    </row>
    <row r="73" spans="1:8" x14ac:dyDescent="0.55000000000000004">
      <c r="A73">
        <v>663</v>
      </c>
      <c r="B73" s="1" t="s">
        <v>345</v>
      </c>
      <c r="C73">
        <v>0.97714285714285698</v>
      </c>
      <c r="D73">
        <v>96.824478100695799</v>
      </c>
      <c r="E73">
        <v>78.739336880884096</v>
      </c>
      <c r="F73">
        <v>4.7878308824257099</v>
      </c>
      <c r="G73" s="6">
        <f>Table3[[#This Row],[Best Individual mean accuracy]]-Table3[[#This Row],[Benchmark mean accuracy]]</f>
        <v>-18.085141219811703</v>
      </c>
      <c r="H73" t="str">
        <f>IF(AND(Table3[[#This Row],[F value]]&lt;4.74,Table3[[#This Row],[Best Individual mean accuracy]]&gt;Table3[[#This Row],[Benchmark mean accuracy]]),"Yes","No")</f>
        <v>No</v>
      </c>
    </row>
    <row r="74" spans="1:8" x14ac:dyDescent="0.55000000000000004">
      <c r="A74">
        <v>10</v>
      </c>
      <c r="B74" s="1" t="s">
        <v>291</v>
      </c>
      <c r="C74">
        <v>0.98285714285714199</v>
      </c>
      <c r="D74">
        <v>96.509373720835001</v>
      </c>
      <c r="E74">
        <v>78.426524764633598</v>
      </c>
      <c r="F74">
        <v>6.5463577950742904</v>
      </c>
      <c r="G74" s="6">
        <f>Table3[[#This Row],[Best Individual mean accuracy]]-Table3[[#This Row],[Benchmark mean accuracy]]</f>
        <v>-18.082848956201403</v>
      </c>
      <c r="H74" t="str">
        <f>IF(AND(Table3[[#This Row],[F value]]&lt;4.74,Table3[[#This Row],[Best Individual mean accuracy]]&gt;Table3[[#This Row],[Benchmark mean accuracy]]),"Yes","No")</f>
        <v>No</v>
      </c>
    </row>
    <row r="75" spans="1:8" x14ac:dyDescent="0.55000000000000004">
      <c r="A75">
        <v>891</v>
      </c>
      <c r="B75" s="1" t="s">
        <v>700</v>
      </c>
      <c r="C75">
        <v>0.97714285714285698</v>
      </c>
      <c r="D75">
        <v>96.823986901350807</v>
      </c>
      <c r="E75">
        <v>78.771264838313499</v>
      </c>
      <c r="F75">
        <v>2.9579783975342702</v>
      </c>
      <c r="G75" s="6">
        <f>Table3[[#This Row],[Best Individual mean accuracy]]-Table3[[#This Row],[Benchmark mean accuracy]]</f>
        <v>-18.052722063037308</v>
      </c>
      <c r="H75" s="5" t="str">
        <f>IF(AND(Table3[[#This Row],[F value]]&lt;4.74,Table3[[#This Row],[Best Individual mean accuracy]]&gt;Table3[[#This Row],[Benchmark mean accuracy]]),"Yes","No")</f>
        <v>No</v>
      </c>
    </row>
    <row r="76" spans="1:8" x14ac:dyDescent="0.55000000000000004">
      <c r="A76">
        <v>663</v>
      </c>
      <c r="B76" s="1" t="s">
        <v>446</v>
      </c>
      <c r="C76">
        <v>0.97714285714285698</v>
      </c>
      <c r="D76">
        <v>96.880802292263596</v>
      </c>
      <c r="E76">
        <v>78.841751944330696</v>
      </c>
      <c r="F76">
        <v>1.7261768985655399</v>
      </c>
      <c r="G76" s="6">
        <f>Table3[[#This Row],[Best Individual mean accuracy]]-Table3[[#This Row],[Benchmark mean accuracy]]</f>
        <v>-18.0390503479329</v>
      </c>
      <c r="H76" t="str">
        <f>IF(AND(Table3[[#This Row],[F value]]&lt;4.74,Table3[[#This Row],[Best Individual mean accuracy]]&gt;Table3[[#This Row],[Benchmark mean accuracy]]),"Yes","No")</f>
        <v>No</v>
      </c>
    </row>
    <row r="77" spans="1:8" x14ac:dyDescent="0.55000000000000004">
      <c r="A77">
        <v>663</v>
      </c>
      <c r="B77" s="1" t="s">
        <v>496</v>
      </c>
      <c r="C77">
        <v>0.97714285714285698</v>
      </c>
      <c r="D77">
        <v>96.337617683176404</v>
      </c>
      <c r="E77">
        <v>78.397625869832098</v>
      </c>
      <c r="F77">
        <v>3.9902371931949698</v>
      </c>
      <c r="G77" s="6">
        <f>Table3[[#This Row],[Best Individual mean accuracy]]-Table3[[#This Row],[Benchmark mean accuracy]]</f>
        <v>-17.939991813344307</v>
      </c>
      <c r="H77" t="str">
        <f>IF(AND(Table3[[#This Row],[F value]]&lt;4.74,Table3[[#This Row],[Best Individual mean accuracy]]&gt;Table3[[#This Row],[Benchmark mean accuracy]]),"Yes","No")</f>
        <v>No</v>
      </c>
    </row>
    <row r="78" spans="1:8" x14ac:dyDescent="0.55000000000000004">
      <c r="A78">
        <v>663</v>
      </c>
      <c r="B78" s="1" t="s">
        <v>406</v>
      </c>
      <c r="C78">
        <v>0.97714285714285698</v>
      </c>
      <c r="D78">
        <v>96.967007777322905</v>
      </c>
      <c r="E78">
        <v>79.034302087597197</v>
      </c>
      <c r="F78">
        <v>3.5106163383504798</v>
      </c>
      <c r="G78" s="6">
        <f>Table3[[#This Row],[Best Individual mean accuracy]]-Table3[[#This Row],[Benchmark mean accuracy]]</f>
        <v>-17.932705689725708</v>
      </c>
      <c r="H78" t="str">
        <f>IF(AND(Table3[[#This Row],[F value]]&lt;4.74,Table3[[#This Row],[Best Individual mean accuracy]]&gt;Table3[[#This Row],[Benchmark mean accuracy]]),"Yes","No")</f>
        <v>No</v>
      </c>
    </row>
    <row r="79" spans="1:8" x14ac:dyDescent="0.55000000000000004">
      <c r="A79">
        <v>663</v>
      </c>
      <c r="B79" s="1" t="s">
        <v>404</v>
      </c>
      <c r="C79">
        <v>0.97714285714285698</v>
      </c>
      <c r="D79">
        <v>96.737617683176396</v>
      </c>
      <c r="E79">
        <v>78.966352844862797</v>
      </c>
      <c r="F79">
        <v>3.3321136620737999</v>
      </c>
      <c r="G79" s="6">
        <f>Table3[[#This Row],[Best Individual mean accuracy]]-Table3[[#This Row],[Benchmark mean accuracy]]</f>
        <v>-17.771264838313598</v>
      </c>
      <c r="H79" t="str">
        <f>IF(AND(Table3[[#This Row],[F value]]&lt;4.74,Table3[[#This Row],[Best Individual mean accuracy]]&gt;Table3[[#This Row],[Benchmark mean accuracy]]),"Yes","No")</f>
        <v>No</v>
      </c>
    </row>
    <row r="80" spans="1:8" x14ac:dyDescent="0.55000000000000004">
      <c r="A80">
        <v>663</v>
      </c>
      <c r="B80" s="1" t="s">
        <v>429</v>
      </c>
      <c r="C80">
        <v>0.97714285714285698</v>
      </c>
      <c r="D80">
        <v>96.710437986082596</v>
      </c>
      <c r="E80">
        <v>79.000081866557494</v>
      </c>
      <c r="F80">
        <v>2.8093591674938998</v>
      </c>
      <c r="G80" s="6">
        <f>Table3[[#This Row],[Best Individual mean accuracy]]-Table3[[#This Row],[Benchmark mean accuracy]]</f>
        <v>-17.710356119525102</v>
      </c>
      <c r="H80" t="str">
        <f>IF(AND(Table3[[#This Row],[F value]]&lt;4.74,Table3[[#This Row],[Best Individual mean accuracy]]&gt;Table3[[#This Row],[Benchmark mean accuracy]]),"Yes","No")</f>
        <v>No</v>
      </c>
    </row>
    <row r="81" spans="1:8" x14ac:dyDescent="0.55000000000000004">
      <c r="A81">
        <v>663</v>
      </c>
      <c r="B81" s="1" t="s">
        <v>344</v>
      </c>
      <c r="C81">
        <v>0.97714285714285698</v>
      </c>
      <c r="D81">
        <v>96.6242325010233</v>
      </c>
      <c r="E81">
        <v>78.962586983217307</v>
      </c>
      <c r="F81">
        <v>3.6576993712398802</v>
      </c>
      <c r="G81" s="6">
        <f>Table3[[#This Row],[Best Individual mean accuracy]]-Table3[[#This Row],[Benchmark mean accuracy]]</f>
        <v>-17.661645517805994</v>
      </c>
      <c r="H81" t="str">
        <f>IF(AND(Table3[[#This Row],[F value]]&lt;4.74,Table3[[#This Row],[Best Individual mean accuracy]]&gt;Table3[[#This Row],[Benchmark mean accuracy]]),"Yes","No")</f>
        <v>No</v>
      </c>
    </row>
    <row r="82" spans="1:8" x14ac:dyDescent="0.55000000000000004">
      <c r="A82">
        <v>663</v>
      </c>
      <c r="B82" s="1" t="s">
        <v>503</v>
      </c>
      <c r="C82">
        <v>0.97714285714285698</v>
      </c>
      <c r="D82">
        <v>96.651903397462107</v>
      </c>
      <c r="E82">
        <v>79.005321326238203</v>
      </c>
      <c r="F82">
        <v>1.9506063844339601</v>
      </c>
      <c r="G82" s="6">
        <f>Table3[[#This Row],[Best Individual mean accuracy]]-Table3[[#This Row],[Benchmark mean accuracy]]</f>
        <v>-17.646582071223904</v>
      </c>
      <c r="H82" t="str">
        <f>IF(AND(Table3[[#This Row],[F value]]&lt;4.74,Table3[[#This Row],[Best Individual mean accuracy]]&gt;Table3[[#This Row],[Benchmark mean accuracy]]),"Yes","No")</f>
        <v>No</v>
      </c>
    </row>
    <row r="83" spans="1:8" x14ac:dyDescent="0.55000000000000004">
      <c r="A83">
        <v>663</v>
      </c>
      <c r="B83" s="1" t="s">
        <v>626</v>
      </c>
      <c r="C83">
        <v>0.97714285714285698</v>
      </c>
      <c r="D83">
        <v>97.110519852640095</v>
      </c>
      <c r="E83">
        <v>79.479574293900896</v>
      </c>
      <c r="F83">
        <v>1.5315428492249501</v>
      </c>
      <c r="G83" s="6">
        <f>Table3[[#This Row],[Best Individual mean accuracy]]-Table3[[#This Row],[Benchmark mean accuracy]]</f>
        <v>-17.630945558739199</v>
      </c>
      <c r="H83" s="5" t="str">
        <f>IF(AND(Table3[[#This Row],[F value]]&lt;4.74,Table3[[#This Row],[Best Individual mean accuracy]]&gt;Table3[[#This Row],[Benchmark mean accuracy]]),"Yes","No")</f>
        <v>No</v>
      </c>
    </row>
    <row r="84" spans="1:8" x14ac:dyDescent="0.55000000000000004">
      <c r="A84">
        <v>663</v>
      </c>
      <c r="B84" s="1" t="s">
        <v>597</v>
      </c>
      <c r="C84">
        <v>0.97714285714285698</v>
      </c>
      <c r="D84">
        <v>96.938518215309003</v>
      </c>
      <c r="E84">
        <v>79.3129758493655</v>
      </c>
      <c r="F84">
        <v>8.9186395379309094</v>
      </c>
      <c r="G84" s="6">
        <f>Table3[[#This Row],[Best Individual mean accuracy]]-Table3[[#This Row],[Benchmark mean accuracy]]</f>
        <v>-17.625542365943502</v>
      </c>
      <c r="H84" s="5" t="str">
        <f>IF(AND(Table3[[#This Row],[F value]]&lt;4.74,Table3[[#This Row],[Best Individual mean accuracy]]&gt;Table3[[#This Row],[Benchmark mean accuracy]]),"Yes","No")</f>
        <v>No</v>
      </c>
    </row>
    <row r="85" spans="1:8" x14ac:dyDescent="0.55000000000000004">
      <c r="A85">
        <v>663</v>
      </c>
      <c r="B85" s="1" t="s">
        <v>519</v>
      </c>
      <c r="C85">
        <v>0.97714285714285698</v>
      </c>
      <c r="D85">
        <v>96.423577568563203</v>
      </c>
      <c r="E85">
        <v>78.803438395415398</v>
      </c>
      <c r="F85">
        <v>7.8191096522329504</v>
      </c>
      <c r="G85" s="6">
        <f>Table3[[#This Row],[Best Individual mean accuracy]]-Table3[[#This Row],[Benchmark mean accuracy]]</f>
        <v>-17.620139173147805</v>
      </c>
      <c r="H85" t="str">
        <f>IF(AND(Table3[[#This Row],[F value]]&lt;4.74,Table3[[#This Row],[Best Individual mean accuracy]]&gt;Table3[[#This Row],[Benchmark mean accuracy]]),"Yes","No")</f>
        <v>No</v>
      </c>
    </row>
    <row r="86" spans="1:8" x14ac:dyDescent="0.55000000000000004">
      <c r="A86">
        <v>300</v>
      </c>
      <c r="B86" s="1" t="s">
        <v>312</v>
      </c>
      <c r="C86">
        <v>0.98285714285714199</v>
      </c>
      <c r="D86">
        <v>97.023577568563198</v>
      </c>
      <c r="E86">
        <v>79.405485059353197</v>
      </c>
      <c r="F86">
        <v>1.9058637687332001</v>
      </c>
      <c r="G86" s="6">
        <f>Table3[[#This Row],[Best Individual mean accuracy]]-Table3[[#This Row],[Benchmark mean accuracy]]</f>
        <v>-17.618092509210001</v>
      </c>
      <c r="H86" t="str">
        <f>IF(AND(Table3[[#This Row],[F value]]&lt;4.74,Table3[[#This Row],[Best Individual mean accuracy]]&gt;Table3[[#This Row],[Benchmark mean accuracy]]),"Yes","No")</f>
        <v>No</v>
      </c>
    </row>
    <row r="87" spans="1:8" x14ac:dyDescent="0.55000000000000004">
      <c r="A87">
        <v>891</v>
      </c>
      <c r="B87" s="1" t="s">
        <v>682</v>
      </c>
      <c r="C87">
        <v>0.97714285714285698</v>
      </c>
      <c r="D87">
        <v>96.480556692590994</v>
      </c>
      <c r="E87">
        <v>78.888988948014699</v>
      </c>
      <c r="F87">
        <v>2.7090406080665801</v>
      </c>
      <c r="G87" s="6">
        <f>Table3[[#This Row],[Best Individual mean accuracy]]-Table3[[#This Row],[Benchmark mean accuracy]]</f>
        <v>-17.591567744576295</v>
      </c>
      <c r="H87" s="5" t="str">
        <f>IF(AND(Table3[[#This Row],[F value]]&lt;4.74,Table3[[#This Row],[Best Individual mean accuracy]]&gt;Table3[[#This Row],[Benchmark mean accuracy]]),"Yes","No")</f>
        <v>No</v>
      </c>
    </row>
    <row r="88" spans="1:8" x14ac:dyDescent="0.55000000000000004">
      <c r="A88">
        <v>574</v>
      </c>
      <c r="B88" s="1" t="s">
        <v>335</v>
      </c>
      <c r="C88">
        <v>0.98285714285714199</v>
      </c>
      <c r="D88">
        <v>95.966516577977799</v>
      </c>
      <c r="E88">
        <v>78.393532541956603</v>
      </c>
      <c r="F88">
        <v>2.45803991957394</v>
      </c>
      <c r="G88" s="6">
        <f>Table3[[#This Row],[Best Individual mean accuracy]]-Table3[[#This Row],[Benchmark mean accuracy]]</f>
        <v>-17.572984036021197</v>
      </c>
      <c r="H88" t="str">
        <f>IF(AND(Table3[[#This Row],[F value]]&lt;4.74,Table3[[#This Row],[Best Individual mean accuracy]]&gt;Table3[[#This Row],[Benchmark mean accuracy]]),"Yes","No")</f>
        <v>No</v>
      </c>
    </row>
    <row r="89" spans="1:8" x14ac:dyDescent="0.55000000000000004">
      <c r="A89">
        <v>891</v>
      </c>
      <c r="B89" s="1" t="s">
        <v>694</v>
      </c>
      <c r="C89">
        <v>0.97714285714285698</v>
      </c>
      <c r="D89">
        <v>96.651821530904598</v>
      </c>
      <c r="E89">
        <v>79.082930822758897</v>
      </c>
      <c r="F89">
        <v>4.1508090591415501</v>
      </c>
      <c r="G89" s="6">
        <f>Table3[[#This Row],[Best Individual mean accuracy]]-Table3[[#This Row],[Benchmark mean accuracy]]</f>
        <v>-17.568890708145702</v>
      </c>
      <c r="H89" s="5" t="str">
        <f>IF(AND(Table3[[#This Row],[F value]]&lt;4.74,Table3[[#This Row],[Best Individual mean accuracy]]&gt;Table3[[#This Row],[Benchmark mean accuracy]]),"Yes","No")</f>
        <v>No</v>
      </c>
    </row>
    <row r="90" spans="1:8" x14ac:dyDescent="0.55000000000000004">
      <c r="A90">
        <v>663</v>
      </c>
      <c r="B90" s="1" t="s">
        <v>374</v>
      </c>
      <c r="C90">
        <v>0.97714285714285698</v>
      </c>
      <c r="D90">
        <v>96.8811297584936</v>
      </c>
      <c r="E90">
        <v>79.339500613999107</v>
      </c>
      <c r="F90">
        <v>2.0702986484024599</v>
      </c>
      <c r="G90" s="6">
        <f>Table3[[#This Row],[Best Individual mean accuracy]]-Table3[[#This Row],[Benchmark mean accuracy]]</f>
        <v>-17.541629144494493</v>
      </c>
      <c r="H90" t="str">
        <f>IF(AND(Table3[[#This Row],[F value]]&lt;4.74,Table3[[#This Row],[Best Individual mean accuracy]]&gt;Table3[[#This Row],[Benchmark mean accuracy]]),"Yes","No")</f>
        <v>No</v>
      </c>
    </row>
    <row r="91" spans="1:8" x14ac:dyDescent="0.55000000000000004">
      <c r="A91">
        <v>663</v>
      </c>
      <c r="B91" s="1" t="s">
        <v>444</v>
      </c>
      <c r="C91">
        <v>0.97714285714285698</v>
      </c>
      <c r="D91">
        <v>96.824314367580797</v>
      </c>
      <c r="E91">
        <v>79.347277936962698</v>
      </c>
      <c r="F91">
        <v>3.8468046964122999</v>
      </c>
      <c r="G91" s="6">
        <f>Table3[[#This Row],[Best Individual mean accuracy]]-Table3[[#This Row],[Benchmark mean accuracy]]</f>
        <v>-17.477036430618099</v>
      </c>
      <c r="H91" t="str">
        <f>IF(AND(Table3[[#This Row],[F value]]&lt;4.74,Table3[[#This Row],[Best Individual mean accuracy]]&gt;Table3[[#This Row],[Benchmark mean accuracy]]),"Yes","No")</f>
        <v>No</v>
      </c>
    </row>
    <row r="92" spans="1:8" x14ac:dyDescent="0.55000000000000004">
      <c r="A92">
        <v>663</v>
      </c>
      <c r="B92" s="1" t="s">
        <v>392</v>
      </c>
      <c r="C92">
        <v>0.97714285714285698</v>
      </c>
      <c r="D92">
        <v>96.5947605403192</v>
      </c>
      <c r="E92">
        <v>79.134752353663501</v>
      </c>
      <c r="F92">
        <v>3.48078064060152</v>
      </c>
      <c r="G92" s="6">
        <f>Table3[[#This Row],[Best Individual mean accuracy]]-Table3[[#This Row],[Benchmark mean accuracy]]</f>
        <v>-17.460008186655699</v>
      </c>
      <c r="H92" t="str">
        <f>IF(AND(Table3[[#This Row],[F value]]&lt;4.74,Table3[[#This Row],[Best Individual mean accuracy]]&gt;Table3[[#This Row],[Benchmark mean accuracy]]),"Yes","No")</f>
        <v>No</v>
      </c>
    </row>
    <row r="93" spans="1:8" x14ac:dyDescent="0.55000000000000004">
      <c r="A93">
        <v>663</v>
      </c>
      <c r="B93" s="1" t="s">
        <v>438</v>
      </c>
      <c r="C93">
        <v>0.97714285714285698</v>
      </c>
      <c r="D93">
        <v>96.623250102333103</v>
      </c>
      <c r="E93">
        <v>79.222022103970502</v>
      </c>
      <c r="F93">
        <v>5.3386237863271599</v>
      </c>
      <c r="G93" s="6">
        <f>Table3[[#This Row],[Best Individual mean accuracy]]-Table3[[#This Row],[Benchmark mean accuracy]]</f>
        <v>-17.4012279983626</v>
      </c>
      <c r="H93" t="str">
        <f>IF(AND(Table3[[#This Row],[F value]]&lt;4.74,Table3[[#This Row],[Best Individual mean accuracy]]&gt;Table3[[#This Row],[Benchmark mean accuracy]]),"Yes","No")</f>
        <v>No</v>
      </c>
    </row>
    <row r="94" spans="1:8" x14ac:dyDescent="0.55000000000000004">
      <c r="A94">
        <v>663</v>
      </c>
      <c r="B94" s="1" t="s">
        <v>539</v>
      </c>
      <c r="C94">
        <v>0.97714285714285698</v>
      </c>
      <c r="D94">
        <v>96.738190749078996</v>
      </c>
      <c r="E94">
        <v>79.371837904216093</v>
      </c>
      <c r="F94">
        <v>1.8573554639737699</v>
      </c>
      <c r="G94" s="6">
        <f>Table3[[#This Row],[Best Individual mean accuracy]]-Table3[[#This Row],[Benchmark mean accuracy]]</f>
        <v>-17.366352844862902</v>
      </c>
      <c r="H94" t="str">
        <f>IF(AND(Table3[[#This Row],[F value]]&lt;4.74,Table3[[#This Row],[Best Individual mean accuracy]]&gt;Table3[[#This Row],[Benchmark mean accuracy]]),"Yes","No")</f>
        <v>No</v>
      </c>
    </row>
    <row r="95" spans="1:8" x14ac:dyDescent="0.55000000000000004">
      <c r="A95">
        <v>663</v>
      </c>
      <c r="B95" s="1" t="s">
        <v>451</v>
      </c>
      <c r="C95">
        <v>0.97714285714285698</v>
      </c>
      <c r="D95">
        <v>96.652230863692097</v>
      </c>
      <c r="E95">
        <v>79.307981989357302</v>
      </c>
      <c r="F95">
        <v>2.73464792827331</v>
      </c>
      <c r="G95" s="6">
        <f>Table3[[#This Row],[Best Individual mean accuracy]]-Table3[[#This Row],[Benchmark mean accuracy]]</f>
        <v>-17.344248874334795</v>
      </c>
      <c r="H95" t="str">
        <f>IF(AND(Table3[[#This Row],[F value]]&lt;4.74,Table3[[#This Row],[Best Individual mean accuracy]]&gt;Table3[[#This Row],[Benchmark mean accuracy]]),"Yes","No")</f>
        <v>No</v>
      </c>
    </row>
    <row r="96" spans="1:8" x14ac:dyDescent="0.55000000000000004">
      <c r="A96">
        <v>663</v>
      </c>
      <c r="B96" s="1" t="s">
        <v>661</v>
      </c>
      <c r="C96">
        <v>0.97714285714285698</v>
      </c>
      <c r="D96">
        <v>96.909701187064996</v>
      </c>
      <c r="E96">
        <v>79.660744985673304</v>
      </c>
      <c r="F96">
        <v>2.1302964079141402</v>
      </c>
      <c r="G96" s="6">
        <f>Table3[[#This Row],[Best Individual mean accuracy]]-Table3[[#This Row],[Benchmark mean accuracy]]</f>
        <v>-17.248956201391692</v>
      </c>
      <c r="H96" s="5" t="str">
        <f>IF(AND(Table3[[#This Row],[F value]]&lt;4.74,Table3[[#This Row],[Best Individual mean accuracy]]&gt;Table3[[#This Row],[Benchmark mean accuracy]]),"Yes","No")</f>
        <v>No</v>
      </c>
    </row>
    <row r="97" spans="1:8" x14ac:dyDescent="0.55000000000000004">
      <c r="A97">
        <v>891</v>
      </c>
      <c r="B97" s="1" t="s">
        <v>674</v>
      </c>
      <c r="C97">
        <v>0.97714285714285698</v>
      </c>
      <c r="D97">
        <v>96.509046254604897</v>
      </c>
      <c r="E97">
        <v>79.337208350388806</v>
      </c>
      <c r="F97">
        <v>4.4117935549022897</v>
      </c>
      <c r="G97" s="6">
        <f>Table3[[#This Row],[Best Individual mean accuracy]]-Table3[[#This Row],[Benchmark mean accuracy]]</f>
        <v>-17.17183790421609</v>
      </c>
      <c r="H97" s="5" t="str">
        <f>IF(AND(Table3[[#This Row],[F value]]&lt;4.74,Table3[[#This Row],[Best Individual mean accuracy]]&gt;Table3[[#This Row],[Benchmark mean accuracy]]),"Yes","No")</f>
        <v>No</v>
      </c>
    </row>
    <row r="98" spans="1:8" x14ac:dyDescent="0.55000000000000004">
      <c r="A98">
        <v>663</v>
      </c>
      <c r="B98" s="1" t="s">
        <v>617</v>
      </c>
      <c r="C98">
        <v>0.97714285714285698</v>
      </c>
      <c r="D98">
        <v>96.509946786737601</v>
      </c>
      <c r="E98">
        <v>79.371182971755999</v>
      </c>
      <c r="F98">
        <v>3.65284462320971</v>
      </c>
      <c r="G98" s="6">
        <f>Table3[[#This Row],[Best Individual mean accuracy]]-Table3[[#This Row],[Benchmark mean accuracy]]</f>
        <v>-17.138763814981601</v>
      </c>
      <c r="H98" s="5" t="str">
        <f>IF(AND(Table3[[#This Row],[F value]]&lt;4.74,Table3[[#This Row],[Best Individual mean accuracy]]&gt;Table3[[#This Row],[Benchmark mean accuracy]]),"Yes","No")</f>
        <v>No</v>
      </c>
    </row>
    <row r="99" spans="1:8" x14ac:dyDescent="0.55000000000000004">
      <c r="A99">
        <v>663</v>
      </c>
      <c r="B99" s="1" t="s">
        <v>449</v>
      </c>
      <c r="C99">
        <v>0.97714285714285698</v>
      </c>
      <c r="D99">
        <v>96.623741301678194</v>
      </c>
      <c r="E99">
        <v>79.511911584117797</v>
      </c>
      <c r="F99">
        <v>16.425287150029298</v>
      </c>
      <c r="G99" s="6">
        <f>Table3[[#This Row],[Best Individual mean accuracy]]-Table3[[#This Row],[Benchmark mean accuracy]]</f>
        <v>-17.111829717560397</v>
      </c>
      <c r="H99" t="str">
        <f>IF(AND(Table3[[#This Row],[F value]]&lt;4.74,Table3[[#This Row],[Best Individual mean accuracy]]&gt;Table3[[#This Row],[Benchmark mean accuracy]]),"Yes","No")</f>
        <v>No</v>
      </c>
    </row>
    <row r="100" spans="1:8" x14ac:dyDescent="0.55000000000000004">
      <c r="A100">
        <v>663</v>
      </c>
      <c r="B100" s="1" t="s">
        <v>477</v>
      </c>
      <c r="C100">
        <v>0.97714285714285698</v>
      </c>
      <c r="D100">
        <v>96.710028653295097</v>
      </c>
      <c r="E100">
        <v>79.649856733524302</v>
      </c>
      <c r="F100">
        <v>3.38086799531004</v>
      </c>
      <c r="G100" s="6">
        <f>Table3[[#This Row],[Best Individual mean accuracy]]-Table3[[#This Row],[Benchmark mean accuracy]]</f>
        <v>-17.060171919770795</v>
      </c>
      <c r="H100" t="str">
        <f>IF(AND(Table3[[#This Row],[F value]]&lt;4.74,Table3[[#This Row],[Best Individual mean accuracy]]&gt;Table3[[#This Row],[Benchmark mean accuracy]]),"Yes","No")</f>
        <v>No</v>
      </c>
    </row>
    <row r="101" spans="1:8" x14ac:dyDescent="0.55000000000000004">
      <c r="A101">
        <v>663</v>
      </c>
      <c r="B101" s="1" t="s">
        <v>640</v>
      </c>
      <c r="C101">
        <v>0.97714285714285698</v>
      </c>
      <c r="D101">
        <v>96.938272615636507</v>
      </c>
      <c r="E101">
        <v>79.886614817846905</v>
      </c>
      <c r="F101">
        <v>2.8256690513112601</v>
      </c>
      <c r="G101" s="6">
        <f>Table3[[#This Row],[Best Individual mean accuracy]]-Table3[[#This Row],[Benchmark mean accuracy]]</f>
        <v>-17.051657797789602</v>
      </c>
      <c r="H101" s="5" t="str">
        <f>IF(AND(Table3[[#This Row],[F value]]&lt;4.74,Table3[[#This Row],[Best Individual mean accuracy]]&gt;Table3[[#This Row],[Benchmark mean accuracy]]),"Yes","No")</f>
        <v>No</v>
      </c>
    </row>
    <row r="102" spans="1:8" x14ac:dyDescent="0.55000000000000004">
      <c r="A102">
        <v>663</v>
      </c>
      <c r="B102" s="1" t="s">
        <v>370</v>
      </c>
      <c r="C102">
        <v>0.97714285714285698</v>
      </c>
      <c r="D102">
        <v>96.909864920180098</v>
      </c>
      <c r="E102">
        <v>79.858616455177994</v>
      </c>
      <c r="F102">
        <v>2.8522493585162798</v>
      </c>
      <c r="G102" s="6">
        <f>Table3[[#This Row],[Best Individual mean accuracy]]-Table3[[#This Row],[Benchmark mean accuracy]]</f>
        <v>-17.051248465002104</v>
      </c>
      <c r="H102" t="str">
        <f>IF(AND(Table3[[#This Row],[F value]]&lt;4.74,Table3[[#This Row],[Best Individual mean accuracy]]&gt;Table3[[#This Row],[Benchmark mean accuracy]]),"Yes","No")</f>
        <v>No</v>
      </c>
    </row>
    <row r="103" spans="1:8" x14ac:dyDescent="0.55000000000000004">
      <c r="A103">
        <v>663</v>
      </c>
      <c r="B103" s="1" t="s">
        <v>554</v>
      </c>
      <c r="C103">
        <v>0.97714285714285698</v>
      </c>
      <c r="D103">
        <v>96.365861645517796</v>
      </c>
      <c r="E103">
        <v>79.318788374948795</v>
      </c>
      <c r="F103">
        <v>1.42783078112939</v>
      </c>
      <c r="G103" s="6">
        <f>Table3[[#This Row],[Best Individual mean accuracy]]-Table3[[#This Row],[Benchmark mean accuracy]]</f>
        <v>-17.047073270569001</v>
      </c>
      <c r="H103" t="str">
        <f>IF(AND(Table3[[#This Row],[F value]]&lt;4.74,Table3[[#This Row],[Best Individual mean accuracy]]&gt;Table3[[#This Row],[Benchmark mean accuracy]]),"Yes","No")</f>
        <v>No</v>
      </c>
    </row>
    <row r="104" spans="1:8" x14ac:dyDescent="0.55000000000000004">
      <c r="A104">
        <v>663</v>
      </c>
      <c r="B104" s="1" t="s">
        <v>625</v>
      </c>
      <c r="C104">
        <v>0.97714285714285698</v>
      </c>
      <c r="D104">
        <v>96.680638559148505</v>
      </c>
      <c r="E104">
        <v>79.655178059762505</v>
      </c>
      <c r="F104">
        <v>6.0223875102608604</v>
      </c>
      <c r="G104" s="6">
        <f>Table3[[#This Row],[Best Individual mean accuracy]]-Table3[[#This Row],[Benchmark mean accuracy]]</f>
        <v>-17.025460499386</v>
      </c>
      <c r="H104" s="5" t="str">
        <f>IF(AND(Table3[[#This Row],[F value]]&lt;4.74,Table3[[#This Row],[Best Individual mean accuracy]]&gt;Table3[[#This Row],[Benchmark mean accuracy]]),"Yes","No")</f>
        <v>No</v>
      </c>
    </row>
    <row r="105" spans="1:8" x14ac:dyDescent="0.55000000000000004">
      <c r="A105">
        <v>663</v>
      </c>
      <c r="B105" s="1" t="s">
        <v>600</v>
      </c>
      <c r="C105">
        <v>0.97714285714285698</v>
      </c>
      <c r="D105">
        <v>96.595169873106798</v>
      </c>
      <c r="E105">
        <v>79.717642243143601</v>
      </c>
      <c r="F105">
        <v>4.5487259586546296</v>
      </c>
      <c r="G105" s="6">
        <f>Table3[[#This Row],[Best Individual mean accuracy]]-Table3[[#This Row],[Benchmark mean accuracy]]</f>
        <v>-16.877527629963197</v>
      </c>
      <c r="H105" s="5" t="str">
        <f>IF(AND(Table3[[#This Row],[F value]]&lt;4.74,Table3[[#This Row],[Best Individual mean accuracy]]&gt;Table3[[#This Row],[Benchmark mean accuracy]]),"Yes","No")</f>
        <v>No</v>
      </c>
    </row>
    <row r="106" spans="1:8" x14ac:dyDescent="0.55000000000000004">
      <c r="A106">
        <v>663</v>
      </c>
      <c r="B106" s="1" t="s">
        <v>615</v>
      </c>
      <c r="C106">
        <v>0.97714285714285698</v>
      </c>
      <c r="D106">
        <v>96.767498976667994</v>
      </c>
      <c r="E106">
        <v>79.892836676217698</v>
      </c>
      <c r="F106">
        <v>2.8626323578311101</v>
      </c>
      <c r="G106" s="6">
        <f>Table3[[#This Row],[Best Individual mean accuracy]]-Table3[[#This Row],[Benchmark mean accuracy]]</f>
        <v>-16.874662300450296</v>
      </c>
      <c r="H106" s="5" t="str">
        <f>IF(AND(Table3[[#This Row],[F value]]&lt;4.74,Table3[[#This Row],[Best Individual mean accuracy]]&gt;Table3[[#This Row],[Benchmark mean accuracy]]),"Yes","No")</f>
        <v>No</v>
      </c>
    </row>
    <row r="107" spans="1:8" x14ac:dyDescent="0.55000000000000004">
      <c r="A107">
        <v>891</v>
      </c>
      <c r="B107" s="1" t="s">
        <v>699</v>
      </c>
      <c r="C107">
        <v>0.97714285714285698</v>
      </c>
      <c r="D107">
        <v>96.737781416291398</v>
      </c>
      <c r="E107">
        <v>79.910765452312702</v>
      </c>
      <c r="F107">
        <v>1.61803376336357</v>
      </c>
      <c r="G107" s="6">
        <f>Table3[[#This Row],[Best Individual mean accuracy]]-Table3[[#This Row],[Benchmark mean accuracy]]</f>
        <v>-16.827015963978695</v>
      </c>
      <c r="H107" s="5" t="str">
        <f>IF(AND(Table3[[#This Row],[F value]]&lt;4.74,Table3[[#This Row],[Best Individual mean accuracy]]&gt;Table3[[#This Row],[Benchmark mean accuracy]]),"Yes","No")</f>
        <v>No</v>
      </c>
    </row>
    <row r="108" spans="1:8" x14ac:dyDescent="0.55000000000000004">
      <c r="A108">
        <v>663</v>
      </c>
      <c r="B108" s="1" t="s">
        <v>516</v>
      </c>
      <c r="C108">
        <v>0.97714285714285698</v>
      </c>
      <c r="D108">
        <v>96.852967662709702</v>
      </c>
      <c r="E108">
        <v>80.084486287351595</v>
      </c>
      <c r="F108">
        <v>38.880278832475902</v>
      </c>
      <c r="G108" s="6">
        <f>Table3[[#This Row],[Best Individual mean accuracy]]-Table3[[#This Row],[Benchmark mean accuracy]]</f>
        <v>-16.768481375358107</v>
      </c>
      <c r="H108" t="str">
        <f>IF(AND(Table3[[#This Row],[F value]]&lt;4.74,Table3[[#This Row],[Best Individual mean accuracy]]&gt;Table3[[#This Row],[Benchmark mean accuracy]]),"Yes","No")</f>
        <v>No</v>
      </c>
    </row>
    <row r="109" spans="1:8" x14ac:dyDescent="0.55000000000000004">
      <c r="A109">
        <v>10</v>
      </c>
      <c r="B109" s="1" t="s">
        <v>292</v>
      </c>
      <c r="C109">
        <v>0.98285714285714199</v>
      </c>
      <c r="D109">
        <v>96.451739664347102</v>
      </c>
      <c r="E109">
        <v>79.697584936553397</v>
      </c>
      <c r="F109">
        <v>1.5486195951434001</v>
      </c>
      <c r="G109" s="6">
        <f>Table3[[#This Row],[Best Individual mean accuracy]]-Table3[[#This Row],[Benchmark mean accuracy]]</f>
        <v>-16.754154727793704</v>
      </c>
      <c r="H109" t="str">
        <f>IF(AND(Table3[[#This Row],[F value]]&lt;4.74,Table3[[#This Row],[Best Individual mean accuracy]]&gt;Table3[[#This Row],[Benchmark mean accuracy]]),"Yes","No")</f>
        <v>No</v>
      </c>
    </row>
    <row r="110" spans="1:8" x14ac:dyDescent="0.55000000000000004">
      <c r="A110">
        <v>465</v>
      </c>
      <c r="B110" s="1" t="s">
        <v>317</v>
      </c>
      <c r="C110">
        <v>0.96</v>
      </c>
      <c r="D110">
        <v>96.508800654932401</v>
      </c>
      <c r="E110">
        <v>79.788293082275899</v>
      </c>
      <c r="F110">
        <v>1.36867332759143</v>
      </c>
      <c r="G110" s="6">
        <f>Table3[[#This Row],[Best Individual mean accuracy]]-Table3[[#This Row],[Benchmark mean accuracy]]</f>
        <v>-16.720507572656501</v>
      </c>
      <c r="H110" t="str">
        <f>IF(AND(Table3[[#This Row],[F value]]&lt;4.74,Table3[[#This Row],[Best Individual mean accuracy]]&gt;Table3[[#This Row],[Benchmark mean accuracy]]),"Yes","No")</f>
        <v>No</v>
      </c>
    </row>
    <row r="111" spans="1:8" x14ac:dyDescent="0.55000000000000004">
      <c r="A111">
        <v>663</v>
      </c>
      <c r="B111" s="1" t="s">
        <v>412</v>
      </c>
      <c r="C111">
        <v>0.97714285714285698</v>
      </c>
      <c r="D111">
        <v>96.566107245190295</v>
      </c>
      <c r="E111">
        <v>79.883094555873896</v>
      </c>
      <c r="F111">
        <v>2.31309236141646</v>
      </c>
      <c r="G111" s="6">
        <f>Table3[[#This Row],[Best Individual mean accuracy]]-Table3[[#This Row],[Benchmark mean accuracy]]</f>
        <v>-16.683012689316399</v>
      </c>
      <c r="H111" t="str">
        <f>IF(AND(Table3[[#This Row],[F value]]&lt;4.74,Table3[[#This Row],[Best Individual mean accuracy]]&gt;Table3[[#This Row],[Benchmark mean accuracy]]),"Yes","No")</f>
        <v>No</v>
      </c>
    </row>
    <row r="112" spans="1:8" x14ac:dyDescent="0.55000000000000004">
      <c r="A112">
        <v>175</v>
      </c>
      <c r="B112" s="1" t="s">
        <v>298</v>
      </c>
      <c r="C112">
        <v>0.97142857142857097</v>
      </c>
      <c r="D112">
        <v>96.595415472779294</v>
      </c>
      <c r="E112">
        <v>79.914695047073195</v>
      </c>
      <c r="F112">
        <v>11.2710379251064</v>
      </c>
      <c r="G112" s="6">
        <f>Table3[[#This Row],[Best Individual mean accuracy]]-Table3[[#This Row],[Benchmark mean accuracy]]</f>
        <v>-16.680720425706099</v>
      </c>
      <c r="H112" t="str">
        <f>IF(AND(Table3[[#This Row],[F value]]&lt;4.74,Table3[[#This Row],[Best Individual mean accuracy]]&gt;Table3[[#This Row],[Benchmark mean accuracy]]),"Yes","No")</f>
        <v>No</v>
      </c>
    </row>
    <row r="113" spans="1:8" x14ac:dyDescent="0.55000000000000004">
      <c r="A113">
        <v>175</v>
      </c>
      <c r="B113" s="1" t="s">
        <v>295</v>
      </c>
      <c r="C113">
        <v>0.97142857142857097</v>
      </c>
      <c r="D113">
        <v>96.709455587392497</v>
      </c>
      <c r="E113">
        <v>80.054277527629907</v>
      </c>
      <c r="F113">
        <v>5.9730532993395604</v>
      </c>
      <c r="G113" s="6">
        <f>Table3[[#This Row],[Best Individual mean accuracy]]-Table3[[#This Row],[Benchmark mean accuracy]]</f>
        <v>-16.655178059762591</v>
      </c>
      <c r="H113" t="str">
        <f>IF(AND(Table3[[#This Row],[F value]]&lt;4.74,Table3[[#This Row],[Best Individual mean accuracy]]&gt;Table3[[#This Row],[Benchmark mean accuracy]]),"Yes","No")</f>
        <v>No</v>
      </c>
    </row>
    <row r="114" spans="1:8" x14ac:dyDescent="0.55000000000000004">
      <c r="A114">
        <v>663</v>
      </c>
      <c r="B114" s="1" t="s">
        <v>418</v>
      </c>
      <c r="C114">
        <v>0.97714285714285698</v>
      </c>
      <c r="D114">
        <v>96.624314367580794</v>
      </c>
      <c r="E114">
        <v>79.975194433074094</v>
      </c>
      <c r="F114">
        <v>7.5351091339549399</v>
      </c>
      <c r="G114" s="6">
        <f>Table3[[#This Row],[Best Individual mean accuracy]]-Table3[[#This Row],[Benchmark mean accuracy]]</f>
        <v>-16.6491199345067</v>
      </c>
      <c r="H114" t="str">
        <f>IF(AND(Table3[[#This Row],[F value]]&lt;4.74,Table3[[#This Row],[Best Individual mean accuracy]]&gt;Table3[[#This Row],[Benchmark mean accuracy]]),"Yes","No")</f>
        <v>No</v>
      </c>
    </row>
    <row r="115" spans="1:8" x14ac:dyDescent="0.55000000000000004">
      <c r="A115">
        <v>663</v>
      </c>
      <c r="B115" s="1" t="s">
        <v>397</v>
      </c>
      <c r="C115">
        <v>0.97714285714285698</v>
      </c>
      <c r="D115">
        <v>96.366352844862803</v>
      </c>
      <c r="E115">
        <v>79.800818665575093</v>
      </c>
      <c r="F115">
        <v>2.79552521902631</v>
      </c>
      <c r="G115" s="6">
        <f>Table3[[#This Row],[Best Individual mean accuracy]]-Table3[[#This Row],[Benchmark mean accuracy]]</f>
        <v>-16.56553417928771</v>
      </c>
      <c r="H115" t="str">
        <f>IF(AND(Table3[[#This Row],[F value]]&lt;4.74,Table3[[#This Row],[Best Individual mean accuracy]]&gt;Table3[[#This Row],[Benchmark mean accuracy]]),"Yes","No")</f>
        <v>No</v>
      </c>
    </row>
    <row r="116" spans="1:8" x14ac:dyDescent="0.55000000000000004">
      <c r="A116">
        <v>663</v>
      </c>
      <c r="B116" s="1" t="s">
        <v>401</v>
      </c>
      <c r="C116">
        <v>0.97714285714285698</v>
      </c>
      <c r="D116">
        <v>96.708718788374895</v>
      </c>
      <c r="E116">
        <v>80.146459271387599</v>
      </c>
      <c r="F116">
        <v>3.6060510085320399</v>
      </c>
      <c r="G116" s="6">
        <f>Table3[[#This Row],[Best Individual mean accuracy]]-Table3[[#This Row],[Benchmark mean accuracy]]</f>
        <v>-16.562259516987297</v>
      </c>
      <c r="H116" t="str">
        <f>IF(AND(Table3[[#This Row],[F value]]&lt;4.74,Table3[[#This Row],[Best Individual mean accuracy]]&gt;Table3[[#This Row],[Benchmark mean accuracy]]),"Yes","No")</f>
        <v>No</v>
      </c>
    </row>
    <row r="117" spans="1:8" x14ac:dyDescent="0.55000000000000004">
      <c r="A117">
        <v>663</v>
      </c>
      <c r="B117" s="1" t="s">
        <v>605</v>
      </c>
      <c r="C117">
        <v>0.97714285714285698</v>
      </c>
      <c r="D117">
        <v>96.537372083503897</v>
      </c>
      <c r="E117">
        <v>80.023495702005704</v>
      </c>
      <c r="F117">
        <v>3.8126272886552401</v>
      </c>
      <c r="G117" s="6">
        <f>Table3[[#This Row],[Best Individual mean accuracy]]-Table3[[#This Row],[Benchmark mean accuracy]]</f>
        <v>-16.513876381498193</v>
      </c>
      <c r="H117" s="5" t="str">
        <f>IF(AND(Table3[[#This Row],[F value]]&lt;4.74,Table3[[#This Row],[Best Individual mean accuracy]]&gt;Table3[[#This Row],[Benchmark mean accuracy]]),"Yes","No")</f>
        <v>No</v>
      </c>
    </row>
    <row r="118" spans="1:8" x14ac:dyDescent="0.55000000000000004">
      <c r="A118">
        <v>663</v>
      </c>
      <c r="B118" s="1" t="s">
        <v>474</v>
      </c>
      <c r="C118">
        <v>0.97714285714285698</v>
      </c>
      <c r="D118">
        <v>96.5953336062218</v>
      </c>
      <c r="E118">
        <v>80.085304952926705</v>
      </c>
      <c r="F118">
        <v>6.5885598923754198</v>
      </c>
      <c r="G118" s="6">
        <f>Table3[[#This Row],[Best Individual mean accuracy]]-Table3[[#This Row],[Benchmark mean accuracy]]</f>
        <v>-16.510028653295095</v>
      </c>
      <c r="H118" t="str">
        <f>IF(AND(Table3[[#This Row],[F value]]&lt;4.74,Table3[[#This Row],[Best Individual mean accuracy]]&gt;Table3[[#This Row],[Benchmark mean accuracy]]),"Yes","No")</f>
        <v>No</v>
      </c>
    </row>
    <row r="119" spans="1:8" x14ac:dyDescent="0.55000000000000004">
      <c r="A119">
        <v>663</v>
      </c>
      <c r="B119" s="1" t="s">
        <v>480</v>
      </c>
      <c r="C119">
        <v>0.97714285714285698</v>
      </c>
      <c r="D119">
        <v>96.680720425706099</v>
      </c>
      <c r="E119">
        <v>80.229390094146495</v>
      </c>
      <c r="F119">
        <v>2.2064046294001498</v>
      </c>
      <c r="G119" s="6">
        <f>Table3[[#This Row],[Best Individual mean accuracy]]-Table3[[#This Row],[Benchmark mean accuracy]]</f>
        <v>-16.451330331559603</v>
      </c>
      <c r="H119" t="str">
        <f>IF(AND(Table3[[#This Row],[F value]]&lt;4.74,Table3[[#This Row],[Best Individual mean accuracy]]&gt;Table3[[#This Row],[Benchmark mean accuracy]]),"Yes","No")</f>
        <v>No</v>
      </c>
    </row>
    <row r="120" spans="1:8" x14ac:dyDescent="0.55000000000000004">
      <c r="A120">
        <v>175</v>
      </c>
      <c r="B120" s="1" t="s">
        <v>299</v>
      </c>
      <c r="C120">
        <v>0.97142857142857097</v>
      </c>
      <c r="D120">
        <v>96.309046254604993</v>
      </c>
      <c r="E120">
        <v>79.908636921817404</v>
      </c>
      <c r="F120">
        <v>2.5482090199204199</v>
      </c>
      <c r="G120" s="6">
        <f>Table3[[#This Row],[Best Individual mean accuracy]]-Table3[[#This Row],[Benchmark mean accuracy]]</f>
        <v>-16.400409332787589</v>
      </c>
      <c r="H120" t="str">
        <f>IF(AND(Table3[[#This Row],[F value]]&lt;4.74,Table3[[#This Row],[Best Individual mean accuracy]]&gt;Table3[[#This Row],[Benchmark mean accuracy]]),"Yes","No")</f>
        <v>No</v>
      </c>
    </row>
    <row r="121" spans="1:8" x14ac:dyDescent="0.55000000000000004">
      <c r="A121">
        <v>574</v>
      </c>
      <c r="B121" s="1" t="s">
        <v>333</v>
      </c>
      <c r="C121">
        <v>0.98285714285714199</v>
      </c>
      <c r="D121">
        <v>96.3083913221449</v>
      </c>
      <c r="E121">
        <v>79.948096602537802</v>
      </c>
      <c r="F121">
        <v>2.9540505789231002</v>
      </c>
      <c r="G121" s="6">
        <f>Table3[[#This Row],[Best Individual mean accuracy]]-Table3[[#This Row],[Benchmark mean accuracy]]</f>
        <v>-16.360294719607097</v>
      </c>
      <c r="H121" t="str">
        <f>IF(AND(Table3[[#This Row],[F value]]&lt;4.74,Table3[[#This Row],[Best Individual mean accuracy]]&gt;Table3[[#This Row],[Benchmark mean accuracy]]),"Yes","No")</f>
        <v>No</v>
      </c>
    </row>
    <row r="122" spans="1:8" x14ac:dyDescent="0.55000000000000004">
      <c r="A122">
        <v>663</v>
      </c>
      <c r="B122" s="1" t="s">
        <v>551</v>
      </c>
      <c r="C122">
        <v>0.97714285714285698</v>
      </c>
      <c r="D122">
        <v>96.537699549733901</v>
      </c>
      <c r="E122">
        <v>80.201146131805103</v>
      </c>
      <c r="F122">
        <v>1.9537072870650301</v>
      </c>
      <c r="G122" s="6">
        <f>Table3[[#This Row],[Best Individual mean accuracy]]-Table3[[#This Row],[Benchmark mean accuracy]]</f>
        <v>-16.336553417928798</v>
      </c>
      <c r="H122" t="str">
        <f>IF(AND(Table3[[#This Row],[F value]]&lt;4.74,Table3[[#This Row],[Best Individual mean accuracy]]&gt;Table3[[#This Row],[Benchmark mean accuracy]]),"Yes","No")</f>
        <v>No</v>
      </c>
    </row>
    <row r="123" spans="1:8" x14ac:dyDescent="0.55000000000000004">
      <c r="A123">
        <v>663</v>
      </c>
      <c r="B123" s="1" t="s">
        <v>624</v>
      </c>
      <c r="C123">
        <v>0.97714285714285698</v>
      </c>
      <c r="D123">
        <v>96.651412198117001</v>
      </c>
      <c r="E123">
        <v>80.364060581252502</v>
      </c>
      <c r="F123">
        <v>2.3797746379345601</v>
      </c>
      <c r="G123" s="6">
        <f>Table3[[#This Row],[Best Individual mean accuracy]]-Table3[[#This Row],[Benchmark mean accuracy]]</f>
        <v>-16.287351616864498</v>
      </c>
      <c r="H123" s="5" t="str">
        <f>IF(AND(Table3[[#This Row],[F value]]&lt;4.74,Table3[[#This Row],[Best Individual mean accuracy]]&gt;Table3[[#This Row],[Benchmark mean accuracy]]),"Yes","No")</f>
        <v>No</v>
      </c>
    </row>
    <row r="124" spans="1:8" x14ac:dyDescent="0.55000000000000004">
      <c r="A124">
        <v>663</v>
      </c>
      <c r="B124" s="1" t="s">
        <v>363</v>
      </c>
      <c r="C124">
        <v>0.97714285714285698</v>
      </c>
      <c r="D124">
        <v>96.366352844862803</v>
      </c>
      <c r="E124">
        <v>80.115923045435906</v>
      </c>
      <c r="F124">
        <v>6.6446305232680798</v>
      </c>
      <c r="G124" s="6">
        <f>Table3[[#This Row],[Best Individual mean accuracy]]-Table3[[#This Row],[Benchmark mean accuracy]]</f>
        <v>-16.250429799426897</v>
      </c>
      <c r="H124" t="str">
        <f>IF(AND(Table3[[#This Row],[F value]]&lt;4.74,Table3[[#This Row],[Best Individual mean accuracy]]&gt;Table3[[#This Row],[Benchmark mean accuracy]]),"Yes","No")</f>
        <v>No</v>
      </c>
    </row>
    <row r="125" spans="1:8" x14ac:dyDescent="0.55000000000000004">
      <c r="A125">
        <v>663</v>
      </c>
      <c r="B125" s="1" t="s">
        <v>467</v>
      </c>
      <c r="C125">
        <v>0.97714285714285698</v>
      </c>
      <c r="D125">
        <v>96.681211625051105</v>
      </c>
      <c r="E125">
        <v>80.431764224314307</v>
      </c>
      <c r="F125">
        <v>2.9446457605657499</v>
      </c>
      <c r="G125" s="6">
        <f>Table3[[#This Row],[Best Individual mean accuracy]]-Table3[[#This Row],[Benchmark mean accuracy]]</f>
        <v>-16.249447400736798</v>
      </c>
      <c r="H125" t="str">
        <f>IF(AND(Table3[[#This Row],[F value]]&lt;4.74,Table3[[#This Row],[Best Individual mean accuracy]]&gt;Table3[[#This Row],[Benchmark mean accuracy]]),"Yes","No")</f>
        <v>No</v>
      </c>
    </row>
    <row r="126" spans="1:8" x14ac:dyDescent="0.55000000000000004">
      <c r="A126">
        <v>663</v>
      </c>
      <c r="B126" s="1" t="s">
        <v>603</v>
      </c>
      <c r="C126">
        <v>0.97714285714285698</v>
      </c>
      <c r="D126">
        <v>96.422758902988093</v>
      </c>
      <c r="E126">
        <v>80.199099467867299</v>
      </c>
      <c r="F126">
        <v>3.5534738357203999</v>
      </c>
      <c r="G126" s="6">
        <f>Table3[[#This Row],[Best Individual mean accuracy]]-Table3[[#This Row],[Benchmark mean accuracy]]</f>
        <v>-16.223659435120794</v>
      </c>
      <c r="H126" s="5" t="str">
        <f>IF(AND(Table3[[#This Row],[F value]]&lt;4.74,Table3[[#This Row],[Best Individual mean accuracy]]&gt;Table3[[#This Row],[Benchmark mean accuracy]]),"Yes","No")</f>
        <v>No</v>
      </c>
    </row>
    <row r="127" spans="1:8" x14ac:dyDescent="0.55000000000000004">
      <c r="A127">
        <v>663</v>
      </c>
      <c r="B127" s="1" t="s">
        <v>368</v>
      </c>
      <c r="C127">
        <v>0.97714285714285698</v>
      </c>
      <c r="D127">
        <v>96.766762177650406</v>
      </c>
      <c r="E127">
        <v>80.579697093737195</v>
      </c>
      <c r="F127">
        <v>3.7304237421246902</v>
      </c>
      <c r="G127" s="6">
        <f>Table3[[#This Row],[Best Individual mean accuracy]]-Table3[[#This Row],[Benchmark mean accuracy]]</f>
        <v>-16.187065083913211</v>
      </c>
      <c r="H127" t="str">
        <f>IF(AND(Table3[[#This Row],[F value]]&lt;4.74,Table3[[#This Row],[Best Individual mean accuracy]]&gt;Table3[[#This Row],[Benchmark mean accuracy]]),"Yes","No")</f>
        <v>No</v>
      </c>
    </row>
    <row r="128" spans="1:8" x14ac:dyDescent="0.55000000000000004">
      <c r="A128">
        <v>574</v>
      </c>
      <c r="B128" s="1" t="s">
        <v>337</v>
      </c>
      <c r="C128">
        <v>0.98285714285714199</v>
      </c>
      <c r="D128">
        <v>96.366270978305295</v>
      </c>
      <c r="E128">
        <v>80.221612771182905</v>
      </c>
      <c r="F128">
        <v>3.8432313314914199</v>
      </c>
      <c r="G128" s="6">
        <f>Table3[[#This Row],[Best Individual mean accuracy]]-Table3[[#This Row],[Benchmark mean accuracy]]</f>
        <v>-16.14465820712239</v>
      </c>
      <c r="H128" t="str">
        <f>IF(AND(Table3[[#This Row],[F value]]&lt;4.74,Table3[[#This Row],[Best Individual mean accuracy]]&gt;Table3[[#This Row],[Benchmark mean accuracy]]),"Yes","No")</f>
        <v>No</v>
      </c>
    </row>
    <row r="129" spans="1:8" x14ac:dyDescent="0.55000000000000004">
      <c r="A129">
        <v>663</v>
      </c>
      <c r="B129" s="1" t="s">
        <v>646</v>
      </c>
      <c r="C129">
        <v>0.97714285714285698</v>
      </c>
      <c r="D129">
        <v>96.7096193205075</v>
      </c>
      <c r="E129">
        <v>80.592550143266394</v>
      </c>
      <c r="F129">
        <v>3.21537957824573</v>
      </c>
      <c r="G129" s="6">
        <f>Table3[[#This Row],[Best Individual mean accuracy]]-Table3[[#This Row],[Benchmark mean accuracy]]</f>
        <v>-16.117069177241106</v>
      </c>
      <c r="H129" s="5" t="str">
        <f>IF(AND(Table3[[#This Row],[F value]]&lt;4.74,Table3[[#This Row],[Best Individual mean accuracy]]&gt;Table3[[#This Row],[Benchmark mean accuracy]]),"Yes","No")</f>
        <v>No</v>
      </c>
    </row>
    <row r="130" spans="1:8" x14ac:dyDescent="0.55000000000000004">
      <c r="A130">
        <v>663</v>
      </c>
      <c r="B130" s="1" t="s">
        <v>533</v>
      </c>
      <c r="C130">
        <v>0.97714285714285698</v>
      </c>
      <c r="D130">
        <v>96.652558329922201</v>
      </c>
      <c r="E130">
        <v>80.544248874334798</v>
      </c>
      <c r="F130">
        <v>2.6540101528885298</v>
      </c>
      <c r="G130" s="6">
        <f>Table3[[#This Row],[Best Individual mean accuracy]]-Table3[[#This Row],[Benchmark mean accuracy]]</f>
        <v>-16.108309455587403</v>
      </c>
      <c r="H130" t="str">
        <f>IF(AND(Table3[[#This Row],[F value]]&lt;4.74,Table3[[#This Row],[Best Individual mean accuracy]]&gt;Table3[[#This Row],[Benchmark mean accuracy]]),"Yes","No")</f>
        <v>No</v>
      </c>
    </row>
    <row r="131" spans="1:8" x14ac:dyDescent="0.55000000000000004">
      <c r="A131">
        <v>574</v>
      </c>
      <c r="B131" s="1" t="s">
        <v>323</v>
      </c>
      <c r="C131">
        <v>0.98285714285714199</v>
      </c>
      <c r="D131">
        <v>96.137372083503806</v>
      </c>
      <c r="E131">
        <v>80.031191158411801</v>
      </c>
      <c r="F131">
        <v>1.9756042884991001</v>
      </c>
      <c r="G131" s="6">
        <f>Table3[[#This Row],[Best Individual mean accuracy]]-Table3[[#This Row],[Benchmark mean accuracy]]</f>
        <v>-16.106180925092005</v>
      </c>
      <c r="H131" t="str">
        <f>IF(AND(Table3[[#This Row],[F value]]&lt;4.74,Table3[[#This Row],[Best Individual mean accuracy]]&gt;Table3[[#This Row],[Benchmark mean accuracy]]),"Yes","No")</f>
        <v>No</v>
      </c>
    </row>
    <row r="132" spans="1:8" x14ac:dyDescent="0.55000000000000004">
      <c r="A132">
        <v>175</v>
      </c>
      <c r="B132" s="1" t="s">
        <v>294</v>
      </c>
      <c r="C132">
        <v>0.97142857142857097</v>
      </c>
      <c r="D132">
        <v>96.537290216946303</v>
      </c>
      <c r="E132">
        <v>80.610478919361398</v>
      </c>
      <c r="F132">
        <v>1.80230371342158</v>
      </c>
      <c r="G132" s="6">
        <f>Table3[[#This Row],[Best Individual mean accuracy]]-Table3[[#This Row],[Benchmark mean accuracy]]</f>
        <v>-15.926811297584905</v>
      </c>
      <c r="H132" t="str">
        <f>IF(AND(Table3[[#This Row],[F value]]&lt;4.74,Table3[[#This Row],[Best Individual mean accuracy]]&gt;Table3[[#This Row],[Benchmark mean accuracy]]),"Yes","No")</f>
        <v>No</v>
      </c>
    </row>
    <row r="133" spans="1:8" x14ac:dyDescent="0.55000000000000004">
      <c r="A133">
        <v>175</v>
      </c>
      <c r="B133" s="1" t="s">
        <v>307</v>
      </c>
      <c r="C133">
        <v>0.97142857142857097</v>
      </c>
      <c r="D133">
        <v>96.538108882521399</v>
      </c>
      <c r="E133">
        <v>80.628571428571405</v>
      </c>
      <c r="F133">
        <v>4.8340913736792999</v>
      </c>
      <c r="G133" s="6">
        <f>Table3[[#This Row],[Best Individual mean accuracy]]-Table3[[#This Row],[Benchmark mean accuracy]]</f>
        <v>-15.909537453949994</v>
      </c>
      <c r="H133" t="str">
        <f>IF(AND(Table3[[#This Row],[F value]]&lt;4.74,Table3[[#This Row],[Best Individual mean accuracy]]&gt;Table3[[#This Row],[Benchmark mean accuracy]]),"Yes","No")</f>
        <v>No</v>
      </c>
    </row>
    <row r="134" spans="1:8" x14ac:dyDescent="0.55000000000000004">
      <c r="A134">
        <v>663</v>
      </c>
      <c r="B134" s="1" t="s">
        <v>500</v>
      </c>
      <c r="C134">
        <v>0.97714285714285698</v>
      </c>
      <c r="D134">
        <v>96.767171510437905</v>
      </c>
      <c r="E134">
        <v>80.940892345476797</v>
      </c>
      <c r="F134">
        <v>2.2240248884233602</v>
      </c>
      <c r="G134" s="6">
        <f>Table3[[#This Row],[Best Individual mean accuracy]]-Table3[[#This Row],[Benchmark mean accuracy]]</f>
        <v>-15.826279164961107</v>
      </c>
      <c r="H134" t="str">
        <f>IF(AND(Table3[[#This Row],[F value]]&lt;4.74,Table3[[#This Row],[Best Individual mean accuracy]]&gt;Table3[[#This Row],[Benchmark mean accuracy]]),"Yes","No")</f>
        <v>No</v>
      </c>
    </row>
    <row r="135" spans="1:8" x14ac:dyDescent="0.55000000000000004">
      <c r="A135">
        <v>663</v>
      </c>
      <c r="B135" s="1" t="s">
        <v>421</v>
      </c>
      <c r="C135">
        <v>0.97714285714285698</v>
      </c>
      <c r="D135">
        <v>96.595169873106798</v>
      </c>
      <c r="E135">
        <v>80.798853868194797</v>
      </c>
      <c r="F135">
        <v>1.7790090662144</v>
      </c>
      <c r="G135" s="6">
        <f>Table3[[#This Row],[Best Individual mean accuracy]]-Table3[[#This Row],[Benchmark mean accuracy]]</f>
        <v>-15.796316004912001</v>
      </c>
      <c r="H135" t="str">
        <f>IF(AND(Table3[[#This Row],[F value]]&lt;4.74,Table3[[#This Row],[Best Individual mean accuracy]]&gt;Table3[[#This Row],[Benchmark mean accuracy]]),"Yes","No")</f>
        <v>No</v>
      </c>
    </row>
    <row r="136" spans="1:8" x14ac:dyDescent="0.55000000000000004">
      <c r="A136">
        <v>663</v>
      </c>
      <c r="B136" s="1" t="s">
        <v>546</v>
      </c>
      <c r="C136">
        <v>0.97714285714285698</v>
      </c>
      <c r="D136">
        <v>96.7096193205075</v>
      </c>
      <c r="E136">
        <v>80.948669668440402</v>
      </c>
      <c r="F136">
        <v>3.0361473882947099</v>
      </c>
      <c r="G136" s="6">
        <f>Table3[[#This Row],[Best Individual mean accuracy]]-Table3[[#This Row],[Benchmark mean accuracy]]</f>
        <v>-15.760949652067097</v>
      </c>
      <c r="H136" t="str">
        <f>IF(AND(Table3[[#This Row],[F value]]&lt;4.74,Table3[[#This Row],[Best Individual mean accuracy]]&gt;Table3[[#This Row],[Benchmark mean accuracy]]),"Yes","No")</f>
        <v>No</v>
      </c>
    </row>
    <row r="137" spans="1:8" x14ac:dyDescent="0.55000000000000004">
      <c r="A137">
        <v>891</v>
      </c>
      <c r="B137" s="1" t="s">
        <v>676</v>
      </c>
      <c r="C137">
        <v>0.97714285714285698</v>
      </c>
      <c r="D137">
        <v>96.480720425706096</v>
      </c>
      <c r="E137">
        <v>80.777732296356902</v>
      </c>
      <c r="F137">
        <v>2.2083250215914298</v>
      </c>
      <c r="G137" s="6">
        <f>Table3[[#This Row],[Best Individual mean accuracy]]-Table3[[#This Row],[Benchmark mean accuracy]]</f>
        <v>-15.702988129349194</v>
      </c>
      <c r="H137" s="5" t="str">
        <f>IF(AND(Table3[[#This Row],[F value]]&lt;4.74,Table3[[#This Row],[Best Individual mean accuracy]]&gt;Table3[[#This Row],[Benchmark mean accuracy]]),"Yes","No")</f>
        <v>No</v>
      </c>
    </row>
    <row r="138" spans="1:8" x14ac:dyDescent="0.55000000000000004">
      <c r="A138">
        <v>663</v>
      </c>
      <c r="B138" s="1" t="s">
        <v>545</v>
      </c>
      <c r="C138">
        <v>0.97714285714285698</v>
      </c>
      <c r="D138">
        <v>96.538354482193995</v>
      </c>
      <c r="E138">
        <v>80.874989766680301</v>
      </c>
      <c r="F138">
        <v>1.83364663984578</v>
      </c>
      <c r="G138" s="6">
        <f>Table3[[#This Row],[Best Individual mean accuracy]]-Table3[[#This Row],[Benchmark mean accuracy]]</f>
        <v>-15.663364715513694</v>
      </c>
      <c r="H138" t="str">
        <f>IF(AND(Table3[[#This Row],[F value]]&lt;4.74,Table3[[#This Row],[Best Individual mean accuracy]]&gt;Table3[[#This Row],[Benchmark mean accuracy]]),"Yes","No")</f>
        <v>No</v>
      </c>
    </row>
    <row r="139" spans="1:8" x14ac:dyDescent="0.55000000000000004">
      <c r="A139">
        <v>663</v>
      </c>
      <c r="B139" s="1" t="s">
        <v>508</v>
      </c>
      <c r="C139">
        <v>0.97714285714285698</v>
      </c>
      <c r="D139">
        <v>96.680966025378595</v>
      </c>
      <c r="E139">
        <v>81.035857552189896</v>
      </c>
      <c r="F139">
        <v>2.9918955042778101</v>
      </c>
      <c r="G139" s="6">
        <f>Table3[[#This Row],[Best Individual mean accuracy]]-Table3[[#This Row],[Benchmark mean accuracy]]</f>
        <v>-15.645108473188699</v>
      </c>
      <c r="H139" t="str">
        <f>IF(AND(Table3[[#This Row],[F value]]&lt;4.74,Table3[[#This Row],[Best Individual mean accuracy]]&gt;Table3[[#This Row],[Benchmark mean accuracy]]),"Yes","No")</f>
        <v>No</v>
      </c>
    </row>
    <row r="140" spans="1:8" x14ac:dyDescent="0.55000000000000004">
      <c r="A140">
        <v>663</v>
      </c>
      <c r="B140" s="1" t="s">
        <v>558</v>
      </c>
      <c r="C140">
        <v>0.97714285714285698</v>
      </c>
      <c r="D140">
        <v>96.825051166598399</v>
      </c>
      <c r="E140">
        <v>81.202619729840293</v>
      </c>
      <c r="F140">
        <v>2.7185692660714902</v>
      </c>
      <c r="G140" s="6">
        <f>Table3[[#This Row],[Best Individual mean accuracy]]-Table3[[#This Row],[Benchmark mean accuracy]]</f>
        <v>-15.622431436758106</v>
      </c>
      <c r="H140" t="str">
        <f>IF(AND(Table3[[#This Row],[F value]]&lt;4.74,Table3[[#This Row],[Best Individual mean accuracy]]&gt;Table3[[#This Row],[Benchmark mean accuracy]]),"Yes","No")</f>
        <v>No</v>
      </c>
    </row>
    <row r="141" spans="1:8" x14ac:dyDescent="0.55000000000000004">
      <c r="A141">
        <v>663</v>
      </c>
      <c r="B141" s="1" t="s">
        <v>415</v>
      </c>
      <c r="C141">
        <v>0.97714285714285698</v>
      </c>
      <c r="D141">
        <v>96.366844044207895</v>
      </c>
      <c r="E141">
        <v>80.748260335652802</v>
      </c>
      <c r="F141">
        <v>3.5041498776474498</v>
      </c>
      <c r="G141" s="6">
        <f>Table3[[#This Row],[Best Individual mean accuracy]]-Table3[[#This Row],[Benchmark mean accuracy]]</f>
        <v>-15.618583708555093</v>
      </c>
      <c r="H141" t="str">
        <f>IF(AND(Table3[[#This Row],[F value]]&lt;4.74,Table3[[#This Row],[Best Individual mean accuracy]]&gt;Table3[[#This Row],[Benchmark mean accuracy]]),"Yes","No")</f>
        <v>No</v>
      </c>
    </row>
    <row r="142" spans="1:8" x14ac:dyDescent="0.55000000000000004">
      <c r="A142">
        <v>891</v>
      </c>
      <c r="B142" s="1" t="s">
        <v>685</v>
      </c>
      <c r="C142">
        <v>0.97714285714285698</v>
      </c>
      <c r="D142">
        <v>96.537617683176407</v>
      </c>
      <c r="E142">
        <v>80.991322144903805</v>
      </c>
      <c r="F142">
        <v>1.78664101092327</v>
      </c>
      <c r="G142" s="6">
        <f>Table3[[#This Row],[Best Individual mean accuracy]]-Table3[[#This Row],[Benchmark mean accuracy]]</f>
        <v>-15.546295538272602</v>
      </c>
      <c r="H142" s="5" t="str">
        <f>IF(AND(Table3[[#This Row],[F value]]&lt;4.74,Table3[[#This Row],[Best Individual mean accuracy]]&gt;Table3[[#This Row],[Benchmark mean accuracy]]),"Yes","No")</f>
        <v>No</v>
      </c>
    </row>
    <row r="143" spans="1:8" x14ac:dyDescent="0.55000000000000004">
      <c r="A143">
        <v>891</v>
      </c>
      <c r="B143" s="1" t="s">
        <v>693</v>
      </c>
      <c r="C143">
        <v>0.97714285714285698</v>
      </c>
      <c r="D143">
        <v>96.967417110110503</v>
      </c>
      <c r="E143">
        <v>81.425133033155902</v>
      </c>
      <c r="F143">
        <v>1.8617411488373701</v>
      </c>
      <c r="G143" s="6">
        <f>Table3[[#This Row],[Best Individual mean accuracy]]-Table3[[#This Row],[Benchmark mean accuracy]]</f>
        <v>-15.542284076954601</v>
      </c>
      <c r="H143" s="5" t="str">
        <f>IF(AND(Table3[[#This Row],[F value]]&lt;4.74,Table3[[#This Row],[Best Individual mean accuracy]]&gt;Table3[[#This Row],[Benchmark mean accuracy]]),"Yes","No")</f>
        <v>No</v>
      </c>
    </row>
    <row r="144" spans="1:8" x14ac:dyDescent="0.55000000000000004">
      <c r="A144">
        <v>663</v>
      </c>
      <c r="B144" s="1" t="s">
        <v>524</v>
      </c>
      <c r="C144">
        <v>0.97714285714285698</v>
      </c>
      <c r="D144">
        <v>96.423986901350801</v>
      </c>
      <c r="E144">
        <v>80.883749488334004</v>
      </c>
      <c r="F144">
        <v>1.45449356494437</v>
      </c>
      <c r="G144" s="6">
        <f>Table3[[#This Row],[Best Individual mean accuracy]]-Table3[[#This Row],[Benchmark mean accuracy]]</f>
        <v>-15.540237413016797</v>
      </c>
      <c r="H144" t="str">
        <f>IF(AND(Table3[[#This Row],[F value]]&lt;4.74,Table3[[#This Row],[Best Individual mean accuracy]]&gt;Table3[[#This Row],[Benchmark mean accuracy]]),"Yes","No")</f>
        <v>No</v>
      </c>
    </row>
    <row r="145" spans="1:8" x14ac:dyDescent="0.55000000000000004">
      <c r="A145">
        <v>663</v>
      </c>
      <c r="B145" s="1" t="s">
        <v>620</v>
      </c>
      <c r="C145">
        <v>0.97714285714285698</v>
      </c>
      <c r="D145">
        <v>96.651657797789596</v>
      </c>
      <c r="E145">
        <v>81.115759312320904</v>
      </c>
      <c r="F145">
        <v>3.0080178485764</v>
      </c>
      <c r="G145" s="6">
        <f>Table3[[#This Row],[Best Individual mean accuracy]]-Table3[[#This Row],[Benchmark mean accuracy]]</f>
        <v>-15.535898485468692</v>
      </c>
      <c r="H145" s="5" t="str">
        <f>IF(AND(Table3[[#This Row],[F value]]&lt;4.74,Table3[[#This Row],[Best Individual mean accuracy]]&gt;Table3[[#This Row],[Benchmark mean accuracy]]),"Yes","No")</f>
        <v>No</v>
      </c>
    </row>
    <row r="146" spans="1:8" x14ac:dyDescent="0.55000000000000004">
      <c r="A146">
        <v>574</v>
      </c>
      <c r="B146" s="1" t="s">
        <v>320</v>
      </c>
      <c r="C146">
        <v>0.98285714285714199</v>
      </c>
      <c r="D146">
        <v>96.080720425706104</v>
      </c>
      <c r="E146">
        <v>80.573147769136298</v>
      </c>
      <c r="F146">
        <v>7.0014148160521597</v>
      </c>
      <c r="G146" s="6">
        <f>Table3[[#This Row],[Best Individual mean accuracy]]-Table3[[#This Row],[Benchmark mean accuracy]]</f>
        <v>-15.507572656569806</v>
      </c>
      <c r="H146" t="str">
        <f>IF(AND(Table3[[#This Row],[F value]]&lt;4.74,Table3[[#This Row],[Best Individual mean accuracy]]&gt;Table3[[#This Row],[Benchmark mean accuracy]]),"Yes","No")</f>
        <v>No</v>
      </c>
    </row>
    <row r="147" spans="1:8" x14ac:dyDescent="0.55000000000000004">
      <c r="A147">
        <v>663</v>
      </c>
      <c r="B147" s="1" t="s">
        <v>591</v>
      </c>
      <c r="C147">
        <v>0.97714285714285698</v>
      </c>
      <c r="D147">
        <v>96.594924273434302</v>
      </c>
      <c r="E147">
        <v>81.092018010642605</v>
      </c>
      <c r="F147">
        <v>2.9616876777115899</v>
      </c>
      <c r="G147" s="6">
        <f>Table3[[#This Row],[Best Individual mean accuracy]]-Table3[[#This Row],[Benchmark mean accuracy]]</f>
        <v>-15.502906262791697</v>
      </c>
      <c r="H147" s="5" t="str">
        <f>IF(AND(Table3[[#This Row],[F value]]&lt;4.74,Table3[[#This Row],[Best Individual mean accuracy]]&gt;Table3[[#This Row],[Benchmark mean accuracy]]),"Yes","No")</f>
        <v>No</v>
      </c>
    </row>
    <row r="148" spans="1:8" x14ac:dyDescent="0.55000000000000004">
      <c r="A148">
        <v>663</v>
      </c>
      <c r="B148" s="1" t="s">
        <v>346</v>
      </c>
      <c r="C148">
        <v>0.97714285714285698</v>
      </c>
      <c r="D148">
        <v>96.652803929594697</v>
      </c>
      <c r="E148">
        <v>81.167417110110506</v>
      </c>
      <c r="F148">
        <v>2.5247972070957498</v>
      </c>
      <c r="G148" s="6">
        <f>Table3[[#This Row],[Best Individual mean accuracy]]-Table3[[#This Row],[Benchmark mean accuracy]]</f>
        <v>-15.485386819484191</v>
      </c>
      <c r="H148" t="str">
        <f>IF(AND(Table3[[#This Row],[F value]]&lt;4.74,Table3[[#This Row],[Best Individual mean accuracy]]&gt;Table3[[#This Row],[Benchmark mean accuracy]]),"Yes","No")</f>
        <v>No</v>
      </c>
    </row>
    <row r="149" spans="1:8" x14ac:dyDescent="0.55000000000000004">
      <c r="A149">
        <v>663</v>
      </c>
      <c r="B149" s="1" t="s">
        <v>497</v>
      </c>
      <c r="C149">
        <v>0.97714285714285698</v>
      </c>
      <c r="D149">
        <v>96.710028653295097</v>
      </c>
      <c r="E149">
        <v>81.224805566925895</v>
      </c>
      <c r="F149">
        <v>5.3931001498673998</v>
      </c>
      <c r="G149" s="6">
        <f>Table3[[#This Row],[Best Individual mean accuracy]]-Table3[[#This Row],[Benchmark mean accuracy]]</f>
        <v>-15.485223086369203</v>
      </c>
      <c r="H149" t="str">
        <f>IF(AND(Table3[[#This Row],[F value]]&lt;4.74,Table3[[#This Row],[Best Individual mean accuracy]]&gt;Table3[[#This Row],[Benchmark mean accuracy]]),"Yes","No")</f>
        <v>No</v>
      </c>
    </row>
    <row r="150" spans="1:8" x14ac:dyDescent="0.55000000000000004">
      <c r="A150">
        <v>574</v>
      </c>
      <c r="B150" s="1" t="s">
        <v>331</v>
      </c>
      <c r="C150">
        <v>0.98285714285714199</v>
      </c>
      <c r="D150">
        <v>96.652148997134603</v>
      </c>
      <c r="E150">
        <v>81.1703643061809</v>
      </c>
      <c r="F150">
        <v>3.1022417886351001</v>
      </c>
      <c r="G150" s="6">
        <f>Table3[[#This Row],[Best Individual mean accuracy]]-Table3[[#This Row],[Benchmark mean accuracy]]</f>
        <v>-15.481784690953702</v>
      </c>
      <c r="H150" t="str">
        <f>IF(AND(Table3[[#This Row],[F value]]&lt;4.74,Table3[[#This Row],[Best Individual mean accuracy]]&gt;Table3[[#This Row],[Benchmark mean accuracy]]),"Yes","No")</f>
        <v>No</v>
      </c>
    </row>
    <row r="151" spans="1:8" x14ac:dyDescent="0.55000000000000004">
      <c r="A151">
        <v>574</v>
      </c>
      <c r="B151" s="1" t="s">
        <v>340</v>
      </c>
      <c r="C151">
        <v>0.98285714285714199</v>
      </c>
      <c r="D151">
        <v>96.394023741301595</v>
      </c>
      <c r="E151">
        <v>80.966598444535407</v>
      </c>
      <c r="F151">
        <v>1.8921901686631499</v>
      </c>
      <c r="G151" s="6">
        <f>Table3[[#This Row],[Best Individual mean accuracy]]-Table3[[#This Row],[Benchmark mean accuracy]]</f>
        <v>-15.427425296766188</v>
      </c>
      <c r="H151" t="str">
        <f>IF(AND(Table3[[#This Row],[F value]]&lt;4.74,Table3[[#This Row],[Best Individual mean accuracy]]&gt;Table3[[#This Row],[Benchmark mean accuracy]]),"Yes","No")</f>
        <v>No</v>
      </c>
    </row>
    <row r="152" spans="1:8" x14ac:dyDescent="0.55000000000000004">
      <c r="A152">
        <v>663</v>
      </c>
      <c r="B152" s="1" t="s">
        <v>352</v>
      </c>
      <c r="C152">
        <v>0.97714285714285698</v>
      </c>
      <c r="D152">
        <v>96.624150634465806</v>
      </c>
      <c r="E152">
        <v>81.223823168235697</v>
      </c>
      <c r="F152">
        <v>2.9983334950343701</v>
      </c>
      <c r="G152" s="6">
        <f>Table3[[#This Row],[Best Individual mean accuracy]]-Table3[[#This Row],[Benchmark mean accuracy]]</f>
        <v>-15.40032746623011</v>
      </c>
      <c r="H152" t="str">
        <f>IF(AND(Table3[[#This Row],[F value]]&lt;4.74,Table3[[#This Row],[Best Individual mean accuracy]]&gt;Table3[[#This Row],[Benchmark mean accuracy]]),"Yes","No")</f>
        <v>No</v>
      </c>
    </row>
    <row r="153" spans="1:8" x14ac:dyDescent="0.55000000000000004">
      <c r="A153">
        <v>663</v>
      </c>
      <c r="B153" s="1" t="s">
        <v>490</v>
      </c>
      <c r="C153">
        <v>0.97714285714285698</v>
      </c>
      <c r="D153">
        <v>96.767335243553006</v>
      </c>
      <c r="E153">
        <v>81.374703233728994</v>
      </c>
      <c r="F153">
        <v>3.9588711958187699</v>
      </c>
      <c r="G153" s="6">
        <f>Table3[[#This Row],[Best Individual mean accuracy]]-Table3[[#This Row],[Benchmark mean accuracy]]</f>
        <v>-15.392632009824013</v>
      </c>
      <c r="H153" t="str">
        <f>IF(AND(Table3[[#This Row],[F value]]&lt;4.74,Table3[[#This Row],[Best Individual mean accuracy]]&gt;Table3[[#This Row],[Benchmark mean accuracy]]),"Yes","No")</f>
        <v>No</v>
      </c>
    </row>
    <row r="154" spans="1:8" x14ac:dyDescent="0.55000000000000004">
      <c r="A154">
        <v>663</v>
      </c>
      <c r="B154" s="1" t="s">
        <v>560</v>
      </c>
      <c r="C154">
        <v>0.97714285714285698</v>
      </c>
      <c r="D154">
        <v>96.594596807204198</v>
      </c>
      <c r="E154">
        <v>81.228489562013905</v>
      </c>
      <c r="F154">
        <v>2.6948658649419199</v>
      </c>
      <c r="G154" s="6">
        <f>Table3[[#This Row],[Best Individual mean accuracy]]-Table3[[#This Row],[Benchmark mean accuracy]]</f>
        <v>-15.366107245190292</v>
      </c>
      <c r="H154" t="str">
        <f>IF(AND(Table3[[#This Row],[F value]]&lt;4.74,Table3[[#This Row],[Best Individual mean accuracy]]&gt;Table3[[#This Row],[Benchmark mean accuracy]]),"Yes","No")</f>
        <v>No</v>
      </c>
    </row>
    <row r="155" spans="1:8" x14ac:dyDescent="0.55000000000000004">
      <c r="A155">
        <v>663</v>
      </c>
      <c r="B155" s="1" t="s">
        <v>359</v>
      </c>
      <c r="C155">
        <v>0.97714285714285698</v>
      </c>
      <c r="D155">
        <v>96.739336880884096</v>
      </c>
      <c r="E155">
        <v>81.408759721653695</v>
      </c>
      <c r="F155">
        <v>2.05427409653747</v>
      </c>
      <c r="G155" s="6">
        <f>Table3[[#This Row],[Best Individual mean accuracy]]-Table3[[#This Row],[Benchmark mean accuracy]]</f>
        <v>-15.330577159230401</v>
      </c>
      <c r="H155" t="str">
        <f>IF(AND(Table3[[#This Row],[F value]]&lt;4.74,Table3[[#This Row],[Best Individual mean accuracy]]&gt;Table3[[#This Row],[Benchmark mean accuracy]]),"Yes","No")</f>
        <v>No</v>
      </c>
    </row>
    <row r="156" spans="1:8" x14ac:dyDescent="0.55000000000000004">
      <c r="A156">
        <v>663</v>
      </c>
      <c r="B156" s="1" t="s">
        <v>606</v>
      </c>
      <c r="C156">
        <v>0.97714285714285698</v>
      </c>
      <c r="D156">
        <v>96.853295128939806</v>
      </c>
      <c r="E156">
        <v>81.597707736389694</v>
      </c>
      <c r="F156">
        <v>2.8123881356153602</v>
      </c>
      <c r="G156" s="6">
        <f>Table3[[#This Row],[Best Individual mean accuracy]]-Table3[[#This Row],[Benchmark mean accuracy]]</f>
        <v>-15.255587392550112</v>
      </c>
      <c r="H156" s="5" t="str">
        <f>IF(AND(Table3[[#This Row],[F value]]&lt;4.74,Table3[[#This Row],[Best Individual mean accuracy]]&gt;Table3[[#This Row],[Benchmark mean accuracy]]),"Yes","No")</f>
        <v>No</v>
      </c>
    </row>
    <row r="157" spans="1:8" x14ac:dyDescent="0.55000000000000004">
      <c r="A157">
        <v>663</v>
      </c>
      <c r="B157" s="1" t="s">
        <v>589</v>
      </c>
      <c r="C157">
        <v>0.97714285714285698</v>
      </c>
      <c r="D157">
        <v>96.509537453950003</v>
      </c>
      <c r="E157">
        <v>81.263610315186199</v>
      </c>
      <c r="F157">
        <v>5.1262387280381203</v>
      </c>
      <c r="G157" s="6">
        <f>Table3[[#This Row],[Best Individual mean accuracy]]-Table3[[#This Row],[Benchmark mean accuracy]]</f>
        <v>-15.245927138763804</v>
      </c>
      <c r="H157" s="5" t="str">
        <f>IF(AND(Table3[[#This Row],[F value]]&lt;4.74,Table3[[#This Row],[Best Individual mean accuracy]]&gt;Table3[[#This Row],[Benchmark mean accuracy]]),"Yes","No")</f>
        <v>No</v>
      </c>
    </row>
    <row r="158" spans="1:8" x14ac:dyDescent="0.55000000000000004">
      <c r="A158">
        <v>663</v>
      </c>
      <c r="B158" s="1" t="s">
        <v>358</v>
      </c>
      <c r="C158">
        <v>0.97714285714285698</v>
      </c>
      <c r="D158">
        <v>96.852476463364695</v>
      </c>
      <c r="E158">
        <v>81.626115431846003</v>
      </c>
      <c r="F158">
        <v>6.3351310418589897</v>
      </c>
      <c r="G158" s="6">
        <f>Table3[[#This Row],[Best Individual mean accuracy]]-Table3[[#This Row],[Benchmark mean accuracy]]</f>
        <v>-15.226361031518692</v>
      </c>
      <c r="H158" t="str">
        <f>IF(AND(Table3[[#This Row],[F value]]&lt;4.74,Table3[[#This Row],[Best Individual mean accuracy]]&gt;Table3[[#This Row],[Benchmark mean accuracy]]),"Yes","No")</f>
        <v>No</v>
      </c>
    </row>
    <row r="159" spans="1:8" x14ac:dyDescent="0.55000000000000004">
      <c r="A159">
        <v>663</v>
      </c>
      <c r="B159" s="1" t="s">
        <v>481</v>
      </c>
      <c r="C159">
        <v>0.97714285714285698</v>
      </c>
      <c r="D159">
        <v>96.594924273434302</v>
      </c>
      <c r="E159">
        <v>81.4567335243553</v>
      </c>
      <c r="F159">
        <v>2.5034962172333501</v>
      </c>
      <c r="G159" s="6">
        <f>Table3[[#This Row],[Best Individual mean accuracy]]-Table3[[#This Row],[Benchmark mean accuracy]]</f>
        <v>-15.138190749079001</v>
      </c>
      <c r="H159" t="str">
        <f>IF(AND(Table3[[#This Row],[F value]]&lt;4.74,Table3[[#This Row],[Best Individual mean accuracy]]&gt;Table3[[#This Row],[Benchmark mean accuracy]]),"Yes","No")</f>
        <v>No</v>
      </c>
    </row>
    <row r="160" spans="1:8" x14ac:dyDescent="0.55000000000000004">
      <c r="A160">
        <v>663</v>
      </c>
      <c r="B160" s="1" t="s">
        <v>627</v>
      </c>
      <c r="C160">
        <v>0.97714285714285698</v>
      </c>
      <c r="D160">
        <v>96.194187474416694</v>
      </c>
      <c r="E160">
        <v>81.056569791240193</v>
      </c>
      <c r="F160">
        <v>2.4936000837358701</v>
      </c>
      <c r="G160" s="6">
        <f>Table3[[#This Row],[Best Individual mean accuracy]]-Table3[[#This Row],[Benchmark mean accuracy]]</f>
        <v>-15.137617683176501</v>
      </c>
      <c r="H160" s="5" t="str">
        <f>IF(AND(Table3[[#This Row],[F value]]&lt;4.74,Table3[[#This Row],[Best Individual mean accuracy]]&gt;Table3[[#This Row],[Benchmark mean accuracy]]),"Yes","No")</f>
        <v>No</v>
      </c>
    </row>
    <row r="161" spans="1:8" x14ac:dyDescent="0.55000000000000004">
      <c r="A161">
        <v>663</v>
      </c>
      <c r="B161" s="1" t="s">
        <v>628</v>
      </c>
      <c r="C161">
        <v>0.97714285714285698</v>
      </c>
      <c r="D161">
        <v>96.394678673761703</v>
      </c>
      <c r="E161">
        <v>81.259271387638094</v>
      </c>
      <c r="F161">
        <v>1.9449808509145601</v>
      </c>
      <c r="G161" s="6">
        <f>Table3[[#This Row],[Best Individual mean accuracy]]-Table3[[#This Row],[Benchmark mean accuracy]]</f>
        <v>-15.135407286123609</v>
      </c>
      <c r="H161" s="5" t="str">
        <f>IF(AND(Table3[[#This Row],[F value]]&lt;4.74,Table3[[#This Row],[Best Individual mean accuracy]]&gt;Table3[[#This Row],[Benchmark mean accuracy]]),"Yes","No")</f>
        <v>No</v>
      </c>
    </row>
    <row r="162" spans="1:8" x14ac:dyDescent="0.55000000000000004">
      <c r="A162">
        <v>663</v>
      </c>
      <c r="B162" s="1" t="s">
        <v>568</v>
      </c>
      <c r="C162">
        <v>0.97714285714285698</v>
      </c>
      <c r="D162">
        <v>96.852558329922203</v>
      </c>
      <c r="E162">
        <v>81.737617683176396</v>
      </c>
      <c r="F162">
        <v>2.3531892000961698</v>
      </c>
      <c r="G162" s="6">
        <f>Table3[[#This Row],[Best Individual mean accuracy]]-Table3[[#This Row],[Benchmark mean accuracy]]</f>
        <v>-15.114940646745808</v>
      </c>
      <c r="H162" t="str">
        <f>IF(AND(Table3[[#This Row],[F value]]&lt;4.74,Table3[[#This Row],[Best Individual mean accuracy]]&gt;Table3[[#This Row],[Benchmark mean accuracy]]),"Yes","No")</f>
        <v>No</v>
      </c>
    </row>
    <row r="163" spans="1:8" x14ac:dyDescent="0.55000000000000004">
      <c r="A163">
        <v>574</v>
      </c>
      <c r="B163" s="1" t="s">
        <v>325</v>
      </c>
      <c r="C163">
        <v>0.98285714285714199</v>
      </c>
      <c r="D163">
        <v>96.338190749079004</v>
      </c>
      <c r="E163">
        <v>81.265002046663895</v>
      </c>
      <c r="F163">
        <v>4.6069722684823198</v>
      </c>
      <c r="G163" s="6">
        <f>Table3[[#This Row],[Best Individual mean accuracy]]-Table3[[#This Row],[Benchmark mean accuracy]]</f>
        <v>-15.073188702415109</v>
      </c>
      <c r="H163" t="str">
        <f>IF(AND(Table3[[#This Row],[F value]]&lt;4.74,Table3[[#This Row],[Best Individual mean accuracy]]&gt;Table3[[#This Row],[Benchmark mean accuracy]]),"Yes","No")</f>
        <v>No</v>
      </c>
    </row>
    <row r="164" spans="1:8" x14ac:dyDescent="0.55000000000000004">
      <c r="A164">
        <v>663</v>
      </c>
      <c r="B164" s="1" t="s">
        <v>430</v>
      </c>
      <c r="C164">
        <v>0.97714285714285698</v>
      </c>
      <c r="D164">
        <v>96.652558329922201</v>
      </c>
      <c r="E164">
        <v>81.665656979123995</v>
      </c>
      <c r="F164">
        <v>2.4197707420260901</v>
      </c>
      <c r="G164" s="6">
        <f>Table3[[#This Row],[Best Individual mean accuracy]]-Table3[[#This Row],[Benchmark mean accuracy]]</f>
        <v>-14.986901350798206</v>
      </c>
      <c r="H164" t="str">
        <f>IF(AND(Table3[[#This Row],[F value]]&lt;4.74,Table3[[#This Row],[Best Individual mean accuracy]]&gt;Table3[[#This Row],[Benchmark mean accuracy]]),"Yes","No")</f>
        <v>No</v>
      </c>
    </row>
    <row r="165" spans="1:8" x14ac:dyDescent="0.55000000000000004">
      <c r="A165">
        <v>574</v>
      </c>
      <c r="B165" s="1" t="s">
        <v>338</v>
      </c>
      <c r="C165">
        <v>0.98285714285714199</v>
      </c>
      <c r="D165">
        <v>95.880311092918504</v>
      </c>
      <c r="E165">
        <v>80.924191567744501</v>
      </c>
      <c r="F165">
        <v>2.2135223318474502</v>
      </c>
      <c r="G165" s="6">
        <f>Table3[[#This Row],[Best Individual mean accuracy]]-Table3[[#This Row],[Benchmark mean accuracy]]</f>
        <v>-14.956119525174003</v>
      </c>
      <c r="H165" t="str">
        <f>IF(AND(Table3[[#This Row],[F value]]&lt;4.74,Table3[[#This Row],[Best Individual mean accuracy]]&gt;Table3[[#This Row],[Benchmark mean accuracy]]),"Yes","No")</f>
        <v>No</v>
      </c>
    </row>
    <row r="166" spans="1:8" x14ac:dyDescent="0.55000000000000004">
      <c r="A166">
        <v>891</v>
      </c>
      <c r="B166" s="1" t="s">
        <v>696</v>
      </c>
      <c r="C166">
        <v>0.97714285714285698</v>
      </c>
      <c r="D166">
        <v>96.680966025378595</v>
      </c>
      <c r="E166">
        <v>81.730904625460497</v>
      </c>
      <c r="F166">
        <v>1.6437178769766201</v>
      </c>
      <c r="G166" s="6">
        <f>Table3[[#This Row],[Best Individual mean accuracy]]-Table3[[#This Row],[Benchmark mean accuracy]]</f>
        <v>-14.950061399918098</v>
      </c>
      <c r="H166" s="5" t="str">
        <f>IF(AND(Table3[[#This Row],[F value]]&lt;4.74,Table3[[#This Row],[Best Individual mean accuracy]]&gt;Table3[[#This Row],[Benchmark mean accuracy]]),"Yes","No")</f>
        <v>No</v>
      </c>
    </row>
    <row r="167" spans="1:8" x14ac:dyDescent="0.55000000000000004">
      <c r="A167">
        <v>663</v>
      </c>
      <c r="B167" s="1" t="s">
        <v>507</v>
      </c>
      <c r="C167">
        <v>0.97714285714285698</v>
      </c>
      <c r="D167">
        <v>96.480802292263604</v>
      </c>
      <c r="E167">
        <v>81.539255014326599</v>
      </c>
      <c r="F167">
        <v>3.3746891911383998</v>
      </c>
      <c r="G167" s="6">
        <f>Table3[[#This Row],[Best Individual mean accuracy]]-Table3[[#This Row],[Benchmark mean accuracy]]</f>
        <v>-14.941547277937005</v>
      </c>
      <c r="H167" t="str">
        <f>IF(AND(Table3[[#This Row],[F value]]&lt;4.74,Table3[[#This Row],[Best Individual mean accuracy]]&gt;Table3[[#This Row],[Benchmark mean accuracy]]),"Yes","No")</f>
        <v>No</v>
      </c>
    </row>
    <row r="168" spans="1:8" x14ac:dyDescent="0.55000000000000004">
      <c r="A168">
        <v>891</v>
      </c>
      <c r="B168" s="1" t="s">
        <v>688</v>
      </c>
      <c r="C168">
        <v>0.97714285714285698</v>
      </c>
      <c r="D168">
        <v>96.623577568563206</v>
      </c>
      <c r="E168">
        <v>81.739336880884096</v>
      </c>
      <c r="F168">
        <v>2.09568588495268</v>
      </c>
      <c r="G168" s="6">
        <f>Table3[[#This Row],[Best Individual mean accuracy]]-Table3[[#This Row],[Benchmark mean accuracy]]</f>
        <v>-14.88424068767911</v>
      </c>
      <c r="H168" s="5" t="str">
        <f>IF(AND(Table3[[#This Row],[F value]]&lt;4.74,Table3[[#This Row],[Best Individual mean accuracy]]&gt;Table3[[#This Row],[Benchmark mean accuracy]]),"Yes","No")</f>
        <v>No</v>
      </c>
    </row>
    <row r="169" spans="1:8" x14ac:dyDescent="0.55000000000000004">
      <c r="A169">
        <v>663</v>
      </c>
      <c r="B169" s="1" t="s">
        <v>532</v>
      </c>
      <c r="C169">
        <v>0.97714285714285698</v>
      </c>
      <c r="D169">
        <v>96.909864920180098</v>
      </c>
      <c r="E169">
        <v>82.093655341792797</v>
      </c>
      <c r="F169">
        <v>1.9853768776849099</v>
      </c>
      <c r="G169" s="6">
        <f>Table3[[#This Row],[Best Individual mean accuracy]]-Table3[[#This Row],[Benchmark mean accuracy]]</f>
        <v>-14.816209578387301</v>
      </c>
      <c r="H169" t="str">
        <f>IF(AND(Table3[[#This Row],[F value]]&lt;4.74,Table3[[#This Row],[Best Individual mean accuracy]]&gt;Table3[[#This Row],[Benchmark mean accuracy]]),"Yes","No")</f>
        <v>No</v>
      </c>
    </row>
    <row r="170" spans="1:8" x14ac:dyDescent="0.55000000000000004">
      <c r="A170">
        <v>663</v>
      </c>
      <c r="B170" s="1" t="s">
        <v>630</v>
      </c>
      <c r="C170">
        <v>0.97714285714285698</v>
      </c>
      <c r="D170">
        <v>96.4232501023331</v>
      </c>
      <c r="E170">
        <v>81.623413835448204</v>
      </c>
      <c r="F170">
        <v>2.8881361735115298</v>
      </c>
      <c r="G170" s="6">
        <f>Table3[[#This Row],[Best Individual mean accuracy]]-Table3[[#This Row],[Benchmark mean accuracy]]</f>
        <v>-14.799836266884896</v>
      </c>
      <c r="H170" s="5" t="str">
        <f>IF(AND(Table3[[#This Row],[F value]]&lt;4.74,Table3[[#This Row],[Best Individual mean accuracy]]&gt;Table3[[#This Row],[Benchmark mean accuracy]]),"Yes","No")</f>
        <v>No</v>
      </c>
    </row>
    <row r="171" spans="1:8" x14ac:dyDescent="0.55000000000000004">
      <c r="A171">
        <v>663</v>
      </c>
      <c r="B171" s="1" t="s">
        <v>649</v>
      </c>
      <c r="C171">
        <v>0.97714285714285698</v>
      </c>
      <c r="D171">
        <v>96.566352844862806</v>
      </c>
      <c r="E171">
        <v>81.771837904216099</v>
      </c>
      <c r="F171">
        <v>2.6747969015293802</v>
      </c>
      <c r="G171" s="6">
        <f>Table3[[#This Row],[Best Individual mean accuracy]]-Table3[[#This Row],[Benchmark mean accuracy]]</f>
        <v>-14.794514940646707</v>
      </c>
      <c r="H171" s="5" t="str">
        <f>IF(AND(Table3[[#This Row],[F value]]&lt;4.74,Table3[[#This Row],[Best Individual mean accuracy]]&gt;Table3[[#This Row],[Benchmark mean accuracy]]),"Yes","No")</f>
        <v>No</v>
      </c>
    </row>
    <row r="172" spans="1:8" x14ac:dyDescent="0.55000000000000004">
      <c r="A172">
        <v>663</v>
      </c>
      <c r="B172" s="1" t="s">
        <v>423</v>
      </c>
      <c r="C172">
        <v>0.97714285714285698</v>
      </c>
      <c r="D172">
        <v>96.738272615636504</v>
      </c>
      <c r="E172">
        <v>81.949242734343002</v>
      </c>
      <c r="F172">
        <v>15.918559785093199</v>
      </c>
      <c r="G172" s="6">
        <f>Table3[[#This Row],[Best Individual mean accuracy]]-Table3[[#This Row],[Benchmark mean accuracy]]</f>
        <v>-14.789029881293501</v>
      </c>
      <c r="H172" t="str">
        <f>IF(AND(Table3[[#This Row],[F value]]&lt;4.74,Table3[[#This Row],[Best Individual mean accuracy]]&gt;Table3[[#This Row],[Benchmark mean accuracy]]),"Yes","No")</f>
        <v>No</v>
      </c>
    </row>
    <row r="173" spans="1:8" x14ac:dyDescent="0.55000000000000004">
      <c r="A173">
        <v>663</v>
      </c>
      <c r="B173" s="1" t="s">
        <v>405</v>
      </c>
      <c r="C173">
        <v>0.97714285714285698</v>
      </c>
      <c r="D173">
        <v>96.966598444535407</v>
      </c>
      <c r="E173">
        <v>82.198853868194803</v>
      </c>
      <c r="F173">
        <v>3.9097987547402901</v>
      </c>
      <c r="G173" s="6">
        <f>Table3[[#This Row],[Best Individual mean accuracy]]-Table3[[#This Row],[Benchmark mean accuracy]]</f>
        <v>-14.767744576340604</v>
      </c>
      <c r="H173" t="str">
        <f>IF(AND(Table3[[#This Row],[F value]]&lt;4.74,Table3[[#This Row],[Best Individual mean accuracy]]&gt;Table3[[#This Row],[Benchmark mean accuracy]]),"Yes","No")</f>
        <v>No</v>
      </c>
    </row>
    <row r="174" spans="1:8" x14ac:dyDescent="0.55000000000000004">
      <c r="A174">
        <v>663</v>
      </c>
      <c r="B174" s="1" t="s">
        <v>435</v>
      </c>
      <c r="C174">
        <v>0.97714285714285698</v>
      </c>
      <c r="D174">
        <v>96.394269340974205</v>
      </c>
      <c r="E174">
        <v>81.633483422022096</v>
      </c>
      <c r="F174">
        <v>2.8031391427874501</v>
      </c>
      <c r="G174" s="6">
        <f>Table3[[#This Row],[Best Individual mean accuracy]]-Table3[[#This Row],[Benchmark mean accuracy]]</f>
        <v>-14.760785918952109</v>
      </c>
      <c r="H174" t="str">
        <f>IF(AND(Table3[[#This Row],[F value]]&lt;4.74,Table3[[#This Row],[Best Individual mean accuracy]]&gt;Table3[[#This Row],[Benchmark mean accuracy]]),"Yes","No")</f>
        <v>No</v>
      </c>
    </row>
    <row r="175" spans="1:8" x14ac:dyDescent="0.55000000000000004">
      <c r="A175">
        <v>663</v>
      </c>
      <c r="B175" s="1" t="s">
        <v>443</v>
      </c>
      <c r="C175">
        <v>0.97714285714285698</v>
      </c>
      <c r="D175">
        <v>96.3089643880474</v>
      </c>
      <c r="E175">
        <v>81.553663528448595</v>
      </c>
      <c r="F175">
        <v>2.2879221907018401</v>
      </c>
      <c r="G175" s="6">
        <f>Table3[[#This Row],[Best Individual mean accuracy]]-Table3[[#This Row],[Benchmark mean accuracy]]</f>
        <v>-14.755300859598805</v>
      </c>
      <c r="H175" t="str">
        <f>IF(AND(Table3[[#This Row],[F value]]&lt;4.74,Table3[[#This Row],[Best Individual mean accuracy]]&gt;Table3[[#This Row],[Benchmark mean accuracy]]),"Yes","No")</f>
        <v>No</v>
      </c>
    </row>
    <row r="176" spans="1:8" x14ac:dyDescent="0.55000000000000004">
      <c r="A176">
        <v>663</v>
      </c>
      <c r="B176" s="1" t="s">
        <v>530</v>
      </c>
      <c r="C176">
        <v>0.97714285714285698</v>
      </c>
      <c r="D176">
        <v>96.738436348751506</v>
      </c>
      <c r="E176">
        <v>82.026770364306103</v>
      </c>
      <c r="F176">
        <v>2.5562645853052999</v>
      </c>
      <c r="G176" s="6">
        <f>Table3[[#This Row],[Best Individual mean accuracy]]-Table3[[#This Row],[Benchmark mean accuracy]]</f>
        <v>-14.711665984445403</v>
      </c>
      <c r="H176" t="str">
        <f>IF(AND(Table3[[#This Row],[F value]]&lt;4.74,Table3[[#This Row],[Best Individual mean accuracy]]&gt;Table3[[#This Row],[Benchmark mean accuracy]]),"Yes","No")</f>
        <v>No</v>
      </c>
    </row>
    <row r="177" spans="1:8" x14ac:dyDescent="0.55000000000000004">
      <c r="A177">
        <v>663</v>
      </c>
      <c r="B177" s="1" t="s">
        <v>657</v>
      </c>
      <c r="C177">
        <v>0.97714285714285698</v>
      </c>
      <c r="D177">
        <v>96.509128121162504</v>
      </c>
      <c r="E177">
        <v>81.838231682357701</v>
      </c>
      <c r="F177">
        <v>1.3168594336772399</v>
      </c>
      <c r="G177" s="6">
        <f>Table3[[#This Row],[Best Individual mean accuracy]]-Table3[[#This Row],[Benchmark mean accuracy]]</f>
        <v>-14.670896438804803</v>
      </c>
      <c r="H177" s="5" t="str">
        <f>IF(AND(Table3[[#This Row],[F value]]&lt;4.74,Table3[[#This Row],[Best Individual mean accuracy]]&gt;Table3[[#This Row],[Benchmark mean accuracy]]),"Yes","No")</f>
        <v>No</v>
      </c>
    </row>
    <row r="178" spans="1:8" x14ac:dyDescent="0.55000000000000004">
      <c r="A178">
        <v>663</v>
      </c>
      <c r="B178" s="1" t="s">
        <v>468</v>
      </c>
      <c r="C178">
        <v>0.97714285714285698</v>
      </c>
      <c r="D178">
        <v>96.881047891936106</v>
      </c>
      <c r="E178">
        <v>82.226115431846097</v>
      </c>
      <c r="F178">
        <v>1.64208210814182</v>
      </c>
      <c r="G178" s="6">
        <f>Table3[[#This Row],[Best Individual mean accuracy]]-Table3[[#This Row],[Benchmark mean accuracy]]</f>
        <v>-14.654932460090009</v>
      </c>
      <c r="H178" t="str">
        <f>IF(AND(Table3[[#This Row],[F value]]&lt;4.74,Table3[[#This Row],[Best Individual mean accuracy]]&gt;Table3[[#This Row],[Benchmark mean accuracy]]),"Yes","No")</f>
        <v>No</v>
      </c>
    </row>
    <row r="179" spans="1:8" x14ac:dyDescent="0.55000000000000004">
      <c r="A179">
        <v>663</v>
      </c>
      <c r="B179" s="1" t="s">
        <v>601</v>
      </c>
      <c r="C179">
        <v>0.97714285714285698</v>
      </c>
      <c r="D179">
        <v>96.738518215309</v>
      </c>
      <c r="E179">
        <v>82.084158821121505</v>
      </c>
      <c r="F179">
        <v>2.5518279005356099</v>
      </c>
      <c r="G179" s="6">
        <f>Table3[[#This Row],[Best Individual mean accuracy]]-Table3[[#This Row],[Benchmark mean accuracy]]</f>
        <v>-14.654359394187495</v>
      </c>
      <c r="H179" s="5" t="str">
        <f>IF(AND(Table3[[#This Row],[F value]]&lt;4.74,Table3[[#This Row],[Best Individual mean accuracy]]&gt;Table3[[#This Row],[Benchmark mean accuracy]]),"Yes","No")</f>
        <v>No</v>
      </c>
    </row>
    <row r="180" spans="1:8" x14ac:dyDescent="0.55000000000000004">
      <c r="A180">
        <v>663</v>
      </c>
      <c r="B180" s="1" t="s">
        <v>353</v>
      </c>
      <c r="C180">
        <v>0.97714285714285698</v>
      </c>
      <c r="D180">
        <v>96.709864920180095</v>
      </c>
      <c r="E180">
        <v>82.056651657797701</v>
      </c>
      <c r="F180">
        <v>1.68935677864516</v>
      </c>
      <c r="G180" s="6">
        <f>Table3[[#This Row],[Best Individual mean accuracy]]-Table3[[#This Row],[Benchmark mean accuracy]]</f>
        <v>-14.653213262382394</v>
      </c>
      <c r="H180" t="str">
        <f>IF(AND(Table3[[#This Row],[F value]]&lt;4.74,Table3[[#This Row],[Best Individual mean accuracy]]&gt;Table3[[#This Row],[Benchmark mean accuracy]]),"Yes","No")</f>
        <v>No</v>
      </c>
    </row>
    <row r="181" spans="1:8" x14ac:dyDescent="0.55000000000000004">
      <c r="A181">
        <v>663</v>
      </c>
      <c r="B181" s="1" t="s">
        <v>505</v>
      </c>
      <c r="C181">
        <v>0.97714285714285698</v>
      </c>
      <c r="D181">
        <v>97.110192386410105</v>
      </c>
      <c r="E181">
        <v>82.458452722063001</v>
      </c>
      <c r="F181">
        <v>2.8791705856682102</v>
      </c>
      <c r="G181" s="6">
        <f>Table3[[#This Row],[Best Individual mean accuracy]]-Table3[[#This Row],[Benchmark mean accuracy]]</f>
        <v>-14.651739664347105</v>
      </c>
      <c r="H181" t="str">
        <f>IF(AND(Table3[[#This Row],[F value]]&lt;4.74,Table3[[#This Row],[Best Individual mean accuracy]]&gt;Table3[[#This Row],[Benchmark mean accuracy]]),"Yes","No")</f>
        <v>No</v>
      </c>
    </row>
    <row r="182" spans="1:8" x14ac:dyDescent="0.55000000000000004">
      <c r="A182">
        <v>663</v>
      </c>
      <c r="B182" s="1" t="s">
        <v>355</v>
      </c>
      <c r="C182">
        <v>0.97714285714285698</v>
      </c>
      <c r="D182">
        <v>96.624150634465806</v>
      </c>
      <c r="E182">
        <v>81.983135489152602</v>
      </c>
      <c r="F182">
        <v>2.83890696658275</v>
      </c>
      <c r="G182" s="6">
        <f>Table3[[#This Row],[Best Individual mean accuracy]]-Table3[[#This Row],[Benchmark mean accuracy]]</f>
        <v>-14.641015145313204</v>
      </c>
      <c r="H182" t="str">
        <f>IF(AND(Table3[[#This Row],[F value]]&lt;4.74,Table3[[#This Row],[Best Individual mean accuracy]]&gt;Table3[[#This Row],[Benchmark mean accuracy]]),"Yes","No")</f>
        <v>No</v>
      </c>
    </row>
    <row r="183" spans="1:8" x14ac:dyDescent="0.55000000000000004">
      <c r="A183">
        <v>663</v>
      </c>
      <c r="B183" s="1" t="s">
        <v>384</v>
      </c>
      <c r="C183">
        <v>0.97714285714285698</v>
      </c>
      <c r="D183">
        <v>96.738681948424002</v>
      </c>
      <c r="E183">
        <v>82.116496111338506</v>
      </c>
      <c r="F183">
        <v>1.6836459367346801</v>
      </c>
      <c r="G183" s="6">
        <f>Table3[[#This Row],[Best Individual mean accuracy]]-Table3[[#This Row],[Benchmark mean accuracy]]</f>
        <v>-14.622185837085496</v>
      </c>
      <c r="H183" t="str">
        <f>IF(AND(Table3[[#This Row],[F value]]&lt;4.74,Table3[[#This Row],[Best Individual mean accuracy]]&gt;Table3[[#This Row],[Benchmark mean accuracy]]),"Yes","No")</f>
        <v>No</v>
      </c>
    </row>
    <row r="184" spans="1:8" x14ac:dyDescent="0.55000000000000004">
      <c r="A184">
        <v>663</v>
      </c>
      <c r="B184" s="1" t="s">
        <v>501</v>
      </c>
      <c r="C184">
        <v>0.97714285714285698</v>
      </c>
      <c r="D184">
        <v>96.651985264019601</v>
      </c>
      <c r="E184">
        <v>82.030126893164095</v>
      </c>
      <c r="F184">
        <v>2.8769269691364499</v>
      </c>
      <c r="G184" s="6">
        <f>Table3[[#This Row],[Best Individual mean accuracy]]-Table3[[#This Row],[Benchmark mean accuracy]]</f>
        <v>-14.621858370855506</v>
      </c>
      <c r="H184" t="str">
        <f>IF(AND(Table3[[#This Row],[F value]]&lt;4.74,Table3[[#This Row],[Best Individual mean accuracy]]&gt;Table3[[#This Row],[Benchmark mean accuracy]]),"Yes","No")</f>
        <v>No</v>
      </c>
    </row>
    <row r="185" spans="1:8" x14ac:dyDescent="0.55000000000000004">
      <c r="A185">
        <v>663</v>
      </c>
      <c r="B185" s="1" t="s">
        <v>522</v>
      </c>
      <c r="C185">
        <v>0.97714285714285698</v>
      </c>
      <c r="D185">
        <v>96.5664347114203</v>
      </c>
      <c r="E185">
        <v>81.948915268112899</v>
      </c>
      <c r="F185">
        <v>2.4208184870640101</v>
      </c>
      <c r="G185" s="6">
        <f>Table3[[#This Row],[Best Individual mean accuracy]]-Table3[[#This Row],[Benchmark mean accuracy]]</f>
        <v>-14.617519443307401</v>
      </c>
      <c r="H185" t="str">
        <f>IF(AND(Table3[[#This Row],[F value]]&lt;4.74,Table3[[#This Row],[Best Individual mean accuracy]]&gt;Table3[[#This Row],[Benchmark mean accuracy]]),"Yes","No")</f>
        <v>No</v>
      </c>
    </row>
    <row r="186" spans="1:8" x14ac:dyDescent="0.55000000000000004">
      <c r="A186">
        <v>663</v>
      </c>
      <c r="B186" s="1" t="s">
        <v>658</v>
      </c>
      <c r="C186">
        <v>0.97714285714285698</v>
      </c>
      <c r="D186">
        <v>96.767007777322902</v>
      </c>
      <c r="E186">
        <v>82.176422431436706</v>
      </c>
      <c r="F186">
        <v>8.0175310665382593</v>
      </c>
      <c r="G186" s="6">
        <f>Table3[[#This Row],[Best Individual mean accuracy]]-Table3[[#This Row],[Benchmark mean accuracy]]</f>
        <v>-14.590585345886197</v>
      </c>
      <c r="H186" s="5" t="str">
        <f>IF(AND(Table3[[#This Row],[F value]]&lt;4.74,Table3[[#This Row],[Best Individual mean accuracy]]&gt;Table3[[#This Row],[Benchmark mean accuracy]]),"Yes","No")</f>
        <v>No</v>
      </c>
    </row>
    <row r="187" spans="1:8" x14ac:dyDescent="0.55000000000000004">
      <c r="A187">
        <v>663</v>
      </c>
      <c r="B187" s="1" t="s">
        <v>604</v>
      </c>
      <c r="C187">
        <v>0.97714285714285698</v>
      </c>
      <c r="D187">
        <v>96.480638559148503</v>
      </c>
      <c r="E187">
        <v>81.891690544412597</v>
      </c>
      <c r="F187">
        <v>1.89639368612124</v>
      </c>
      <c r="G187" s="6">
        <f>Table3[[#This Row],[Best Individual mean accuracy]]-Table3[[#This Row],[Benchmark mean accuracy]]</f>
        <v>-14.588948014735905</v>
      </c>
      <c r="H187" s="5" t="str">
        <f>IF(AND(Table3[[#This Row],[F value]]&lt;4.74,Table3[[#This Row],[Best Individual mean accuracy]]&gt;Table3[[#This Row],[Benchmark mean accuracy]]),"Yes","No")</f>
        <v>No</v>
      </c>
    </row>
    <row r="188" spans="1:8" x14ac:dyDescent="0.55000000000000004">
      <c r="A188">
        <v>663</v>
      </c>
      <c r="B188" s="1" t="s">
        <v>567</v>
      </c>
      <c r="C188">
        <v>0.97714285714285698</v>
      </c>
      <c r="D188">
        <v>96.794924273434304</v>
      </c>
      <c r="E188">
        <v>82.235366352844807</v>
      </c>
      <c r="F188">
        <v>1.5160141618235601</v>
      </c>
      <c r="G188" s="6">
        <f>Table3[[#This Row],[Best Individual mean accuracy]]-Table3[[#This Row],[Benchmark mean accuracy]]</f>
        <v>-14.559557920589498</v>
      </c>
      <c r="H188" t="str">
        <f>IF(AND(Table3[[#This Row],[F value]]&lt;4.74,Table3[[#This Row],[Best Individual mean accuracy]]&gt;Table3[[#This Row],[Benchmark mean accuracy]]),"Yes","No")</f>
        <v>No</v>
      </c>
    </row>
    <row r="189" spans="1:8" x14ac:dyDescent="0.55000000000000004">
      <c r="A189">
        <v>663</v>
      </c>
      <c r="B189" s="1" t="s">
        <v>487</v>
      </c>
      <c r="C189">
        <v>0.97714285714285698</v>
      </c>
      <c r="D189">
        <v>96.737699549733904</v>
      </c>
      <c r="E189">
        <v>82.178550961932004</v>
      </c>
      <c r="F189">
        <v>1.7739366733864299</v>
      </c>
      <c r="G189" s="6">
        <f>Table3[[#This Row],[Best Individual mean accuracy]]-Table3[[#This Row],[Benchmark mean accuracy]]</f>
        <v>-14.5591485878019</v>
      </c>
      <c r="H189" t="str">
        <f>IF(AND(Table3[[#This Row],[F value]]&lt;4.74,Table3[[#This Row],[Best Individual mean accuracy]]&gt;Table3[[#This Row],[Benchmark mean accuracy]]),"Yes","No")</f>
        <v>No</v>
      </c>
    </row>
    <row r="190" spans="1:8" x14ac:dyDescent="0.55000000000000004">
      <c r="A190">
        <v>663</v>
      </c>
      <c r="B190" s="1" t="s">
        <v>452</v>
      </c>
      <c r="C190">
        <v>0.97714285714285698</v>
      </c>
      <c r="D190">
        <v>96.7096193205075</v>
      </c>
      <c r="E190">
        <v>82.170855505525907</v>
      </c>
      <c r="F190">
        <v>3.3222876949020401</v>
      </c>
      <c r="G190" s="6">
        <f>Table3[[#This Row],[Best Individual mean accuracy]]-Table3[[#This Row],[Benchmark mean accuracy]]</f>
        <v>-14.538763814981593</v>
      </c>
      <c r="H190" t="str">
        <f>IF(AND(Table3[[#This Row],[F value]]&lt;4.74,Table3[[#This Row],[Best Individual mean accuracy]]&gt;Table3[[#This Row],[Benchmark mean accuracy]]),"Yes","No")</f>
        <v>No</v>
      </c>
    </row>
    <row r="191" spans="1:8" x14ac:dyDescent="0.55000000000000004">
      <c r="A191">
        <v>663</v>
      </c>
      <c r="B191" s="1" t="s">
        <v>574</v>
      </c>
      <c r="C191">
        <v>0.97714285714285698</v>
      </c>
      <c r="D191">
        <v>96.537699549733901</v>
      </c>
      <c r="E191">
        <v>81.999590667212402</v>
      </c>
      <c r="F191">
        <v>3.6172480569068099</v>
      </c>
      <c r="G191" s="6">
        <f>Table3[[#This Row],[Best Individual mean accuracy]]-Table3[[#This Row],[Benchmark mean accuracy]]</f>
        <v>-14.538108882521499</v>
      </c>
      <c r="H191" t="str">
        <f>IF(AND(Table3[[#This Row],[F value]]&lt;4.74,Table3[[#This Row],[Best Individual mean accuracy]]&gt;Table3[[#This Row],[Benchmark mean accuracy]]),"Yes","No")</f>
        <v>No</v>
      </c>
    </row>
    <row r="192" spans="1:8" x14ac:dyDescent="0.55000000000000004">
      <c r="A192">
        <v>663</v>
      </c>
      <c r="B192" s="1" t="s">
        <v>521</v>
      </c>
      <c r="C192">
        <v>0.97714285714285698</v>
      </c>
      <c r="D192">
        <v>96.480147359803496</v>
      </c>
      <c r="E192">
        <v>81.965779778960297</v>
      </c>
      <c r="F192">
        <v>1.9493010604674299</v>
      </c>
      <c r="G192" s="6">
        <f>Table3[[#This Row],[Best Individual mean accuracy]]-Table3[[#This Row],[Benchmark mean accuracy]]</f>
        <v>-14.514367580843199</v>
      </c>
      <c r="H192" t="str">
        <f>IF(AND(Table3[[#This Row],[F value]]&lt;4.74,Table3[[#This Row],[Best Individual mean accuracy]]&gt;Table3[[#This Row],[Benchmark mean accuracy]]),"Yes","No")</f>
        <v>No</v>
      </c>
    </row>
    <row r="193" spans="1:8" x14ac:dyDescent="0.55000000000000004">
      <c r="A193">
        <v>663</v>
      </c>
      <c r="B193" s="1" t="s">
        <v>636</v>
      </c>
      <c r="C193">
        <v>0.97714285714285698</v>
      </c>
      <c r="D193">
        <v>96.910356119525105</v>
      </c>
      <c r="E193">
        <v>82.397871469504693</v>
      </c>
      <c r="F193">
        <v>1.5999466519066201</v>
      </c>
      <c r="G193" s="6">
        <f>Table3[[#This Row],[Best Individual mean accuracy]]-Table3[[#This Row],[Benchmark mean accuracy]]</f>
        <v>-14.512484650020411</v>
      </c>
      <c r="H193" s="5" t="str">
        <f>IF(AND(Table3[[#This Row],[F value]]&lt;4.74,Table3[[#This Row],[Best Individual mean accuracy]]&gt;Table3[[#This Row],[Benchmark mean accuracy]]),"Yes","No")</f>
        <v>No</v>
      </c>
    </row>
    <row r="194" spans="1:8" x14ac:dyDescent="0.55000000000000004">
      <c r="A194">
        <v>663</v>
      </c>
      <c r="B194" s="1" t="s">
        <v>669</v>
      </c>
      <c r="C194">
        <v>0.97714285714285698</v>
      </c>
      <c r="D194">
        <v>96.766762177650406</v>
      </c>
      <c r="E194">
        <v>82.266230045026603</v>
      </c>
      <c r="F194">
        <v>4.0876810382202704</v>
      </c>
      <c r="G194" s="6">
        <f>Table3[[#This Row],[Best Individual mean accuracy]]-Table3[[#This Row],[Benchmark mean accuracy]]</f>
        <v>-14.500532132623803</v>
      </c>
      <c r="H194" s="5" t="str">
        <f>IF(AND(Table3[[#This Row],[F value]]&lt;4.74,Table3[[#This Row],[Best Individual mean accuracy]]&gt;Table3[[#This Row],[Benchmark mean accuracy]]),"Yes","No")</f>
        <v>No</v>
      </c>
    </row>
    <row r="195" spans="1:8" x14ac:dyDescent="0.55000000000000004">
      <c r="A195">
        <v>891</v>
      </c>
      <c r="B195" s="1" t="s">
        <v>678</v>
      </c>
      <c r="C195">
        <v>0.97714285714285698</v>
      </c>
      <c r="D195">
        <v>96.509046254604996</v>
      </c>
      <c r="E195">
        <v>82.010888252148902</v>
      </c>
      <c r="F195">
        <v>2.2699922280215099</v>
      </c>
      <c r="G195" s="6">
        <f>Table3[[#This Row],[Best Individual mean accuracy]]-Table3[[#This Row],[Benchmark mean accuracy]]</f>
        <v>-14.498158002456094</v>
      </c>
      <c r="H195" s="5" t="str">
        <f>IF(AND(Table3[[#This Row],[F value]]&lt;4.74,Table3[[#This Row],[Best Individual mean accuracy]]&gt;Table3[[#This Row],[Benchmark mean accuracy]]),"Yes","No")</f>
        <v>No</v>
      </c>
    </row>
    <row r="196" spans="1:8" x14ac:dyDescent="0.55000000000000004">
      <c r="A196">
        <v>663</v>
      </c>
      <c r="B196" s="1" t="s">
        <v>514</v>
      </c>
      <c r="C196">
        <v>0.97714285714285698</v>
      </c>
      <c r="D196">
        <v>96.709946786737603</v>
      </c>
      <c r="E196">
        <v>82.258207122390502</v>
      </c>
      <c r="F196">
        <v>1.6655917512551599</v>
      </c>
      <c r="G196" s="6">
        <f>Table3[[#This Row],[Best Individual mean accuracy]]-Table3[[#This Row],[Benchmark mean accuracy]]</f>
        <v>-14.451739664347102</v>
      </c>
      <c r="H196" t="str">
        <f>IF(AND(Table3[[#This Row],[F value]]&lt;4.74,Table3[[#This Row],[Best Individual mean accuracy]]&gt;Table3[[#This Row],[Benchmark mean accuracy]]),"Yes","No")</f>
        <v>No</v>
      </c>
    </row>
    <row r="197" spans="1:8" x14ac:dyDescent="0.55000000000000004">
      <c r="A197">
        <v>663</v>
      </c>
      <c r="B197" s="1" t="s">
        <v>414</v>
      </c>
      <c r="C197">
        <v>0.97714285714285698</v>
      </c>
      <c r="D197">
        <v>96.767007777322902</v>
      </c>
      <c r="E197">
        <v>82.338272615636498</v>
      </c>
      <c r="F197">
        <v>2.1924818479581099</v>
      </c>
      <c r="G197" s="6">
        <f>Table3[[#This Row],[Best Individual mean accuracy]]-Table3[[#This Row],[Benchmark mean accuracy]]</f>
        <v>-14.428735161686404</v>
      </c>
      <c r="H197" t="str">
        <f>IF(AND(Table3[[#This Row],[F value]]&lt;4.74,Table3[[#This Row],[Best Individual mean accuracy]]&gt;Table3[[#This Row],[Benchmark mean accuracy]]),"Yes","No")</f>
        <v>No</v>
      </c>
    </row>
    <row r="198" spans="1:8" x14ac:dyDescent="0.55000000000000004">
      <c r="A198">
        <v>663</v>
      </c>
      <c r="B198" s="1" t="s">
        <v>465</v>
      </c>
      <c r="C198">
        <v>0.97714285714285698</v>
      </c>
      <c r="D198">
        <v>96.538027015963905</v>
      </c>
      <c r="E198">
        <v>82.147687269750307</v>
      </c>
      <c r="F198">
        <v>2.6971417263077502</v>
      </c>
      <c r="G198" s="6">
        <f>Table3[[#This Row],[Best Individual mean accuracy]]-Table3[[#This Row],[Benchmark mean accuracy]]</f>
        <v>-14.390339746213598</v>
      </c>
      <c r="H198" t="str">
        <f>IF(AND(Table3[[#This Row],[F value]]&lt;4.74,Table3[[#This Row],[Best Individual mean accuracy]]&gt;Table3[[#This Row],[Benchmark mean accuracy]]),"Yes","No")</f>
        <v>No</v>
      </c>
    </row>
    <row r="199" spans="1:8" x14ac:dyDescent="0.55000000000000004">
      <c r="A199">
        <v>574</v>
      </c>
      <c r="B199" s="1" t="s">
        <v>332</v>
      </c>
      <c r="C199">
        <v>0.98285714285714199</v>
      </c>
      <c r="D199">
        <v>96.252148997134597</v>
      </c>
      <c r="E199">
        <v>81.8822758902988</v>
      </c>
      <c r="F199">
        <v>4.2310357866131998</v>
      </c>
      <c r="G199" s="6">
        <f>Table3[[#This Row],[Best Individual mean accuracy]]-Table3[[#This Row],[Benchmark mean accuracy]]</f>
        <v>-14.369873106835797</v>
      </c>
      <c r="H199" t="str">
        <f>IF(AND(Table3[[#This Row],[F value]]&lt;4.74,Table3[[#This Row],[Best Individual mean accuracy]]&gt;Table3[[#This Row],[Benchmark mean accuracy]]),"Yes","No")</f>
        <v>No</v>
      </c>
    </row>
    <row r="200" spans="1:8" x14ac:dyDescent="0.55000000000000004">
      <c r="A200">
        <v>663</v>
      </c>
      <c r="B200" s="1" t="s">
        <v>536</v>
      </c>
      <c r="C200">
        <v>0.97714285714285698</v>
      </c>
      <c r="D200">
        <v>96.538027015963905</v>
      </c>
      <c r="E200">
        <v>82.175358166189099</v>
      </c>
      <c r="F200">
        <v>1.5277021145940599</v>
      </c>
      <c r="G200" s="6">
        <f>Table3[[#This Row],[Best Individual mean accuracy]]-Table3[[#This Row],[Benchmark mean accuracy]]</f>
        <v>-14.362668849774806</v>
      </c>
      <c r="H200" t="str">
        <f>IF(AND(Table3[[#This Row],[F value]]&lt;4.74,Table3[[#This Row],[Best Individual mean accuracy]]&gt;Table3[[#This Row],[Benchmark mean accuracy]]),"Yes","No")</f>
        <v>No</v>
      </c>
    </row>
    <row r="201" spans="1:8" x14ac:dyDescent="0.55000000000000004">
      <c r="A201">
        <v>663</v>
      </c>
      <c r="B201" s="1" t="s">
        <v>549</v>
      </c>
      <c r="C201">
        <v>0.97714285714285698</v>
      </c>
      <c r="D201">
        <v>97.0526401964797</v>
      </c>
      <c r="E201">
        <v>82.709537453950006</v>
      </c>
      <c r="F201">
        <v>1.74139717077002</v>
      </c>
      <c r="G201" s="6">
        <f>Table3[[#This Row],[Best Individual mean accuracy]]-Table3[[#This Row],[Benchmark mean accuracy]]</f>
        <v>-14.343102742529695</v>
      </c>
      <c r="H201" t="str">
        <f>IF(AND(Table3[[#This Row],[F value]]&lt;4.74,Table3[[#This Row],[Best Individual mean accuracy]]&gt;Table3[[#This Row],[Benchmark mean accuracy]]),"Yes","No")</f>
        <v>No</v>
      </c>
    </row>
    <row r="202" spans="1:8" x14ac:dyDescent="0.55000000000000004">
      <c r="A202">
        <v>663</v>
      </c>
      <c r="B202" s="1" t="s">
        <v>570</v>
      </c>
      <c r="C202">
        <v>0.97714285714285698</v>
      </c>
      <c r="D202">
        <v>96.823331968890699</v>
      </c>
      <c r="E202">
        <v>82.485059353254101</v>
      </c>
      <c r="F202">
        <v>3.5353340166701601</v>
      </c>
      <c r="G202" s="6">
        <f>Table3[[#This Row],[Best Individual mean accuracy]]-Table3[[#This Row],[Benchmark mean accuracy]]</f>
        <v>-14.338272615636598</v>
      </c>
      <c r="H202" t="str">
        <f>IF(AND(Table3[[#This Row],[F value]]&lt;4.74,Table3[[#This Row],[Best Individual mean accuracy]]&gt;Table3[[#This Row],[Benchmark mean accuracy]]),"Yes","No")</f>
        <v>No</v>
      </c>
    </row>
    <row r="203" spans="1:8" x14ac:dyDescent="0.55000000000000004">
      <c r="A203">
        <v>663</v>
      </c>
      <c r="B203" s="1" t="s">
        <v>616</v>
      </c>
      <c r="C203">
        <v>0.97714285714285698</v>
      </c>
      <c r="D203">
        <v>96.652148997134603</v>
      </c>
      <c r="E203">
        <v>82.316987310683601</v>
      </c>
      <c r="F203">
        <v>3.95924632832374</v>
      </c>
      <c r="G203" s="6">
        <f>Table3[[#This Row],[Best Individual mean accuracy]]-Table3[[#This Row],[Benchmark mean accuracy]]</f>
        <v>-14.335161686451002</v>
      </c>
      <c r="H203" s="5" t="str">
        <f>IF(AND(Table3[[#This Row],[F value]]&lt;4.74,Table3[[#This Row],[Best Individual mean accuracy]]&gt;Table3[[#This Row],[Benchmark mean accuracy]]),"Yes","No")</f>
        <v>No</v>
      </c>
    </row>
    <row r="204" spans="1:8" x14ac:dyDescent="0.55000000000000004">
      <c r="A204">
        <v>175</v>
      </c>
      <c r="B204" s="1" t="s">
        <v>308</v>
      </c>
      <c r="C204">
        <v>0.97142857142857097</v>
      </c>
      <c r="D204">
        <v>96.251412198116995</v>
      </c>
      <c r="E204">
        <v>81.943675808432204</v>
      </c>
      <c r="F204">
        <v>7.7824494683781698</v>
      </c>
      <c r="G204" s="6">
        <f>Table3[[#This Row],[Best Individual mean accuracy]]-Table3[[#This Row],[Benchmark mean accuracy]]</f>
        <v>-14.307736389684791</v>
      </c>
      <c r="H204" t="str">
        <f>IF(AND(Table3[[#This Row],[F value]]&lt;4.74,Table3[[#This Row],[Best Individual mean accuracy]]&gt;Table3[[#This Row],[Benchmark mean accuracy]]),"Yes","No")</f>
        <v>No</v>
      </c>
    </row>
    <row r="205" spans="1:8" x14ac:dyDescent="0.55000000000000004">
      <c r="A205">
        <v>663</v>
      </c>
      <c r="B205" s="1" t="s">
        <v>409</v>
      </c>
      <c r="C205">
        <v>0.97714285714285698</v>
      </c>
      <c r="D205">
        <v>96.938518215309003</v>
      </c>
      <c r="E205">
        <v>82.647646336471496</v>
      </c>
      <c r="F205">
        <v>1.5421234870627201</v>
      </c>
      <c r="G205" s="6">
        <f>Table3[[#This Row],[Best Individual mean accuracy]]-Table3[[#This Row],[Benchmark mean accuracy]]</f>
        <v>-14.290871878837507</v>
      </c>
      <c r="H205" t="str">
        <f>IF(AND(Table3[[#This Row],[F value]]&lt;4.74,Table3[[#This Row],[Best Individual mean accuracy]]&gt;Table3[[#This Row],[Benchmark mean accuracy]]),"Yes","No")</f>
        <v>No</v>
      </c>
    </row>
    <row r="206" spans="1:8" x14ac:dyDescent="0.55000000000000004">
      <c r="A206">
        <v>574</v>
      </c>
      <c r="B206" s="1" t="s">
        <v>324</v>
      </c>
      <c r="C206">
        <v>0.98285714285714199</v>
      </c>
      <c r="D206">
        <v>96.424232501023297</v>
      </c>
      <c r="E206">
        <v>82.148424068767895</v>
      </c>
      <c r="F206">
        <v>2.6880931757531199</v>
      </c>
      <c r="G206" s="6">
        <f>Table3[[#This Row],[Best Individual mean accuracy]]-Table3[[#This Row],[Benchmark mean accuracy]]</f>
        <v>-14.275808432255403</v>
      </c>
      <c r="H206" t="str">
        <f>IF(AND(Table3[[#This Row],[F value]]&lt;4.74,Table3[[#This Row],[Best Individual mean accuracy]]&gt;Table3[[#This Row],[Benchmark mean accuracy]]),"Yes","No")</f>
        <v>No</v>
      </c>
    </row>
    <row r="207" spans="1:8" x14ac:dyDescent="0.55000000000000004">
      <c r="A207">
        <v>663</v>
      </c>
      <c r="B207" s="1" t="s">
        <v>572</v>
      </c>
      <c r="C207">
        <v>0.97714285714285698</v>
      </c>
      <c r="D207">
        <v>96.881047891936106</v>
      </c>
      <c r="E207">
        <v>82.629226361031499</v>
      </c>
      <c r="F207">
        <v>3.58096074359212</v>
      </c>
      <c r="G207" s="6">
        <f>Table3[[#This Row],[Best Individual mean accuracy]]-Table3[[#This Row],[Benchmark mean accuracy]]</f>
        <v>-14.251821530904607</v>
      </c>
      <c r="H207" t="str">
        <f>IF(AND(Table3[[#This Row],[F value]]&lt;4.74,Table3[[#This Row],[Best Individual mean accuracy]]&gt;Table3[[#This Row],[Benchmark mean accuracy]]),"Yes","No")</f>
        <v>No</v>
      </c>
    </row>
    <row r="208" spans="1:8" x14ac:dyDescent="0.55000000000000004">
      <c r="A208">
        <v>175</v>
      </c>
      <c r="B208" s="1" t="s">
        <v>300</v>
      </c>
      <c r="C208">
        <v>0.97142857142857097</v>
      </c>
      <c r="D208">
        <v>96.680884158821101</v>
      </c>
      <c r="E208">
        <v>82.485468686041699</v>
      </c>
      <c r="F208">
        <v>14.086773819736599</v>
      </c>
      <c r="G208" s="6">
        <f>Table3[[#This Row],[Best Individual mean accuracy]]-Table3[[#This Row],[Benchmark mean accuracy]]</f>
        <v>-14.195415472779402</v>
      </c>
      <c r="H208" t="str">
        <f>IF(AND(Table3[[#This Row],[F value]]&lt;4.74,Table3[[#This Row],[Best Individual mean accuracy]]&gt;Table3[[#This Row],[Benchmark mean accuracy]]),"Yes","No")</f>
        <v>No</v>
      </c>
    </row>
    <row r="209" spans="1:8" x14ac:dyDescent="0.55000000000000004">
      <c r="A209">
        <v>663</v>
      </c>
      <c r="B209" s="1" t="s">
        <v>561</v>
      </c>
      <c r="C209">
        <v>0.97714285714285698</v>
      </c>
      <c r="D209">
        <v>96.537617683176407</v>
      </c>
      <c r="E209">
        <v>82.348096602537794</v>
      </c>
      <c r="F209">
        <v>2.5498729519288301</v>
      </c>
      <c r="G209" s="6">
        <f>Table3[[#This Row],[Best Individual mean accuracy]]-Table3[[#This Row],[Benchmark mean accuracy]]</f>
        <v>-14.189521080638613</v>
      </c>
      <c r="H209" t="str">
        <f>IF(AND(Table3[[#This Row],[F value]]&lt;4.74,Table3[[#This Row],[Best Individual mean accuracy]]&gt;Table3[[#This Row],[Benchmark mean accuracy]]),"Yes","No")</f>
        <v>No</v>
      </c>
    </row>
    <row r="210" spans="1:8" x14ac:dyDescent="0.55000000000000004">
      <c r="A210">
        <v>663</v>
      </c>
      <c r="B210" s="1" t="s">
        <v>535</v>
      </c>
      <c r="C210">
        <v>0.97714285714285698</v>
      </c>
      <c r="D210">
        <v>96.395006139991807</v>
      </c>
      <c r="E210">
        <v>82.225706099058499</v>
      </c>
      <c r="F210">
        <v>2.38972883547802</v>
      </c>
      <c r="G210" s="6">
        <f>Table3[[#This Row],[Best Individual mean accuracy]]-Table3[[#This Row],[Benchmark mean accuracy]]</f>
        <v>-14.169300040933308</v>
      </c>
      <c r="H210" t="str">
        <f>IF(AND(Table3[[#This Row],[F value]]&lt;4.74,Table3[[#This Row],[Best Individual mean accuracy]]&gt;Table3[[#This Row],[Benchmark mean accuracy]]),"Yes","No")</f>
        <v>No</v>
      </c>
    </row>
    <row r="211" spans="1:8" x14ac:dyDescent="0.55000000000000004">
      <c r="A211">
        <v>663</v>
      </c>
      <c r="B211" s="1" t="s">
        <v>644</v>
      </c>
      <c r="C211">
        <v>0.97714285714285698</v>
      </c>
      <c r="D211">
        <v>96.852312730249693</v>
      </c>
      <c r="E211">
        <v>82.743430208759705</v>
      </c>
      <c r="F211">
        <v>2.8150911730743302</v>
      </c>
      <c r="G211" s="6">
        <f>Table3[[#This Row],[Best Individual mean accuracy]]-Table3[[#This Row],[Benchmark mean accuracy]]</f>
        <v>-14.108882521489988</v>
      </c>
      <c r="H211" s="5" t="str">
        <f>IF(AND(Table3[[#This Row],[F value]]&lt;4.74,Table3[[#This Row],[Best Individual mean accuracy]]&gt;Table3[[#This Row],[Benchmark mean accuracy]]),"Yes","No")</f>
        <v>No</v>
      </c>
    </row>
    <row r="212" spans="1:8" x14ac:dyDescent="0.55000000000000004">
      <c r="A212">
        <v>663</v>
      </c>
      <c r="B212" s="1" t="s">
        <v>410</v>
      </c>
      <c r="C212">
        <v>0.97714285714285698</v>
      </c>
      <c r="D212">
        <v>96.595251739664306</v>
      </c>
      <c r="E212">
        <v>82.499304134261095</v>
      </c>
      <c r="F212">
        <v>1.51726532700167</v>
      </c>
      <c r="G212" s="6">
        <f>Table3[[#This Row],[Best Individual mean accuracy]]-Table3[[#This Row],[Benchmark mean accuracy]]</f>
        <v>-14.095947605403211</v>
      </c>
      <c r="H212" t="str">
        <f>IF(AND(Table3[[#This Row],[F value]]&lt;4.74,Table3[[#This Row],[Best Individual mean accuracy]]&gt;Table3[[#This Row],[Benchmark mean accuracy]]),"Yes","No")</f>
        <v>No</v>
      </c>
    </row>
    <row r="213" spans="1:8" x14ac:dyDescent="0.55000000000000004">
      <c r="A213">
        <v>663</v>
      </c>
      <c r="B213" s="1" t="s">
        <v>408</v>
      </c>
      <c r="C213">
        <v>0.97714285714285698</v>
      </c>
      <c r="D213">
        <v>96.624068767908298</v>
      </c>
      <c r="E213">
        <v>82.539009414654103</v>
      </c>
      <c r="F213">
        <v>2.2619148930019302</v>
      </c>
      <c r="G213" s="6">
        <f>Table3[[#This Row],[Best Individual mean accuracy]]-Table3[[#This Row],[Benchmark mean accuracy]]</f>
        <v>-14.085059353254195</v>
      </c>
      <c r="H213" t="str">
        <f>IF(AND(Table3[[#This Row],[F value]]&lt;4.74,Table3[[#This Row],[Best Individual mean accuracy]]&gt;Table3[[#This Row],[Benchmark mean accuracy]]),"Yes","No")</f>
        <v>No</v>
      </c>
    </row>
    <row r="214" spans="1:8" x14ac:dyDescent="0.55000000000000004">
      <c r="A214">
        <v>663</v>
      </c>
      <c r="B214" s="1" t="s">
        <v>540</v>
      </c>
      <c r="C214">
        <v>0.97714285714285698</v>
      </c>
      <c r="D214">
        <v>96.852885796152194</v>
      </c>
      <c r="E214">
        <v>82.776094965206696</v>
      </c>
      <c r="F214">
        <v>20.7021176861433</v>
      </c>
      <c r="G214" s="6">
        <f>Table3[[#This Row],[Best Individual mean accuracy]]-Table3[[#This Row],[Benchmark mean accuracy]]</f>
        <v>-14.076790830945498</v>
      </c>
      <c r="H214" t="str">
        <f>IF(AND(Table3[[#This Row],[F value]]&lt;4.74,Table3[[#This Row],[Best Individual mean accuracy]]&gt;Table3[[#This Row],[Benchmark mean accuracy]]),"Yes","No")</f>
        <v>No</v>
      </c>
    </row>
    <row r="215" spans="1:8" x14ac:dyDescent="0.55000000000000004">
      <c r="A215">
        <v>663</v>
      </c>
      <c r="B215" s="1" t="s">
        <v>393</v>
      </c>
      <c r="C215">
        <v>0.97714285714285698</v>
      </c>
      <c r="D215">
        <v>96.538108882521399</v>
      </c>
      <c r="E215">
        <v>82.469095374539506</v>
      </c>
      <c r="F215">
        <v>2.14147560082638</v>
      </c>
      <c r="G215" s="6">
        <f>Table3[[#This Row],[Best Individual mean accuracy]]-Table3[[#This Row],[Benchmark mean accuracy]]</f>
        <v>-14.069013507981893</v>
      </c>
      <c r="H215" t="str">
        <f>IF(AND(Table3[[#This Row],[F value]]&lt;4.74,Table3[[#This Row],[Best Individual mean accuracy]]&gt;Table3[[#This Row],[Benchmark mean accuracy]]),"Yes","No")</f>
        <v>No</v>
      </c>
    </row>
    <row r="216" spans="1:8" x14ac:dyDescent="0.55000000000000004">
      <c r="A216">
        <v>891</v>
      </c>
      <c r="B216" s="1" t="s">
        <v>689</v>
      </c>
      <c r="C216">
        <v>0.97714285714285698</v>
      </c>
      <c r="D216">
        <v>96.510274252967605</v>
      </c>
      <c r="E216">
        <v>82.479492427343402</v>
      </c>
      <c r="F216">
        <v>2.27841614115383</v>
      </c>
      <c r="G216" s="6">
        <f>Table3[[#This Row],[Best Individual mean accuracy]]-Table3[[#This Row],[Benchmark mean accuracy]]</f>
        <v>-14.030781825624203</v>
      </c>
      <c r="H216" s="5" t="str">
        <f>IF(AND(Table3[[#This Row],[F value]]&lt;4.74,Table3[[#This Row],[Best Individual mean accuracy]]&gt;Table3[[#This Row],[Benchmark mean accuracy]]),"Yes","No")</f>
        <v>No</v>
      </c>
    </row>
    <row r="217" spans="1:8" x14ac:dyDescent="0.55000000000000004">
      <c r="A217">
        <v>663</v>
      </c>
      <c r="B217" s="1" t="s">
        <v>456</v>
      </c>
      <c r="C217">
        <v>0.97714285714285698</v>
      </c>
      <c r="D217">
        <v>96.537617683176407</v>
      </c>
      <c r="E217">
        <v>82.515186246418295</v>
      </c>
      <c r="F217">
        <v>42.345397756575899</v>
      </c>
      <c r="G217" s="6">
        <f>Table3[[#This Row],[Best Individual mean accuracy]]-Table3[[#This Row],[Benchmark mean accuracy]]</f>
        <v>-14.022431436758112</v>
      </c>
      <c r="H217" t="str">
        <f>IF(AND(Table3[[#This Row],[F value]]&lt;4.74,Table3[[#This Row],[Best Individual mean accuracy]]&gt;Table3[[#This Row],[Benchmark mean accuracy]]),"Yes","No")</f>
        <v>No</v>
      </c>
    </row>
    <row r="218" spans="1:8" x14ac:dyDescent="0.55000000000000004">
      <c r="A218">
        <v>663</v>
      </c>
      <c r="B218" s="1" t="s">
        <v>472</v>
      </c>
      <c r="C218">
        <v>0.97714285714285698</v>
      </c>
      <c r="D218">
        <v>96.652312730249605</v>
      </c>
      <c r="E218">
        <v>82.633483422022096</v>
      </c>
      <c r="F218">
        <v>6.0138020572616302</v>
      </c>
      <c r="G218" s="6">
        <f>Table3[[#This Row],[Best Individual mean accuracy]]-Table3[[#This Row],[Benchmark mean accuracy]]</f>
        <v>-14.01882930822751</v>
      </c>
      <c r="H218" t="str">
        <f>IF(AND(Table3[[#This Row],[F value]]&lt;4.74,Table3[[#This Row],[Best Individual mean accuracy]]&gt;Table3[[#This Row],[Benchmark mean accuracy]]),"Yes","No")</f>
        <v>No</v>
      </c>
    </row>
    <row r="219" spans="1:8" x14ac:dyDescent="0.55000000000000004">
      <c r="A219">
        <v>663</v>
      </c>
      <c r="B219" s="1" t="s">
        <v>396</v>
      </c>
      <c r="C219">
        <v>0.97714285714285698</v>
      </c>
      <c r="D219">
        <v>96.653049529267193</v>
      </c>
      <c r="E219">
        <v>82.642406876790801</v>
      </c>
      <c r="F219">
        <v>1.8378658242188599</v>
      </c>
      <c r="G219" s="6">
        <f>Table3[[#This Row],[Best Individual mean accuracy]]-Table3[[#This Row],[Benchmark mean accuracy]]</f>
        <v>-14.010642652476392</v>
      </c>
      <c r="H219" t="str">
        <f>IF(AND(Table3[[#This Row],[F value]]&lt;4.74,Table3[[#This Row],[Best Individual mean accuracy]]&gt;Table3[[#This Row],[Benchmark mean accuracy]]),"Yes","No")</f>
        <v>No</v>
      </c>
    </row>
    <row r="220" spans="1:8" x14ac:dyDescent="0.55000000000000004">
      <c r="A220">
        <v>175</v>
      </c>
      <c r="B220" s="1" t="s">
        <v>306</v>
      </c>
      <c r="C220">
        <v>0.97142857142857097</v>
      </c>
      <c r="D220">
        <v>96.739255014326602</v>
      </c>
      <c r="E220">
        <v>82.7345067539909</v>
      </c>
      <c r="F220">
        <v>1.29011875454077</v>
      </c>
      <c r="G220" s="6">
        <f>Table3[[#This Row],[Best Individual mean accuracy]]-Table3[[#This Row],[Benchmark mean accuracy]]</f>
        <v>-14.004748260335703</v>
      </c>
      <c r="H220" t="str">
        <f>IF(AND(Table3[[#This Row],[F value]]&lt;4.74,Table3[[#This Row],[Best Individual mean accuracy]]&gt;Table3[[#This Row],[Benchmark mean accuracy]]),"Yes","No")</f>
        <v>No</v>
      </c>
    </row>
    <row r="221" spans="1:8" x14ac:dyDescent="0.55000000000000004">
      <c r="A221">
        <v>663</v>
      </c>
      <c r="B221" s="1" t="s">
        <v>635</v>
      </c>
      <c r="C221">
        <v>0.97714285714285698</v>
      </c>
      <c r="D221">
        <v>96.709946786737603</v>
      </c>
      <c r="E221">
        <v>82.744085141219799</v>
      </c>
      <c r="F221">
        <v>2.0489761545766498</v>
      </c>
      <c r="G221" s="6">
        <f>Table3[[#This Row],[Best Individual mean accuracy]]-Table3[[#This Row],[Benchmark mean accuracy]]</f>
        <v>-13.965861645517805</v>
      </c>
      <c r="H221" s="5" t="str">
        <f>IF(AND(Table3[[#This Row],[F value]]&lt;4.74,Table3[[#This Row],[Best Individual mean accuracy]]&gt;Table3[[#This Row],[Benchmark mean accuracy]]),"Yes","No")</f>
        <v>No</v>
      </c>
    </row>
    <row r="222" spans="1:8" x14ac:dyDescent="0.55000000000000004">
      <c r="A222">
        <v>663</v>
      </c>
      <c r="B222" s="1" t="s">
        <v>504</v>
      </c>
      <c r="C222">
        <v>0.97714285714285698</v>
      </c>
      <c r="D222">
        <v>96.938927548096601</v>
      </c>
      <c r="E222">
        <v>83.010069586573806</v>
      </c>
      <c r="F222">
        <v>3.8032053260773702</v>
      </c>
      <c r="G222" s="6">
        <f>Table3[[#This Row],[Best Individual mean accuracy]]-Table3[[#This Row],[Benchmark mean accuracy]]</f>
        <v>-13.928857961522795</v>
      </c>
      <c r="H222" t="str">
        <f>IF(AND(Table3[[#This Row],[F value]]&lt;4.74,Table3[[#This Row],[Best Individual mean accuracy]]&gt;Table3[[#This Row],[Benchmark mean accuracy]]),"Yes","No")</f>
        <v>No</v>
      </c>
    </row>
    <row r="223" spans="1:8" x14ac:dyDescent="0.55000000000000004">
      <c r="A223">
        <v>663</v>
      </c>
      <c r="B223" s="1" t="s">
        <v>354</v>
      </c>
      <c r="C223">
        <v>0.97714285714285698</v>
      </c>
      <c r="D223">
        <v>96.737863282848906</v>
      </c>
      <c r="E223">
        <v>82.829471960703998</v>
      </c>
      <c r="F223">
        <v>2.9244214912467901</v>
      </c>
      <c r="G223" s="6">
        <f>Table3[[#This Row],[Best Individual mean accuracy]]-Table3[[#This Row],[Benchmark mean accuracy]]</f>
        <v>-13.908391322144908</v>
      </c>
      <c r="H223" t="str">
        <f>IF(AND(Table3[[#This Row],[F value]]&lt;4.74,Table3[[#This Row],[Best Individual mean accuracy]]&gt;Table3[[#This Row],[Benchmark mean accuracy]]),"Yes","No")</f>
        <v>No</v>
      </c>
    </row>
    <row r="224" spans="1:8" x14ac:dyDescent="0.55000000000000004">
      <c r="A224">
        <v>663</v>
      </c>
      <c r="B224" s="1" t="s">
        <v>400</v>
      </c>
      <c r="C224">
        <v>0.97714285714285698</v>
      </c>
      <c r="D224">
        <v>96.852312730249594</v>
      </c>
      <c r="E224">
        <v>82.954891526811295</v>
      </c>
      <c r="F224">
        <v>2.1524455899664301</v>
      </c>
      <c r="G224" s="6">
        <f>Table3[[#This Row],[Best Individual mean accuracy]]-Table3[[#This Row],[Benchmark mean accuracy]]</f>
        <v>-13.897421203438299</v>
      </c>
      <c r="H224" t="str">
        <f>IF(AND(Table3[[#This Row],[F value]]&lt;4.74,Table3[[#This Row],[Best Individual mean accuracy]]&gt;Table3[[#This Row],[Benchmark mean accuracy]]),"Yes","No")</f>
        <v>No</v>
      </c>
    </row>
    <row r="225" spans="1:8" x14ac:dyDescent="0.55000000000000004">
      <c r="A225">
        <v>663</v>
      </c>
      <c r="B225" s="1" t="s">
        <v>665</v>
      </c>
      <c r="C225">
        <v>0.97714285714285698</v>
      </c>
      <c r="D225">
        <v>96.4510028653295</v>
      </c>
      <c r="E225">
        <v>82.603192795742899</v>
      </c>
      <c r="F225">
        <v>4.6807235687773501</v>
      </c>
      <c r="G225" s="6">
        <f>Table3[[#This Row],[Best Individual mean accuracy]]-Table3[[#This Row],[Benchmark mean accuracy]]</f>
        <v>-13.8478100695866</v>
      </c>
      <c r="H225" s="5" t="str">
        <f>IF(AND(Table3[[#This Row],[F value]]&lt;4.74,Table3[[#This Row],[Best Individual mean accuracy]]&gt;Table3[[#This Row],[Benchmark mean accuracy]]),"Yes","No")</f>
        <v>No</v>
      </c>
    </row>
    <row r="226" spans="1:8" x14ac:dyDescent="0.55000000000000004">
      <c r="A226">
        <v>465</v>
      </c>
      <c r="B226" s="1" t="s">
        <v>316</v>
      </c>
      <c r="C226">
        <v>0.96</v>
      </c>
      <c r="D226">
        <v>96.223331968890705</v>
      </c>
      <c r="E226">
        <v>82.400818665575102</v>
      </c>
      <c r="F226">
        <v>3.1920380394605399</v>
      </c>
      <c r="G226" s="6">
        <f>Table3[[#This Row],[Best Individual mean accuracy]]-Table3[[#This Row],[Benchmark mean accuracy]]</f>
        <v>-13.822513303315603</v>
      </c>
      <c r="H226" t="str">
        <f>IF(AND(Table3[[#This Row],[F value]]&lt;4.74,Table3[[#This Row],[Best Individual mean accuracy]]&gt;Table3[[#This Row],[Benchmark mean accuracy]]),"Yes","No")</f>
        <v>No</v>
      </c>
    </row>
    <row r="227" spans="1:8" x14ac:dyDescent="0.55000000000000004">
      <c r="A227">
        <v>663</v>
      </c>
      <c r="B227" s="1" t="s">
        <v>484</v>
      </c>
      <c r="C227">
        <v>0.97714285714285698</v>
      </c>
      <c r="D227">
        <v>96.938027015963996</v>
      </c>
      <c r="E227">
        <v>83.173229635693801</v>
      </c>
      <c r="F227">
        <v>9.7567144673224302</v>
      </c>
      <c r="G227" s="6">
        <f>Table3[[#This Row],[Best Individual mean accuracy]]-Table3[[#This Row],[Benchmark mean accuracy]]</f>
        <v>-13.764797380270196</v>
      </c>
      <c r="H227" t="str">
        <f>IF(AND(Table3[[#This Row],[F value]]&lt;4.74,Table3[[#This Row],[Best Individual mean accuracy]]&gt;Table3[[#This Row],[Benchmark mean accuracy]]),"Yes","No")</f>
        <v>No</v>
      </c>
    </row>
    <row r="228" spans="1:8" x14ac:dyDescent="0.55000000000000004">
      <c r="A228">
        <v>663</v>
      </c>
      <c r="B228" s="1" t="s">
        <v>592</v>
      </c>
      <c r="C228">
        <v>0.97714285714285698</v>
      </c>
      <c r="D228">
        <v>96.795579205894398</v>
      </c>
      <c r="E228">
        <v>83.081948424068699</v>
      </c>
      <c r="F228">
        <v>1.84570608257286</v>
      </c>
      <c r="G228" s="6">
        <f>Table3[[#This Row],[Best Individual mean accuracy]]-Table3[[#This Row],[Benchmark mean accuracy]]</f>
        <v>-13.7136307818257</v>
      </c>
      <c r="H228" s="5" t="str">
        <f>IF(AND(Table3[[#This Row],[F value]]&lt;4.74,Table3[[#This Row],[Best Individual mean accuracy]]&gt;Table3[[#This Row],[Benchmark mean accuracy]]),"Yes","No")</f>
        <v>No</v>
      </c>
    </row>
    <row r="229" spans="1:8" x14ac:dyDescent="0.55000000000000004">
      <c r="A229">
        <v>891</v>
      </c>
      <c r="B229" s="1" t="s">
        <v>687</v>
      </c>
      <c r="C229">
        <v>0.97714285714285698</v>
      </c>
      <c r="D229">
        <v>96.567498976668006</v>
      </c>
      <c r="E229">
        <v>82.855341792877596</v>
      </c>
      <c r="F229">
        <v>2.1275220925242899</v>
      </c>
      <c r="G229" s="6">
        <f>Table3[[#This Row],[Best Individual mean accuracy]]-Table3[[#This Row],[Benchmark mean accuracy]]</f>
        <v>-13.71215718379041</v>
      </c>
      <c r="H229" s="5" t="str">
        <f>IF(AND(Table3[[#This Row],[F value]]&lt;4.74,Table3[[#This Row],[Best Individual mean accuracy]]&gt;Table3[[#This Row],[Benchmark mean accuracy]]),"Yes","No")</f>
        <v>No</v>
      </c>
    </row>
    <row r="230" spans="1:8" x14ac:dyDescent="0.55000000000000004">
      <c r="A230">
        <v>663</v>
      </c>
      <c r="B230" s="1" t="s">
        <v>542</v>
      </c>
      <c r="C230">
        <v>0.97714285714285698</v>
      </c>
      <c r="D230">
        <v>96.595251739664306</v>
      </c>
      <c r="E230">
        <v>82.899549733933597</v>
      </c>
      <c r="F230">
        <v>1.52597162842031</v>
      </c>
      <c r="G230" s="6">
        <f>Table3[[#This Row],[Best Individual mean accuracy]]-Table3[[#This Row],[Benchmark mean accuracy]]</f>
        <v>-13.695702005730709</v>
      </c>
      <c r="H230" t="str">
        <f>IF(AND(Table3[[#This Row],[F value]]&lt;4.74,Table3[[#This Row],[Best Individual mean accuracy]]&gt;Table3[[#This Row],[Benchmark mean accuracy]]),"Yes","No")</f>
        <v>No</v>
      </c>
    </row>
    <row r="231" spans="1:8" x14ac:dyDescent="0.55000000000000004">
      <c r="A231">
        <v>663</v>
      </c>
      <c r="B231" s="1" t="s">
        <v>671</v>
      </c>
      <c r="C231">
        <v>0.97714285714285698</v>
      </c>
      <c r="D231">
        <v>96.794760540319203</v>
      </c>
      <c r="E231">
        <v>83.1125665165779</v>
      </c>
      <c r="F231">
        <v>1.5531500559403999</v>
      </c>
      <c r="G231" s="6">
        <f>Table3[[#This Row],[Best Individual mean accuracy]]-Table3[[#This Row],[Benchmark mean accuracy]]</f>
        <v>-13.682194023741303</v>
      </c>
      <c r="H231" s="5" t="str">
        <f>IF(AND(Table3[[#This Row],[F value]]&lt;4.74,Table3[[#This Row],[Best Individual mean accuracy]]&gt;Table3[[#This Row],[Benchmark mean accuracy]]),"Yes","No")</f>
        <v>No</v>
      </c>
    </row>
    <row r="232" spans="1:8" x14ac:dyDescent="0.55000000000000004">
      <c r="A232">
        <v>663</v>
      </c>
      <c r="B232" s="1" t="s">
        <v>573</v>
      </c>
      <c r="C232">
        <v>0.97714285714285698</v>
      </c>
      <c r="D232">
        <v>96.680966025378595</v>
      </c>
      <c r="E232">
        <v>83.005894392140803</v>
      </c>
      <c r="F232">
        <v>1.6004678340118701</v>
      </c>
      <c r="G232" s="6">
        <f>Table3[[#This Row],[Best Individual mean accuracy]]-Table3[[#This Row],[Benchmark mean accuracy]]</f>
        <v>-13.675071633237792</v>
      </c>
      <c r="H232" t="str">
        <f>IF(AND(Table3[[#This Row],[F value]]&lt;4.74,Table3[[#This Row],[Best Individual mean accuracy]]&gt;Table3[[#This Row],[Benchmark mean accuracy]]),"Yes","No")</f>
        <v>No</v>
      </c>
    </row>
    <row r="233" spans="1:8" x14ac:dyDescent="0.55000000000000004">
      <c r="A233">
        <v>574</v>
      </c>
      <c r="B233" s="1" t="s">
        <v>322</v>
      </c>
      <c r="C233">
        <v>0.98285714285714199</v>
      </c>
      <c r="D233">
        <v>96.309373720834998</v>
      </c>
      <c r="E233">
        <v>82.659189521080606</v>
      </c>
      <c r="F233">
        <v>4.8615453127083201</v>
      </c>
      <c r="G233" s="6">
        <f>Table3[[#This Row],[Best Individual mean accuracy]]-Table3[[#This Row],[Benchmark mean accuracy]]</f>
        <v>-13.650184199754392</v>
      </c>
      <c r="H233" t="str">
        <f>IF(AND(Table3[[#This Row],[F value]]&lt;4.74,Table3[[#This Row],[Best Individual mean accuracy]]&gt;Table3[[#This Row],[Benchmark mean accuracy]]),"Yes","No")</f>
        <v>No</v>
      </c>
    </row>
    <row r="234" spans="1:8" x14ac:dyDescent="0.55000000000000004">
      <c r="A234">
        <v>663</v>
      </c>
      <c r="B234" s="1" t="s">
        <v>380</v>
      </c>
      <c r="C234">
        <v>0.97714285714285698</v>
      </c>
      <c r="D234">
        <v>96.824150634465795</v>
      </c>
      <c r="E234">
        <v>83.173966434711403</v>
      </c>
      <c r="F234">
        <v>4.1010671258680897</v>
      </c>
      <c r="G234" s="6">
        <f>Table3[[#This Row],[Best Individual mean accuracy]]-Table3[[#This Row],[Benchmark mean accuracy]]</f>
        <v>-13.650184199754392</v>
      </c>
      <c r="H234" t="str">
        <f>IF(AND(Table3[[#This Row],[F value]]&lt;4.74,Table3[[#This Row],[Best Individual mean accuracy]]&gt;Table3[[#This Row],[Benchmark mean accuracy]]),"Yes","No")</f>
        <v>No</v>
      </c>
    </row>
    <row r="235" spans="1:8" x14ac:dyDescent="0.55000000000000004">
      <c r="A235">
        <v>663</v>
      </c>
      <c r="B235" s="1" t="s">
        <v>654</v>
      </c>
      <c r="C235">
        <v>0.97714285714285698</v>
      </c>
      <c r="D235">
        <v>96.4799017601309</v>
      </c>
      <c r="E235">
        <v>82.869340974211994</v>
      </c>
      <c r="F235">
        <v>1.9550185193481999</v>
      </c>
      <c r="G235" s="6">
        <f>Table3[[#This Row],[Best Individual mean accuracy]]-Table3[[#This Row],[Benchmark mean accuracy]]</f>
        <v>-13.610560785918906</v>
      </c>
      <c r="H235" s="5" t="str">
        <f>IF(AND(Table3[[#This Row],[F value]]&lt;4.74,Table3[[#This Row],[Best Individual mean accuracy]]&gt;Table3[[#This Row],[Benchmark mean accuracy]]),"Yes","No")</f>
        <v>No</v>
      </c>
    </row>
    <row r="236" spans="1:8" x14ac:dyDescent="0.55000000000000004">
      <c r="A236">
        <v>663</v>
      </c>
      <c r="B236" s="1" t="s">
        <v>434</v>
      </c>
      <c r="C236">
        <v>0.97714285714285698</v>
      </c>
      <c r="D236">
        <v>96.680802292263607</v>
      </c>
      <c r="E236">
        <v>83.090053213262394</v>
      </c>
      <c r="F236">
        <v>3.3676829291169099</v>
      </c>
      <c r="G236" s="6">
        <f>Table3[[#This Row],[Best Individual mean accuracy]]-Table3[[#This Row],[Benchmark mean accuracy]]</f>
        <v>-13.590749079001213</v>
      </c>
      <c r="H236" t="str">
        <f>IF(AND(Table3[[#This Row],[F value]]&lt;4.74,Table3[[#This Row],[Best Individual mean accuracy]]&gt;Table3[[#This Row],[Benchmark mean accuracy]]),"Yes","No")</f>
        <v>No</v>
      </c>
    </row>
    <row r="237" spans="1:8" x14ac:dyDescent="0.55000000000000004">
      <c r="A237">
        <v>750</v>
      </c>
      <c r="B237" s="1" t="s">
        <v>672</v>
      </c>
      <c r="C237">
        <v>0.96571428571428497</v>
      </c>
      <c r="D237">
        <v>96.509455587392495</v>
      </c>
      <c r="E237">
        <v>82.942529676627103</v>
      </c>
      <c r="F237">
        <v>2.1379836290113401</v>
      </c>
      <c r="G237" s="6">
        <f>Table3[[#This Row],[Best Individual mean accuracy]]-Table3[[#This Row],[Benchmark mean accuracy]]</f>
        <v>-13.566925910765391</v>
      </c>
      <c r="H237" s="5" t="str">
        <f>IF(AND(Table3[[#This Row],[F value]]&lt;4.74,Table3[[#This Row],[Best Individual mean accuracy]]&gt;Table3[[#This Row],[Benchmark mean accuracy]]),"Yes","No")</f>
        <v>No</v>
      </c>
    </row>
    <row r="238" spans="1:8" x14ac:dyDescent="0.55000000000000004">
      <c r="A238">
        <v>663</v>
      </c>
      <c r="B238" s="1" t="s">
        <v>664</v>
      </c>
      <c r="C238">
        <v>0.97714285714285698</v>
      </c>
      <c r="D238">
        <v>96.4804748260335</v>
      </c>
      <c r="E238">
        <v>82.943430208759693</v>
      </c>
      <c r="F238">
        <v>1.76954947203889</v>
      </c>
      <c r="G238" s="6">
        <f>Table3[[#This Row],[Best Individual mean accuracy]]-Table3[[#This Row],[Benchmark mean accuracy]]</f>
        <v>-13.537044617273807</v>
      </c>
      <c r="H238" s="5" t="str">
        <f>IF(AND(Table3[[#This Row],[F value]]&lt;4.74,Table3[[#This Row],[Best Individual mean accuracy]]&gt;Table3[[#This Row],[Benchmark mean accuracy]]),"Yes","No")</f>
        <v>No</v>
      </c>
    </row>
    <row r="239" spans="1:8" x14ac:dyDescent="0.55000000000000004">
      <c r="A239">
        <v>663</v>
      </c>
      <c r="B239" s="1" t="s">
        <v>550</v>
      </c>
      <c r="C239">
        <v>0.97714285714285698</v>
      </c>
      <c r="D239">
        <v>96.881211625051094</v>
      </c>
      <c r="E239">
        <v>83.376831764224306</v>
      </c>
      <c r="F239">
        <v>2.9867807056404998</v>
      </c>
      <c r="G239" s="6">
        <f>Table3[[#This Row],[Best Individual mean accuracy]]-Table3[[#This Row],[Benchmark mean accuracy]]</f>
        <v>-13.504379860826788</v>
      </c>
      <c r="H239" t="str">
        <f>IF(AND(Table3[[#This Row],[F value]]&lt;4.74,Table3[[#This Row],[Best Individual mean accuracy]]&gt;Table3[[#This Row],[Benchmark mean accuracy]]),"Yes","No")</f>
        <v>No</v>
      </c>
    </row>
    <row r="240" spans="1:8" x14ac:dyDescent="0.55000000000000004">
      <c r="A240">
        <v>663</v>
      </c>
      <c r="B240" s="1" t="s">
        <v>436</v>
      </c>
      <c r="C240">
        <v>0.97714285714285698</v>
      </c>
      <c r="D240">
        <v>96.566352844862806</v>
      </c>
      <c r="E240">
        <v>83.070814572247201</v>
      </c>
      <c r="F240">
        <v>2.1181549852993902</v>
      </c>
      <c r="G240" s="6">
        <f>Table3[[#This Row],[Best Individual mean accuracy]]-Table3[[#This Row],[Benchmark mean accuracy]]</f>
        <v>-13.495538272615605</v>
      </c>
      <c r="H240" t="str">
        <f>IF(AND(Table3[[#This Row],[F value]]&lt;4.74,Table3[[#This Row],[Best Individual mean accuracy]]&gt;Table3[[#This Row],[Benchmark mean accuracy]]),"Yes","No")</f>
        <v>No</v>
      </c>
    </row>
    <row r="241" spans="1:8" x14ac:dyDescent="0.55000000000000004">
      <c r="A241">
        <v>663</v>
      </c>
      <c r="B241" s="1" t="s">
        <v>670</v>
      </c>
      <c r="C241">
        <v>0.97714285714285698</v>
      </c>
      <c r="D241">
        <v>96.738436348751506</v>
      </c>
      <c r="E241">
        <v>83.284404420794104</v>
      </c>
      <c r="F241">
        <v>2.4953946699928</v>
      </c>
      <c r="G241" s="6">
        <f>Table3[[#This Row],[Best Individual mean accuracy]]-Table3[[#This Row],[Benchmark mean accuracy]]</f>
        <v>-13.454031927957402</v>
      </c>
      <c r="H241" s="5" t="str">
        <f>IF(AND(Table3[[#This Row],[F value]]&lt;4.74,Table3[[#This Row],[Best Individual mean accuracy]]&gt;Table3[[#This Row],[Benchmark mean accuracy]]),"Yes","No")</f>
        <v>No</v>
      </c>
    </row>
    <row r="242" spans="1:8" x14ac:dyDescent="0.55000000000000004">
      <c r="A242">
        <v>663</v>
      </c>
      <c r="B242" s="1" t="s">
        <v>647</v>
      </c>
      <c r="C242">
        <v>0.97714285714285698</v>
      </c>
      <c r="D242">
        <v>96.223741301678203</v>
      </c>
      <c r="E242">
        <v>82.774703233728999</v>
      </c>
      <c r="F242">
        <v>7.65585962329361</v>
      </c>
      <c r="G242" s="6">
        <f>Table3[[#This Row],[Best Individual mean accuracy]]-Table3[[#This Row],[Benchmark mean accuracy]]</f>
        <v>-13.449038067949203</v>
      </c>
      <c r="H242" s="5" t="str">
        <f>IF(AND(Table3[[#This Row],[F value]]&lt;4.74,Table3[[#This Row],[Best Individual mean accuracy]]&gt;Table3[[#This Row],[Benchmark mean accuracy]]),"Yes","No")</f>
        <v>No</v>
      </c>
    </row>
    <row r="243" spans="1:8" x14ac:dyDescent="0.55000000000000004">
      <c r="A243">
        <v>663</v>
      </c>
      <c r="B243" s="1" t="s">
        <v>596</v>
      </c>
      <c r="C243">
        <v>0.97714285714285698</v>
      </c>
      <c r="D243">
        <v>96.566598444535302</v>
      </c>
      <c r="E243">
        <v>83.200654932460097</v>
      </c>
      <c r="F243">
        <v>1.6701395903079199</v>
      </c>
      <c r="G243" s="6">
        <f>Table3[[#This Row],[Best Individual mean accuracy]]-Table3[[#This Row],[Benchmark mean accuracy]]</f>
        <v>-13.365943512075205</v>
      </c>
      <c r="H243" s="5" t="str">
        <f>IF(AND(Table3[[#This Row],[F value]]&lt;4.74,Table3[[#This Row],[Best Individual mean accuracy]]&gt;Table3[[#This Row],[Benchmark mean accuracy]]),"Yes","No")</f>
        <v>No</v>
      </c>
    </row>
    <row r="244" spans="1:8" x14ac:dyDescent="0.55000000000000004">
      <c r="A244">
        <v>663</v>
      </c>
      <c r="B244" s="1" t="s">
        <v>376</v>
      </c>
      <c r="C244">
        <v>0.97714285714285698</v>
      </c>
      <c r="D244">
        <v>96.509291854277507</v>
      </c>
      <c r="E244">
        <v>83.149979533360593</v>
      </c>
      <c r="F244">
        <v>2.00462102168555</v>
      </c>
      <c r="G244" s="6">
        <f>Table3[[#This Row],[Best Individual mean accuracy]]-Table3[[#This Row],[Benchmark mean accuracy]]</f>
        <v>-13.359312320916914</v>
      </c>
      <c r="H244" t="str">
        <f>IF(AND(Table3[[#This Row],[F value]]&lt;4.74,Table3[[#This Row],[Best Individual mean accuracy]]&gt;Table3[[#This Row],[Benchmark mean accuracy]]),"Yes","No")</f>
        <v>No</v>
      </c>
    </row>
    <row r="245" spans="1:8" x14ac:dyDescent="0.55000000000000004">
      <c r="A245">
        <v>663</v>
      </c>
      <c r="B245" s="1" t="s">
        <v>581</v>
      </c>
      <c r="C245">
        <v>0.97714285714285698</v>
      </c>
      <c r="D245">
        <v>96.794924273434304</v>
      </c>
      <c r="E245">
        <v>83.464183381088802</v>
      </c>
      <c r="F245">
        <v>2.0572570117628399</v>
      </c>
      <c r="G245" s="6">
        <f>Table3[[#This Row],[Best Individual mean accuracy]]-Table3[[#This Row],[Benchmark mean accuracy]]</f>
        <v>-13.330740892345503</v>
      </c>
      <c r="H245" s="5" t="str">
        <f>IF(AND(Table3[[#This Row],[F value]]&lt;4.74,Table3[[#This Row],[Best Individual mean accuracy]]&gt;Table3[[#This Row],[Benchmark mean accuracy]]),"Yes","No")</f>
        <v>No</v>
      </c>
    </row>
    <row r="246" spans="1:8" x14ac:dyDescent="0.55000000000000004">
      <c r="A246">
        <v>663</v>
      </c>
      <c r="B246" s="1" t="s">
        <v>369</v>
      </c>
      <c r="C246">
        <v>0.97714285714285698</v>
      </c>
      <c r="D246">
        <v>96.566844044207897</v>
      </c>
      <c r="E246">
        <v>83.236594351207501</v>
      </c>
      <c r="F246">
        <v>1.4809407129809</v>
      </c>
      <c r="G246" s="6">
        <f>Table3[[#This Row],[Best Individual mean accuracy]]-Table3[[#This Row],[Benchmark mean accuracy]]</f>
        <v>-13.330249693000397</v>
      </c>
      <c r="H246" t="str">
        <f>IF(AND(Table3[[#This Row],[F value]]&lt;4.74,Table3[[#This Row],[Best Individual mean accuracy]]&gt;Table3[[#This Row],[Benchmark mean accuracy]]),"Yes","No")</f>
        <v>No</v>
      </c>
    </row>
    <row r="247" spans="1:8" x14ac:dyDescent="0.55000000000000004">
      <c r="A247">
        <v>663</v>
      </c>
      <c r="B247" s="1" t="s">
        <v>510</v>
      </c>
      <c r="C247">
        <v>0.97714285714285698</v>
      </c>
      <c r="D247">
        <v>96.337945149406394</v>
      </c>
      <c r="E247">
        <v>83.016946377404807</v>
      </c>
      <c r="F247">
        <v>1.4370536984647799</v>
      </c>
      <c r="G247" s="6">
        <f>Table3[[#This Row],[Best Individual mean accuracy]]-Table3[[#This Row],[Benchmark mean accuracy]]</f>
        <v>-13.320998772001587</v>
      </c>
      <c r="H247" t="str">
        <f>IF(AND(Table3[[#This Row],[F value]]&lt;4.74,Table3[[#This Row],[Best Individual mean accuracy]]&gt;Table3[[#This Row],[Benchmark mean accuracy]]),"Yes","No")</f>
        <v>No</v>
      </c>
    </row>
    <row r="248" spans="1:8" x14ac:dyDescent="0.55000000000000004">
      <c r="A248">
        <v>663</v>
      </c>
      <c r="B248" s="1" t="s">
        <v>425</v>
      </c>
      <c r="C248">
        <v>0.97714285714285698</v>
      </c>
      <c r="D248">
        <v>96.795088006549307</v>
      </c>
      <c r="E248">
        <v>83.487351616864501</v>
      </c>
      <c r="F248">
        <v>3.6936517934164499</v>
      </c>
      <c r="G248" s="6">
        <f>Table3[[#This Row],[Best Individual mean accuracy]]-Table3[[#This Row],[Benchmark mean accuracy]]</f>
        <v>-13.307736389684806</v>
      </c>
      <c r="H248" t="str">
        <f>IF(AND(Table3[[#This Row],[F value]]&lt;4.74,Table3[[#This Row],[Best Individual mean accuracy]]&gt;Table3[[#This Row],[Benchmark mean accuracy]]),"Yes","No")</f>
        <v>No</v>
      </c>
    </row>
    <row r="249" spans="1:8" x14ac:dyDescent="0.55000000000000004">
      <c r="A249">
        <v>663</v>
      </c>
      <c r="B249" s="1" t="s">
        <v>420</v>
      </c>
      <c r="C249">
        <v>0.97714285714285698</v>
      </c>
      <c r="D249">
        <v>96.824396234138305</v>
      </c>
      <c r="E249">
        <v>83.518870241506306</v>
      </c>
      <c r="F249">
        <v>1.77927358616662</v>
      </c>
      <c r="G249" s="6">
        <f>Table3[[#This Row],[Best Individual mean accuracy]]-Table3[[#This Row],[Benchmark mean accuracy]]</f>
        <v>-13.305525992631999</v>
      </c>
      <c r="H249" t="str">
        <f>IF(AND(Table3[[#This Row],[F value]]&lt;4.74,Table3[[#This Row],[Best Individual mean accuracy]]&gt;Table3[[#This Row],[Benchmark mean accuracy]]),"Yes","No")</f>
        <v>No</v>
      </c>
    </row>
    <row r="250" spans="1:8" x14ac:dyDescent="0.55000000000000004">
      <c r="A250">
        <v>663</v>
      </c>
      <c r="B250" s="1" t="s">
        <v>655</v>
      </c>
      <c r="C250">
        <v>0.97714285714285698</v>
      </c>
      <c r="D250">
        <v>96.651903397462107</v>
      </c>
      <c r="E250">
        <v>83.551780597625793</v>
      </c>
      <c r="F250">
        <v>2.9596885290484201</v>
      </c>
      <c r="G250" s="6">
        <f>Table3[[#This Row],[Best Individual mean accuracy]]-Table3[[#This Row],[Benchmark mean accuracy]]</f>
        <v>-13.100122799836313</v>
      </c>
      <c r="H250" s="5" t="str">
        <f>IF(AND(Table3[[#This Row],[F value]]&lt;4.74,Table3[[#This Row],[Best Individual mean accuracy]]&gt;Table3[[#This Row],[Benchmark mean accuracy]]),"Yes","No")</f>
        <v>No</v>
      </c>
    </row>
    <row r="251" spans="1:8" x14ac:dyDescent="0.55000000000000004">
      <c r="A251">
        <v>663</v>
      </c>
      <c r="B251" s="1" t="s">
        <v>523</v>
      </c>
      <c r="C251">
        <v>0.97714285714285698</v>
      </c>
      <c r="D251">
        <v>96.4521489971346</v>
      </c>
      <c r="E251">
        <v>83.373638968481302</v>
      </c>
      <c r="F251">
        <v>4.5164616069017001</v>
      </c>
      <c r="G251" s="6">
        <f>Table3[[#This Row],[Best Individual mean accuracy]]-Table3[[#This Row],[Benchmark mean accuracy]]</f>
        <v>-13.078510028653298</v>
      </c>
      <c r="H251" t="str">
        <f>IF(AND(Table3[[#This Row],[F value]]&lt;4.74,Table3[[#This Row],[Best Individual mean accuracy]]&gt;Table3[[#This Row],[Benchmark mean accuracy]]),"Yes","No")</f>
        <v>No</v>
      </c>
    </row>
    <row r="252" spans="1:8" x14ac:dyDescent="0.55000000000000004">
      <c r="A252">
        <v>663</v>
      </c>
      <c r="B252" s="1" t="s">
        <v>653</v>
      </c>
      <c r="C252">
        <v>0.97714285714285698</v>
      </c>
      <c r="D252">
        <v>96.709373720835003</v>
      </c>
      <c r="E252">
        <v>83.659353254195594</v>
      </c>
      <c r="F252">
        <v>3.5937926248988901</v>
      </c>
      <c r="G252" s="6">
        <f>Table3[[#This Row],[Best Individual mean accuracy]]-Table3[[#This Row],[Benchmark mean accuracy]]</f>
        <v>-13.05002046663941</v>
      </c>
      <c r="H252" s="5" t="str">
        <f>IF(AND(Table3[[#This Row],[F value]]&lt;4.74,Table3[[#This Row],[Best Individual mean accuracy]]&gt;Table3[[#This Row],[Benchmark mean accuracy]]),"Yes","No")</f>
        <v>No</v>
      </c>
    </row>
    <row r="253" spans="1:8" x14ac:dyDescent="0.55000000000000004">
      <c r="A253">
        <v>663</v>
      </c>
      <c r="B253" s="1" t="s">
        <v>585</v>
      </c>
      <c r="C253">
        <v>0.97714285714285698</v>
      </c>
      <c r="D253">
        <v>96.709701187065093</v>
      </c>
      <c r="E253">
        <v>83.662054850593506</v>
      </c>
      <c r="F253">
        <v>39.672349296923002</v>
      </c>
      <c r="G253" s="6">
        <f>Table3[[#This Row],[Best Individual mean accuracy]]-Table3[[#This Row],[Benchmark mean accuracy]]</f>
        <v>-13.047646336471587</v>
      </c>
      <c r="H253" s="5" t="str">
        <f>IF(AND(Table3[[#This Row],[F value]]&lt;4.74,Table3[[#This Row],[Best Individual mean accuracy]]&gt;Table3[[#This Row],[Benchmark mean accuracy]]),"Yes","No")</f>
        <v>No</v>
      </c>
    </row>
    <row r="254" spans="1:8" x14ac:dyDescent="0.55000000000000004">
      <c r="A254">
        <v>663</v>
      </c>
      <c r="B254" s="1" t="s">
        <v>637</v>
      </c>
      <c r="C254">
        <v>0.97714285714285698</v>
      </c>
      <c r="D254">
        <v>96.795415472779297</v>
      </c>
      <c r="E254">
        <v>83.749815800245599</v>
      </c>
      <c r="F254">
        <v>3.3438814740118299</v>
      </c>
      <c r="G254" s="6">
        <f>Table3[[#This Row],[Best Individual mean accuracy]]-Table3[[#This Row],[Benchmark mean accuracy]]</f>
        <v>-13.045599672533697</v>
      </c>
      <c r="H254" s="5" t="str">
        <f>IF(AND(Table3[[#This Row],[F value]]&lt;4.74,Table3[[#This Row],[Best Individual mean accuracy]]&gt;Table3[[#This Row],[Benchmark mean accuracy]]),"Yes","No")</f>
        <v>No</v>
      </c>
    </row>
    <row r="255" spans="1:8" x14ac:dyDescent="0.55000000000000004">
      <c r="A255">
        <v>663</v>
      </c>
      <c r="B255" s="1" t="s">
        <v>538</v>
      </c>
      <c r="C255">
        <v>0.97714285714285698</v>
      </c>
      <c r="D255">
        <v>96.595742939009398</v>
      </c>
      <c r="E255">
        <v>83.574703233728997</v>
      </c>
      <c r="F255">
        <v>2.5063709145240298</v>
      </c>
      <c r="G255" s="6">
        <f>Table3[[#This Row],[Best Individual mean accuracy]]-Table3[[#This Row],[Benchmark mean accuracy]]</f>
        <v>-13.021039705280401</v>
      </c>
      <c r="H255" t="str">
        <f>IF(AND(Table3[[#This Row],[F value]]&lt;4.74,Table3[[#This Row],[Best Individual mean accuracy]]&gt;Table3[[#This Row],[Benchmark mean accuracy]]),"Yes","No")</f>
        <v>No</v>
      </c>
    </row>
    <row r="256" spans="1:8" x14ac:dyDescent="0.55000000000000004">
      <c r="A256">
        <v>175</v>
      </c>
      <c r="B256" s="1" t="s">
        <v>310</v>
      </c>
      <c r="C256">
        <v>0.97142857142857097</v>
      </c>
      <c r="D256">
        <v>96.767171510437905</v>
      </c>
      <c r="E256">
        <v>83.751125665165702</v>
      </c>
      <c r="F256">
        <v>3.6744686805028799</v>
      </c>
      <c r="G256" s="6">
        <f>Table3[[#This Row],[Best Individual mean accuracy]]-Table3[[#This Row],[Benchmark mean accuracy]]</f>
        <v>-13.016045845272203</v>
      </c>
      <c r="H256" t="str">
        <f>IF(AND(Table3[[#This Row],[F value]]&lt;4.74,Table3[[#This Row],[Best Individual mean accuracy]]&gt;Table3[[#This Row],[Benchmark mean accuracy]]),"Yes","No")</f>
        <v>No</v>
      </c>
    </row>
    <row r="257" spans="1:8" x14ac:dyDescent="0.55000000000000004">
      <c r="A257">
        <v>663</v>
      </c>
      <c r="B257" s="1" t="s">
        <v>470</v>
      </c>
      <c r="C257">
        <v>0.97714285714285698</v>
      </c>
      <c r="D257">
        <v>96.680966025378595</v>
      </c>
      <c r="E257">
        <v>83.776831764224298</v>
      </c>
      <c r="F257">
        <v>1.4857107106251</v>
      </c>
      <c r="G257" s="6">
        <f>Table3[[#This Row],[Best Individual mean accuracy]]-Table3[[#This Row],[Benchmark mean accuracy]]</f>
        <v>-12.904134261154297</v>
      </c>
      <c r="H257" t="str">
        <f>IF(AND(Table3[[#This Row],[F value]]&lt;4.74,Table3[[#This Row],[Best Individual mean accuracy]]&gt;Table3[[#This Row],[Benchmark mean accuracy]]),"Yes","No")</f>
        <v>No</v>
      </c>
    </row>
    <row r="258" spans="1:8" x14ac:dyDescent="0.55000000000000004">
      <c r="A258">
        <v>247</v>
      </c>
      <c r="B258" s="1" t="s">
        <v>311</v>
      </c>
      <c r="C258">
        <v>0.994285714285714</v>
      </c>
      <c r="D258">
        <v>96.652967662709699</v>
      </c>
      <c r="E258">
        <v>83.772984036021199</v>
      </c>
      <c r="F258">
        <v>3.0907460990454201</v>
      </c>
      <c r="G258" s="6">
        <f>Table3[[#This Row],[Best Individual mean accuracy]]-Table3[[#This Row],[Benchmark mean accuracy]]</f>
        <v>-12.879983626688499</v>
      </c>
      <c r="H258" t="str">
        <f>IF(AND(Table3[[#This Row],[F value]]&lt;4.74,Table3[[#This Row],[Best Individual mean accuracy]]&gt;Table3[[#This Row],[Benchmark mean accuracy]]),"Yes","No")</f>
        <v>No</v>
      </c>
    </row>
    <row r="259" spans="1:8" x14ac:dyDescent="0.55000000000000004">
      <c r="A259">
        <v>663</v>
      </c>
      <c r="B259" s="1" t="s">
        <v>609</v>
      </c>
      <c r="C259">
        <v>0.97714285714285698</v>
      </c>
      <c r="D259">
        <v>96.680229226361007</v>
      </c>
      <c r="E259">
        <v>83.801637331150204</v>
      </c>
      <c r="F259">
        <v>2.6480148819710498</v>
      </c>
      <c r="G259" s="6">
        <f>Table3[[#This Row],[Best Individual mean accuracy]]-Table3[[#This Row],[Benchmark mean accuracy]]</f>
        <v>-12.878591895210803</v>
      </c>
      <c r="H259" s="5" t="str">
        <f>IF(AND(Table3[[#This Row],[F value]]&lt;4.74,Table3[[#This Row],[Best Individual mean accuracy]]&gt;Table3[[#This Row],[Benchmark mean accuracy]]),"Yes","No")</f>
        <v>No</v>
      </c>
    </row>
    <row r="260" spans="1:8" x14ac:dyDescent="0.55000000000000004">
      <c r="A260">
        <v>663</v>
      </c>
      <c r="B260" s="1" t="s">
        <v>582</v>
      </c>
      <c r="C260">
        <v>0.97714285714285698</v>
      </c>
      <c r="D260">
        <v>96.566516577977794</v>
      </c>
      <c r="E260">
        <v>83.692754809660201</v>
      </c>
      <c r="F260">
        <v>3.0288178740753602</v>
      </c>
      <c r="G260" s="6">
        <f>Table3[[#This Row],[Best Individual mean accuracy]]-Table3[[#This Row],[Benchmark mean accuracy]]</f>
        <v>-12.873761768317593</v>
      </c>
      <c r="H260" s="5" t="str">
        <f>IF(AND(Table3[[#This Row],[F value]]&lt;4.74,Table3[[#This Row],[Best Individual mean accuracy]]&gt;Table3[[#This Row],[Benchmark mean accuracy]]),"Yes","No")</f>
        <v>No</v>
      </c>
    </row>
    <row r="261" spans="1:8" x14ac:dyDescent="0.55000000000000004">
      <c r="A261">
        <v>663</v>
      </c>
      <c r="B261" s="1" t="s">
        <v>498</v>
      </c>
      <c r="C261">
        <v>0.97714285714285698</v>
      </c>
      <c r="D261">
        <v>96.938108882521504</v>
      </c>
      <c r="E261">
        <v>84.097339336880793</v>
      </c>
      <c r="F261">
        <v>2.24966153727806</v>
      </c>
      <c r="G261" s="6">
        <f>Table3[[#This Row],[Best Individual mean accuracy]]-Table3[[#This Row],[Benchmark mean accuracy]]</f>
        <v>-12.840769545640711</v>
      </c>
      <c r="H261" t="str">
        <f>IF(AND(Table3[[#This Row],[F value]]&lt;4.74,Table3[[#This Row],[Best Individual mean accuracy]]&gt;Table3[[#This Row],[Benchmark mean accuracy]]),"Yes","No")</f>
        <v>No</v>
      </c>
    </row>
    <row r="262" spans="1:8" x14ac:dyDescent="0.55000000000000004">
      <c r="A262">
        <v>10</v>
      </c>
      <c r="B262" s="1" t="s">
        <v>293</v>
      </c>
      <c r="C262">
        <v>0.98285714285714199</v>
      </c>
      <c r="D262">
        <v>96.595169873106798</v>
      </c>
      <c r="E262">
        <v>83.776258698321698</v>
      </c>
      <c r="F262">
        <v>1.27308022779001</v>
      </c>
      <c r="G262" s="6">
        <f>Table3[[#This Row],[Best Individual mean accuracy]]-Table3[[#This Row],[Benchmark mean accuracy]]</f>
        <v>-12.8189111747851</v>
      </c>
      <c r="H262" t="str">
        <f>IF(AND(Table3[[#This Row],[F value]]&lt;4.74,Table3[[#This Row],[Best Individual mean accuracy]]&gt;Table3[[#This Row],[Benchmark mean accuracy]]),"Yes","No")</f>
        <v>No</v>
      </c>
    </row>
    <row r="263" spans="1:8" x14ac:dyDescent="0.55000000000000004">
      <c r="A263">
        <v>574</v>
      </c>
      <c r="B263" s="1" t="s">
        <v>339</v>
      </c>
      <c r="C263">
        <v>0.98285714285714199</v>
      </c>
      <c r="D263">
        <v>96.223741301678203</v>
      </c>
      <c r="E263">
        <v>83.441260744985598</v>
      </c>
      <c r="F263">
        <v>1.8129107936908</v>
      </c>
      <c r="G263" s="6">
        <f>Table3[[#This Row],[Best Individual mean accuracy]]-Table3[[#This Row],[Benchmark mean accuracy]]</f>
        <v>-12.782480556692605</v>
      </c>
      <c r="H263" t="str">
        <f>IF(AND(Table3[[#This Row],[F value]]&lt;4.74,Table3[[#This Row],[Best Individual mean accuracy]]&gt;Table3[[#This Row],[Benchmark mean accuracy]]),"Yes","No")</f>
        <v>No</v>
      </c>
    </row>
    <row r="264" spans="1:8" x14ac:dyDescent="0.55000000000000004">
      <c r="A264">
        <v>663</v>
      </c>
      <c r="B264" s="1" t="s">
        <v>398</v>
      </c>
      <c r="C264">
        <v>0.97714285714285698</v>
      </c>
      <c r="D264">
        <v>96.796397871469495</v>
      </c>
      <c r="E264">
        <v>84.069259107654503</v>
      </c>
      <c r="F264">
        <v>2.1339392519473499</v>
      </c>
      <c r="G264" s="6">
        <f>Table3[[#This Row],[Best Individual mean accuracy]]-Table3[[#This Row],[Benchmark mean accuracy]]</f>
        <v>-12.727138763814992</v>
      </c>
      <c r="H264" t="str">
        <f>IF(AND(Table3[[#This Row],[F value]]&lt;4.74,Table3[[#This Row],[Best Individual mean accuracy]]&gt;Table3[[#This Row],[Benchmark mean accuracy]]),"Yes","No")</f>
        <v>No</v>
      </c>
    </row>
    <row r="265" spans="1:8" x14ac:dyDescent="0.55000000000000004">
      <c r="A265">
        <v>574</v>
      </c>
      <c r="B265" s="1" t="s">
        <v>321</v>
      </c>
      <c r="C265">
        <v>0.98285714285714199</v>
      </c>
      <c r="D265">
        <v>96.222840769545599</v>
      </c>
      <c r="E265">
        <v>83.521080638559098</v>
      </c>
      <c r="F265">
        <v>2.0594717801004001</v>
      </c>
      <c r="G265" s="6">
        <f>Table3[[#This Row],[Best Individual mean accuracy]]-Table3[[#This Row],[Benchmark mean accuracy]]</f>
        <v>-12.7017601309865</v>
      </c>
      <c r="H265" t="str">
        <f>IF(AND(Table3[[#This Row],[F value]]&lt;4.74,Table3[[#This Row],[Best Individual mean accuracy]]&gt;Table3[[#This Row],[Benchmark mean accuracy]]),"Yes","No")</f>
        <v>No</v>
      </c>
    </row>
    <row r="266" spans="1:8" x14ac:dyDescent="0.55000000000000004">
      <c r="A266">
        <v>663</v>
      </c>
      <c r="B266" s="1" t="s">
        <v>607</v>
      </c>
      <c r="C266">
        <v>0.97714285714285698</v>
      </c>
      <c r="D266">
        <v>96.939336880884099</v>
      </c>
      <c r="E266">
        <v>84.239132214490297</v>
      </c>
      <c r="F266">
        <v>1.3988558320868201</v>
      </c>
      <c r="G266" s="6">
        <f>Table3[[#This Row],[Best Individual mean accuracy]]-Table3[[#This Row],[Benchmark mean accuracy]]</f>
        <v>-12.700204666393802</v>
      </c>
      <c r="H266" s="5" t="str">
        <f>IF(AND(Table3[[#This Row],[F value]]&lt;4.74,Table3[[#This Row],[Best Individual mean accuracy]]&gt;Table3[[#This Row],[Benchmark mean accuracy]]),"Yes","No")</f>
        <v>No</v>
      </c>
    </row>
    <row r="267" spans="1:8" x14ac:dyDescent="0.55000000000000004">
      <c r="A267">
        <v>663</v>
      </c>
      <c r="B267" s="1" t="s">
        <v>488</v>
      </c>
      <c r="C267">
        <v>0.97714285714285698</v>
      </c>
      <c r="D267">
        <v>96.766762177650406</v>
      </c>
      <c r="E267">
        <v>84.082112157183801</v>
      </c>
      <c r="F267">
        <v>1.9480379354694399</v>
      </c>
      <c r="G267" s="6">
        <f>Table3[[#This Row],[Best Individual mean accuracy]]-Table3[[#This Row],[Benchmark mean accuracy]]</f>
        <v>-12.684650020466606</v>
      </c>
      <c r="H267" t="str">
        <f>IF(AND(Table3[[#This Row],[F value]]&lt;4.74,Table3[[#This Row],[Best Individual mean accuracy]]&gt;Table3[[#This Row],[Benchmark mean accuracy]]),"Yes","No")</f>
        <v>No</v>
      </c>
    </row>
    <row r="268" spans="1:8" x14ac:dyDescent="0.55000000000000004">
      <c r="A268">
        <v>663</v>
      </c>
      <c r="B268" s="1" t="s">
        <v>407</v>
      </c>
      <c r="C268">
        <v>0.97714285714285698</v>
      </c>
      <c r="D268">
        <v>96.595579205894296</v>
      </c>
      <c r="E268">
        <v>83.9207531723291</v>
      </c>
      <c r="F268">
        <v>2.2792712434051299</v>
      </c>
      <c r="G268" s="6">
        <f>Table3[[#This Row],[Best Individual mean accuracy]]-Table3[[#This Row],[Benchmark mean accuracy]]</f>
        <v>-12.674826033565196</v>
      </c>
      <c r="H268" t="str">
        <f>IF(AND(Table3[[#This Row],[F value]]&lt;4.74,Table3[[#This Row],[Best Individual mean accuracy]]&gt;Table3[[#This Row],[Benchmark mean accuracy]]),"Yes","No")</f>
        <v>No</v>
      </c>
    </row>
    <row r="269" spans="1:8" x14ac:dyDescent="0.55000000000000004">
      <c r="A269">
        <v>663</v>
      </c>
      <c r="B269" s="1" t="s">
        <v>659</v>
      </c>
      <c r="C269">
        <v>0.97714285714285698</v>
      </c>
      <c r="D269">
        <v>96.824068767908301</v>
      </c>
      <c r="E269">
        <v>84.159066721244301</v>
      </c>
      <c r="F269">
        <v>1.6958550079378401</v>
      </c>
      <c r="G269" s="6">
        <f>Table3[[#This Row],[Best Individual mean accuracy]]-Table3[[#This Row],[Benchmark mean accuracy]]</f>
        <v>-12.665002046664</v>
      </c>
      <c r="H269" s="5" t="str">
        <f>IF(AND(Table3[[#This Row],[F value]]&lt;4.74,Table3[[#This Row],[Best Individual mean accuracy]]&gt;Table3[[#This Row],[Benchmark mean accuracy]]),"Yes","No")</f>
        <v>No</v>
      </c>
    </row>
    <row r="270" spans="1:8" x14ac:dyDescent="0.55000000000000004">
      <c r="A270">
        <v>663</v>
      </c>
      <c r="B270" s="1" t="s">
        <v>529</v>
      </c>
      <c r="C270">
        <v>0.97714285714285698</v>
      </c>
      <c r="D270">
        <v>96.566189111747804</v>
      </c>
      <c r="E270">
        <v>83.918379042161206</v>
      </c>
      <c r="F270">
        <v>2.32091524190903</v>
      </c>
      <c r="G270" s="6">
        <f>Table3[[#This Row],[Best Individual mean accuracy]]-Table3[[#This Row],[Benchmark mean accuracy]]</f>
        <v>-12.647810069586598</v>
      </c>
      <c r="H270" t="str">
        <f>IF(AND(Table3[[#This Row],[F value]]&lt;4.74,Table3[[#This Row],[Best Individual mean accuracy]]&gt;Table3[[#This Row],[Benchmark mean accuracy]]),"Yes","No")</f>
        <v>No</v>
      </c>
    </row>
    <row r="271" spans="1:8" x14ac:dyDescent="0.55000000000000004">
      <c r="A271">
        <v>175</v>
      </c>
      <c r="B271" s="1" t="s">
        <v>297</v>
      </c>
      <c r="C271">
        <v>0.97142857142857097</v>
      </c>
      <c r="D271">
        <v>96.680802292263607</v>
      </c>
      <c r="E271">
        <v>84.035284486287296</v>
      </c>
      <c r="F271">
        <v>2.3387591171454298</v>
      </c>
      <c r="G271" s="6">
        <f>Table3[[#This Row],[Best Individual mean accuracy]]-Table3[[#This Row],[Benchmark mean accuracy]]</f>
        <v>-12.645517805976311</v>
      </c>
      <c r="H271" t="str">
        <f>IF(AND(Table3[[#This Row],[F value]]&lt;4.74,Table3[[#This Row],[Best Individual mean accuracy]]&gt;Table3[[#This Row],[Benchmark mean accuracy]]),"Yes","No")</f>
        <v>No</v>
      </c>
    </row>
    <row r="272" spans="1:8" x14ac:dyDescent="0.55000000000000004">
      <c r="A272">
        <v>663</v>
      </c>
      <c r="B272" s="1" t="s">
        <v>602</v>
      </c>
      <c r="C272">
        <v>0.97714285714285698</v>
      </c>
      <c r="D272">
        <v>96.710437986082596</v>
      </c>
      <c r="E272">
        <v>84.065329512893896</v>
      </c>
      <c r="F272">
        <v>2.5059508146346898</v>
      </c>
      <c r="G272" s="6">
        <f>Table3[[#This Row],[Best Individual mean accuracy]]-Table3[[#This Row],[Benchmark mean accuracy]]</f>
        <v>-12.645108473188699</v>
      </c>
      <c r="H272" s="5" t="str">
        <f>IF(AND(Table3[[#This Row],[F value]]&lt;4.74,Table3[[#This Row],[Best Individual mean accuracy]]&gt;Table3[[#This Row],[Benchmark mean accuracy]]),"Yes","No")</f>
        <v>No</v>
      </c>
    </row>
    <row r="273" spans="1:8" x14ac:dyDescent="0.55000000000000004">
      <c r="A273">
        <v>175</v>
      </c>
      <c r="B273" s="1" t="s">
        <v>309</v>
      </c>
      <c r="C273">
        <v>0.97142857142857097</v>
      </c>
      <c r="D273">
        <v>96.624150634465806</v>
      </c>
      <c r="E273">
        <v>84.007613589848503</v>
      </c>
      <c r="F273">
        <v>1.86800683513151</v>
      </c>
      <c r="G273" s="6">
        <f>Table3[[#This Row],[Best Individual mean accuracy]]-Table3[[#This Row],[Benchmark mean accuracy]]</f>
        <v>-12.616537044617303</v>
      </c>
      <c r="H273" t="str">
        <f>IF(AND(Table3[[#This Row],[F value]]&lt;4.74,Table3[[#This Row],[Best Individual mean accuracy]]&gt;Table3[[#This Row],[Benchmark mean accuracy]]),"Yes","No")</f>
        <v>No</v>
      </c>
    </row>
    <row r="274" spans="1:8" x14ac:dyDescent="0.55000000000000004">
      <c r="A274">
        <v>663</v>
      </c>
      <c r="B274" s="1" t="s">
        <v>386</v>
      </c>
      <c r="C274">
        <v>0.97714285714285698</v>
      </c>
      <c r="D274">
        <v>96.880966025378598</v>
      </c>
      <c r="E274">
        <v>84.352517396643407</v>
      </c>
      <c r="F274">
        <v>1.1084585805945999</v>
      </c>
      <c r="G274" s="6">
        <f>Table3[[#This Row],[Best Individual mean accuracy]]-Table3[[#This Row],[Benchmark mean accuracy]]</f>
        <v>-12.528448628735191</v>
      </c>
      <c r="H274" t="str">
        <f>IF(AND(Table3[[#This Row],[F value]]&lt;4.74,Table3[[#This Row],[Best Individual mean accuracy]]&gt;Table3[[#This Row],[Benchmark mean accuracy]]),"Yes","No")</f>
        <v>No</v>
      </c>
    </row>
    <row r="275" spans="1:8" x14ac:dyDescent="0.55000000000000004">
      <c r="A275">
        <v>663</v>
      </c>
      <c r="B275" s="1" t="s">
        <v>537</v>
      </c>
      <c r="C275">
        <v>0.97714285714285698</v>
      </c>
      <c r="D275">
        <v>96.795415472779297</v>
      </c>
      <c r="E275">
        <v>84.295620139173096</v>
      </c>
      <c r="F275">
        <v>1.85578997882677</v>
      </c>
      <c r="G275" s="6">
        <f>Table3[[#This Row],[Best Individual mean accuracy]]-Table3[[#This Row],[Benchmark mean accuracy]]</f>
        <v>-12.499795333606201</v>
      </c>
      <c r="H275" t="str">
        <f>IF(AND(Table3[[#This Row],[F value]]&lt;4.74,Table3[[#This Row],[Best Individual mean accuracy]]&gt;Table3[[#This Row],[Benchmark mean accuracy]]),"Yes","No")</f>
        <v>No</v>
      </c>
    </row>
    <row r="276" spans="1:8" x14ac:dyDescent="0.55000000000000004">
      <c r="A276">
        <v>663</v>
      </c>
      <c r="B276" s="1" t="s">
        <v>375</v>
      </c>
      <c r="C276">
        <v>0.97714285714285698</v>
      </c>
      <c r="D276">
        <v>96.853131395824803</v>
      </c>
      <c r="E276">
        <v>84.382644289807601</v>
      </c>
      <c r="F276">
        <v>2.5047935550627898</v>
      </c>
      <c r="G276" s="6">
        <f>Table3[[#This Row],[Best Individual mean accuracy]]-Table3[[#This Row],[Benchmark mean accuracy]]</f>
        <v>-12.470487106017202</v>
      </c>
      <c r="H276" t="str">
        <f>IF(AND(Table3[[#This Row],[F value]]&lt;4.74,Table3[[#This Row],[Best Individual mean accuracy]]&gt;Table3[[#This Row],[Benchmark mean accuracy]]),"Yes","No")</f>
        <v>No</v>
      </c>
    </row>
    <row r="277" spans="1:8" x14ac:dyDescent="0.55000000000000004">
      <c r="A277">
        <v>663</v>
      </c>
      <c r="B277" s="1" t="s">
        <v>608</v>
      </c>
      <c r="C277">
        <v>0.97714285714285698</v>
      </c>
      <c r="D277">
        <v>96.7379451494064</v>
      </c>
      <c r="E277">
        <v>84.291608677855095</v>
      </c>
      <c r="F277">
        <v>2.2893846785389802</v>
      </c>
      <c r="G277" s="6">
        <f>Table3[[#This Row],[Best Individual mean accuracy]]-Table3[[#This Row],[Benchmark mean accuracy]]</f>
        <v>-12.446336471551305</v>
      </c>
      <c r="H277" s="5" t="str">
        <f>IF(AND(Table3[[#This Row],[F value]]&lt;4.74,Table3[[#This Row],[Best Individual mean accuracy]]&gt;Table3[[#This Row],[Benchmark mean accuracy]]),"Yes","No")</f>
        <v>No</v>
      </c>
    </row>
    <row r="278" spans="1:8" x14ac:dyDescent="0.55000000000000004">
      <c r="A278">
        <v>663</v>
      </c>
      <c r="B278" s="1" t="s">
        <v>356</v>
      </c>
      <c r="C278">
        <v>0.97714285714285698</v>
      </c>
      <c r="D278">
        <v>96.679819893573395</v>
      </c>
      <c r="E278">
        <v>84.256406058125194</v>
      </c>
      <c r="F278">
        <v>2.8355076498353098</v>
      </c>
      <c r="G278" s="6">
        <f>Table3[[#This Row],[Best Individual mean accuracy]]-Table3[[#This Row],[Benchmark mean accuracy]]</f>
        <v>-12.423413835448201</v>
      </c>
      <c r="H278" t="str">
        <f>IF(AND(Table3[[#This Row],[F value]]&lt;4.74,Table3[[#This Row],[Best Individual mean accuracy]]&gt;Table3[[#This Row],[Benchmark mean accuracy]]),"Yes","No")</f>
        <v>No</v>
      </c>
    </row>
    <row r="279" spans="1:8" x14ac:dyDescent="0.55000000000000004">
      <c r="A279">
        <v>663</v>
      </c>
      <c r="B279" s="1" t="s">
        <v>479</v>
      </c>
      <c r="C279">
        <v>0.97714285714285698</v>
      </c>
      <c r="D279">
        <v>96.566762177650403</v>
      </c>
      <c r="E279">
        <v>84.146131805157495</v>
      </c>
      <c r="F279">
        <v>1.7987418298106099</v>
      </c>
      <c r="G279" s="6">
        <f>Table3[[#This Row],[Best Individual mean accuracy]]-Table3[[#This Row],[Benchmark mean accuracy]]</f>
        <v>-12.420630372492909</v>
      </c>
      <c r="H279" t="str">
        <f>IF(AND(Table3[[#This Row],[F value]]&lt;4.74,Table3[[#This Row],[Best Individual mean accuracy]]&gt;Table3[[#This Row],[Benchmark mean accuracy]]),"Yes","No")</f>
        <v>No</v>
      </c>
    </row>
    <row r="280" spans="1:8" x14ac:dyDescent="0.55000000000000004">
      <c r="A280">
        <v>663</v>
      </c>
      <c r="B280" s="1" t="s">
        <v>486</v>
      </c>
      <c r="C280">
        <v>0.97714285714285698</v>
      </c>
      <c r="D280">
        <v>96.623905034793196</v>
      </c>
      <c r="E280">
        <v>84.209332787556207</v>
      </c>
      <c r="F280">
        <v>5.7942257409006697</v>
      </c>
      <c r="G280" s="6">
        <f>Table3[[#This Row],[Best Individual mean accuracy]]-Table3[[#This Row],[Benchmark mean accuracy]]</f>
        <v>-12.41457224723699</v>
      </c>
      <c r="H280" t="str">
        <f>IF(AND(Table3[[#This Row],[F value]]&lt;4.74,Table3[[#This Row],[Best Individual mean accuracy]]&gt;Table3[[#This Row],[Benchmark mean accuracy]]),"Yes","No")</f>
        <v>No</v>
      </c>
    </row>
    <row r="281" spans="1:8" x14ac:dyDescent="0.55000000000000004">
      <c r="A281">
        <v>663</v>
      </c>
      <c r="B281" s="1" t="s">
        <v>462</v>
      </c>
      <c r="C281">
        <v>0.97714285714285698</v>
      </c>
      <c r="D281">
        <v>96.537126483831301</v>
      </c>
      <c r="E281">
        <v>84.1533360622185</v>
      </c>
      <c r="F281">
        <v>3.67707653236597</v>
      </c>
      <c r="G281" s="6">
        <f>Table3[[#This Row],[Best Individual mean accuracy]]-Table3[[#This Row],[Benchmark mean accuracy]]</f>
        <v>-12.383790421612801</v>
      </c>
      <c r="H281" t="str">
        <f>IF(AND(Table3[[#This Row],[F value]]&lt;4.74,Table3[[#This Row],[Best Individual mean accuracy]]&gt;Table3[[#This Row],[Benchmark mean accuracy]]),"Yes","No")</f>
        <v>No</v>
      </c>
    </row>
    <row r="282" spans="1:8" x14ac:dyDescent="0.55000000000000004">
      <c r="A282">
        <v>663</v>
      </c>
      <c r="B282" s="1" t="s">
        <v>619</v>
      </c>
      <c r="C282">
        <v>0.97714285714285698</v>
      </c>
      <c r="D282">
        <v>96.681211625051105</v>
      </c>
      <c r="E282">
        <v>84.357265656979095</v>
      </c>
      <c r="F282">
        <v>1.80393902011894</v>
      </c>
      <c r="G282" s="6">
        <f>Table3[[#This Row],[Best Individual mean accuracy]]-Table3[[#This Row],[Benchmark mean accuracy]]</f>
        <v>-12.32394596807201</v>
      </c>
      <c r="H282" s="5" t="str">
        <f>IF(AND(Table3[[#This Row],[F value]]&lt;4.74,Table3[[#This Row],[Best Individual mean accuracy]]&gt;Table3[[#This Row],[Benchmark mean accuracy]]),"Yes","No")</f>
        <v>No</v>
      </c>
    </row>
    <row r="283" spans="1:8" x14ac:dyDescent="0.55000000000000004">
      <c r="A283">
        <v>663</v>
      </c>
      <c r="B283" s="1" t="s">
        <v>517</v>
      </c>
      <c r="C283">
        <v>0.97714285714285698</v>
      </c>
      <c r="D283">
        <v>96.651985264019601</v>
      </c>
      <c r="E283">
        <v>84.348096602537794</v>
      </c>
      <c r="F283">
        <v>1.8328148532228801</v>
      </c>
      <c r="G283" s="6">
        <f>Table3[[#This Row],[Best Individual mean accuracy]]-Table3[[#This Row],[Benchmark mean accuracy]]</f>
        <v>-12.303888661481807</v>
      </c>
      <c r="H283" t="str">
        <f>IF(AND(Table3[[#This Row],[F value]]&lt;4.74,Table3[[#This Row],[Best Individual mean accuracy]]&gt;Table3[[#This Row],[Benchmark mean accuracy]]),"Yes","No")</f>
        <v>No</v>
      </c>
    </row>
    <row r="284" spans="1:8" x14ac:dyDescent="0.55000000000000004">
      <c r="A284">
        <v>663</v>
      </c>
      <c r="B284" s="1" t="s">
        <v>402</v>
      </c>
      <c r="C284">
        <v>0.97714285714285698</v>
      </c>
      <c r="D284">
        <v>96.795333606221803</v>
      </c>
      <c r="E284">
        <v>84.509373720835001</v>
      </c>
      <c r="F284">
        <v>1.30396124642625</v>
      </c>
      <c r="G284" s="6">
        <f>Table3[[#This Row],[Best Individual mean accuracy]]-Table3[[#This Row],[Benchmark mean accuracy]]</f>
        <v>-12.285959885386802</v>
      </c>
      <c r="H284" t="str">
        <f>IF(AND(Table3[[#This Row],[F value]]&lt;4.74,Table3[[#This Row],[Best Individual mean accuracy]]&gt;Table3[[#This Row],[Benchmark mean accuracy]]),"Yes","No")</f>
        <v>No</v>
      </c>
    </row>
    <row r="285" spans="1:8" x14ac:dyDescent="0.55000000000000004">
      <c r="A285">
        <v>663</v>
      </c>
      <c r="B285" s="1" t="s">
        <v>437</v>
      </c>
      <c r="C285">
        <v>0.97714285714285698</v>
      </c>
      <c r="D285">
        <v>96.7668440442079</v>
      </c>
      <c r="E285">
        <v>84.520180106426494</v>
      </c>
      <c r="F285">
        <v>2.3815621482680802</v>
      </c>
      <c r="G285" s="6">
        <f>Table3[[#This Row],[Best Individual mean accuracy]]-Table3[[#This Row],[Benchmark mean accuracy]]</f>
        <v>-12.246663937781406</v>
      </c>
      <c r="H285" t="str">
        <f>IF(AND(Table3[[#This Row],[F value]]&lt;4.74,Table3[[#This Row],[Best Individual mean accuracy]]&gt;Table3[[#This Row],[Benchmark mean accuracy]]),"Yes","No")</f>
        <v>No</v>
      </c>
    </row>
    <row r="286" spans="1:8" x14ac:dyDescent="0.55000000000000004">
      <c r="A286">
        <v>663</v>
      </c>
      <c r="B286" s="1" t="s">
        <v>348</v>
      </c>
      <c r="C286">
        <v>0.97714285714285698</v>
      </c>
      <c r="D286">
        <v>96.538845681539101</v>
      </c>
      <c r="E286">
        <v>84.293737208350393</v>
      </c>
      <c r="F286">
        <v>1.47460927765323</v>
      </c>
      <c r="G286" s="6">
        <f>Table3[[#This Row],[Best Individual mean accuracy]]-Table3[[#This Row],[Benchmark mean accuracy]]</f>
        <v>-12.245108473188708</v>
      </c>
      <c r="H286" t="str">
        <f>IF(AND(Table3[[#This Row],[F value]]&lt;4.74,Table3[[#This Row],[Best Individual mean accuracy]]&gt;Table3[[#This Row],[Benchmark mean accuracy]]),"Yes","No")</f>
        <v>No</v>
      </c>
    </row>
    <row r="287" spans="1:8" x14ac:dyDescent="0.55000000000000004">
      <c r="A287">
        <v>663</v>
      </c>
      <c r="B287" s="1" t="s">
        <v>634</v>
      </c>
      <c r="C287">
        <v>0.97714285714285698</v>
      </c>
      <c r="D287">
        <v>96.423986901350801</v>
      </c>
      <c r="E287">
        <v>84.236348751534905</v>
      </c>
      <c r="F287">
        <v>1.0508807226555501</v>
      </c>
      <c r="G287" s="6">
        <f>Table3[[#This Row],[Best Individual mean accuracy]]-Table3[[#This Row],[Benchmark mean accuracy]]</f>
        <v>-12.187638149815896</v>
      </c>
      <c r="H287" s="5" t="str">
        <f>IF(AND(Table3[[#This Row],[F value]]&lt;4.74,Table3[[#This Row],[Best Individual mean accuracy]]&gt;Table3[[#This Row],[Benchmark mean accuracy]]),"Yes","No")</f>
        <v>No</v>
      </c>
    </row>
    <row r="288" spans="1:8" x14ac:dyDescent="0.55000000000000004">
      <c r="A288">
        <v>663</v>
      </c>
      <c r="B288" s="1" t="s">
        <v>494</v>
      </c>
      <c r="C288">
        <v>0.97714285714285698</v>
      </c>
      <c r="D288">
        <v>96.623168235775594</v>
      </c>
      <c r="E288">
        <v>84.456487924682705</v>
      </c>
      <c r="F288">
        <v>2.7801970777824301</v>
      </c>
      <c r="G288" s="6">
        <f>Table3[[#This Row],[Best Individual mean accuracy]]-Table3[[#This Row],[Benchmark mean accuracy]]</f>
        <v>-12.16668031109289</v>
      </c>
      <c r="H288" t="str">
        <f>IF(AND(Table3[[#This Row],[F value]]&lt;4.74,Table3[[#This Row],[Best Individual mean accuracy]]&gt;Table3[[#This Row],[Benchmark mean accuracy]]),"Yes","No")</f>
        <v>No</v>
      </c>
    </row>
    <row r="289" spans="1:8" x14ac:dyDescent="0.55000000000000004">
      <c r="A289">
        <v>663</v>
      </c>
      <c r="B289" s="1" t="s">
        <v>364</v>
      </c>
      <c r="C289">
        <v>0.97714285714285698</v>
      </c>
      <c r="D289">
        <v>96.624150634465806</v>
      </c>
      <c r="E289">
        <v>84.461154318460899</v>
      </c>
      <c r="F289">
        <v>8.9107545545523408</v>
      </c>
      <c r="G289" s="6">
        <f>Table3[[#This Row],[Best Individual mean accuracy]]-Table3[[#This Row],[Benchmark mean accuracy]]</f>
        <v>-12.162996316004907</v>
      </c>
      <c r="H289" t="str">
        <f>IF(AND(Table3[[#This Row],[F value]]&lt;4.74,Table3[[#This Row],[Best Individual mean accuracy]]&gt;Table3[[#This Row],[Benchmark mean accuracy]]),"Yes","No")</f>
        <v>No</v>
      </c>
    </row>
    <row r="290" spans="1:8" x14ac:dyDescent="0.55000000000000004">
      <c r="A290">
        <v>663</v>
      </c>
      <c r="B290" s="1" t="s">
        <v>411</v>
      </c>
      <c r="C290">
        <v>0.97714285714285698</v>
      </c>
      <c r="D290">
        <v>96.938600081866497</v>
      </c>
      <c r="E290">
        <v>84.779205894392106</v>
      </c>
      <c r="F290">
        <v>2.4242907595876102</v>
      </c>
      <c r="G290" s="6">
        <f>Table3[[#This Row],[Best Individual mean accuracy]]-Table3[[#This Row],[Benchmark mean accuracy]]</f>
        <v>-12.15939418747439</v>
      </c>
      <c r="H290" t="str">
        <f>IF(AND(Table3[[#This Row],[F value]]&lt;4.74,Table3[[#This Row],[Best Individual mean accuracy]]&gt;Table3[[#This Row],[Benchmark mean accuracy]]),"Yes","No")</f>
        <v>No</v>
      </c>
    </row>
    <row r="291" spans="1:8" x14ac:dyDescent="0.55000000000000004">
      <c r="A291">
        <v>663</v>
      </c>
      <c r="B291" s="1" t="s">
        <v>577</v>
      </c>
      <c r="C291">
        <v>0.97714285714285698</v>
      </c>
      <c r="D291">
        <v>96.766598444535404</v>
      </c>
      <c r="E291">
        <v>84.631436758084305</v>
      </c>
      <c r="F291">
        <v>2.6275509346804702</v>
      </c>
      <c r="G291" s="6">
        <f>Table3[[#This Row],[Best Individual mean accuracy]]-Table3[[#This Row],[Benchmark mean accuracy]]</f>
        <v>-12.135161686451099</v>
      </c>
      <c r="H291" s="5" t="str">
        <f>IF(AND(Table3[[#This Row],[F value]]&lt;4.74,Table3[[#This Row],[Best Individual mean accuracy]]&gt;Table3[[#This Row],[Benchmark mean accuracy]]),"Yes","No")</f>
        <v>No</v>
      </c>
    </row>
    <row r="292" spans="1:8" x14ac:dyDescent="0.55000000000000004">
      <c r="A292">
        <v>663</v>
      </c>
      <c r="B292" s="1" t="s">
        <v>611</v>
      </c>
      <c r="C292">
        <v>0.97714285714285698</v>
      </c>
      <c r="D292">
        <v>96.509291854277507</v>
      </c>
      <c r="E292">
        <v>84.401473598035196</v>
      </c>
      <c r="F292">
        <v>4.7730775804009697</v>
      </c>
      <c r="G292" s="6">
        <f>Table3[[#This Row],[Best Individual mean accuracy]]-Table3[[#This Row],[Benchmark mean accuracy]]</f>
        <v>-12.107818256242311</v>
      </c>
      <c r="H292" s="5" t="str">
        <f>IF(AND(Table3[[#This Row],[F value]]&lt;4.74,Table3[[#This Row],[Best Individual mean accuracy]]&gt;Table3[[#This Row],[Benchmark mean accuracy]]),"Yes","No")</f>
        <v>No</v>
      </c>
    </row>
    <row r="293" spans="1:8" x14ac:dyDescent="0.55000000000000004">
      <c r="A293">
        <v>663</v>
      </c>
      <c r="B293" s="1" t="s">
        <v>660</v>
      </c>
      <c r="C293">
        <v>0.97714285714285698</v>
      </c>
      <c r="D293">
        <v>96.623577568563206</v>
      </c>
      <c r="E293">
        <v>84.515923045435898</v>
      </c>
      <c r="F293">
        <v>1.23701037032107</v>
      </c>
      <c r="G293" s="6">
        <f>Table3[[#This Row],[Best Individual mean accuracy]]-Table3[[#This Row],[Benchmark mean accuracy]]</f>
        <v>-12.107654523127309</v>
      </c>
      <c r="H293" s="5" t="str">
        <f>IF(AND(Table3[[#This Row],[F value]]&lt;4.74,Table3[[#This Row],[Best Individual mean accuracy]]&gt;Table3[[#This Row],[Benchmark mean accuracy]]),"Yes","No")</f>
        <v>No</v>
      </c>
    </row>
    <row r="294" spans="1:8" x14ac:dyDescent="0.55000000000000004">
      <c r="A294">
        <v>663</v>
      </c>
      <c r="B294" s="1" t="s">
        <v>651</v>
      </c>
      <c r="C294">
        <v>0.97714285714285698</v>
      </c>
      <c r="D294">
        <v>96.394269340974205</v>
      </c>
      <c r="E294">
        <v>84.289152681129707</v>
      </c>
      <c r="F294">
        <v>1.38225210850795</v>
      </c>
      <c r="G294" s="6">
        <f>Table3[[#This Row],[Best Individual mean accuracy]]-Table3[[#This Row],[Benchmark mean accuracy]]</f>
        <v>-12.105116659844498</v>
      </c>
      <c r="H294" s="5" t="str">
        <f>IF(AND(Table3[[#This Row],[F value]]&lt;4.74,Table3[[#This Row],[Best Individual mean accuracy]]&gt;Table3[[#This Row],[Benchmark mean accuracy]]),"Yes","No")</f>
        <v>No</v>
      </c>
    </row>
    <row r="295" spans="1:8" x14ac:dyDescent="0.55000000000000004">
      <c r="A295">
        <v>663</v>
      </c>
      <c r="B295" s="1" t="s">
        <v>391</v>
      </c>
      <c r="C295">
        <v>0.97714285714285698</v>
      </c>
      <c r="D295">
        <v>96.623413835448204</v>
      </c>
      <c r="E295">
        <v>84.550143266475601</v>
      </c>
      <c r="F295">
        <v>2.80181412707896</v>
      </c>
      <c r="G295" s="6">
        <f>Table3[[#This Row],[Best Individual mean accuracy]]-Table3[[#This Row],[Benchmark mean accuracy]]</f>
        <v>-12.073270568972603</v>
      </c>
      <c r="H295" t="str">
        <f>IF(AND(Table3[[#This Row],[F value]]&lt;4.74,Table3[[#This Row],[Best Individual mean accuracy]]&gt;Table3[[#This Row],[Benchmark mean accuracy]]),"Yes","No")</f>
        <v>No</v>
      </c>
    </row>
    <row r="296" spans="1:8" x14ac:dyDescent="0.55000000000000004">
      <c r="A296">
        <v>663</v>
      </c>
      <c r="B296" s="1" t="s">
        <v>648</v>
      </c>
      <c r="C296">
        <v>0.97714285714285698</v>
      </c>
      <c r="D296">
        <v>96.766516577977796</v>
      </c>
      <c r="E296">
        <v>84.695783872288104</v>
      </c>
      <c r="F296">
        <v>1.48308924014473</v>
      </c>
      <c r="G296" s="6">
        <f>Table3[[#This Row],[Best Individual mean accuracy]]-Table3[[#This Row],[Benchmark mean accuracy]]</f>
        <v>-12.070732705689693</v>
      </c>
      <c r="H296" s="5" t="str">
        <f>IF(AND(Table3[[#This Row],[F value]]&lt;4.74,Table3[[#This Row],[Best Individual mean accuracy]]&gt;Table3[[#This Row],[Benchmark mean accuracy]]),"Yes","No")</f>
        <v>No</v>
      </c>
    </row>
    <row r="297" spans="1:8" x14ac:dyDescent="0.55000000000000004">
      <c r="A297">
        <v>663</v>
      </c>
      <c r="B297" s="1" t="s">
        <v>566</v>
      </c>
      <c r="C297">
        <v>0.97714285714285698</v>
      </c>
      <c r="D297">
        <v>96.766925910765394</v>
      </c>
      <c r="E297">
        <v>84.697830536225894</v>
      </c>
      <c r="F297">
        <v>1.7253134692127099</v>
      </c>
      <c r="G297" s="6">
        <f>Table3[[#This Row],[Best Individual mean accuracy]]-Table3[[#This Row],[Benchmark mean accuracy]]</f>
        <v>-12.069095374539501</v>
      </c>
      <c r="H297" t="str">
        <f>IF(AND(Table3[[#This Row],[F value]]&lt;4.74,Table3[[#This Row],[Best Individual mean accuracy]]&gt;Table3[[#This Row],[Benchmark mean accuracy]]),"Yes","No")</f>
        <v>No</v>
      </c>
    </row>
    <row r="298" spans="1:8" x14ac:dyDescent="0.55000000000000004">
      <c r="A298">
        <v>663</v>
      </c>
      <c r="B298" s="1" t="s">
        <v>388</v>
      </c>
      <c r="C298">
        <v>0.97714285714285698</v>
      </c>
      <c r="D298">
        <v>96.8811297584936</v>
      </c>
      <c r="E298">
        <v>84.825460499385997</v>
      </c>
      <c r="F298">
        <v>2.2738429704624199</v>
      </c>
      <c r="G298" s="6">
        <f>Table3[[#This Row],[Best Individual mean accuracy]]-Table3[[#This Row],[Benchmark mean accuracy]]</f>
        <v>-12.055669259107603</v>
      </c>
      <c r="H298" t="str">
        <f>IF(AND(Table3[[#This Row],[F value]]&lt;4.74,Table3[[#This Row],[Best Individual mean accuracy]]&gt;Table3[[#This Row],[Benchmark mean accuracy]]),"Yes","No")</f>
        <v>No</v>
      </c>
    </row>
    <row r="299" spans="1:8" x14ac:dyDescent="0.55000000000000004">
      <c r="A299">
        <v>663</v>
      </c>
      <c r="B299" s="1" t="s">
        <v>590</v>
      </c>
      <c r="C299">
        <v>0.97714285714285698</v>
      </c>
      <c r="D299">
        <v>96.767089643880396</v>
      </c>
      <c r="E299">
        <v>84.723945968072002</v>
      </c>
      <c r="F299">
        <v>2.9282134469374599</v>
      </c>
      <c r="G299" s="6">
        <f>Table3[[#This Row],[Best Individual mean accuracy]]-Table3[[#This Row],[Benchmark mean accuracy]]</f>
        <v>-12.043143675808395</v>
      </c>
      <c r="H299" s="5" t="str">
        <f>IF(AND(Table3[[#This Row],[F value]]&lt;4.74,Table3[[#This Row],[Best Individual mean accuracy]]&gt;Table3[[#This Row],[Benchmark mean accuracy]]),"Yes","No")</f>
        <v>No</v>
      </c>
    </row>
    <row r="300" spans="1:8" x14ac:dyDescent="0.55000000000000004">
      <c r="A300">
        <v>663</v>
      </c>
      <c r="B300" s="1" t="s">
        <v>431</v>
      </c>
      <c r="C300">
        <v>0.97714285714285698</v>
      </c>
      <c r="D300">
        <v>96.910929185427705</v>
      </c>
      <c r="E300">
        <v>84.892591076545202</v>
      </c>
      <c r="F300">
        <v>2.1439127680656802</v>
      </c>
      <c r="G300" s="6">
        <f>Table3[[#This Row],[Best Individual mean accuracy]]-Table3[[#This Row],[Benchmark mean accuracy]]</f>
        <v>-12.018338108882503</v>
      </c>
      <c r="H300" t="str">
        <f>IF(AND(Table3[[#This Row],[F value]]&lt;4.74,Table3[[#This Row],[Best Individual mean accuracy]]&gt;Table3[[#This Row],[Benchmark mean accuracy]]),"Yes","No")</f>
        <v>No</v>
      </c>
    </row>
    <row r="301" spans="1:8" x14ac:dyDescent="0.55000000000000004">
      <c r="A301">
        <v>663</v>
      </c>
      <c r="B301" s="1" t="s">
        <v>621</v>
      </c>
      <c r="C301">
        <v>0.97714285714285698</v>
      </c>
      <c r="D301">
        <v>96.594678673761706</v>
      </c>
      <c r="E301">
        <v>84.580106426524694</v>
      </c>
      <c r="F301">
        <v>1.2796394987031501</v>
      </c>
      <c r="G301" s="6">
        <f>Table3[[#This Row],[Best Individual mean accuracy]]-Table3[[#This Row],[Benchmark mean accuracy]]</f>
        <v>-12.014572247237012</v>
      </c>
      <c r="H301" s="5" t="str">
        <f>IF(AND(Table3[[#This Row],[F value]]&lt;4.74,Table3[[#This Row],[Best Individual mean accuracy]]&gt;Table3[[#This Row],[Benchmark mean accuracy]]),"Yes","No")</f>
        <v>No</v>
      </c>
    </row>
    <row r="302" spans="1:8" x14ac:dyDescent="0.55000000000000004">
      <c r="A302">
        <v>663</v>
      </c>
      <c r="B302" s="1" t="s">
        <v>587</v>
      </c>
      <c r="C302">
        <v>0.97714285714285698</v>
      </c>
      <c r="D302">
        <v>96.795415472779297</v>
      </c>
      <c r="E302">
        <v>84.783626688497705</v>
      </c>
      <c r="F302">
        <v>1.1353983855166201</v>
      </c>
      <c r="G302" s="6">
        <f>Table3[[#This Row],[Best Individual mean accuracy]]-Table3[[#This Row],[Benchmark mean accuracy]]</f>
        <v>-12.011788784281592</v>
      </c>
      <c r="H302" s="5" t="str">
        <f>IF(AND(Table3[[#This Row],[F value]]&lt;4.74,Table3[[#This Row],[Best Individual mean accuracy]]&gt;Table3[[#This Row],[Benchmark mean accuracy]]),"Yes","No")</f>
        <v>No</v>
      </c>
    </row>
    <row r="303" spans="1:8" x14ac:dyDescent="0.55000000000000004">
      <c r="A303">
        <v>663</v>
      </c>
      <c r="B303" s="1" t="s">
        <v>440</v>
      </c>
      <c r="C303">
        <v>0.97714285714285698</v>
      </c>
      <c r="D303">
        <v>96.824150634465795</v>
      </c>
      <c r="E303">
        <v>84.860417519443303</v>
      </c>
      <c r="F303">
        <v>1.71380963906877</v>
      </c>
      <c r="G303" s="6">
        <f>Table3[[#This Row],[Best Individual mean accuracy]]-Table3[[#This Row],[Benchmark mean accuracy]]</f>
        <v>-11.963733115022492</v>
      </c>
      <c r="H303" t="str">
        <f>IF(AND(Table3[[#This Row],[F value]]&lt;4.74,Table3[[#This Row],[Best Individual mean accuracy]]&gt;Table3[[#This Row],[Benchmark mean accuracy]]),"Yes","No")</f>
        <v>No</v>
      </c>
    </row>
    <row r="304" spans="1:8" x14ac:dyDescent="0.55000000000000004">
      <c r="A304">
        <v>663</v>
      </c>
      <c r="B304" s="1" t="s">
        <v>499</v>
      </c>
      <c r="C304">
        <v>0.97714285714285698</v>
      </c>
      <c r="D304">
        <v>96.566189111747804</v>
      </c>
      <c r="E304">
        <v>84.629881293491593</v>
      </c>
      <c r="F304">
        <v>1.8265369795454001</v>
      </c>
      <c r="G304" s="6">
        <f>Table3[[#This Row],[Best Individual mean accuracy]]-Table3[[#This Row],[Benchmark mean accuracy]]</f>
        <v>-11.936307818256211</v>
      </c>
      <c r="H304" t="str">
        <f>IF(AND(Table3[[#This Row],[F value]]&lt;4.74,Table3[[#This Row],[Best Individual mean accuracy]]&gt;Table3[[#This Row],[Benchmark mean accuracy]]),"Yes","No")</f>
        <v>No</v>
      </c>
    </row>
    <row r="305" spans="1:8" x14ac:dyDescent="0.55000000000000004">
      <c r="A305">
        <v>663</v>
      </c>
      <c r="B305" s="1" t="s">
        <v>598</v>
      </c>
      <c r="C305">
        <v>0.97714285714285698</v>
      </c>
      <c r="D305">
        <v>96.938272615636507</v>
      </c>
      <c r="E305">
        <v>85.029635693819003</v>
      </c>
      <c r="F305">
        <v>1.7508767921069599</v>
      </c>
      <c r="G305" s="6">
        <f>Table3[[#This Row],[Best Individual mean accuracy]]-Table3[[#This Row],[Benchmark mean accuracy]]</f>
        <v>-11.908636921817504</v>
      </c>
      <c r="H305" s="5" t="str">
        <f>IF(AND(Table3[[#This Row],[F value]]&lt;4.74,Table3[[#This Row],[Best Individual mean accuracy]]&gt;Table3[[#This Row],[Benchmark mean accuracy]]),"Yes","No")</f>
        <v>No</v>
      </c>
    </row>
    <row r="306" spans="1:8" x14ac:dyDescent="0.55000000000000004">
      <c r="A306">
        <v>663</v>
      </c>
      <c r="B306" s="1" t="s">
        <v>642</v>
      </c>
      <c r="C306">
        <v>0.97714285714285698</v>
      </c>
      <c r="D306">
        <v>96.537945149406397</v>
      </c>
      <c r="E306">
        <v>84.632091690544399</v>
      </c>
      <c r="F306">
        <v>3.1491273053342499</v>
      </c>
      <c r="G306" s="6">
        <f>Table3[[#This Row],[Best Individual mean accuracy]]-Table3[[#This Row],[Benchmark mean accuracy]]</f>
        <v>-11.905853458861998</v>
      </c>
      <c r="H306" s="5" t="str">
        <f>IF(AND(Table3[[#This Row],[F value]]&lt;4.74,Table3[[#This Row],[Best Individual mean accuracy]]&gt;Table3[[#This Row],[Benchmark mean accuracy]]),"Yes","No")</f>
        <v>No</v>
      </c>
    </row>
    <row r="307" spans="1:8" x14ac:dyDescent="0.55000000000000004">
      <c r="A307">
        <v>663</v>
      </c>
      <c r="B307" s="1" t="s">
        <v>347</v>
      </c>
      <c r="C307">
        <v>0.97714285714285698</v>
      </c>
      <c r="D307">
        <v>96.537535816618899</v>
      </c>
      <c r="E307">
        <v>84.679492427343405</v>
      </c>
      <c r="F307">
        <v>1.3624634733437799</v>
      </c>
      <c r="G307" s="6">
        <f>Table3[[#This Row],[Best Individual mean accuracy]]-Table3[[#This Row],[Benchmark mean accuracy]]</f>
        <v>-11.858043389275494</v>
      </c>
      <c r="H307" t="str">
        <f>IF(AND(Table3[[#This Row],[F value]]&lt;4.74,Table3[[#This Row],[Best Individual mean accuracy]]&gt;Table3[[#This Row],[Benchmark mean accuracy]]),"Yes","No")</f>
        <v>No</v>
      </c>
    </row>
    <row r="308" spans="1:8" x14ac:dyDescent="0.55000000000000004">
      <c r="A308">
        <v>663</v>
      </c>
      <c r="B308" s="1" t="s">
        <v>583</v>
      </c>
      <c r="C308">
        <v>0.97714285714285698</v>
      </c>
      <c r="D308">
        <v>96.451575931232</v>
      </c>
      <c r="E308">
        <v>84.5970528039296</v>
      </c>
      <c r="F308">
        <v>1.3843808562959601</v>
      </c>
      <c r="G308" s="6">
        <f>Table3[[#This Row],[Best Individual mean accuracy]]-Table3[[#This Row],[Benchmark mean accuracy]]</f>
        <v>-11.8545231273024</v>
      </c>
      <c r="H308" s="5" t="str">
        <f>IF(AND(Table3[[#This Row],[F value]]&lt;4.74,Table3[[#This Row],[Best Individual mean accuracy]]&gt;Table3[[#This Row],[Benchmark mean accuracy]]),"Yes","No")</f>
        <v>No</v>
      </c>
    </row>
    <row r="309" spans="1:8" x14ac:dyDescent="0.55000000000000004">
      <c r="A309">
        <v>663</v>
      </c>
      <c r="B309" s="1" t="s">
        <v>541</v>
      </c>
      <c r="C309">
        <v>0.97714285714285698</v>
      </c>
      <c r="D309">
        <v>96.682030290626201</v>
      </c>
      <c r="E309">
        <v>84.835857552189907</v>
      </c>
      <c r="F309">
        <v>2.20895653978629</v>
      </c>
      <c r="G309" s="6">
        <f>Table3[[#This Row],[Best Individual mean accuracy]]-Table3[[#This Row],[Benchmark mean accuracy]]</f>
        <v>-11.846172738436294</v>
      </c>
      <c r="H309" t="str">
        <f>IF(AND(Table3[[#This Row],[F value]]&lt;4.74,Table3[[#This Row],[Best Individual mean accuracy]]&gt;Table3[[#This Row],[Benchmark mean accuracy]]),"Yes","No")</f>
        <v>No</v>
      </c>
    </row>
    <row r="310" spans="1:8" x14ac:dyDescent="0.55000000000000004">
      <c r="A310">
        <v>175</v>
      </c>
      <c r="B310" s="1" t="s">
        <v>302</v>
      </c>
      <c r="C310">
        <v>0.97142857142857097</v>
      </c>
      <c r="D310">
        <v>96.508555055259905</v>
      </c>
      <c r="E310">
        <v>84.697093737208306</v>
      </c>
      <c r="F310">
        <v>3.2572078479077602</v>
      </c>
      <c r="G310" s="6">
        <f>Table3[[#This Row],[Best Individual mean accuracy]]-Table3[[#This Row],[Benchmark mean accuracy]]</f>
        <v>-11.811461318051599</v>
      </c>
      <c r="H310" t="str">
        <f>IF(AND(Table3[[#This Row],[F value]]&lt;4.74,Table3[[#This Row],[Best Individual mean accuracy]]&gt;Table3[[#This Row],[Benchmark mean accuracy]]),"Yes","No")</f>
        <v>No</v>
      </c>
    </row>
    <row r="311" spans="1:8" x14ac:dyDescent="0.55000000000000004">
      <c r="A311">
        <v>663</v>
      </c>
      <c r="B311" s="1" t="s">
        <v>373</v>
      </c>
      <c r="C311">
        <v>0.97714285714285698</v>
      </c>
      <c r="D311">
        <v>96.5953336062218</v>
      </c>
      <c r="E311">
        <v>84.786246418338095</v>
      </c>
      <c r="F311">
        <v>2.2339276998645801</v>
      </c>
      <c r="G311" s="6">
        <f>Table3[[#This Row],[Best Individual mean accuracy]]-Table3[[#This Row],[Benchmark mean accuracy]]</f>
        <v>-11.809087187883705</v>
      </c>
      <c r="H311" t="str">
        <f>IF(AND(Table3[[#This Row],[F value]]&lt;4.74,Table3[[#This Row],[Best Individual mean accuracy]]&gt;Table3[[#This Row],[Benchmark mean accuracy]]),"Yes","No")</f>
        <v>No</v>
      </c>
    </row>
    <row r="312" spans="1:8" x14ac:dyDescent="0.55000000000000004">
      <c r="A312">
        <v>663</v>
      </c>
      <c r="B312" s="1" t="s">
        <v>555</v>
      </c>
      <c r="C312">
        <v>0.97714285714285698</v>
      </c>
      <c r="D312">
        <v>96.537290216946303</v>
      </c>
      <c r="E312">
        <v>84.802701596397796</v>
      </c>
      <c r="F312">
        <v>1.44902144202479</v>
      </c>
      <c r="G312" s="6">
        <f>Table3[[#This Row],[Best Individual mean accuracy]]-Table3[[#This Row],[Benchmark mean accuracy]]</f>
        <v>-11.734588620548507</v>
      </c>
      <c r="H312" t="str">
        <f>IF(AND(Table3[[#This Row],[F value]]&lt;4.74,Table3[[#This Row],[Best Individual mean accuracy]]&gt;Table3[[#This Row],[Benchmark mean accuracy]]),"Yes","No")</f>
        <v>No</v>
      </c>
    </row>
    <row r="313" spans="1:8" x14ac:dyDescent="0.55000000000000004">
      <c r="A313">
        <v>663</v>
      </c>
      <c r="B313" s="1" t="s">
        <v>489</v>
      </c>
      <c r="C313">
        <v>0.97714285714285698</v>
      </c>
      <c r="D313">
        <v>96.509455587392495</v>
      </c>
      <c r="E313">
        <v>84.858370855505498</v>
      </c>
      <c r="F313">
        <v>1.4761469869674599</v>
      </c>
      <c r="G313" s="6">
        <f>Table3[[#This Row],[Best Individual mean accuracy]]-Table3[[#This Row],[Benchmark mean accuracy]]</f>
        <v>-11.651084731886996</v>
      </c>
      <c r="H313" t="str">
        <f>IF(AND(Table3[[#This Row],[F value]]&lt;4.74,Table3[[#This Row],[Best Individual mean accuracy]]&gt;Table3[[#This Row],[Benchmark mean accuracy]]),"Yes","No")</f>
        <v>No</v>
      </c>
    </row>
    <row r="314" spans="1:8" x14ac:dyDescent="0.55000000000000004">
      <c r="A314">
        <v>663</v>
      </c>
      <c r="B314" s="1" t="s">
        <v>390</v>
      </c>
      <c r="C314">
        <v>0.97714285714285698</v>
      </c>
      <c r="D314">
        <v>96.652476463364707</v>
      </c>
      <c r="E314">
        <v>85.007859189521099</v>
      </c>
      <c r="F314">
        <v>7.26733559785115</v>
      </c>
      <c r="G314" s="6">
        <f>Table3[[#This Row],[Best Individual mean accuracy]]-Table3[[#This Row],[Benchmark mean accuracy]]</f>
        <v>-11.644617273843608</v>
      </c>
      <c r="H314" t="str">
        <f>IF(AND(Table3[[#This Row],[F value]]&lt;4.74,Table3[[#This Row],[Best Individual mean accuracy]]&gt;Table3[[#This Row],[Benchmark mean accuracy]]),"Yes","No")</f>
        <v>No</v>
      </c>
    </row>
    <row r="315" spans="1:8" x14ac:dyDescent="0.55000000000000004">
      <c r="A315">
        <v>663</v>
      </c>
      <c r="B315" s="1" t="s">
        <v>650</v>
      </c>
      <c r="C315">
        <v>0.97714285714285698</v>
      </c>
      <c r="D315">
        <v>96.652148997134603</v>
      </c>
      <c r="E315">
        <v>85.033074089234503</v>
      </c>
      <c r="F315">
        <v>9.1211223976776399</v>
      </c>
      <c r="G315" s="6">
        <f>Table3[[#This Row],[Best Individual mean accuracy]]-Table3[[#This Row],[Benchmark mean accuracy]]</f>
        <v>-11.619074907900099</v>
      </c>
      <c r="H315" s="5" t="str">
        <f>IF(AND(Table3[[#This Row],[F value]]&lt;4.74,Table3[[#This Row],[Best Individual mean accuracy]]&gt;Table3[[#This Row],[Benchmark mean accuracy]]),"Yes","No")</f>
        <v>No</v>
      </c>
    </row>
    <row r="316" spans="1:8" x14ac:dyDescent="0.55000000000000004">
      <c r="A316">
        <v>663</v>
      </c>
      <c r="B316" s="1" t="s">
        <v>586</v>
      </c>
      <c r="C316">
        <v>0.97714285714285698</v>
      </c>
      <c r="D316">
        <v>96.766925910765394</v>
      </c>
      <c r="E316">
        <v>85.148424068767895</v>
      </c>
      <c r="F316">
        <v>2.1814686652947102</v>
      </c>
      <c r="G316" s="6">
        <f>Table3[[#This Row],[Best Individual mean accuracy]]-Table3[[#This Row],[Benchmark mean accuracy]]</f>
        <v>-11.618501841997499</v>
      </c>
      <c r="H316" s="5" t="str">
        <f>IF(AND(Table3[[#This Row],[F value]]&lt;4.74,Table3[[#This Row],[Best Individual mean accuracy]]&gt;Table3[[#This Row],[Benchmark mean accuracy]]),"Yes","No")</f>
        <v>No</v>
      </c>
    </row>
    <row r="317" spans="1:8" x14ac:dyDescent="0.55000000000000004">
      <c r="A317">
        <v>663</v>
      </c>
      <c r="B317" s="1" t="s">
        <v>668</v>
      </c>
      <c r="C317">
        <v>0.97714285714285698</v>
      </c>
      <c r="D317">
        <v>96.767253376995498</v>
      </c>
      <c r="E317">
        <v>85.157838722881607</v>
      </c>
      <c r="F317">
        <v>1.6058503603623699</v>
      </c>
      <c r="G317" s="6">
        <f>Table3[[#This Row],[Best Individual mean accuracy]]-Table3[[#This Row],[Benchmark mean accuracy]]</f>
        <v>-11.609414654113891</v>
      </c>
      <c r="H317" s="5" t="str">
        <f>IF(AND(Table3[[#This Row],[F value]]&lt;4.74,Table3[[#This Row],[Best Individual mean accuracy]]&gt;Table3[[#This Row],[Benchmark mean accuracy]]),"Yes","No")</f>
        <v>No</v>
      </c>
    </row>
    <row r="318" spans="1:8" x14ac:dyDescent="0.55000000000000004">
      <c r="A318">
        <v>663</v>
      </c>
      <c r="B318" s="1" t="s">
        <v>476</v>
      </c>
      <c r="C318">
        <v>0.97714285714285698</v>
      </c>
      <c r="D318">
        <v>96.509046254604996</v>
      </c>
      <c r="E318">
        <v>84.9575112566516</v>
      </c>
      <c r="F318">
        <v>1.98007000051389</v>
      </c>
      <c r="G318" s="6">
        <f>Table3[[#This Row],[Best Individual mean accuracy]]-Table3[[#This Row],[Benchmark mean accuracy]]</f>
        <v>-11.551534997953397</v>
      </c>
      <c r="H318" t="str">
        <f>IF(AND(Table3[[#This Row],[F value]]&lt;4.74,Table3[[#This Row],[Best Individual mean accuracy]]&gt;Table3[[#This Row],[Benchmark mean accuracy]]),"Yes","No")</f>
        <v>No</v>
      </c>
    </row>
    <row r="319" spans="1:8" x14ac:dyDescent="0.55000000000000004">
      <c r="A319">
        <v>663</v>
      </c>
      <c r="B319" s="1" t="s">
        <v>575</v>
      </c>
      <c r="C319">
        <v>0.97714285714285698</v>
      </c>
      <c r="D319">
        <v>96.423495702005695</v>
      </c>
      <c r="E319">
        <v>84.888497748669593</v>
      </c>
      <c r="F319">
        <v>3.3705062331949902</v>
      </c>
      <c r="G319" s="6">
        <f>Table3[[#This Row],[Best Individual mean accuracy]]-Table3[[#This Row],[Benchmark mean accuracy]]</f>
        <v>-11.534997953336102</v>
      </c>
      <c r="H319" t="str">
        <f>IF(AND(Table3[[#This Row],[F value]]&lt;4.74,Table3[[#This Row],[Best Individual mean accuracy]]&gt;Table3[[#This Row],[Benchmark mean accuracy]]),"Yes","No")</f>
        <v>No</v>
      </c>
    </row>
    <row r="320" spans="1:8" x14ac:dyDescent="0.55000000000000004">
      <c r="A320">
        <v>663</v>
      </c>
      <c r="B320" s="1" t="s">
        <v>543</v>
      </c>
      <c r="C320">
        <v>0.97714285714285698</v>
      </c>
      <c r="D320">
        <v>96.394023741301595</v>
      </c>
      <c r="E320">
        <v>84.891936144085093</v>
      </c>
      <c r="F320">
        <v>5.1357519390759503</v>
      </c>
      <c r="G320" s="6">
        <f>Table3[[#This Row],[Best Individual mean accuracy]]-Table3[[#This Row],[Benchmark mean accuracy]]</f>
        <v>-11.502087597216502</v>
      </c>
      <c r="H320" t="str">
        <f>IF(AND(Table3[[#This Row],[F value]]&lt;4.74,Table3[[#This Row],[Best Individual mean accuracy]]&gt;Table3[[#This Row],[Benchmark mean accuracy]]),"Yes","No")</f>
        <v>No</v>
      </c>
    </row>
    <row r="321" spans="1:8" x14ac:dyDescent="0.55000000000000004">
      <c r="A321">
        <v>663</v>
      </c>
      <c r="B321" s="1" t="s">
        <v>426</v>
      </c>
      <c r="C321">
        <v>0.97714285714285698</v>
      </c>
      <c r="D321">
        <v>96.537617683176407</v>
      </c>
      <c r="E321">
        <v>85.053786328284801</v>
      </c>
      <c r="F321">
        <v>1.47660545600409</v>
      </c>
      <c r="G321" s="6">
        <f>Table3[[#This Row],[Best Individual mean accuracy]]-Table3[[#This Row],[Benchmark mean accuracy]]</f>
        <v>-11.483831354891606</v>
      </c>
      <c r="H321" t="str">
        <f>IF(AND(Table3[[#This Row],[F value]]&lt;4.74,Table3[[#This Row],[Best Individual mean accuracy]]&gt;Table3[[#This Row],[Benchmark mean accuracy]]),"Yes","No")</f>
        <v>No</v>
      </c>
    </row>
    <row r="322" spans="1:8" x14ac:dyDescent="0.55000000000000004">
      <c r="A322">
        <v>663</v>
      </c>
      <c r="B322" s="1" t="s">
        <v>387</v>
      </c>
      <c r="C322">
        <v>0.97714285714285698</v>
      </c>
      <c r="D322">
        <v>96.795497339336805</v>
      </c>
      <c r="E322">
        <v>85.333769954973405</v>
      </c>
      <c r="F322">
        <v>1.346119230337</v>
      </c>
      <c r="G322" s="6">
        <f>Table3[[#This Row],[Best Individual mean accuracy]]-Table3[[#This Row],[Benchmark mean accuracy]]</f>
        <v>-11.4617273843634</v>
      </c>
      <c r="H322" t="str">
        <f>IF(AND(Table3[[#This Row],[F value]]&lt;4.74,Table3[[#This Row],[Best Individual mean accuracy]]&gt;Table3[[#This Row],[Benchmark mean accuracy]]),"Yes","No")</f>
        <v>No</v>
      </c>
    </row>
    <row r="323" spans="1:8" x14ac:dyDescent="0.55000000000000004">
      <c r="A323">
        <v>465</v>
      </c>
      <c r="B323" s="1" t="s">
        <v>315</v>
      </c>
      <c r="C323">
        <v>0.96</v>
      </c>
      <c r="D323">
        <v>96.223250102333097</v>
      </c>
      <c r="E323">
        <v>84.827670896438804</v>
      </c>
      <c r="F323">
        <v>1.3420552631161899</v>
      </c>
      <c r="G323" s="6">
        <f>Table3[[#This Row],[Best Individual mean accuracy]]-Table3[[#This Row],[Benchmark mean accuracy]]</f>
        <v>-11.395579205894293</v>
      </c>
      <c r="H323" t="str">
        <f>IF(AND(Table3[[#This Row],[F value]]&lt;4.74,Table3[[#This Row],[Best Individual mean accuracy]]&gt;Table3[[#This Row],[Benchmark mean accuracy]]),"Yes","No")</f>
        <v>No</v>
      </c>
    </row>
    <row r="324" spans="1:8" x14ac:dyDescent="0.55000000000000004">
      <c r="A324">
        <v>663</v>
      </c>
      <c r="B324" s="1" t="s">
        <v>569</v>
      </c>
      <c r="C324">
        <v>0.97714285714285698</v>
      </c>
      <c r="D324">
        <v>96.509128121162504</v>
      </c>
      <c r="E324">
        <v>85.147032337290199</v>
      </c>
      <c r="F324">
        <v>4.4559341123460197</v>
      </c>
      <c r="G324" s="6">
        <f>Table3[[#This Row],[Best Individual mean accuracy]]-Table3[[#This Row],[Benchmark mean accuracy]]</f>
        <v>-11.362095783872306</v>
      </c>
      <c r="H324" t="str">
        <f>IF(AND(Table3[[#This Row],[F value]]&lt;4.74,Table3[[#This Row],[Best Individual mean accuracy]]&gt;Table3[[#This Row],[Benchmark mean accuracy]]),"Yes","No")</f>
        <v>No</v>
      </c>
    </row>
    <row r="325" spans="1:8" x14ac:dyDescent="0.55000000000000004">
      <c r="A325">
        <v>465</v>
      </c>
      <c r="B325" s="1" t="s">
        <v>313</v>
      </c>
      <c r="C325">
        <v>0.96</v>
      </c>
      <c r="D325">
        <v>96.080556692591003</v>
      </c>
      <c r="E325">
        <v>84.748505935325397</v>
      </c>
      <c r="F325">
        <v>1.6952972983439301</v>
      </c>
      <c r="G325" s="6">
        <f>Table3[[#This Row],[Best Individual mean accuracy]]-Table3[[#This Row],[Benchmark mean accuracy]]</f>
        <v>-11.332050757265606</v>
      </c>
      <c r="H325" t="str">
        <f>IF(AND(Table3[[#This Row],[F value]]&lt;4.74,Table3[[#This Row],[Best Individual mean accuracy]]&gt;Table3[[#This Row],[Benchmark mean accuracy]]),"Yes","No")</f>
        <v>No</v>
      </c>
    </row>
    <row r="326" spans="1:8" x14ac:dyDescent="0.55000000000000004">
      <c r="A326">
        <v>465</v>
      </c>
      <c r="B326" s="1" t="s">
        <v>319</v>
      </c>
      <c r="C326">
        <v>0.96</v>
      </c>
      <c r="D326">
        <v>96.423986901350801</v>
      </c>
      <c r="E326">
        <v>85.098321735571005</v>
      </c>
      <c r="F326">
        <v>1.6516661442092999</v>
      </c>
      <c r="G326" s="6">
        <f>Table3[[#This Row],[Best Individual mean accuracy]]-Table3[[#This Row],[Benchmark mean accuracy]]</f>
        <v>-11.325665165779796</v>
      </c>
      <c r="H326" t="str">
        <f>IF(AND(Table3[[#This Row],[F value]]&lt;4.74,Table3[[#This Row],[Best Individual mean accuracy]]&gt;Table3[[#This Row],[Benchmark mean accuracy]]),"Yes","No")</f>
        <v>No</v>
      </c>
    </row>
    <row r="327" spans="1:8" x14ac:dyDescent="0.55000000000000004">
      <c r="A327">
        <v>663</v>
      </c>
      <c r="B327" s="1" t="s">
        <v>515</v>
      </c>
      <c r="C327">
        <v>0.97714285714285698</v>
      </c>
      <c r="D327">
        <v>96.653131395824801</v>
      </c>
      <c r="E327">
        <v>85.344494474007305</v>
      </c>
      <c r="F327">
        <v>1.8522646718682201</v>
      </c>
      <c r="G327" s="6">
        <f>Table3[[#This Row],[Best Individual mean accuracy]]-Table3[[#This Row],[Benchmark mean accuracy]]</f>
        <v>-11.308636921817495</v>
      </c>
      <c r="H327" t="str">
        <f>IF(AND(Table3[[#This Row],[F value]]&lt;4.74,Table3[[#This Row],[Best Individual mean accuracy]]&gt;Table3[[#This Row],[Benchmark mean accuracy]]),"Yes","No")</f>
        <v>No</v>
      </c>
    </row>
    <row r="328" spans="1:8" x14ac:dyDescent="0.55000000000000004">
      <c r="A328">
        <v>663</v>
      </c>
      <c r="B328" s="1" t="s">
        <v>506</v>
      </c>
      <c r="C328">
        <v>0.97714285714285698</v>
      </c>
      <c r="D328">
        <v>96.766598444535404</v>
      </c>
      <c r="E328">
        <v>85.494883340155496</v>
      </c>
      <c r="F328">
        <v>4.0957958781389596</v>
      </c>
      <c r="G328" s="6">
        <f>Table3[[#This Row],[Best Individual mean accuracy]]-Table3[[#This Row],[Benchmark mean accuracy]]</f>
        <v>-11.271715104379908</v>
      </c>
      <c r="H328" t="str">
        <f>IF(AND(Table3[[#This Row],[F value]]&lt;4.74,Table3[[#This Row],[Best Individual mean accuracy]]&gt;Table3[[#This Row],[Benchmark mean accuracy]]),"Yes","No")</f>
        <v>No</v>
      </c>
    </row>
    <row r="329" spans="1:8" x14ac:dyDescent="0.55000000000000004">
      <c r="A329">
        <v>663</v>
      </c>
      <c r="B329" s="1" t="s">
        <v>534</v>
      </c>
      <c r="C329">
        <v>0.97714285714285698</v>
      </c>
      <c r="D329">
        <v>96.395088006549301</v>
      </c>
      <c r="E329">
        <v>85.149324600900499</v>
      </c>
      <c r="F329">
        <v>1.8765450296120301</v>
      </c>
      <c r="G329" s="6">
        <f>Table3[[#This Row],[Best Individual mean accuracy]]-Table3[[#This Row],[Benchmark mean accuracy]]</f>
        <v>-11.245763405648802</v>
      </c>
      <c r="H329" t="str">
        <f>IF(AND(Table3[[#This Row],[F value]]&lt;4.74,Table3[[#This Row],[Best Individual mean accuracy]]&gt;Table3[[#This Row],[Benchmark mean accuracy]]),"Yes","No")</f>
        <v>No</v>
      </c>
    </row>
    <row r="330" spans="1:8" x14ac:dyDescent="0.55000000000000004">
      <c r="A330">
        <v>663</v>
      </c>
      <c r="B330" s="1" t="s">
        <v>526</v>
      </c>
      <c r="C330">
        <v>0.97714285714285698</v>
      </c>
      <c r="D330">
        <v>96.652885796152205</v>
      </c>
      <c r="E330">
        <v>85.499959066721203</v>
      </c>
      <c r="F330">
        <v>1.23419503397453</v>
      </c>
      <c r="G330" s="6">
        <f>Table3[[#This Row],[Best Individual mean accuracy]]-Table3[[#This Row],[Benchmark mean accuracy]]</f>
        <v>-11.152926729431002</v>
      </c>
      <c r="H330" t="str">
        <f>IF(AND(Table3[[#This Row],[F value]]&lt;4.74,Table3[[#This Row],[Best Individual mean accuracy]]&gt;Table3[[#This Row],[Benchmark mean accuracy]]),"Yes","No")</f>
        <v>No</v>
      </c>
    </row>
    <row r="331" spans="1:8" x14ac:dyDescent="0.55000000000000004">
      <c r="A331">
        <v>663</v>
      </c>
      <c r="B331" s="1" t="s">
        <v>385</v>
      </c>
      <c r="C331">
        <v>0.97714285714285698</v>
      </c>
      <c r="D331">
        <v>96.681047891936103</v>
      </c>
      <c r="E331">
        <v>85.547359803520195</v>
      </c>
      <c r="F331">
        <v>2.0936484741186701</v>
      </c>
      <c r="G331" s="6">
        <f>Table3[[#This Row],[Best Individual mean accuracy]]-Table3[[#This Row],[Benchmark mean accuracy]]</f>
        <v>-11.133688088415909</v>
      </c>
      <c r="H331" t="str">
        <f>IF(AND(Table3[[#This Row],[F value]]&lt;4.74,Table3[[#This Row],[Best Individual mean accuracy]]&gt;Table3[[#This Row],[Benchmark mean accuracy]]),"Yes","No")</f>
        <v>No</v>
      </c>
    </row>
    <row r="332" spans="1:8" x14ac:dyDescent="0.55000000000000004">
      <c r="A332">
        <v>891</v>
      </c>
      <c r="B332" s="1" t="s">
        <v>684</v>
      </c>
      <c r="C332">
        <v>0.97714285714285698</v>
      </c>
      <c r="D332">
        <v>96.852722063037206</v>
      </c>
      <c r="E332">
        <v>85.726401964797304</v>
      </c>
      <c r="F332">
        <v>1.8765351808006301</v>
      </c>
      <c r="G332" s="6">
        <f>Table3[[#This Row],[Best Individual mean accuracy]]-Table3[[#This Row],[Benchmark mean accuracy]]</f>
        <v>-11.126320098239901</v>
      </c>
      <c r="H332" s="5" t="str">
        <f>IF(AND(Table3[[#This Row],[F value]]&lt;4.74,Table3[[#This Row],[Best Individual mean accuracy]]&gt;Table3[[#This Row],[Benchmark mean accuracy]]),"Yes","No")</f>
        <v>No</v>
      </c>
    </row>
    <row r="333" spans="1:8" x14ac:dyDescent="0.55000000000000004">
      <c r="A333">
        <v>663</v>
      </c>
      <c r="B333" s="1" t="s">
        <v>485</v>
      </c>
      <c r="C333">
        <v>0.97714285714285698</v>
      </c>
      <c r="D333">
        <v>96.594678673761706</v>
      </c>
      <c r="E333">
        <v>85.468440442079398</v>
      </c>
      <c r="F333">
        <v>1.8756055115513399</v>
      </c>
      <c r="G333" s="6">
        <f>Table3[[#This Row],[Best Individual mean accuracy]]-Table3[[#This Row],[Benchmark mean accuracy]]</f>
        <v>-11.126238231682308</v>
      </c>
      <c r="H333" t="str">
        <f>IF(AND(Table3[[#This Row],[F value]]&lt;4.74,Table3[[#This Row],[Best Individual mean accuracy]]&gt;Table3[[#This Row],[Benchmark mean accuracy]]),"Yes","No")</f>
        <v>No</v>
      </c>
    </row>
    <row r="334" spans="1:8" x14ac:dyDescent="0.55000000000000004">
      <c r="A334">
        <v>663</v>
      </c>
      <c r="B334" s="1" t="s">
        <v>471</v>
      </c>
      <c r="C334">
        <v>0.97714285714285698</v>
      </c>
      <c r="D334">
        <v>96.766516577977896</v>
      </c>
      <c r="E334">
        <v>85.659680720425698</v>
      </c>
      <c r="F334">
        <v>1.4491895770101699</v>
      </c>
      <c r="G334" s="6">
        <f>Table3[[#This Row],[Best Individual mean accuracy]]-Table3[[#This Row],[Benchmark mean accuracy]]</f>
        <v>-11.106835857552198</v>
      </c>
      <c r="H334" t="str">
        <f>IF(AND(Table3[[#This Row],[F value]]&lt;4.74,Table3[[#This Row],[Best Individual mean accuracy]]&gt;Table3[[#This Row],[Benchmark mean accuracy]]),"Yes","No")</f>
        <v>No</v>
      </c>
    </row>
    <row r="335" spans="1:8" x14ac:dyDescent="0.55000000000000004">
      <c r="A335">
        <v>663</v>
      </c>
      <c r="B335" s="1" t="s">
        <v>360</v>
      </c>
      <c r="C335">
        <v>0.97714285714285698</v>
      </c>
      <c r="D335">
        <v>96.337699549733898</v>
      </c>
      <c r="E335">
        <v>85.236921817437505</v>
      </c>
      <c r="F335">
        <v>3.0838877945144998</v>
      </c>
      <c r="G335" s="6">
        <f>Table3[[#This Row],[Best Individual mean accuracy]]-Table3[[#This Row],[Benchmark mean accuracy]]</f>
        <v>-11.100777732296393</v>
      </c>
      <c r="H335" t="str">
        <f>IF(AND(Table3[[#This Row],[F value]]&lt;4.74,Table3[[#This Row],[Best Individual mean accuracy]]&gt;Table3[[#This Row],[Benchmark mean accuracy]]),"Yes","No")</f>
        <v>No</v>
      </c>
    </row>
    <row r="336" spans="1:8" x14ac:dyDescent="0.55000000000000004">
      <c r="A336">
        <v>663</v>
      </c>
      <c r="B336" s="1" t="s">
        <v>350</v>
      </c>
      <c r="C336">
        <v>0.97714285714285698</v>
      </c>
      <c r="D336">
        <v>96.738272615636504</v>
      </c>
      <c r="E336">
        <v>85.718460908718697</v>
      </c>
      <c r="F336">
        <v>1.27322701556399</v>
      </c>
      <c r="G336" s="6">
        <f>Table3[[#This Row],[Best Individual mean accuracy]]-Table3[[#This Row],[Benchmark mean accuracy]]</f>
        <v>-11.019811706917807</v>
      </c>
      <c r="H336" t="str">
        <f>IF(AND(Table3[[#This Row],[F value]]&lt;4.74,Table3[[#This Row],[Best Individual mean accuracy]]&gt;Table3[[#This Row],[Benchmark mean accuracy]]),"Yes","No")</f>
        <v>No</v>
      </c>
    </row>
    <row r="337" spans="1:8" x14ac:dyDescent="0.55000000000000004">
      <c r="A337">
        <v>175</v>
      </c>
      <c r="B337" s="1" t="s">
        <v>304</v>
      </c>
      <c r="C337">
        <v>0.97142857142857097</v>
      </c>
      <c r="D337">
        <v>96.452230863692094</v>
      </c>
      <c r="E337">
        <v>85.525255832992201</v>
      </c>
      <c r="F337">
        <v>1.7886649637482599</v>
      </c>
      <c r="G337" s="6">
        <f>Table3[[#This Row],[Best Individual mean accuracy]]-Table3[[#This Row],[Benchmark mean accuracy]]</f>
        <v>-10.926975030699893</v>
      </c>
      <c r="H337" t="str">
        <f>IF(AND(Table3[[#This Row],[F value]]&lt;4.74,Table3[[#This Row],[Best Individual mean accuracy]]&gt;Table3[[#This Row],[Benchmark mean accuracy]]),"Yes","No")</f>
        <v>No</v>
      </c>
    </row>
    <row r="338" spans="1:8" x14ac:dyDescent="0.55000000000000004">
      <c r="A338">
        <v>663</v>
      </c>
      <c r="B338" s="1" t="s">
        <v>379</v>
      </c>
      <c r="C338">
        <v>0.97714285714285698</v>
      </c>
      <c r="D338">
        <v>96.708718788374895</v>
      </c>
      <c r="E338">
        <v>85.806221858370805</v>
      </c>
      <c r="F338">
        <v>4.9951848623677604</v>
      </c>
      <c r="G338" s="6">
        <f>Table3[[#This Row],[Best Individual mean accuracy]]-Table3[[#This Row],[Benchmark mean accuracy]]</f>
        <v>-10.902496930004091</v>
      </c>
      <c r="H338" t="str">
        <f>IF(AND(Table3[[#This Row],[F value]]&lt;4.74,Table3[[#This Row],[Best Individual mean accuracy]]&gt;Table3[[#This Row],[Benchmark mean accuracy]]),"Yes","No")</f>
        <v>No</v>
      </c>
    </row>
    <row r="339" spans="1:8" x14ac:dyDescent="0.55000000000000004">
      <c r="A339">
        <v>663</v>
      </c>
      <c r="B339" s="1" t="s">
        <v>667</v>
      </c>
      <c r="C339">
        <v>0.97714285714285698</v>
      </c>
      <c r="D339">
        <v>96.766434711420303</v>
      </c>
      <c r="E339">
        <v>85.900204666393705</v>
      </c>
      <c r="F339">
        <v>2.44598664466761</v>
      </c>
      <c r="G339" s="6">
        <f>Table3[[#This Row],[Best Individual mean accuracy]]-Table3[[#This Row],[Benchmark mean accuracy]]</f>
        <v>-10.866230045026597</v>
      </c>
      <c r="H339" s="5" t="str">
        <f>IF(AND(Table3[[#This Row],[F value]]&lt;4.74,Table3[[#This Row],[Best Individual mean accuracy]]&gt;Table3[[#This Row],[Benchmark mean accuracy]]),"Yes","No")</f>
        <v>No</v>
      </c>
    </row>
    <row r="340" spans="1:8" x14ac:dyDescent="0.55000000000000004">
      <c r="A340">
        <v>663</v>
      </c>
      <c r="B340" s="1" t="s">
        <v>445</v>
      </c>
      <c r="C340">
        <v>0.97714285714285698</v>
      </c>
      <c r="D340">
        <v>96.795579205894299</v>
      </c>
      <c r="E340">
        <v>85.943593941874695</v>
      </c>
      <c r="F340">
        <v>1.5640633680467799</v>
      </c>
      <c r="G340" s="6">
        <f>Table3[[#This Row],[Best Individual mean accuracy]]-Table3[[#This Row],[Benchmark mean accuracy]]</f>
        <v>-10.851985264019604</v>
      </c>
      <c r="H340" t="str">
        <f>IF(AND(Table3[[#This Row],[F value]]&lt;4.74,Table3[[#This Row],[Best Individual mean accuracy]]&gt;Table3[[#This Row],[Benchmark mean accuracy]]),"Yes","No")</f>
        <v>No</v>
      </c>
    </row>
    <row r="341" spans="1:8" x14ac:dyDescent="0.55000000000000004">
      <c r="A341">
        <v>663</v>
      </c>
      <c r="B341" s="1" t="s">
        <v>372</v>
      </c>
      <c r="C341">
        <v>0.97714285714285698</v>
      </c>
      <c r="D341">
        <v>96.5953336062218</v>
      </c>
      <c r="E341">
        <v>85.806385591485807</v>
      </c>
      <c r="F341">
        <v>5.5030417365159101</v>
      </c>
      <c r="G341" s="6">
        <f>Table3[[#This Row],[Best Individual mean accuracy]]-Table3[[#This Row],[Benchmark mean accuracy]]</f>
        <v>-10.788948014735993</v>
      </c>
      <c r="H341" t="str">
        <f>IF(AND(Table3[[#This Row],[F value]]&lt;4.74,Table3[[#This Row],[Best Individual mean accuracy]]&gt;Table3[[#This Row],[Benchmark mean accuracy]]),"Yes","No")</f>
        <v>No</v>
      </c>
    </row>
    <row r="342" spans="1:8" x14ac:dyDescent="0.55000000000000004">
      <c r="A342">
        <v>663</v>
      </c>
      <c r="B342" s="1" t="s">
        <v>565</v>
      </c>
      <c r="C342">
        <v>0.97714285714285698</v>
      </c>
      <c r="D342">
        <v>96.909537453949994</v>
      </c>
      <c r="E342">
        <v>86.173884568153895</v>
      </c>
      <c r="F342">
        <v>2.0589569289715599</v>
      </c>
      <c r="G342" s="6">
        <f>Table3[[#This Row],[Best Individual mean accuracy]]-Table3[[#This Row],[Benchmark mean accuracy]]</f>
        <v>-10.7356528857961</v>
      </c>
      <c r="H342" t="str">
        <f>IF(AND(Table3[[#This Row],[F value]]&lt;4.74,Table3[[#This Row],[Best Individual mean accuracy]]&gt;Table3[[#This Row],[Benchmark mean accuracy]]),"Yes","No")</f>
        <v>No</v>
      </c>
    </row>
    <row r="343" spans="1:8" x14ac:dyDescent="0.55000000000000004">
      <c r="A343">
        <v>663</v>
      </c>
      <c r="B343" s="1" t="s">
        <v>361</v>
      </c>
      <c r="C343">
        <v>0.97714285714285698</v>
      </c>
      <c r="D343">
        <v>96.709455587392497</v>
      </c>
      <c r="E343">
        <v>85.979778960294695</v>
      </c>
      <c r="F343">
        <v>2.3638696274264102</v>
      </c>
      <c r="G343" s="6">
        <f>Table3[[#This Row],[Best Individual mean accuracy]]-Table3[[#This Row],[Benchmark mean accuracy]]</f>
        <v>-10.729676627097803</v>
      </c>
      <c r="H343" t="str">
        <f>IF(AND(Table3[[#This Row],[F value]]&lt;4.74,Table3[[#This Row],[Best Individual mean accuracy]]&gt;Table3[[#This Row],[Benchmark mean accuracy]]),"Yes","No")</f>
        <v>No</v>
      </c>
    </row>
    <row r="344" spans="1:8" x14ac:dyDescent="0.55000000000000004">
      <c r="A344">
        <v>663</v>
      </c>
      <c r="B344" s="1" t="s">
        <v>559</v>
      </c>
      <c r="C344">
        <v>0.97714285714285698</v>
      </c>
      <c r="D344">
        <v>96.4804748260335</v>
      </c>
      <c r="E344">
        <v>85.831600491199296</v>
      </c>
      <c r="F344">
        <v>1.8923269539429</v>
      </c>
      <c r="G344" s="6">
        <f>Table3[[#This Row],[Best Individual mean accuracy]]-Table3[[#This Row],[Benchmark mean accuracy]]</f>
        <v>-10.648874334834204</v>
      </c>
      <c r="H344" t="str">
        <f>IF(AND(Table3[[#This Row],[F value]]&lt;4.74,Table3[[#This Row],[Best Individual mean accuracy]]&gt;Table3[[#This Row],[Benchmark mean accuracy]]),"Yes","No")</f>
        <v>No</v>
      </c>
    </row>
    <row r="345" spans="1:8" x14ac:dyDescent="0.55000000000000004">
      <c r="A345">
        <v>663</v>
      </c>
      <c r="B345" s="1" t="s">
        <v>663</v>
      </c>
      <c r="C345">
        <v>0.97714285714285698</v>
      </c>
      <c r="D345">
        <v>96.595088006549304</v>
      </c>
      <c r="E345">
        <v>85.950798198935701</v>
      </c>
      <c r="F345">
        <v>4.7359241060321802</v>
      </c>
      <c r="G345" s="6">
        <f>Table3[[#This Row],[Best Individual mean accuracy]]-Table3[[#This Row],[Benchmark mean accuracy]]</f>
        <v>-10.644289807613603</v>
      </c>
      <c r="H345" s="5" t="str">
        <f>IF(AND(Table3[[#This Row],[F value]]&lt;4.74,Table3[[#This Row],[Best Individual mean accuracy]]&gt;Table3[[#This Row],[Benchmark mean accuracy]]),"Yes","No")</f>
        <v>No</v>
      </c>
    </row>
    <row r="346" spans="1:8" x14ac:dyDescent="0.55000000000000004">
      <c r="A346">
        <v>663</v>
      </c>
      <c r="B346" s="1" t="s">
        <v>455</v>
      </c>
      <c r="C346">
        <v>0.97714285714285698</v>
      </c>
      <c r="D346">
        <v>96.938518215309003</v>
      </c>
      <c r="E346">
        <v>86.377896029471898</v>
      </c>
      <c r="F346">
        <v>2.3786118940665699</v>
      </c>
      <c r="G346" s="6">
        <f>Table3[[#This Row],[Best Individual mean accuracy]]-Table3[[#This Row],[Benchmark mean accuracy]]</f>
        <v>-10.560622185837104</v>
      </c>
      <c r="H346" t="str">
        <f>IF(AND(Table3[[#This Row],[F value]]&lt;4.74,Table3[[#This Row],[Best Individual mean accuracy]]&gt;Table3[[#This Row],[Benchmark mean accuracy]]),"Yes","No")</f>
        <v>No</v>
      </c>
    </row>
    <row r="347" spans="1:8" x14ac:dyDescent="0.55000000000000004">
      <c r="A347">
        <v>175</v>
      </c>
      <c r="B347" s="1" t="s">
        <v>305</v>
      </c>
      <c r="C347">
        <v>0.97142857142857097</v>
      </c>
      <c r="D347">
        <v>96.623331968890696</v>
      </c>
      <c r="E347">
        <v>86.069013507981893</v>
      </c>
      <c r="F347">
        <v>1.4822854270358199</v>
      </c>
      <c r="G347" s="6">
        <f>Table3[[#This Row],[Best Individual mean accuracy]]-Table3[[#This Row],[Benchmark mean accuracy]]</f>
        <v>-10.554318460908803</v>
      </c>
      <c r="H347" t="str">
        <f>IF(AND(Table3[[#This Row],[F value]]&lt;4.74,Table3[[#This Row],[Best Individual mean accuracy]]&gt;Table3[[#This Row],[Benchmark mean accuracy]]),"Yes","No")</f>
        <v>No</v>
      </c>
    </row>
    <row r="348" spans="1:8" x14ac:dyDescent="0.55000000000000004">
      <c r="A348">
        <v>663</v>
      </c>
      <c r="B348" s="1" t="s">
        <v>588</v>
      </c>
      <c r="C348">
        <v>0.97714285714285698</v>
      </c>
      <c r="D348">
        <v>96.795579205894398</v>
      </c>
      <c r="E348">
        <v>86.295783872288098</v>
      </c>
      <c r="F348">
        <v>1.7938912420684101</v>
      </c>
      <c r="G348" s="6">
        <f>Table3[[#This Row],[Best Individual mean accuracy]]-Table3[[#This Row],[Benchmark mean accuracy]]</f>
        <v>-10.499795333606301</v>
      </c>
      <c r="H348" s="5" t="str">
        <f>IF(AND(Table3[[#This Row],[F value]]&lt;4.74,Table3[[#This Row],[Best Individual mean accuracy]]&gt;Table3[[#This Row],[Benchmark mean accuracy]]),"Yes","No")</f>
        <v>No</v>
      </c>
    </row>
    <row r="349" spans="1:8" x14ac:dyDescent="0.55000000000000004">
      <c r="A349">
        <v>663</v>
      </c>
      <c r="B349" s="1" t="s">
        <v>656</v>
      </c>
      <c r="C349">
        <v>0.97714285714285698</v>
      </c>
      <c r="D349">
        <v>96.652476463364707</v>
      </c>
      <c r="E349">
        <v>86.156856324191494</v>
      </c>
      <c r="F349">
        <v>4.2693501316648304</v>
      </c>
      <c r="G349" s="6">
        <f>Table3[[#This Row],[Best Individual mean accuracy]]-Table3[[#This Row],[Benchmark mean accuracy]]</f>
        <v>-10.495620139173212</v>
      </c>
      <c r="H349" s="5" t="str">
        <f>IF(AND(Table3[[#This Row],[F value]]&lt;4.74,Table3[[#This Row],[Best Individual mean accuracy]]&gt;Table3[[#This Row],[Benchmark mean accuracy]]),"Yes","No")</f>
        <v>No</v>
      </c>
    </row>
    <row r="350" spans="1:8" x14ac:dyDescent="0.55000000000000004">
      <c r="A350">
        <v>663</v>
      </c>
      <c r="B350" s="1" t="s">
        <v>652</v>
      </c>
      <c r="C350">
        <v>0.97714285714285698</v>
      </c>
      <c r="D350">
        <v>96.394842406876705</v>
      </c>
      <c r="E350">
        <v>85.923864101514496</v>
      </c>
      <c r="F350">
        <v>1.82208976906688</v>
      </c>
      <c r="G350" s="6">
        <f>Table3[[#This Row],[Best Individual mean accuracy]]-Table3[[#This Row],[Benchmark mean accuracy]]</f>
        <v>-10.470978305362209</v>
      </c>
      <c r="H350" s="5" t="str">
        <f>IF(AND(Table3[[#This Row],[F value]]&lt;4.74,Table3[[#This Row],[Best Individual mean accuracy]]&gt;Table3[[#This Row],[Benchmark mean accuracy]]),"Yes","No")</f>
        <v>No</v>
      </c>
    </row>
    <row r="351" spans="1:8" x14ac:dyDescent="0.55000000000000004">
      <c r="A351">
        <v>574</v>
      </c>
      <c r="B351" s="1" t="s">
        <v>334</v>
      </c>
      <c r="C351">
        <v>0.98285714285714199</v>
      </c>
      <c r="D351">
        <v>96.366107245190307</v>
      </c>
      <c r="E351">
        <v>85.897748669668402</v>
      </c>
      <c r="F351">
        <v>1.4066005626195399</v>
      </c>
      <c r="G351" s="6">
        <f>Table3[[#This Row],[Best Individual mean accuracy]]-Table3[[#This Row],[Benchmark mean accuracy]]</f>
        <v>-10.468358575521904</v>
      </c>
      <c r="H351" t="str">
        <f>IF(AND(Table3[[#This Row],[F value]]&lt;4.74,Table3[[#This Row],[Best Individual mean accuracy]]&gt;Table3[[#This Row],[Benchmark mean accuracy]]),"Yes","No")</f>
        <v>No</v>
      </c>
    </row>
    <row r="352" spans="1:8" x14ac:dyDescent="0.55000000000000004">
      <c r="A352">
        <v>574</v>
      </c>
      <c r="B352" s="1" t="s">
        <v>327</v>
      </c>
      <c r="C352">
        <v>0.98285714285714199</v>
      </c>
      <c r="D352">
        <v>96.452803929594694</v>
      </c>
      <c r="E352">
        <v>86.019811706917693</v>
      </c>
      <c r="F352">
        <v>1.55219628899758</v>
      </c>
      <c r="G352" s="6">
        <f>Table3[[#This Row],[Best Individual mean accuracy]]-Table3[[#This Row],[Benchmark mean accuracy]]</f>
        <v>-10.432992222677001</v>
      </c>
      <c r="H352" t="str">
        <f>IF(AND(Table3[[#This Row],[F value]]&lt;4.74,Table3[[#This Row],[Best Individual mean accuracy]]&gt;Table3[[#This Row],[Benchmark mean accuracy]]),"Yes","No")</f>
        <v>No</v>
      </c>
    </row>
    <row r="353" spans="1:8" x14ac:dyDescent="0.55000000000000004">
      <c r="A353">
        <v>663</v>
      </c>
      <c r="B353" s="1" t="s">
        <v>461</v>
      </c>
      <c r="C353">
        <v>0.97714285714285698</v>
      </c>
      <c r="D353">
        <v>96.881539091281198</v>
      </c>
      <c r="E353">
        <v>86.527220630372497</v>
      </c>
      <c r="F353">
        <v>1.2091691453239399</v>
      </c>
      <c r="G353" s="6">
        <f>Table3[[#This Row],[Best Individual mean accuracy]]-Table3[[#This Row],[Benchmark mean accuracy]]</f>
        <v>-10.354318460908701</v>
      </c>
      <c r="H353" t="str">
        <f>IF(AND(Table3[[#This Row],[F value]]&lt;4.74,Table3[[#This Row],[Best Individual mean accuracy]]&gt;Table3[[#This Row],[Benchmark mean accuracy]]),"Yes","No")</f>
        <v>No</v>
      </c>
    </row>
    <row r="354" spans="1:8" x14ac:dyDescent="0.55000000000000004">
      <c r="A354">
        <v>10</v>
      </c>
      <c r="B354" s="1" t="s">
        <v>290</v>
      </c>
      <c r="C354">
        <v>0.98285714285714199</v>
      </c>
      <c r="D354">
        <v>96.7379451494064</v>
      </c>
      <c r="E354">
        <v>86.413016782644306</v>
      </c>
      <c r="F354">
        <v>2.9013622317931902</v>
      </c>
      <c r="G354" s="6">
        <f>Table3[[#This Row],[Best Individual mean accuracy]]-Table3[[#This Row],[Benchmark mean accuracy]]</f>
        <v>-10.324928366762094</v>
      </c>
      <c r="H354" t="str">
        <f>IF(AND(Table3[[#This Row],[F value]]&lt;4.74,Table3[[#This Row],[Best Individual mean accuracy]]&gt;Table3[[#This Row],[Benchmark mean accuracy]]),"Yes","No")</f>
        <v>No</v>
      </c>
    </row>
    <row r="355" spans="1:8" x14ac:dyDescent="0.55000000000000004">
      <c r="A355">
        <v>663</v>
      </c>
      <c r="B355" s="1" t="s">
        <v>362</v>
      </c>
      <c r="C355">
        <v>0.97714285714285698</v>
      </c>
      <c r="D355">
        <v>96.967335243552995</v>
      </c>
      <c r="E355">
        <v>86.699549733933594</v>
      </c>
      <c r="F355">
        <v>1.0892132236929399</v>
      </c>
      <c r="G355" s="6">
        <f>Table3[[#This Row],[Best Individual mean accuracy]]-Table3[[#This Row],[Benchmark mean accuracy]]</f>
        <v>-10.267785509619401</v>
      </c>
      <c r="H355" t="str">
        <f>IF(AND(Table3[[#This Row],[F value]]&lt;4.74,Table3[[#This Row],[Best Individual mean accuracy]]&gt;Table3[[#This Row],[Benchmark mean accuracy]]),"Yes","No")</f>
        <v>No</v>
      </c>
    </row>
    <row r="356" spans="1:8" x14ac:dyDescent="0.55000000000000004">
      <c r="A356">
        <v>663</v>
      </c>
      <c r="B356" s="1" t="s">
        <v>383</v>
      </c>
      <c r="C356">
        <v>0.97714285714285698</v>
      </c>
      <c r="D356">
        <v>96.766516577977896</v>
      </c>
      <c r="E356">
        <v>86.519688907081402</v>
      </c>
      <c r="F356">
        <v>1.4461175046532999</v>
      </c>
      <c r="G356" s="6">
        <f>Table3[[#This Row],[Best Individual mean accuracy]]-Table3[[#This Row],[Benchmark mean accuracy]]</f>
        <v>-10.246827670896494</v>
      </c>
      <c r="H356" t="str">
        <f>IF(AND(Table3[[#This Row],[F value]]&lt;4.74,Table3[[#This Row],[Best Individual mean accuracy]]&gt;Table3[[#This Row],[Benchmark mean accuracy]]),"Yes","No")</f>
        <v>No</v>
      </c>
    </row>
    <row r="357" spans="1:8" x14ac:dyDescent="0.55000000000000004">
      <c r="A357">
        <v>663</v>
      </c>
      <c r="B357" s="1" t="s">
        <v>459</v>
      </c>
      <c r="C357">
        <v>0.97714285714285698</v>
      </c>
      <c r="D357">
        <v>96.623413835448204</v>
      </c>
      <c r="E357">
        <v>86.380597625869797</v>
      </c>
      <c r="F357">
        <v>20.7845204467211</v>
      </c>
      <c r="G357" s="6">
        <f>Table3[[#This Row],[Best Individual mean accuracy]]-Table3[[#This Row],[Benchmark mean accuracy]]</f>
        <v>-10.242816209578407</v>
      </c>
      <c r="H357" t="str">
        <f>IF(AND(Table3[[#This Row],[F value]]&lt;4.74,Table3[[#This Row],[Best Individual mean accuracy]]&gt;Table3[[#This Row],[Benchmark mean accuracy]]),"Yes","No")</f>
        <v>No</v>
      </c>
    </row>
    <row r="358" spans="1:8" x14ac:dyDescent="0.55000000000000004">
      <c r="A358">
        <v>663</v>
      </c>
      <c r="B358" s="1" t="s">
        <v>527</v>
      </c>
      <c r="C358">
        <v>0.97714285714285698</v>
      </c>
      <c r="D358">
        <v>96.824641833810901</v>
      </c>
      <c r="E358">
        <v>86.608268522308606</v>
      </c>
      <c r="F358">
        <v>1.2491389239478199</v>
      </c>
      <c r="G358" s="6">
        <f>Table3[[#This Row],[Best Individual mean accuracy]]-Table3[[#This Row],[Benchmark mean accuracy]]</f>
        <v>-10.216373311502295</v>
      </c>
      <c r="H358" t="str">
        <f>IF(AND(Table3[[#This Row],[F value]]&lt;4.74,Table3[[#This Row],[Best Individual mean accuracy]]&gt;Table3[[#This Row],[Benchmark mean accuracy]]),"Yes","No")</f>
        <v>No</v>
      </c>
    </row>
    <row r="359" spans="1:8" x14ac:dyDescent="0.55000000000000004">
      <c r="A359">
        <v>663</v>
      </c>
      <c r="B359" s="1" t="s">
        <v>473</v>
      </c>
      <c r="C359">
        <v>0.97714285714285698</v>
      </c>
      <c r="D359">
        <v>96.480311092918498</v>
      </c>
      <c r="E359">
        <v>86.270896438804698</v>
      </c>
      <c r="F359">
        <v>1.0996367209503899</v>
      </c>
      <c r="G359" s="6">
        <f>Table3[[#This Row],[Best Individual mean accuracy]]-Table3[[#This Row],[Benchmark mean accuracy]]</f>
        <v>-10.2094146541138</v>
      </c>
      <c r="H359" t="str">
        <f>IF(AND(Table3[[#This Row],[F value]]&lt;4.74,Table3[[#This Row],[Best Individual mean accuracy]]&gt;Table3[[#This Row],[Benchmark mean accuracy]]),"Yes","No")</f>
        <v>No</v>
      </c>
    </row>
    <row r="360" spans="1:8" x14ac:dyDescent="0.55000000000000004">
      <c r="A360">
        <v>663</v>
      </c>
      <c r="B360" s="1" t="s">
        <v>548</v>
      </c>
      <c r="C360">
        <v>0.97714285714285698</v>
      </c>
      <c r="D360">
        <v>96.794760540319203</v>
      </c>
      <c r="E360">
        <v>86.667294310274201</v>
      </c>
      <c r="F360">
        <v>9.7012127008776599</v>
      </c>
      <c r="G360" s="6">
        <f>Table3[[#This Row],[Best Individual mean accuracy]]-Table3[[#This Row],[Benchmark mean accuracy]]</f>
        <v>-10.127466230045002</v>
      </c>
      <c r="H360" t="str">
        <f>IF(AND(Table3[[#This Row],[F value]]&lt;4.74,Table3[[#This Row],[Best Individual mean accuracy]]&gt;Table3[[#This Row],[Benchmark mean accuracy]]),"Yes","No")</f>
        <v>No</v>
      </c>
    </row>
    <row r="361" spans="1:8" x14ac:dyDescent="0.55000000000000004">
      <c r="A361">
        <v>663</v>
      </c>
      <c r="B361" s="1" t="s">
        <v>381</v>
      </c>
      <c r="C361">
        <v>0.97714285714285698</v>
      </c>
      <c r="D361">
        <v>96.738272615636504</v>
      </c>
      <c r="E361">
        <v>86.639377814162899</v>
      </c>
      <c r="F361">
        <v>1.7713965041622799</v>
      </c>
      <c r="G361" s="6">
        <f>Table3[[#This Row],[Best Individual mean accuracy]]-Table3[[#This Row],[Benchmark mean accuracy]]</f>
        <v>-10.098894801473605</v>
      </c>
      <c r="H361" t="str">
        <f>IF(AND(Table3[[#This Row],[F value]]&lt;4.74,Table3[[#This Row],[Best Individual mean accuracy]]&gt;Table3[[#This Row],[Benchmark mean accuracy]]),"Yes","No")</f>
        <v>No</v>
      </c>
    </row>
    <row r="362" spans="1:8" x14ac:dyDescent="0.55000000000000004">
      <c r="A362">
        <v>663</v>
      </c>
      <c r="B362" s="1" t="s">
        <v>547</v>
      </c>
      <c r="C362">
        <v>0.97714285714285698</v>
      </c>
      <c r="D362">
        <v>96.823004502660595</v>
      </c>
      <c r="E362">
        <v>86.728530495292603</v>
      </c>
      <c r="F362">
        <v>2.6665013897910201</v>
      </c>
      <c r="G362" s="6">
        <f>Table3[[#This Row],[Best Individual mean accuracy]]-Table3[[#This Row],[Benchmark mean accuracy]]</f>
        <v>-10.094474007367992</v>
      </c>
      <c r="H362" t="str">
        <f>IF(AND(Table3[[#This Row],[F value]]&lt;4.74,Table3[[#This Row],[Best Individual mean accuracy]]&gt;Table3[[#This Row],[Benchmark mean accuracy]]),"Yes","No")</f>
        <v>No</v>
      </c>
    </row>
    <row r="363" spans="1:8" x14ac:dyDescent="0.55000000000000004">
      <c r="A363">
        <v>663</v>
      </c>
      <c r="B363" s="1" t="s">
        <v>612</v>
      </c>
      <c r="C363">
        <v>0.97714285714285698</v>
      </c>
      <c r="D363">
        <v>96.681866557511199</v>
      </c>
      <c r="E363">
        <v>86.693164142447799</v>
      </c>
      <c r="F363">
        <v>1.38715818739921</v>
      </c>
      <c r="G363" s="6">
        <f>Table3[[#This Row],[Best Individual mean accuracy]]-Table3[[#This Row],[Benchmark mean accuracy]]</f>
        <v>-9.9887024150634005</v>
      </c>
      <c r="H363" s="5" t="str">
        <f>IF(AND(Table3[[#This Row],[F value]]&lt;4.74,Table3[[#This Row],[Best Individual mean accuracy]]&gt;Table3[[#This Row],[Benchmark mean accuracy]]),"Yes","No")</f>
        <v>No</v>
      </c>
    </row>
    <row r="364" spans="1:8" x14ac:dyDescent="0.55000000000000004">
      <c r="A364">
        <v>663</v>
      </c>
      <c r="B364" s="1" t="s">
        <v>399</v>
      </c>
      <c r="C364">
        <v>0.97714285714285698</v>
      </c>
      <c r="D364">
        <v>96.738190749078996</v>
      </c>
      <c r="E364">
        <v>86.750306999590606</v>
      </c>
      <c r="F364">
        <v>6.8234037833383301</v>
      </c>
      <c r="G364" s="6">
        <f>Table3[[#This Row],[Best Individual mean accuracy]]-Table3[[#This Row],[Benchmark mean accuracy]]</f>
        <v>-9.9878837494883896</v>
      </c>
      <c r="H364" t="str">
        <f>IF(AND(Table3[[#This Row],[F value]]&lt;4.74,Table3[[#This Row],[Best Individual mean accuracy]]&gt;Table3[[#This Row],[Benchmark mean accuracy]]),"Yes","No")</f>
        <v>No</v>
      </c>
    </row>
    <row r="365" spans="1:8" x14ac:dyDescent="0.55000000000000004">
      <c r="A365">
        <v>663</v>
      </c>
      <c r="B365" s="1" t="s">
        <v>557</v>
      </c>
      <c r="C365">
        <v>0.97714285714285698</v>
      </c>
      <c r="D365">
        <v>96.509619320507497</v>
      </c>
      <c r="E365">
        <v>86.524846500204603</v>
      </c>
      <c r="F365">
        <v>1.30026186337234</v>
      </c>
      <c r="G365" s="6">
        <f>Table3[[#This Row],[Best Individual mean accuracy]]-Table3[[#This Row],[Benchmark mean accuracy]]</f>
        <v>-9.9847728203028936</v>
      </c>
      <c r="H365" t="str">
        <f>IF(AND(Table3[[#This Row],[F value]]&lt;4.74,Table3[[#This Row],[Best Individual mean accuracy]]&gt;Table3[[#This Row],[Benchmark mean accuracy]]),"Yes","No")</f>
        <v>No</v>
      </c>
    </row>
    <row r="366" spans="1:8" x14ac:dyDescent="0.55000000000000004">
      <c r="A366">
        <v>663</v>
      </c>
      <c r="B366" s="1" t="s">
        <v>427</v>
      </c>
      <c r="C366">
        <v>0.97714285714285698</v>
      </c>
      <c r="D366">
        <v>96.480966025378606</v>
      </c>
      <c r="E366">
        <v>86.578960294719593</v>
      </c>
      <c r="F366">
        <v>10.3987775320706</v>
      </c>
      <c r="G366" s="6">
        <f>Table3[[#This Row],[Best Individual mean accuracy]]-Table3[[#This Row],[Benchmark mean accuracy]]</f>
        <v>-9.9020057306590132</v>
      </c>
      <c r="H366" t="str">
        <f>IF(AND(Table3[[#This Row],[F value]]&lt;4.74,Table3[[#This Row],[Best Individual mean accuracy]]&gt;Table3[[#This Row],[Benchmark mean accuracy]]),"Yes","No")</f>
        <v>No</v>
      </c>
    </row>
    <row r="367" spans="1:8" x14ac:dyDescent="0.55000000000000004">
      <c r="A367">
        <v>663</v>
      </c>
      <c r="B367" s="1" t="s">
        <v>395</v>
      </c>
      <c r="C367">
        <v>0.97714285714285698</v>
      </c>
      <c r="D367">
        <v>96.738681948424002</v>
      </c>
      <c r="E367">
        <v>86.9031518624641</v>
      </c>
      <c r="F367">
        <v>1.20671365546103</v>
      </c>
      <c r="G367" s="6">
        <f>Table3[[#This Row],[Best Individual mean accuracy]]-Table3[[#This Row],[Benchmark mean accuracy]]</f>
        <v>-9.8355300859599026</v>
      </c>
      <c r="H367" t="str">
        <f>IF(AND(Table3[[#This Row],[F value]]&lt;4.74,Table3[[#This Row],[Best Individual mean accuracy]]&gt;Table3[[#This Row],[Benchmark mean accuracy]]),"Yes","No")</f>
        <v>No</v>
      </c>
    </row>
    <row r="368" spans="1:8" x14ac:dyDescent="0.55000000000000004">
      <c r="A368">
        <v>663</v>
      </c>
      <c r="B368" s="1" t="s">
        <v>509</v>
      </c>
      <c r="C368">
        <v>0.97714285714285698</v>
      </c>
      <c r="D368">
        <v>96.881047891936106</v>
      </c>
      <c r="E368">
        <v>87.096520671305697</v>
      </c>
      <c r="F368">
        <v>1.53883223366505</v>
      </c>
      <c r="G368" s="6">
        <f>Table3[[#This Row],[Best Individual mean accuracy]]-Table3[[#This Row],[Benchmark mean accuracy]]</f>
        <v>-9.7845272206304088</v>
      </c>
      <c r="H368" t="str">
        <f>IF(AND(Table3[[#This Row],[F value]]&lt;4.74,Table3[[#This Row],[Best Individual mean accuracy]]&gt;Table3[[#This Row],[Benchmark mean accuracy]]),"Yes","No")</f>
        <v>No</v>
      </c>
    </row>
    <row r="369" spans="1:8" x14ac:dyDescent="0.55000000000000004">
      <c r="A369">
        <v>663</v>
      </c>
      <c r="B369" s="1" t="s">
        <v>389</v>
      </c>
      <c r="C369">
        <v>0.97714285714285698</v>
      </c>
      <c r="D369">
        <v>96.423495702005695</v>
      </c>
      <c r="E369">
        <v>86.694228407695405</v>
      </c>
      <c r="F369">
        <v>1.64795640023864</v>
      </c>
      <c r="G369" s="6">
        <f>Table3[[#This Row],[Best Individual mean accuracy]]-Table3[[#This Row],[Benchmark mean accuracy]]</f>
        <v>-9.72926729431029</v>
      </c>
      <c r="H369" t="str">
        <f>IF(AND(Table3[[#This Row],[F value]]&lt;4.74,Table3[[#This Row],[Best Individual mean accuracy]]&gt;Table3[[#This Row],[Benchmark mean accuracy]]),"Yes","No")</f>
        <v>No</v>
      </c>
    </row>
    <row r="370" spans="1:8" x14ac:dyDescent="0.55000000000000004">
      <c r="A370">
        <v>663</v>
      </c>
      <c r="B370" s="1" t="s">
        <v>562</v>
      </c>
      <c r="C370">
        <v>0.97714285714285698</v>
      </c>
      <c r="D370">
        <v>96.6236594351207</v>
      </c>
      <c r="E370">
        <v>86.8970118706508</v>
      </c>
      <c r="F370">
        <v>1.15668041074378</v>
      </c>
      <c r="G370" s="6">
        <f>Table3[[#This Row],[Best Individual mean accuracy]]-Table3[[#This Row],[Benchmark mean accuracy]]</f>
        <v>-9.7266475644699</v>
      </c>
      <c r="H370" t="str">
        <f>IF(AND(Table3[[#This Row],[F value]]&lt;4.74,Table3[[#This Row],[Best Individual mean accuracy]]&gt;Table3[[#This Row],[Benchmark mean accuracy]]),"Yes","No")</f>
        <v>No</v>
      </c>
    </row>
    <row r="371" spans="1:8" x14ac:dyDescent="0.55000000000000004">
      <c r="A371">
        <v>663</v>
      </c>
      <c r="B371" s="1" t="s">
        <v>518</v>
      </c>
      <c r="C371">
        <v>0.97714285714285698</v>
      </c>
      <c r="D371">
        <v>96.309946786737598</v>
      </c>
      <c r="E371">
        <v>86.666311911584103</v>
      </c>
      <c r="F371">
        <v>2.4236957702702999</v>
      </c>
      <c r="G371" s="6">
        <f>Table3[[#This Row],[Best Individual mean accuracy]]-Table3[[#This Row],[Benchmark mean accuracy]]</f>
        <v>-9.643634875153495</v>
      </c>
      <c r="H371" t="str">
        <f>IF(AND(Table3[[#This Row],[F value]]&lt;4.74,Table3[[#This Row],[Best Individual mean accuracy]]&gt;Table3[[#This Row],[Benchmark mean accuracy]]),"Yes","No")</f>
        <v>No</v>
      </c>
    </row>
    <row r="372" spans="1:8" x14ac:dyDescent="0.55000000000000004">
      <c r="A372">
        <v>663</v>
      </c>
      <c r="B372" s="1" t="s">
        <v>528</v>
      </c>
      <c r="C372">
        <v>0.97714285714285698</v>
      </c>
      <c r="D372">
        <v>96.795333606221803</v>
      </c>
      <c r="E372">
        <v>87.161113385182105</v>
      </c>
      <c r="F372">
        <v>1.6220666949751401</v>
      </c>
      <c r="G372" s="6">
        <f>Table3[[#This Row],[Best Individual mean accuracy]]-Table3[[#This Row],[Benchmark mean accuracy]]</f>
        <v>-9.6342202210396977</v>
      </c>
      <c r="H372" t="str">
        <f>IF(AND(Table3[[#This Row],[F value]]&lt;4.74,Table3[[#This Row],[Best Individual mean accuracy]]&gt;Table3[[#This Row],[Benchmark mean accuracy]]),"Yes","No")</f>
        <v>No</v>
      </c>
    </row>
    <row r="373" spans="1:8" x14ac:dyDescent="0.55000000000000004">
      <c r="A373">
        <v>663</v>
      </c>
      <c r="B373" s="1" t="s">
        <v>629</v>
      </c>
      <c r="C373">
        <v>0.97714285714285698</v>
      </c>
      <c r="D373">
        <v>96.738190749078996</v>
      </c>
      <c r="E373">
        <v>87.120835038886597</v>
      </c>
      <c r="F373">
        <v>2.4959234199734901</v>
      </c>
      <c r="G373" s="6">
        <f>Table3[[#This Row],[Best Individual mean accuracy]]-Table3[[#This Row],[Benchmark mean accuracy]]</f>
        <v>-9.617355710192399</v>
      </c>
      <c r="H373" s="5" t="str">
        <f>IF(AND(Table3[[#This Row],[F value]]&lt;4.74,Table3[[#This Row],[Best Individual mean accuracy]]&gt;Table3[[#This Row],[Benchmark mean accuracy]]),"Yes","No")</f>
        <v>No</v>
      </c>
    </row>
    <row r="374" spans="1:8" x14ac:dyDescent="0.55000000000000004">
      <c r="A374">
        <v>663</v>
      </c>
      <c r="B374" s="1" t="s">
        <v>457</v>
      </c>
      <c r="C374">
        <v>0.97714285714285698</v>
      </c>
      <c r="D374">
        <v>96.567089643880394</v>
      </c>
      <c r="E374">
        <v>86.953745395006095</v>
      </c>
      <c r="F374">
        <v>3.9367664240931899</v>
      </c>
      <c r="G374" s="6">
        <f>Table3[[#This Row],[Best Individual mean accuracy]]-Table3[[#This Row],[Benchmark mean accuracy]]</f>
        <v>-9.6133442488742986</v>
      </c>
      <c r="H374" t="str">
        <f>IF(AND(Table3[[#This Row],[F value]]&lt;4.74,Table3[[#This Row],[Best Individual mean accuracy]]&gt;Table3[[#This Row],[Benchmark mean accuracy]]),"Yes","No")</f>
        <v>No</v>
      </c>
    </row>
    <row r="375" spans="1:8" x14ac:dyDescent="0.55000000000000004">
      <c r="A375">
        <v>663</v>
      </c>
      <c r="B375" s="1" t="s">
        <v>594</v>
      </c>
      <c r="C375">
        <v>0.97714285714285698</v>
      </c>
      <c r="D375">
        <v>96.794760540319203</v>
      </c>
      <c r="E375">
        <v>87.241751944330701</v>
      </c>
      <c r="F375">
        <v>1.8863240228322899</v>
      </c>
      <c r="G375" s="6">
        <f>Table3[[#This Row],[Best Individual mean accuracy]]-Table3[[#This Row],[Benchmark mean accuracy]]</f>
        <v>-9.5530085959885014</v>
      </c>
      <c r="H375" s="5" t="str">
        <f>IF(AND(Table3[[#This Row],[F value]]&lt;4.74,Table3[[#This Row],[Best Individual mean accuracy]]&gt;Table3[[#This Row],[Benchmark mean accuracy]]),"Yes","No")</f>
        <v>No</v>
      </c>
    </row>
    <row r="376" spans="1:8" x14ac:dyDescent="0.55000000000000004">
      <c r="A376">
        <v>663</v>
      </c>
      <c r="B376" s="1" t="s">
        <v>593</v>
      </c>
      <c r="C376">
        <v>0.97714285714285698</v>
      </c>
      <c r="D376">
        <v>96.680229226361007</v>
      </c>
      <c r="E376">
        <v>87.291690544412603</v>
      </c>
      <c r="F376">
        <v>1.2498023567480001</v>
      </c>
      <c r="G376" s="6">
        <f>Table3[[#This Row],[Best Individual mean accuracy]]-Table3[[#This Row],[Benchmark mean accuracy]]</f>
        <v>-9.388538681948404</v>
      </c>
      <c r="H376" s="5" t="str">
        <f>IF(AND(Table3[[#This Row],[F value]]&lt;4.74,Table3[[#This Row],[Best Individual mean accuracy]]&gt;Table3[[#This Row],[Benchmark mean accuracy]]),"Yes","No")</f>
        <v>No</v>
      </c>
    </row>
    <row r="377" spans="1:8" x14ac:dyDescent="0.55000000000000004">
      <c r="A377">
        <v>663</v>
      </c>
      <c r="B377" s="1" t="s">
        <v>623</v>
      </c>
      <c r="C377">
        <v>0.97714285714285698</v>
      </c>
      <c r="D377">
        <v>96.395006139991807</v>
      </c>
      <c r="E377">
        <v>87.034629553827202</v>
      </c>
      <c r="F377">
        <v>2.40663604467855</v>
      </c>
      <c r="G377" s="6">
        <f>Table3[[#This Row],[Best Individual mean accuracy]]-Table3[[#This Row],[Benchmark mean accuracy]]</f>
        <v>-9.3603765861646053</v>
      </c>
      <c r="H377" s="5" t="str">
        <f>IF(AND(Table3[[#This Row],[F value]]&lt;4.74,Table3[[#This Row],[Best Individual mean accuracy]]&gt;Table3[[#This Row],[Benchmark mean accuracy]]),"Yes","No")</f>
        <v>No</v>
      </c>
    </row>
    <row r="378" spans="1:8" x14ac:dyDescent="0.55000000000000004">
      <c r="A378">
        <v>663</v>
      </c>
      <c r="B378" s="1" t="s">
        <v>394</v>
      </c>
      <c r="C378">
        <v>0.97714285714285698</v>
      </c>
      <c r="D378">
        <v>96.623331968890696</v>
      </c>
      <c r="E378">
        <v>87.266475644699099</v>
      </c>
      <c r="F378">
        <v>1.7536364937851201</v>
      </c>
      <c r="G378" s="6">
        <f>Table3[[#This Row],[Best Individual mean accuracy]]-Table3[[#This Row],[Benchmark mean accuracy]]</f>
        <v>-9.3568563241915967</v>
      </c>
      <c r="H378" t="str">
        <f>IF(AND(Table3[[#This Row],[F value]]&lt;4.74,Table3[[#This Row],[Best Individual mean accuracy]]&gt;Table3[[#This Row],[Benchmark mean accuracy]]),"Yes","No")</f>
        <v>No</v>
      </c>
    </row>
    <row r="379" spans="1:8" x14ac:dyDescent="0.55000000000000004">
      <c r="A379">
        <v>663</v>
      </c>
      <c r="B379" s="1" t="s">
        <v>544</v>
      </c>
      <c r="C379">
        <v>0.97714285714285698</v>
      </c>
      <c r="D379">
        <v>96.651739664347105</v>
      </c>
      <c r="E379">
        <v>87.320753172329105</v>
      </c>
      <c r="F379">
        <v>2.1025237108165999</v>
      </c>
      <c r="G379" s="6">
        <f>Table3[[#This Row],[Best Individual mean accuracy]]-Table3[[#This Row],[Benchmark mean accuracy]]</f>
        <v>-9.330986492017999</v>
      </c>
      <c r="H379" t="str">
        <f>IF(AND(Table3[[#This Row],[F value]]&lt;4.74,Table3[[#This Row],[Best Individual mean accuracy]]&gt;Table3[[#This Row],[Benchmark mean accuracy]]),"Yes","No")</f>
        <v>No</v>
      </c>
    </row>
    <row r="380" spans="1:8" x14ac:dyDescent="0.55000000000000004">
      <c r="A380">
        <v>891</v>
      </c>
      <c r="B380" s="1" t="s">
        <v>690</v>
      </c>
      <c r="C380">
        <v>0.97714285714285698</v>
      </c>
      <c r="D380">
        <v>96.538763814981493</v>
      </c>
      <c r="E380">
        <v>87.320180106426506</v>
      </c>
      <c r="F380">
        <v>2.1128736534750501</v>
      </c>
      <c r="G380" s="6">
        <f>Table3[[#This Row],[Best Individual mean accuracy]]-Table3[[#This Row],[Benchmark mean accuracy]]</f>
        <v>-9.2185837085549878</v>
      </c>
      <c r="H380" s="5" t="str">
        <f>IF(AND(Table3[[#This Row],[F value]]&lt;4.74,Table3[[#This Row],[Best Individual mean accuracy]]&gt;Table3[[#This Row],[Benchmark mean accuracy]]),"Yes","No")</f>
        <v>No</v>
      </c>
    </row>
    <row r="381" spans="1:8" x14ac:dyDescent="0.55000000000000004">
      <c r="A381">
        <v>663</v>
      </c>
      <c r="B381" s="1" t="s">
        <v>458</v>
      </c>
      <c r="C381">
        <v>0.97714285714285698</v>
      </c>
      <c r="D381">
        <v>96.738436348751506</v>
      </c>
      <c r="E381">
        <v>87.553417928776099</v>
      </c>
      <c r="F381">
        <v>41.971977343165598</v>
      </c>
      <c r="G381" s="6">
        <f>Table3[[#This Row],[Best Individual mean accuracy]]-Table3[[#This Row],[Benchmark mean accuracy]]</f>
        <v>-9.1850184199754068</v>
      </c>
      <c r="H381" t="str">
        <f>IF(AND(Table3[[#This Row],[F value]]&lt;4.74,Table3[[#This Row],[Best Individual mean accuracy]]&gt;Table3[[#This Row],[Benchmark mean accuracy]]),"Yes","No")</f>
        <v>No</v>
      </c>
    </row>
    <row r="382" spans="1:8" x14ac:dyDescent="0.55000000000000004">
      <c r="A382">
        <v>663</v>
      </c>
      <c r="B382" s="1" t="s">
        <v>614</v>
      </c>
      <c r="C382">
        <v>0.97714285714285698</v>
      </c>
      <c r="D382">
        <v>96.766352844862794</v>
      </c>
      <c r="E382">
        <v>87.670077773229593</v>
      </c>
      <c r="F382">
        <v>1.4631859842844099</v>
      </c>
      <c r="G382" s="6">
        <f>Table3[[#This Row],[Best Individual mean accuracy]]-Table3[[#This Row],[Benchmark mean accuracy]]</f>
        <v>-9.096275071633201</v>
      </c>
      <c r="H382" s="5" t="str">
        <f>IF(AND(Table3[[#This Row],[F value]]&lt;4.74,Table3[[#This Row],[Best Individual mean accuracy]]&gt;Table3[[#This Row],[Benchmark mean accuracy]]),"Yes","No")</f>
        <v>No</v>
      </c>
    </row>
    <row r="383" spans="1:8" x14ac:dyDescent="0.55000000000000004">
      <c r="A383">
        <v>663</v>
      </c>
      <c r="B383" s="1" t="s">
        <v>417</v>
      </c>
      <c r="C383">
        <v>0.97714285714285698</v>
      </c>
      <c r="D383">
        <v>96.767253376995498</v>
      </c>
      <c r="E383">
        <v>87.748587801882906</v>
      </c>
      <c r="F383">
        <v>1.3644586950884801</v>
      </c>
      <c r="G383" s="6">
        <f>Table3[[#This Row],[Best Individual mean accuracy]]-Table3[[#This Row],[Benchmark mean accuracy]]</f>
        <v>-9.0186655751125926</v>
      </c>
      <c r="H383" t="str">
        <f>IF(AND(Table3[[#This Row],[F value]]&lt;4.74,Table3[[#This Row],[Best Individual mean accuracy]]&gt;Table3[[#This Row],[Benchmark mean accuracy]]),"Yes","No")</f>
        <v>No</v>
      </c>
    </row>
    <row r="384" spans="1:8" x14ac:dyDescent="0.55000000000000004">
      <c r="A384">
        <v>663</v>
      </c>
      <c r="B384" s="1" t="s">
        <v>631</v>
      </c>
      <c r="C384">
        <v>0.97714285714285698</v>
      </c>
      <c r="D384">
        <v>96.882194023741306</v>
      </c>
      <c r="E384">
        <v>87.895374539500594</v>
      </c>
      <c r="F384">
        <v>1.4880385817787101</v>
      </c>
      <c r="G384" s="6">
        <f>Table3[[#This Row],[Best Individual mean accuracy]]-Table3[[#This Row],[Benchmark mean accuracy]]</f>
        <v>-8.9868194842407121</v>
      </c>
      <c r="H384" s="5" t="str">
        <f>IF(AND(Table3[[#This Row],[F value]]&lt;4.74,Table3[[#This Row],[Best Individual mean accuracy]]&gt;Table3[[#This Row],[Benchmark mean accuracy]]),"Yes","No")</f>
        <v>No</v>
      </c>
    </row>
    <row r="385" spans="1:8" x14ac:dyDescent="0.55000000000000004">
      <c r="A385">
        <v>663</v>
      </c>
      <c r="B385" s="1" t="s">
        <v>584</v>
      </c>
      <c r="C385">
        <v>0.97714285714285698</v>
      </c>
      <c r="D385">
        <v>96.537044617273807</v>
      </c>
      <c r="E385">
        <v>88.127548096602496</v>
      </c>
      <c r="F385">
        <v>2.7354960457232398</v>
      </c>
      <c r="G385" s="6">
        <f>Table3[[#This Row],[Best Individual mean accuracy]]-Table3[[#This Row],[Benchmark mean accuracy]]</f>
        <v>-8.4094965206713113</v>
      </c>
      <c r="H385" s="5" t="str">
        <f>IF(AND(Table3[[#This Row],[F value]]&lt;4.74,Table3[[#This Row],[Best Individual mean accuracy]]&gt;Table3[[#This Row],[Benchmark mean accuracy]]),"Yes","No")</f>
        <v>No</v>
      </c>
    </row>
    <row r="386" spans="1:8" x14ac:dyDescent="0.55000000000000004">
      <c r="A386">
        <v>891</v>
      </c>
      <c r="B386" s="1" t="s">
        <v>698</v>
      </c>
      <c r="C386">
        <v>0.97714285714285698</v>
      </c>
      <c r="D386">
        <v>96.4521489971346</v>
      </c>
      <c r="E386">
        <v>88.071223905034699</v>
      </c>
      <c r="F386">
        <v>2.3898948742076902</v>
      </c>
      <c r="G386" s="6">
        <f>Table3[[#This Row],[Best Individual mean accuracy]]-Table3[[#This Row],[Benchmark mean accuracy]]</f>
        <v>-8.3809250920999006</v>
      </c>
      <c r="H386" s="5" t="str">
        <f>IF(AND(Table3[[#This Row],[F value]]&lt;4.74,Table3[[#This Row],[Best Individual mean accuracy]]&gt;Table3[[#This Row],[Benchmark mean accuracy]]),"Yes","No")</f>
        <v>No</v>
      </c>
    </row>
    <row r="387" spans="1:8" x14ac:dyDescent="0.55000000000000004">
      <c r="A387">
        <v>663</v>
      </c>
      <c r="B387" s="1" t="s">
        <v>419</v>
      </c>
      <c r="C387">
        <v>0.97714285714285698</v>
      </c>
      <c r="D387">
        <v>96.538681948423999</v>
      </c>
      <c r="E387">
        <v>88.236839950879997</v>
      </c>
      <c r="F387">
        <v>5.3606225788859998</v>
      </c>
      <c r="G387" s="6">
        <f>Table3[[#This Row],[Best Individual mean accuracy]]-Table3[[#This Row],[Benchmark mean accuracy]]</f>
        <v>-8.3018419975440025</v>
      </c>
      <c r="H387" t="str">
        <f>IF(AND(Table3[[#This Row],[F value]]&lt;4.74,Table3[[#This Row],[Best Individual mean accuracy]]&gt;Table3[[#This Row],[Benchmark mean accuracy]]),"Yes","No")</f>
        <v>No</v>
      </c>
    </row>
    <row r="388" spans="1:8" x14ac:dyDescent="0.55000000000000004">
      <c r="A388">
        <v>663</v>
      </c>
      <c r="B388" s="1" t="s">
        <v>366</v>
      </c>
      <c r="C388">
        <v>0.97714285714285698</v>
      </c>
      <c r="D388">
        <v>96.566680311092895</v>
      </c>
      <c r="E388">
        <v>88.267949242734304</v>
      </c>
      <c r="F388">
        <v>11.8885903549653</v>
      </c>
      <c r="G388" s="6">
        <f>Table3[[#This Row],[Best Individual mean accuracy]]-Table3[[#This Row],[Benchmark mean accuracy]]</f>
        <v>-8.2987310683585918</v>
      </c>
      <c r="H388" t="str">
        <f>IF(AND(Table3[[#This Row],[F value]]&lt;4.74,Table3[[#This Row],[Best Individual mean accuracy]]&gt;Table3[[#This Row],[Benchmark mean accuracy]]),"Yes","No")</f>
        <v>No</v>
      </c>
    </row>
    <row r="389" spans="1:8" x14ac:dyDescent="0.55000000000000004">
      <c r="A389">
        <v>663</v>
      </c>
      <c r="B389" s="1" t="s">
        <v>416</v>
      </c>
      <c r="C389">
        <v>0.97714285714285698</v>
      </c>
      <c r="D389">
        <v>96.709537453950006</v>
      </c>
      <c r="E389">
        <v>88.463200982398703</v>
      </c>
      <c r="F389">
        <v>1.78983495038211</v>
      </c>
      <c r="G389" s="6">
        <f>Table3[[#This Row],[Best Individual mean accuracy]]-Table3[[#This Row],[Benchmark mean accuracy]]</f>
        <v>-8.2463364715513023</v>
      </c>
      <c r="H389" t="str">
        <f>IF(AND(Table3[[#This Row],[F value]]&lt;4.74,Table3[[#This Row],[Best Individual mean accuracy]]&gt;Table3[[#This Row],[Benchmark mean accuracy]]),"Yes","No")</f>
        <v>No</v>
      </c>
    </row>
    <row r="390" spans="1:8" x14ac:dyDescent="0.55000000000000004">
      <c r="A390">
        <v>175</v>
      </c>
      <c r="B390" s="1" t="s">
        <v>301</v>
      </c>
      <c r="C390">
        <v>0.97142857142857097</v>
      </c>
      <c r="D390">
        <v>96.680884158821101</v>
      </c>
      <c r="E390">
        <v>88.438641015145294</v>
      </c>
      <c r="F390">
        <v>7.72695579989999</v>
      </c>
      <c r="G390" s="6">
        <f>Table3[[#This Row],[Best Individual mean accuracy]]-Table3[[#This Row],[Benchmark mean accuracy]]</f>
        <v>-8.2422431436758075</v>
      </c>
      <c r="H390" t="str">
        <f>IF(AND(Table3[[#This Row],[F value]]&lt;4.74,Table3[[#This Row],[Best Individual mean accuracy]]&gt;Table3[[#This Row],[Benchmark mean accuracy]]),"Yes","No")</f>
        <v>No</v>
      </c>
    </row>
    <row r="391" spans="1:8" x14ac:dyDescent="0.55000000000000004">
      <c r="A391">
        <v>663</v>
      </c>
      <c r="B391" s="1" t="s">
        <v>377</v>
      </c>
      <c r="C391">
        <v>0.97714285714285698</v>
      </c>
      <c r="D391">
        <v>97.0526401964797</v>
      </c>
      <c r="E391">
        <v>88.924027834629499</v>
      </c>
      <c r="F391">
        <v>1.09130418042897</v>
      </c>
      <c r="G391" s="6">
        <f>Table3[[#This Row],[Best Individual mean accuracy]]-Table3[[#This Row],[Benchmark mean accuracy]]</f>
        <v>-8.1286123618502018</v>
      </c>
      <c r="H391" t="str">
        <f>IF(AND(Table3[[#This Row],[F value]]&lt;4.74,Table3[[#This Row],[Best Individual mean accuracy]]&gt;Table3[[#This Row],[Benchmark mean accuracy]]),"Yes","No")</f>
        <v>No</v>
      </c>
    </row>
    <row r="392" spans="1:8" x14ac:dyDescent="0.55000000000000004">
      <c r="A392">
        <v>663</v>
      </c>
      <c r="B392" s="1" t="s">
        <v>349</v>
      </c>
      <c r="C392">
        <v>0.97714285714285698</v>
      </c>
      <c r="D392">
        <v>96.623495702005698</v>
      </c>
      <c r="E392">
        <v>88.561113385182097</v>
      </c>
      <c r="F392">
        <v>1.3627298857999</v>
      </c>
      <c r="G392" s="6">
        <f>Table3[[#This Row],[Best Individual mean accuracy]]-Table3[[#This Row],[Benchmark mean accuracy]]</f>
        <v>-8.0623823168236015</v>
      </c>
      <c r="H392" t="str">
        <f>IF(AND(Table3[[#This Row],[F value]]&lt;4.74,Table3[[#This Row],[Best Individual mean accuracy]]&gt;Table3[[#This Row],[Benchmark mean accuracy]]),"Yes","No")</f>
        <v>No</v>
      </c>
    </row>
    <row r="393" spans="1:8" x14ac:dyDescent="0.55000000000000004">
      <c r="A393">
        <v>663</v>
      </c>
      <c r="B393" s="1" t="s">
        <v>441</v>
      </c>
      <c r="C393">
        <v>0.97714285714285698</v>
      </c>
      <c r="D393">
        <v>96.910356119525105</v>
      </c>
      <c r="E393">
        <v>88.8681129758493</v>
      </c>
      <c r="F393">
        <v>5.7423990310050304</v>
      </c>
      <c r="G393" s="6">
        <f>Table3[[#This Row],[Best Individual mean accuracy]]-Table3[[#This Row],[Benchmark mean accuracy]]</f>
        <v>-8.0422431436758046</v>
      </c>
      <c r="H393" t="str">
        <f>IF(AND(Table3[[#This Row],[F value]]&lt;4.74,Table3[[#This Row],[Best Individual mean accuracy]]&gt;Table3[[#This Row],[Benchmark mean accuracy]]),"Yes","No")</f>
        <v>No</v>
      </c>
    </row>
    <row r="394" spans="1:8" x14ac:dyDescent="0.55000000000000004">
      <c r="A394">
        <v>663</v>
      </c>
      <c r="B394" s="1" t="s">
        <v>613</v>
      </c>
      <c r="C394">
        <v>0.97714285714285698</v>
      </c>
      <c r="D394">
        <v>96.652885796152205</v>
      </c>
      <c r="E394">
        <v>88.661236185018396</v>
      </c>
      <c r="F394">
        <v>1.15401468812578</v>
      </c>
      <c r="G394" s="6">
        <f>Table3[[#This Row],[Best Individual mean accuracy]]-Table3[[#This Row],[Benchmark mean accuracy]]</f>
        <v>-7.9916496111338091</v>
      </c>
      <c r="H394" s="5" t="str">
        <f>IF(AND(Table3[[#This Row],[F value]]&lt;4.74,Table3[[#This Row],[Best Individual mean accuracy]]&gt;Table3[[#This Row],[Benchmark mean accuracy]]),"Yes","No")</f>
        <v>No</v>
      </c>
    </row>
    <row r="395" spans="1:8" x14ac:dyDescent="0.55000000000000004">
      <c r="A395">
        <v>663</v>
      </c>
      <c r="B395" s="1" t="s">
        <v>478</v>
      </c>
      <c r="C395">
        <v>0.97714285714285698</v>
      </c>
      <c r="D395">
        <v>96.881866557511202</v>
      </c>
      <c r="E395">
        <v>88.953909128121097</v>
      </c>
      <c r="F395">
        <v>9.5124523027942498</v>
      </c>
      <c r="G395" s="6">
        <f>Table3[[#This Row],[Best Individual mean accuracy]]-Table3[[#This Row],[Benchmark mean accuracy]]</f>
        <v>-7.9279574293901049</v>
      </c>
      <c r="H395" t="str">
        <f>IF(AND(Table3[[#This Row],[F value]]&lt;4.74,Table3[[#This Row],[Best Individual mean accuracy]]&gt;Table3[[#This Row],[Benchmark mean accuracy]]),"Yes","No")</f>
        <v>No</v>
      </c>
    </row>
    <row r="396" spans="1:8" x14ac:dyDescent="0.55000000000000004">
      <c r="A396">
        <v>663</v>
      </c>
      <c r="B396" s="1" t="s">
        <v>578</v>
      </c>
      <c r="C396">
        <v>0.97714285714285698</v>
      </c>
      <c r="D396">
        <v>96.738190749078996</v>
      </c>
      <c r="E396">
        <v>88.981661891117398</v>
      </c>
      <c r="F396">
        <v>1.922725747386</v>
      </c>
      <c r="G396" s="6">
        <f>Table3[[#This Row],[Best Individual mean accuracy]]-Table3[[#This Row],[Benchmark mean accuracy]]</f>
        <v>-7.7565288579615981</v>
      </c>
      <c r="H396" s="5" t="str">
        <f>IF(AND(Table3[[#This Row],[F value]]&lt;4.74,Table3[[#This Row],[Best Individual mean accuracy]]&gt;Table3[[#This Row],[Benchmark mean accuracy]]),"Yes","No")</f>
        <v>No</v>
      </c>
    </row>
    <row r="397" spans="1:8" x14ac:dyDescent="0.55000000000000004">
      <c r="A397">
        <v>663</v>
      </c>
      <c r="B397" s="1" t="s">
        <v>599</v>
      </c>
      <c r="C397">
        <v>0.97714285714285698</v>
      </c>
      <c r="D397">
        <v>90.679738027015901</v>
      </c>
      <c r="E397">
        <v>82.927548096602493</v>
      </c>
      <c r="F397">
        <v>1.63481994094431</v>
      </c>
      <c r="G397" s="6">
        <f>Table3[[#This Row],[Best Individual mean accuracy]]-Table3[[#This Row],[Benchmark mean accuracy]]</f>
        <v>-7.7521899304134081</v>
      </c>
      <c r="H397" s="5" t="str">
        <f>IF(AND(Table3[[#This Row],[F value]]&lt;4.74,Table3[[#This Row],[Best Individual mean accuracy]]&gt;Table3[[#This Row],[Benchmark mean accuracy]]),"Yes","No")</f>
        <v>No</v>
      </c>
    </row>
    <row r="398" spans="1:8" x14ac:dyDescent="0.55000000000000004">
      <c r="A398">
        <v>663</v>
      </c>
      <c r="B398" s="1" t="s">
        <v>576</v>
      </c>
      <c r="C398">
        <v>0.97714285714285698</v>
      </c>
      <c r="D398">
        <v>96.795497339336805</v>
      </c>
      <c r="E398">
        <v>89.072861236185005</v>
      </c>
      <c r="F398">
        <v>1.43727233053408</v>
      </c>
      <c r="G398" s="6">
        <f>Table3[[#This Row],[Best Individual mean accuracy]]-Table3[[#This Row],[Benchmark mean accuracy]]</f>
        <v>-7.7226361031517996</v>
      </c>
      <c r="H398" t="str">
        <f>IF(AND(Table3[[#This Row],[F value]]&lt;4.74,Table3[[#This Row],[Best Individual mean accuracy]]&gt;Table3[[#This Row],[Benchmark mean accuracy]]),"Yes","No")</f>
        <v>No</v>
      </c>
    </row>
    <row r="399" spans="1:8" x14ac:dyDescent="0.55000000000000004">
      <c r="A399">
        <v>663</v>
      </c>
      <c r="B399" s="1" t="s">
        <v>428</v>
      </c>
      <c r="C399">
        <v>0.97714285714285698</v>
      </c>
      <c r="D399">
        <v>96.624969300040902</v>
      </c>
      <c r="E399">
        <v>89.069095374539401</v>
      </c>
      <c r="F399">
        <v>2.0516156373840602</v>
      </c>
      <c r="G399" s="6">
        <f>Table3[[#This Row],[Best Individual mean accuracy]]-Table3[[#This Row],[Benchmark mean accuracy]]</f>
        <v>-7.5558739255015013</v>
      </c>
      <c r="H399" t="str">
        <f>IF(AND(Table3[[#This Row],[F value]]&lt;4.74,Table3[[#This Row],[Best Individual mean accuracy]]&gt;Table3[[#This Row],[Benchmark mean accuracy]]),"Yes","No")</f>
        <v>No</v>
      </c>
    </row>
    <row r="400" spans="1:8" x14ac:dyDescent="0.55000000000000004">
      <c r="A400">
        <v>663</v>
      </c>
      <c r="B400" s="1" t="s">
        <v>403</v>
      </c>
      <c r="C400">
        <v>0.97714285714285698</v>
      </c>
      <c r="D400">
        <v>96.423986901350801</v>
      </c>
      <c r="E400">
        <v>89.073679901760102</v>
      </c>
      <c r="F400">
        <v>7.6633495340261897</v>
      </c>
      <c r="G400" s="6">
        <f>Table3[[#This Row],[Best Individual mean accuracy]]-Table3[[#This Row],[Benchmark mean accuracy]]</f>
        <v>-7.3503069995906998</v>
      </c>
      <c r="H400" t="str">
        <f>IF(AND(Table3[[#This Row],[F value]]&lt;4.74,Table3[[#This Row],[Best Individual mean accuracy]]&gt;Table3[[#This Row],[Benchmark mean accuracy]]),"Yes","No")</f>
        <v>No</v>
      </c>
    </row>
    <row r="401" spans="1:8" x14ac:dyDescent="0.55000000000000004">
      <c r="A401">
        <v>663</v>
      </c>
      <c r="B401" s="1" t="s">
        <v>453</v>
      </c>
      <c r="C401">
        <v>0.97714285714285698</v>
      </c>
      <c r="D401">
        <v>96.766434711420303</v>
      </c>
      <c r="E401">
        <v>89.470896438804701</v>
      </c>
      <c r="F401">
        <v>2.5755726342988301</v>
      </c>
      <c r="G401" s="6">
        <f>Table3[[#This Row],[Best Individual mean accuracy]]-Table3[[#This Row],[Benchmark mean accuracy]]</f>
        <v>-7.2955382726156017</v>
      </c>
      <c r="H401" t="str">
        <f>IF(AND(Table3[[#This Row],[F value]]&lt;4.74,Table3[[#This Row],[Best Individual mean accuracy]]&gt;Table3[[#This Row],[Benchmark mean accuracy]]),"Yes","No")</f>
        <v>No</v>
      </c>
    </row>
    <row r="402" spans="1:8" x14ac:dyDescent="0.55000000000000004">
      <c r="A402">
        <v>663</v>
      </c>
      <c r="B402" s="1" t="s">
        <v>531</v>
      </c>
      <c r="C402">
        <v>0.97714285714285698</v>
      </c>
      <c r="D402">
        <v>96.567089643880394</v>
      </c>
      <c r="E402">
        <v>89.305525992631999</v>
      </c>
      <c r="F402">
        <v>1.3508168450278699</v>
      </c>
      <c r="G402" s="6">
        <f>Table3[[#This Row],[Best Individual mean accuracy]]-Table3[[#This Row],[Benchmark mean accuracy]]</f>
        <v>-7.2615636512483945</v>
      </c>
      <c r="H402" t="str">
        <f>IF(AND(Table3[[#This Row],[F value]]&lt;4.74,Table3[[#This Row],[Best Individual mean accuracy]]&gt;Table3[[#This Row],[Benchmark mean accuracy]]),"Yes","No")</f>
        <v>No</v>
      </c>
    </row>
    <row r="403" spans="1:8" x14ac:dyDescent="0.55000000000000004">
      <c r="A403">
        <v>663</v>
      </c>
      <c r="B403" s="1" t="s">
        <v>466</v>
      </c>
      <c r="C403">
        <v>0.97714285714285698</v>
      </c>
      <c r="D403">
        <v>96.710028653295097</v>
      </c>
      <c r="E403">
        <v>89.505034793286896</v>
      </c>
      <c r="F403">
        <v>1.83912666247279</v>
      </c>
      <c r="G403" s="6">
        <f>Table3[[#This Row],[Best Individual mean accuracy]]-Table3[[#This Row],[Benchmark mean accuracy]]</f>
        <v>-7.2049938600082015</v>
      </c>
      <c r="H403" t="str">
        <f>IF(AND(Table3[[#This Row],[F value]]&lt;4.74,Table3[[#This Row],[Best Individual mean accuracy]]&gt;Table3[[#This Row],[Benchmark mean accuracy]]),"Yes","No")</f>
        <v>No</v>
      </c>
    </row>
    <row r="404" spans="1:8" x14ac:dyDescent="0.55000000000000004">
      <c r="A404">
        <v>663</v>
      </c>
      <c r="B404" s="1" t="s">
        <v>610</v>
      </c>
      <c r="C404">
        <v>0.97714285714285698</v>
      </c>
      <c r="D404">
        <v>96.623741301678194</v>
      </c>
      <c r="E404">
        <v>89.532623823168194</v>
      </c>
      <c r="F404">
        <v>1.7859589078634599</v>
      </c>
      <c r="G404" s="6">
        <f>Table3[[#This Row],[Best Individual mean accuracy]]-Table3[[#This Row],[Benchmark mean accuracy]]</f>
        <v>-7.0911174785100002</v>
      </c>
      <c r="H404" s="5" t="str">
        <f>IF(AND(Table3[[#This Row],[F value]]&lt;4.74,Table3[[#This Row],[Best Individual mean accuracy]]&gt;Table3[[#This Row],[Benchmark mean accuracy]]),"Yes","No")</f>
        <v>No</v>
      </c>
    </row>
    <row r="405" spans="1:8" x14ac:dyDescent="0.55000000000000004">
      <c r="A405">
        <v>663</v>
      </c>
      <c r="B405" s="1" t="s">
        <v>638</v>
      </c>
      <c r="C405">
        <v>0.97714285714285698</v>
      </c>
      <c r="D405">
        <v>96.537617683176407</v>
      </c>
      <c r="E405">
        <v>90.071469504707295</v>
      </c>
      <c r="F405">
        <v>1.04972897480863</v>
      </c>
      <c r="G405" s="6">
        <f>Table3[[#This Row],[Best Individual mean accuracy]]-Table3[[#This Row],[Benchmark mean accuracy]]</f>
        <v>-6.4661481784691119</v>
      </c>
      <c r="H405" s="5" t="str">
        <f>IF(AND(Table3[[#This Row],[F value]]&lt;4.74,Table3[[#This Row],[Best Individual mean accuracy]]&gt;Table3[[#This Row],[Benchmark mean accuracy]]),"Yes","No")</f>
        <v>No</v>
      </c>
    </row>
    <row r="406" spans="1:8" x14ac:dyDescent="0.55000000000000004">
      <c r="A406">
        <v>663</v>
      </c>
      <c r="B406" s="1" t="s">
        <v>371</v>
      </c>
      <c r="C406">
        <v>0.97714285714285698</v>
      </c>
      <c r="D406">
        <v>96.538027015963905</v>
      </c>
      <c r="E406">
        <v>90.211051985264007</v>
      </c>
      <c r="F406">
        <v>1.0499014750534199</v>
      </c>
      <c r="G406" s="6">
        <f>Table3[[#This Row],[Best Individual mean accuracy]]-Table3[[#This Row],[Benchmark mean accuracy]]</f>
        <v>-6.3269750306998986</v>
      </c>
      <c r="H406" t="str">
        <f>IF(AND(Table3[[#This Row],[F value]]&lt;4.74,Table3[[#This Row],[Best Individual mean accuracy]]&gt;Table3[[#This Row],[Benchmark mean accuracy]]),"Yes","No")</f>
        <v>No</v>
      </c>
    </row>
    <row r="407" spans="1:8" x14ac:dyDescent="0.55000000000000004">
      <c r="A407">
        <v>663</v>
      </c>
      <c r="B407" s="1" t="s">
        <v>632</v>
      </c>
      <c r="C407">
        <v>0.97714285714285698</v>
      </c>
      <c r="D407">
        <v>96.423168235775705</v>
      </c>
      <c r="E407">
        <v>90.1579205894392</v>
      </c>
      <c r="F407">
        <v>1.5767962438079799</v>
      </c>
      <c r="G407" s="6">
        <f>Table3[[#This Row],[Best Individual mean accuracy]]-Table3[[#This Row],[Benchmark mean accuracy]]</f>
        <v>-6.2652476463365048</v>
      </c>
      <c r="H407" s="5" t="str">
        <f>IF(AND(Table3[[#This Row],[F value]]&lt;4.74,Table3[[#This Row],[Best Individual mean accuracy]]&gt;Table3[[#This Row],[Benchmark mean accuracy]]),"Yes","No")</f>
        <v>No</v>
      </c>
    </row>
    <row r="408" spans="1:8" x14ac:dyDescent="0.55000000000000004">
      <c r="A408">
        <v>663</v>
      </c>
      <c r="B408" s="1" t="s">
        <v>469</v>
      </c>
      <c r="C408">
        <v>0.97714285714285698</v>
      </c>
      <c r="D408">
        <v>96.680720425706099</v>
      </c>
      <c r="E408">
        <v>90.494392140810405</v>
      </c>
      <c r="F408">
        <v>1.35349794486387</v>
      </c>
      <c r="G408" s="6">
        <f>Table3[[#This Row],[Best Individual mean accuracy]]-Table3[[#This Row],[Benchmark mean accuracy]]</f>
        <v>-6.1863282848956942</v>
      </c>
      <c r="H408" t="str">
        <f>IF(AND(Table3[[#This Row],[F value]]&lt;4.74,Table3[[#This Row],[Best Individual mean accuracy]]&gt;Table3[[#This Row],[Benchmark mean accuracy]]),"Yes","No")</f>
        <v>No</v>
      </c>
    </row>
    <row r="409" spans="1:8" x14ac:dyDescent="0.55000000000000004">
      <c r="A409">
        <v>663</v>
      </c>
      <c r="B409" s="1" t="s">
        <v>492</v>
      </c>
      <c r="C409">
        <v>0.97714285714285698</v>
      </c>
      <c r="D409">
        <v>97.0243143675808</v>
      </c>
      <c r="E409">
        <v>90.956283258288906</v>
      </c>
      <c r="F409">
        <v>1.9598540216173399</v>
      </c>
      <c r="G409" s="6">
        <f>Table3[[#This Row],[Best Individual mean accuracy]]-Table3[[#This Row],[Benchmark mean accuracy]]</f>
        <v>-6.0680311092918942</v>
      </c>
      <c r="H409" t="str">
        <f>IF(AND(Table3[[#This Row],[F value]]&lt;4.74,Table3[[#This Row],[Best Individual mean accuracy]]&gt;Table3[[#This Row],[Benchmark mean accuracy]]),"Yes","No")</f>
        <v>No</v>
      </c>
    </row>
    <row r="410" spans="1:8" x14ac:dyDescent="0.55000000000000004">
      <c r="A410">
        <v>663</v>
      </c>
      <c r="B410" s="1" t="s">
        <v>439</v>
      </c>
      <c r="C410">
        <v>0.97714285714285698</v>
      </c>
      <c r="D410">
        <v>96.680556692590997</v>
      </c>
      <c r="E410">
        <v>90.761768317642193</v>
      </c>
      <c r="F410">
        <v>2.0829114383849698</v>
      </c>
      <c r="G410" s="6">
        <f>Table3[[#This Row],[Best Individual mean accuracy]]-Table3[[#This Row],[Benchmark mean accuracy]]</f>
        <v>-5.9187883749488037</v>
      </c>
      <c r="H410" t="str">
        <f>IF(AND(Table3[[#This Row],[F value]]&lt;4.74,Table3[[#This Row],[Best Individual mean accuracy]]&gt;Table3[[#This Row],[Benchmark mean accuracy]]),"Yes","No")</f>
        <v>No</v>
      </c>
    </row>
    <row r="411" spans="1:8" x14ac:dyDescent="0.55000000000000004">
      <c r="A411">
        <v>663</v>
      </c>
      <c r="B411" s="1" t="s">
        <v>424</v>
      </c>
      <c r="C411">
        <v>0.97714285714285698</v>
      </c>
      <c r="D411">
        <v>96.795415472779297</v>
      </c>
      <c r="E411">
        <v>91.070650839132199</v>
      </c>
      <c r="F411">
        <v>2.0424657888064002</v>
      </c>
      <c r="G411" s="6">
        <f>Table3[[#This Row],[Best Individual mean accuracy]]-Table3[[#This Row],[Benchmark mean accuracy]]</f>
        <v>-5.7247646336470979</v>
      </c>
      <c r="H411" t="str">
        <f>IF(AND(Table3[[#This Row],[F value]]&lt;4.74,Table3[[#This Row],[Best Individual mean accuracy]]&gt;Table3[[#This Row],[Benchmark mean accuracy]]),"Yes","No")</f>
        <v>No</v>
      </c>
    </row>
    <row r="412" spans="1:8" x14ac:dyDescent="0.55000000000000004">
      <c r="A412">
        <v>663</v>
      </c>
      <c r="B412" s="1" t="s">
        <v>448</v>
      </c>
      <c r="C412">
        <v>0.97714285714285698</v>
      </c>
      <c r="D412">
        <v>96.537535816618899</v>
      </c>
      <c r="E412">
        <v>90.877527629963097</v>
      </c>
      <c r="F412">
        <v>1.2487298310246899</v>
      </c>
      <c r="G412" s="6">
        <f>Table3[[#This Row],[Best Individual mean accuracy]]-Table3[[#This Row],[Benchmark mean accuracy]]</f>
        <v>-5.6600081866558014</v>
      </c>
      <c r="H412" t="str">
        <f>IF(AND(Table3[[#This Row],[F value]]&lt;4.74,Table3[[#This Row],[Best Individual mean accuracy]]&gt;Table3[[#This Row],[Benchmark mean accuracy]]),"Yes","No")</f>
        <v>No</v>
      </c>
    </row>
    <row r="413" spans="1:8" x14ac:dyDescent="0.55000000000000004">
      <c r="A413">
        <v>663</v>
      </c>
      <c r="B413" s="1" t="s">
        <v>454</v>
      </c>
      <c r="C413">
        <v>0.97714285714285698</v>
      </c>
      <c r="D413">
        <v>96.796561604584497</v>
      </c>
      <c r="E413">
        <v>91.477200163733102</v>
      </c>
      <c r="F413">
        <v>1.18676503262293</v>
      </c>
      <c r="G413" s="6">
        <f>Table3[[#This Row],[Best Individual mean accuracy]]-Table3[[#This Row],[Benchmark mean accuracy]]</f>
        <v>-5.3193614408513952</v>
      </c>
      <c r="H413" t="str">
        <f>IF(AND(Table3[[#This Row],[F value]]&lt;4.74,Table3[[#This Row],[Best Individual mean accuracy]]&gt;Table3[[#This Row],[Benchmark mean accuracy]]),"Yes","No")</f>
        <v>No</v>
      </c>
    </row>
    <row r="414" spans="1:8" x14ac:dyDescent="0.55000000000000004">
      <c r="A414">
        <v>465</v>
      </c>
      <c r="B414" s="1" t="s">
        <v>314</v>
      </c>
      <c r="C414">
        <v>0.96</v>
      </c>
      <c r="D414">
        <v>96.337535816618896</v>
      </c>
      <c r="E414">
        <v>91.162259516987305</v>
      </c>
      <c r="F414">
        <v>2.0697291182018098</v>
      </c>
      <c r="G414" s="6">
        <f>Table3[[#This Row],[Best Individual mean accuracy]]-Table3[[#This Row],[Benchmark mean accuracy]]</f>
        <v>-5.1752762996315909</v>
      </c>
      <c r="H414" t="str">
        <f>IF(AND(Table3[[#This Row],[F value]]&lt;4.74,Table3[[#This Row],[Best Individual mean accuracy]]&gt;Table3[[#This Row],[Benchmark mean accuracy]]),"Yes","No")</f>
        <v>No</v>
      </c>
    </row>
    <row r="415" spans="1:8" x14ac:dyDescent="0.55000000000000004">
      <c r="A415">
        <v>663</v>
      </c>
      <c r="B415" s="1" t="s">
        <v>365</v>
      </c>
      <c r="C415">
        <v>0.97714285714285698</v>
      </c>
      <c r="D415">
        <v>96.595824805566906</v>
      </c>
      <c r="E415">
        <v>91.530904625460494</v>
      </c>
      <c r="F415">
        <v>2.1414822321851998</v>
      </c>
      <c r="G415" s="6">
        <f>Table3[[#This Row],[Best Individual mean accuracy]]-Table3[[#This Row],[Benchmark mean accuracy]]</f>
        <v>-5.0649201801064123</v>
      </c>
      <c r="H415" t="str">
        <f>IF(AND(Table3[[#This Row],[F value]]&lt;4.74,Table3[[#This Row],[Best Individual mean accuracy]]&gt;Table3[[#This Row],[Benchmark mean accuracy]]),"Yes","No")</f>
        <v>No</v>
      </c>
    </row>
    <row r="416" spans="1:8" x14ac:dyDescent="0.55000000000000004">
      <c r="A416">
        <v>928</v>
      </c>
      <c r="B416" s="1" t="s">
        <v>704</v>
      </c>
      <c r="C416">
        <v>0.97714285714285698</v>
      </c>
      <c r="D416">
        <v>96.4804748260335</v>
      </c>
      <c r="E416">
        <v>91.447318870241503</v>
      </c>
      <c r="F416">
        <v>1.56674462700371</v>
      </c>
      <c r="G416" s="6">
        <f>Table3[[#This Row],[Best Individual mean accuracy]]-Table3[[#This Row],[Benchmark mean accuracy]]</f>
        <v>-5.0331559557919974</v>
      </c>
      <c r="H416" s="5" t="str">
        <f>IF(AND(Table3[[#This Row],[F value]]&lt;4.74,Table3[[#This Row],[Best Individual mean accuracy]]&gt;Table3[[#This Row],[Benchmark mean accuracy]]),"Yes","No")</f>
        <v>No</v>
      </c>
    </row>
    <row r="417" spans="1:8" x14ac:dyDescent="0.55000000000000004">
      <c r="A417">
        <v>663</v>
      </c>
      <c r="B417" s="1" t="s">
        <v>447</v>
      </c>
      <c r="C417">
        <v>0.97714285714285698</v>
      </c>
      <c r="D417">
        <v>96.566352844862806</v>
      </c>
      <c r="E417">
        <v>92.906180925092102</v>
      </c>
      <c r="F417">
        <v>1.4209084750009799</v>
      </c>
      <c r="G417" s="6">
        <f>Table3[[#This Row],[Best Individual mean accuracy]]-Table3[[#This Row],[Benchmark mean accuracy]]</f>
        <v>-3.6601719197707041</v>
      </c>
      <c r="H417" t="str">
        <f>IF(AND(Table3[[#This Row],[F value]]&lt;4.74,Table3[[#This Row],[Best Individual mean accuracy]]&gt;Table3[[#This Row],[Benchmark mean accuracy]]),"Yes","No")</f>
        <v>No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D0F3C-B4EF-44E4-8A0C-1FEE0539400B}">
  <dimension ref="A1:T49"/>
  <sheetViews>
    <sheetView topLeftCell="P1" workbookViewId="0">
      <selection activeCell="J23" sqref="J23"/>
    </sheetView>
  </sheetViews>
  <sheetFormatPr defaultRowHeight="14.4" x14ac:dyDescent="0.55000000000000004"/>
  <cols>
    <col min="2" max="2" width="9.26171875" customWidth="1"/>
    <col min="3" max="3" width="10.3671875" style="4" customWidth="1"/>
    <col min="4" max="4" width="23.7890625" style="3" customWidth="1"/>
    <col min="5" max="5" width="26.20703125" style="3" customWidth="1"/>
    <col min="6" max="6" width="8.83984375" style="4"/>
    <col min="7" max="7" width="26.05078125" style="3" bestFit="1" customWidth="1"/>
    <col min="8" max="8" width="29.734375" bestFit="1" customWidth="1"/>
    <col min="10" max="10" width="25.734375" bestFit="1" customWidth="1"/>
  </cols>
  <sheetData>
    <row r="1" spans="1:20" x14ac:dyDescent="0.55000000000000004">
      <c r="A1" t="s">
        <v>5</v>
      </c>
      <c r="B1" t="s">
        <v>0</v>
      </c>
      <c r="C1" s="4" t="s">
        <v>1</v>
      </c>
      <c r="D1" s="3" t="s">
        <v>2</v>
      </c>
      <c r="E1" s="3" t="s">
        <v>3</v>
      </c>
      <c r="F1" s="4" t="s">
        <v>4</v>
      </c>
      <c r="G1" s="3" t="s">
        <v>9</v>
      </c>
      <c r="H1" t="s">
        <v>6</v>
      </c>
    </row>
    <row r="2" spans="1:20" x14ac:dyDescent="0.55000000000000004">
      <c r="A2">
        <v>10</v>
      </c>
      <c r="B2" s="1" t="s">
        <v>249</v>
      </c>
      <c r="C2">
        <v>0.8125</v>
      </c>
      <c r="D2">
        <v>76.6145833333333</v>
      </c>
      <c r="E2">
        <v>60.78125</v>
      </c>
      <c r="F2">
        <v>2.7563223317616701</v>
      </c>
      <c r="G2" s="6">
        <f>Table4[[#This Row],[Best Individual mean accuracy]]-Table4[[#This Row],[Benchmark mean accuracy]]</f>
        <v>-15.8333333333333</v>
      </c>
      <c r="H2" t="str">
        <f>IF(AND(Table4[[#This Row],[F value]]&lt;4.74,Table4[[#This Row],[Best Individual mean accuracy]]&gt;Table4[[#This Row],[Benchmark mean accuracy]]),"Yes","No")</f>
        <v>No</v>
      </c>
      <c r="J2" t="s">
        <v>7</v>
      </c>
      <c r="K2">
        <f>COUNT(Table4[Best Individual mean accuracy])</f>
        <v>48</v>
      </c>
    </row>
    <row r="3" spans="1:20" x14ac:dyDescent="0.55000000000000004">
      <c r="A3">
        <v>10</v>
      </c>
      <c r="B3" s="1" t="s">
        <v>242</v>
      </c>
      <c r="C3">
        <v>0.8125</v>
      </c>
      <c r="D3">
        <v>75.234375</v>
      </c>
      <c r="E3">
        <v>61.9791666666666</v>
      </c>
      <c r="F3">
        <v>3.1074840102998502</v>
      </c>
      <c r="G3" s="6">
        <f>Table4[[#This Row],[Best Individual mean accuracy]]-Table4[[#This Row],[Benchmark mean accuracy]]</f>
        <v>-13.2552083333334</v>
      </c>
      <c r="H3" t="str">
        <f>IF(AND(Table4[[#This Row],[F value]]&lt;4.74,Table4[[#This Row],[Best Individual mean accuracy]]&gt;Table4[[#This Row],[Benchmark mean accuracy]]),"Yes","No")</f>
        <v>No</v>
      </c>
      <c r="J3" t="s">
        <v>8</v>
      </c>
      <c r="K3" s="2">
        <f>COUNTIF(Table4[Has same error rate and is better],"=Yes")/K2</f>
        <v>0</v>
      </c>
    </row>
    <row r="4" spans="1:20" x14ac:dyDescent="0.55000000000000004">
      <c r="A4">
        <v>10</v>
      </c>
      <c r="B4" s="1" t="s">
        <v>247</v>
      </c>
      <c r="C4">
        <v>0.8125</v>
      </c>
      <c r="D4">
        <v>75.5208333333333</v>
      </c>
      <c r="E4">
        <v>63.90625</v>
      </c>
      <c r="F4">
        <v>6.0795755968169596</v>
      </c>
      <c r="G4" s="6">
        <f>Table4[[#This Row],[Best Individual mean accuracy]]-Table4[[#This Row],[Benchmark mean accuracy]]</f>
        <v>-11.6145833333333</v>
      </c>
      <c r="H4" t="str">
        <f>IF(AND(Table4[[#This Row],[F value]]&lt;4.74,Table4[[#This Row],[Best Individual mean accuracy]]&gt;Table4[[#This Row],[Benchmark mean accuracy]]),"Yes","No")</f>
        <v>No</v>
      </c>
    </row>
    <row r="5" spans="1:20" x14ac:dyDescent="0.55000000000000004">
      <c r="A5">
        <v>10</v>
      </c>
      <c r="B5" s="1" t="s">
        <v>248</v>
      </c>
      <c r="C5">
        <v>0.8125</v>
      </c>
      <c r="D5">
        <v>76.7708333333333</v>
      </c>
      <c r="E5">
        <v>65.468749999999901</v>
      </c>
      <c r="F5">
        <v>53.110497237569199</v>
      </c>
      <c r="G5" s="6">
        <f>Table4[[#This Row],[Best Individual mean accuracy]]-Table4[[#This Row],[Benchmark mean accuracy]]</f>
        <v>-11.3020833333334</v>
      </c>
      <c r="H5" t="str">
        <f>IF(AND(Table4[[#This Row],[F value]]&lt;4.74,Table4[[#This Row],[Best Individual mean accuracy]]&gt;Table4[[#This Row],[Benchmark mean accuracy]]),"Yes","No")</f>
        <v>No</v>
      </c>
      <c r="J5" t="s">
        <v>10</v>
      </c>
      <c r="K5">
        <f>_xlfn.MAXIFS(Table4[Improvement/Deterioration],Table4[F value],"&lt;4.74")</f>
        <v>-4.8177083333333002</v>
      </c>
    </row>
    <row r="6" spans="1:20" x14ac:dyDescent="0.55000000000000004">
      <c r="A6">
        <v>10</v>
      </c>
      <c r="B6" s="1" t="s">
        <v>251</v>
      </c>
      <c r="C6">
        <v>0.8125</v>
      </c>
      <c r="D6">
        <v>75.6770833333333</v>
      </c>
      <c r="E6">
        <v>64.53125</v>
      </c>
      <c r="F6">
        <v>15.103448275862</v>
      </c>
      <c r="G6" s="6">
        <f>Table4[[#This Row],[Best Individual mean accuracy]]-Table4[[#This Row],[Benchmark mean accuracy]]</f>
        <v>-11.1458333333333</v>
      </c>
      <c r="H6" t="str">
        <f>IF(AND(Table4[[#This Row],[F value]]&lt;4.74,Table4[[#This Row],[Best Individual mean accuracy]]&gt;Table4[[#This Row],[Benchmark mean accuracy]]),"Yes","No")</f>
        <v>No</v>
      </c>
      <c r="J6" t="s">
        <v>11</v>
      </c>
      <c r="K6">
        <f>_xlfn.MINIFS(Table4[Improvement/Deterioration],Table4[F value],"&lt;4.74")</f>
        <v>-19.8697916666666</v>
      </c>
    </row>
    <row r="7" spans="1:20" x14ac:dyDescent="0.55000000000000004">
      <c r="A7">
        <v>10</v>
      </c>
      <c r="B7" s="1" t="s">
        <v>256</v>
      </c>
      <c r="C7">
        <v>0.8125</v>
      </c>
      <c r="D7">
        <v>76.1458333333333</v>
      </c>
      <c r="E7">
        <v>65.625</v>
      </c>
      <c r="F7">
        <v>7.9418326693227002</v>
      </c>
      <c r="G7" s="6">
        <f>Table4[[#This Row],[Best Individual mean accuracy]]-Table4[[#This Row],[Benchmark mean accuracy]]</f>
        <v>-10.5208333333333</v>
      </c>
      <c r="H7" t="str">
        <f>IF(AND(Table4[[#This Row],[F value]]&lt;4.74,Table4[[#This Row],[Best Individual mean accuracy]]&gt;Table4[[#This Row],[Benchmark mean accuracy]]),"Yes","No")</f>
        <v>No</v>
      </c>
    </row>
    <row r="8" spans="1:20" x14ac:dyDescent="0.55000000000000004">
      <c r="A8">
        <v>10</v>
      </c>
      <c r="B8" s="1" t="s">
        <v>241</v>
      </c>
      <c r="C8">
        <v>0.8125</v>
      </c>
      <c r="D8">
        <v>75.9895833333333</v>
      </c>
      <c r="E8">
        <v>65.6510416666666</v>
      </c>
      <c r="F8">
        <v>104.267080745341</v>
      </c>
      <c r="G8" s="6">
        <f>Table4[[#This Row],[Best Individual mean accuracy]]-Table4[[#This Row],[Benchmark mean accuracy]]</f>
        <v>-10.3385416666667</v>
      </c>
      <c r="H8" t="str">
        <f>IF(AND(Table4[[#This Row],[F value]]&lt;4.74,Table4[[#This Row],[Best Individual mean accuracy]]&gt;Table4[[#This Row],[Benchmark mean accuracy]]),"Yes","No")</f>
        <v>No</v>
      </c>
      <c r="J8" t="s">
        <v>12</v>
      </c>
      <c r="K8" t="e">
        <f>AVERAGEIFS(Table4[Improvement/Deterioration],Table4[Improvement/Deterioration],"&gt;0",Table4[F value],"&lt;4.74")</f>
        <v>#DIV/0!</v>
      </c>
    </row>
    <row r="9" spans="1:20" x14ac:dyDescent="0.55000000000000004">
      <c r="A9">
        <v>10</v>
      </c>
      <c r="B9" s="1" t="s">
        <v>243</v>
      </c>
      <c r="C9">
        <v>0.8125</v>
      </c>
      <c r="D9">
        <v>76.484375</v>
      </c>
      <c r="E9">
        <v>66.1979166666666</v>
      </c>
      <c r="F9">
        <v>7.1999156474061499</v>
      </c>
      <c r="G9" s="6">
        <f>Table4[[#This Row],[Best Individual mean accuracy]]-Table4[[#This Row],[Benchmark mean accuracy]]</f>
        <v>-10.2864583333334</v>
      </c>
      <c r="H9" t="str">
        <f>IF(AND(Table4[[#This Row],[F value]]&lt;4.74,Table4[[#This Row],[Best Individual mean accuracy]]&gt;Table4[[#This Row],[Benchmark mean accuracy]]),"Yes","No")</f>
        <v>No</v>
      </c>
      <c r="J9" t="s">
        <v>13</v>
      </c>
      <c r="K9">
        <f>AVERAGEIFS(Table4[Improvement/Deterioration],Table4[Improvement/Deterioration],"&lt;0",Table4[F value],"&lt;4.74")</f>
        <v>-11.057098765432098</v>
      </c>
    </row>
    <row r="10" spans="1:20" x14ac:dyDescent="0.55000000000000004">
      <c r="A10">
        <v>10</v>
      </c>
      <c r="B10" s="1" t="s">
        <v>250</v>
      </c>
      <c r="C10">
        <v>0.8125</v>
      </c>
      <c r="D10">
        <v>76.3020833333333</v>
      </c>
      <c r="E10">
        <v>66.0416666666666</v>
      </c>
      <c r="F10">
        <v>20.700258397932799</v>
      </c>
      <c r="G10" s="6">
        <f>Table4[[#This Row],[Best Individual mean accuracy]]-Table4[[#This Row],[Benchmark mean accuracy]]</f>
        <v>-10.2604166666667</v>
      </c>
      <c r="H10" t="str">
        <f>IF(AND(Table4[[#This Row],[F value]]&lt;4.74,Table4[[#This Row],[Best Individual mean accuracy]]&gt;Table4[[#This Row],[Benchmark mean accuracy]]),"Yes","No")</f>
        <v>No</v>
      </c>
    </row>
    <row r="11" spans="1:20" x14ac:dyDescent="0.55000000000000004">
      <c r="A11">
        <v>10</v>
      </c>
      <c r="B11" s="1" t="s">
        <v>246</v>
      </c>
      <c r="C11">
        <v>0.8125</v>
      </c>
      <c r="D11">
        <v>76.1197916666666</v>
      </c>
      <c r="E11">
        <v>65.859375</v>
      </c>
      <c r="F11">
        <v>20.865633074935399</v>
      </c>
      <c r="G11" s="6">
        <f>Table4[[#This Row],[Best Individual mean accuracy]]-Table4[[#This Row],[Benchmark mean accuracy]]</f>
        <v>-10.2604166666666</v>
      </c>
      <c r="H11" t="str">
        <f>IF(AND(Table4[[#This Row],[F value]]&lt;4.74,Table4[[#This Row],[Best Individual mean accuracy]]&gt;Table4[[#This Row],[Benchmark mean accuracy]]),"Yes","No")</f>
        <v>No</v>
      </c>
      <c r="J11" t="s">
        <v>1234</v>
      </c>
      <c r="K11">
        <f>AVERAGE(Table4[Benchmark mean accuracy])</f>
        <v>75.887586805555529</v>
      </c>
    </row>
    <row r="12" spans="1:20" x14ac:dyDescent="0.55000000000000004">
      <c r="A12">
        <v>10</v>
      </c>
      <c r="B12" s="1" t="s">
        <v>253</v>
      </c>
      <c r="C12">
        <v>0.8125</v>
      </c>
      <c r="D12">
        <v>75.7291666666666</v>
      </c>
      <c r="E12">
        <v>65.5989583333333</v>
      </c>
      <c r="F12">
        <v>14.8139534883721</v>
      </c>
      <c r="G12" s="6">
        <f>Table4[[#This Row],[Best Individual mean accuracy]]-Table4[[#This Row],[Benchmark mean accuracy]]</f>
        <v>-10.1302083333333</v>
      </c>
      <c r="H12" t="str">
        <f>IF(AND(Table4[[#This Row],[F value]]&lt;4.74,Table4[[#This Row],[Best Individual mean accuracy]]&gt;Table4[[#This Row],[Benchmark mean accuracy]]),"Yes","No")</f>
        <v>No</v>
      </c>
    </row>
    <row r="13" spans="1:20" x14ac:dyDescent="0.55000000000000004">
      <c r="A13">
        <v>10</v>
      </c>
      <c r="B13" s="1" t="s">
        <v>255</v>
      </c>
      <c r="C13">
        <v>0.8125</v>
      </c>
      <c r="D13">
        <v>76.328125</v>
      </c>
      <c r="E13">
        <v>66.4583333333333</v>
      </c>
      <c r="F13">
        <v>5.1525785779676498</v>
      </c>
      <c r="G13" s="6">
        <f>Table4[[#This Row],[Best Individual mean accuracy]]-Table4[[#This Row],[Benchmark mean accuracy]]</f>
        <v>-9.8697916666666998</v>
      </c>
      <c r="H13" t="str">
        <f>IF(AND(Table4[[#This Row],[F value]]&lt;4.74,Table4[[#This Row],[Best Individual mean accuracy]]&gt;Table4[[#This Row],[Benchmark mean accuracy]]),"Yes","No")</f>
        <v>No</v>
      </c>
      <c r="J13" t="s">
        <v>1235</v>
      </c>
      <c r="K13" s="2">
        <f>(COUNTIF(Table4[F value],"&lt;4.74"))/COUNT(Table4[F value])</f>
        <v>0.5625</v>
      </c>
    </row>
    <row r="14" spans="1:20" x14ac:dyDescent="0.55000000000000004">
      <c r="A14">
        <v>10</v>
      </c>
      <c r="B14" s="1" t="s">
        <v>254</v>
      </c>
      <c r="C14">
        <v>0.8125</v>
      </c>
      <c r="D14">
        <v>75.8333333333333</v>
      </c>
      <c r="E14">
        <v>65.9895833333333</v>
      </c>
      <c r="F14">
        <v>6.7056384742951796</v>
      </c>
      <c r="G14" s="6">
        <f>Table4[[#This Row],[Best Individual mean accuracy]]-Table4[[#This Row],[Benchmark mean accuracy]]</f>
        <v>-9.84375</v>
      </c>
      <c r="H14" t="str">
        <f>IF(AND(Table4[[#This Row],[F value]]&lt;4.74,Table4[[#This Row],[Best Individual mean accuracy]]&gt;Table4[[#This Row],[Benchmark mean accuracy]]),"Yes","No")</f>
        <v>No</v>
      </c>
      <c r="J14" t="s">
        <v>5</v>
      </c>
      <c r="K14" t="s">
        <v>1236</v>
      </c>
      <c r="L14" t="s">
        <v>1237</v>
      </c>
      <c r="M14" t="s">
        <v>1244</v>
      </c>
      <c r="N14" t="s">
        <v>1238</v>
      </c>
      <c r="O14" t="s">
        <v>1239</v>
      </c>
      <c r="P14" t="s">
        <v>1240</v>
      </c>
      <c r="Q14" t="s">
        <v>1241</v>
      </c>
      <c r="S14" t="s">
        <v>1245</v>
      </c>
    </row>
    <row r="15" spans="1:20" x14ac:dyDescent="0.55000000000000004">
      <c r="A15">
        <v>10</v>
      </c>
      <c r="B15" s="1" t="s">
        <v>245</v>
      </c>
      <c r="C15">
        <v>0.8125</v>
      </c>
      <c r="D15">
        <v>76.484375</v>
      </c>
      <c r="E15">
        <v>66.6666666666666</v>
      </c>
      <c r="F15">
        <v>1.65594805596351</v>
      </c>
      <c r="G15" s="6">
        <f>Table4[[#This Row],[Best Individual mean accuracy]]-Table4[[#This Row],[Benchmark mean accuracy]]</f>
        <v>-9.8177083333333997</v>
      </c>
      <c r="H15" t="str">
        <f>IF(AND(Table4[[#This Row],[F value]]&lt;4.74,Table4[[#This Row],[Best Individual mean accuracy]]&gt;Table4[[#This Row],[Benchmark mean accuracy]]),"Yes","No")</f>
        <v>No</v>
      </c>
      <c r="J15">
        <v>10</v>
      </c>
      <c r="K15" s="7">
        <f>IFERROR(COUNTIFS(Table4[Has same error rate and is better],"=Yes",Table4[Seed],J15)/COUNTIFS(Table4[Seed],J15,Table4[F value],"&lt;4.74"),0)</f>
        <v>0</v>
      </c>
      <c r="L15">
        <f>COUNTIF(Table4[Seed],J15)</f>
        <v>21</v>
      </c>
      <c r="M15" s="2">
        <f>(COUNTIFS(Table4[F value],"&lt;4.74",Table4[Seed],J15))/COUNTIF(Table4[Seed],J15)</f>
        <v>0.23809523809523808</v>
      </c>
      <c r="N15">
        <f>COUNTIFS(Table4[Has same error rate and is better],"=Yes",Table4[Seed],J15)</f>
        <v>0</v>
      </c>
      <c r="O15">
        <f>IFERROR(AVERAGEIFS(Table4[Improvement/Deterioration],Table4[Improvement/Deterioration],"&gt;0",Table4[F value],"&lt;4.74",Table4[Seed],J15),0)</f>
        <v>0</v>
      </c>
      <c r="P15">
        <f>IFERROR(AVERAGEIFS(Table4[Improvement/Deterioration],Table4[Improvement/Deterioration],"&lt;=0",Table4[F value],"&lt;4.74",Table4[Seed],J15),0)</f>
        <v>-11.0729166666667</v>
      </c>
      <c r="Q15">
        <f>AVERAGEIFS(Table4[Benchmark mean accuracy],Table4[Seed],J15,Table4[F value],"&lt;4.74")</f>
        <v>76.078124999999972</v>
      </c>
      <c r="R15">
        <f>AVERAGEIFS(Table4[Best Individual mean accuracy],Table4[Seed],J15,Table4[F value],"&lt;4.74")</f>
        <v>65.005208333333286</v>
      </c>
      <c r="S15" s="3">
        <f>(K15*O15+(1-K15)*P15)*M15</f>
        <v>-2.6364087301587378</v>
      </c>
      <c r="T15">
        <f>(R15-Q15)*M15</f>
        <v>-2.6364087301587347</v>
      </c>
    </row>
    <row r="16" spans="1:20" x14ac:dyDescent="0.55000000000000004">
      <c r="A16">
        <v>10</v>
      </c>
      <c r="B16" s="1" t="s">
        <v>252</v>
      </c>
      <c r="C16">
        <v>0.8125</v>
      </c>
      <c r="D16">
        <v>76.4583333333333</v>
      </c>
      <c r="E16">
        <v>66.7708333333333</v>
      </c>
      <c r="F16">
        <v>8.9477958236658903</v>
      </c>
      <c r="G16" s="6">
        <f>Table4[[#This Row],[Best Individual mean accuracy]]-Table4[[#This Row],[Benchmark mean accuracy]]</f>
        <v>-9.6875</v>
      </c>
      <c r="H16" t="str">
        <f>IF(AND(Table4[[#This Row],[F value]]&lt;4.74,Table4[[#This Row],[Best Individual mean accuracy]]&gt;Table4[[#This Row],[Benchmark mean accuracy]]),"Yes","No")</f>
        <v>No</v>
      </c>
      <c r="J16">
        <v>175</v>
      </c>
      <c r="K16" s="7">
        <f>IFERROR(COUNTIFS(Table4[Has same error rate and is better],"=Yes",Table4[Seed],J16)/COUNTIFS(Table4[Seed],J16,Table4[F value],"&lt;4.74"),0)</f>
        <v>0</v>
      </c>
      <c r="L16">
        <f>COUNTIF(Table4[Seed],J16)</f>
        <v>3</v>
      </c>
      <c r="M16" s="2">
        <f>(COUNTIFS(Table4[F value],"&lt;4.74",Table4[Seed],J16))/COUNTIF(Table4[Seed],J16)</f>
        <v>0.33333333333333331</v>
      </c>
      <c r="N16">
        <f>COUNTIFS(Table4[Has same error rate and is better],"=Yes",Table4[Seed],J16)</f>
        <v>0</v>
      </c>
      <c r="O16">
        <f>IFERROR(AVERAGEIFS(Table4[Improvement/Deterioration],Table4[Improvement/Deterioration],"&gt;0",Table4[F value],"&lt;4.74",Table4[Seed],J16),0)</f>
        <v>0</v>
      </c>
      <c r="P16">
        <f>IFERROR(AVERAGEIFS(Table4[Improvement/Deterioration],Table4[Improvement/Deterioration],"&lt;=0",Table4[F value],"&lt;4.74",Table4[Seed],J16),0)</f>
        <v>-8.4895833333333997</v>
      </c>
      <c r="Q16">
        <f>AVERAGEIFS(Table4[Benchmark mean accuracy],Table4[Seed],J16,Table4[F value],"&lt;4.74")</f>
        <v>75.859375</v>
      </c>
      <c r="R16">
        <f>AVERAGEIFS(Table4[Best Individual mean accuracy],Table4[Seed],J16,Table4[F value],"&lt;4.74")</f>
        <v>67.3697916666666</v>
      </c>
      <c r="S16" s="3">
        <f t="shared" ref="S16:S24" si="0">(K16*O16+(1-K16)*P16)*M16</f>
        <v>-2.8298611111111329</v>
      </c>
      <c r="T16">
        <f t="shared" ref="T16:T24" si="1">(R16-Q16)*M16</f>
        <v>-2.8298611111111329</v>
      </c>
    </row>
    <row r="17" spans="1:20" x14ac:dyDescent="0.55000000000000004">
      <c r="A17">
        <v>10</v>
      </c>
      <c r="B17" s="1" t="s">
        <v>244</v>
      </c>
      <c r="C17">
        <v>0.8125</v>
      </c>
      <c r="D17">
        <v>75.5208333333333</v>
      </c>
      <c r="E17">
        <v>65.9375</v>
      </c>
      <c r="F17">
        <v>5.6664217487141704</v>
      </c>
      <c r="G17" s="6">
        <f>Table4[[#This Row],[Best Individual mean accuracy]]-Table4[[#This Row],[Benchmark mean accuracy]]</f>
        <v>-9.5833333333333002</v>
      </c>
      <c r="H17" t="str">
        <f>IF(AND(Table4[[#This Row],[F value]]&lt;4.74,Table4[[#This Row],[Best Individual mean accuracy]]&gt;Table4[[#This Row],[Benchmark mean accuracy]]),"Yes","No")</f>
        <v>No</v>
      </c>
      <c r="J17">
        <v>247</v>
      </c>
      <c r="K17" s="7">
        <f>IFERROR(COUNTIFS(Table4[Has same error rate and is better],"=Yes",Table4[Seed],J17)/COUNTIFS(Table4[Seed],J17,Table4[F value],"&lt;4.74"),0)</f>
        <v>0</v>
      </c>
      <c r="L17">
        <f>COUNTIF(Table4[Seed],J17)</f>
        <v>3</v>
      </c>
      <c r="M17" s="2">
        <f>(COUNTIFS(Table4[F value],"&lt;4.74",Table4[Seed],J17))/COUNTIF(Table4[Seed],J17)</f>
        <v>0.66666666666666663</v>
      </c>
      <c r="N17">
        <f>COUNTIFS(Table4[Has same error rate and is better],"=Yes",Table4[Seed],J17)</f>
        <v>0</v>
      </c>
      <c r="O17">
        <f>IFERROR(AVERAGEIFS(Table4[Improvement/Deterioration],Table4[Improvement/Deterioration],"&gt;0",Table4[F value],"&lt;4.74",Table4[Seed],J17),0)</f>
        <v>0</v>
      </c>
      <c r="P17">
        <f>IFERROR(AVERAGEIFS(Table4[Improvement/Deterioration],Table4[Improvement/Deterioration],"&lt;=0",Table4[F value],"&lt;4.74",Table4[Seed],J17),0)</f>
        <v>-14.01041666666665</v>
      </c>
      <c r="Q17">
        <f>AVERAGEIFS(Table4[Benchmark mean accuracy],Table4[Seed],J17,Table4[F value],"&lt;4.74")</f>
        <v>76.132812499999943</v>
      </c>
      <c r="R17">
        <f>AVERAGEIFS(Table4[Best Individual mean accuracy],Table4[Seed],J17,Table4[F value],"&lt;4.74")</f>
        <v>62.1223958333333</v>
      </c>
      <c r="S17" s="3">
        <f t="shared" si="0"/>
        <v>-9.3402777777777661</v>
      </c>
      <c r="T17">
        <f t="shared" si="1"/>
        <v>-9.3402777777777608</v>
      </c>
    </row>
    <row r="18" spans="1:20" x14ac:dyDescent="0.55000000000000004">
      <c r="A18">
        <v>10</v>
      </c>
      <c r="B18" s="1" t="s">
        <v>258</v>
      </c>
      <c r="C18">
        <v>0.8125</v>
      </c>
      <c r="D18">
        <v>75.7291666666666</v>
      </c>
      <c r="E18">
        <v>66.1979166666666</v>
      </c>
      <c r="F18">
        <v>5.5606850335070703</v>
      </c>
      <c r="G18" s="6">
        <f>Table4[[#This Row],[Best Individual mean accuracy]]-Table4[[#This Row],[Benchmark mean accuracy]]</f>
        <v>-9.53125</v>
      </c>
      <c r="H18" t="str">
        <f>IF(AND(Table4[[#This Row],[F value]]&lt;4.74,Table4[[#This Row],[Best Individual mean accuracy]]&gt;Table4[[#This Row],[Benchmark mean accuracy]]),"Yes","No")</f>
        <v>No</v>
      </c>
      <c r="J18">
        <v>300</v>
      </c>
      <c r="K18" s="7">
        <f>IFERROR(COUNTIFS(Table4[Has same error rate and is better],"=Yes",Table4[Seed],J18)/COUNTIFS(Table4[Seed],J18,Table4[F value],"&lt;4.74"),0)</f>
        <v>0</v>
      </c>
      <c r="L18">
        <f>COUNTIF(Table4[Seed],J18)</f>
        <v>1</v>
      </c>
      <c r="M18" s="2">
        <f>(COUNTIFS(Table4[F value],"&lt;4.74",Table4[Seed],J18))/COUNTIF(Table4[Seed],J18)</f>
        <v>1</v>
      </c>
      <c r="N18">
        <f>COUNTIFS(Table4[Has same error rate and is better],"=Yes",Table4[Seed],J18)</f>
        <v>0</v>
      </c>
      <c r="O18">
        <f>IFERROR(AVERAGEIFS(Table4[Improvement/Deterioration],Table4[Improvement/Deterioration],"&gt;0",Table4[F value],"&lt;4.74",Table4[Seed],J18),0)</f>
        <v>0</v>
      </c>
      <c r="P18">
        <f>IFERROR(AVERAGEIFS(Table4[Improvement/Deterioration],Table4[Improvement/Deterioration],"&lt;=0",Table4[F value],"&lt;4.74",Table4[Seed],J18),0)</f>
        <v>-19.375</v>
      </c>
      <c r="Q18">
        <f>AVERAGEIFS(Table4[Benchmark mean accuracy],Table4[Seed],J18,Table4[F value],"&lt;4.74")</f>
        <v>75.9895833333333</v>
      </c>
      <c r="R18">
        <f>AVERAGEIFS(Table4[Best Individual mean accuracy],Table4[Seed],J18,Table4[F value],"&lt;4.74")</f>
        <v>56.6145833333333</v>
      </c>
      <c r="S18" s="3">
        <f t="shared" si="0"/>
        <v>-19.375</v>
      </c>
      <c r="T18">
        <f t="shared" si="1"/>
        <v>-19.375</v>
      </c>
    </row>
    <row r="19" spans="1:20" x14ac:dyDescent="0.55000000000000004">
      <c r="A19">
        <v>10</v>
      </c>
      <c r="B19" s="1" t="s">
        <v>260</v>
      </c>
      <c r="C19">
        <v>0.8125</v>
      </c>
      <c r="D19">
        <v>76.2760416666666</v>
      </c>
      <c r="E19">
        <v>66.9791666666666</v>
      </c>
      <c r="F19">
        <v>4.0578557718672901</v>
      </c>
      <c r="G19" s="6">
        <f>Table4[[#This Row],[Best Individual mean accuracy]]-Table4[[#This Row],[Benchmark mean accuracy]]</f>
        <v>-9.296875</v>
      </c>
      <c r="H19" t="str">
        <f>IF(AND(Table4[[#This Row],[F value]]&lt;4.74,Table4[[#This Row],[Best Individual mean accuracy]]&gt;Table4[[#This Row],[Benchmark mean accuracy]]),"Yes","No")</f>
        <v>No</v>
      </c>
      <c r="J19">
        <v>465</v>
      </c>
      <c r="K19" s="7">
        <f>IFERROR(COUNTIFS(Table4[Has same error rate and is better],"=Yes",Table4[Seed],J19)/COUNTIFS(Table4[Seed],J19,Table4[F value],"&lt;4.74"),0)</f>
        <v>0</v>
      </c>
      <c r="L19">
        <f>COUNTIF(Table4[Seed],J19)</f>
        <v>2</v>
      </c>
      <c r="M19" s="2">
        <f>(COUNTIFS(Table4[F value],"&lt;4.74",Table4[Seed],J19))/COUNTIF(Table4[Seed],J19)</f>
        <v>1</v>
      </c>
      <c r="N19">
        <f>COUNTIFS(Table4[Has same error rate and is better],"=Yes",Table4[Seed],J19)</f>
        <v>0</v>
      </c>
      <c r="O19">
        <f>IFERROR(AVERAGEIFS(Table4[Improvement/Deterioration],Table4[Improvement/Deterioration],"&gt;0",Table4[F value],"&lt;4.74",Table4[Seed],J19),0)</f>
        <v>0</v>
      </c>
      <c r="P19">
        <f>IFERROR(AVERAGEIFS(Table4[Improvement/Deterioration],Table4[Improvement/Deterioration],"&lt;=0",Table4[F value],"&lt;4.74",Table4[Seed],J19),0)</f>
        <v>-14.68749999999995</v>
      </c>
      <c r="Q19">
        <f>AVERAGEIFS(Table4[Benchmark mean accuracy],Table4[Seed],J19,Table4[F value],"&lt;4.74")</f>
        <v>75.4947916666666</v>
      </c>
      <c r="R19">
        <f>AVERAGEIFS(Table4[Best Individual mean accuracy],Table4[Seed],J19,Table4[F value],"&lt;4.74")</f>
        <v>60.80729166666665</v>
      </c>
      <c r="S19" s="3">
        <f t="shared" si="0"/>
        <v>-14.68749999999995</v>
      </c>
      <c r="T19">
        <f t="shared" si="1"/>
        <v>-14.68749999999995</v>
      </c>
    </row>
    <row r="20" spans="1:20" x14ac:dyDescent="0.55000000000000004">
      <c r="A20">
        <v>10</v>
      </c>
      <c r="B20" s="1" t="s">
        <v>259</v>
      </c>
      <c r="C20">
        <v>0.8125</v>
      </c>
      <c r="D20">
        <v>76.015624999999901</v>
      </c>
      <c r="E20">
        <v>66.71875</v>
      </c>
      <c r="F20">
        <v>23.062193126022901</v>
      </c>
      <c r="G20" s="6">
        <f>Table4[[#This Row],[Best Individual mean accuracy]]-Table4[[#This Row],[Benchmark mean accuracy]]</f>
        <v>-9.2968749999999005</v>
      </c>
      <c r="H20" t="str">
        <f>IF(AND(Table4[[#This Row],[F value]]&lt;4.74,Table4[[#This Row],[Best Individual mean accuracy]]&gt;Table4[[#This Row],[Benchmark mean accuracy]]),"Yes","No")</f>
        <v>No</v>
      </c>
      <c r="J20">
        <v>574</v>
      </c>
      <c r="K20" s="7">
        <f>IFERROR(COUNTIFS(Table4[Has same error rate and is better],"=Yes",Table4[Seed],J20)/COUNTIFS(Table4[Seed],J20,Table4[F value],"&lt;4.74"),0)</f>
        <v>0</v>
      </c>
      <c r="L20">
        <f>COUNTIF(Table4[Seed],J20)</f>
        <v>1</v>
      </c>
      <c r="M20" s="2">
        <f>(COUNTIFS(Table4[F value],"&lt;4.74",Table4[Seed],J20))/COUNTIF(Table4[Seed],J20)</f>
        <v>1</v>
      </c>
      <c r="N20">
        <f>COUNTIFS(Table4[Has same error rate and is better],"=Yes",Table4[Seed],J20)</f>
        <v>0</v>
      </c>
      <c r="O20">
        <f>IFERROR(AVERAGEIFS(Table4[Improvement/Deterioration],Table4[Improvement/Deterioration],"&gt;0",Table4[F value],"&lt;4.74",Table4[Seed],J20),0)</f>
        <v>0</v>
      </c>
      <c r="P20">
        <f>IFERROR(AVERAGEIFS(Table4[Improvement/Deterioration],Table4[Improvement/Deterioration],"&lt;=0",Table4[F value],"&lt;4.74",Table4[Seed],J20),0)</f>
        <v>-8.75</v>
      </c>
      <c r="Q20">
        <f>AVERAGEIFS(Table4[Benchmark mean accuracy],Table4[Seed],J20,Table4[F value],"&lt;4.74")</f>
        <v>75.1302083333333</v>
      </c>
      <c r="R20">
        <f>AVERAGEIFS(Table4[Best Individual mean accuracy],Table4[Seed],J20,Table4[F value],"&lt;4.74")</f>
        <v>66.3802083333333</v>
      </c>
      <c r="S20" s="3">
        <f t="shared" si="0"/>
        <v>-8.75</v>
      </c>
      <c r="T20">
        <f t="shared" si="1"/>
        <v>-8.75</v>
      </c>
    </row>
    <row r="21" spans="1:20" x14ac:dyDescent="0.55000000000000004">
      <c r="A21">
        <v>10</v>
      </c>
      <c r="B21" s="1" t="s">
        <v>257</v>
      </c>
      <c r="C21">
        <v>0.8125</v>
      </c>
      <c r="D21">
        <v>75.6510416666666</v>
      </c>
      <c r="E21">
        <v>66.3802083333333</v>
      </c>
      <c r="F21">
        <v>5.9781144781144704</v>
      </c>
      <c r="G21" s="6">
        <f>Table4[[#This Row],[Best Individual mean accuracy]]-Table4[[#This Row],[Benchmark mean accuracy]]</f>
        <v>-9.2708333333333002</v>
      </c>
      <c r="H21" t="str">
        <f>IF(AND(Table4[[#This Row],[F value]]&lt;4.74,Table4[[#This Row],[Best Individual mean accuracy]]&gt;Table4[[#This Row],[Benchmark mean accuracy]]),"Yes","No")</f>
        <v>No</v>
      </c>
      <c r="J21">
        <v>663</v>
      </c>
      <c r="K21" s="7">
        <f>IFERROR(COUNTIFS(Table4[Has same error rate and is better],"=Yes",Table4[Seed],J21)/COUNTIFS(Table4[Seed],J21,Table4[F value],"&lt;4.74"),0)</f>
        <v>0</v>
      </c>
      <c r="L21">
        <f>COUNTIF(Table4[Seed],J21)</f>
        <v>1</v>
      </c>
      <c r="M21" s="2">
        <f>(COUNTIFS(Table4[F value],"&lt;4.74",Table4[Seed],J21))/COUNTIF(Table4[Seed],J21)</f>
        <v>0</v>
      </c>
      <c r="N21">
        <f>COUNTIFS(Table4[Has same error rate and is better],"=Yes",Table4[Seed],J21)</f>
        <v>0</v>
      </c>
      <c r="O21">
        <f>IFERROR(AVERAGEIFS(Table4[Improvement/Deterioration],Table4[Improvement/Deterioration],"&gt;0",Table4[F value],"&lt;4.74",Table4[Seed],J21),0)</f>
        <v>0</v>
      </c>
      <c r="P21">
        <f>IFERROR(AVERAGEIFS(Table4[Improvement/Deterioration],Table4[Improvement/Deterioration],"&lt;=0",Table4[F value],"&lt;4.74",Table4[Seed],J21),0)</f>
        <v>0</v>
      </c>
      <c r="Q21" t="e">
        <f>AVERAGEIFS(Table4[Benchmark mean accuracy],Table4[Seed],J21,Table4[F value],"&lt;4.74")</f>
        <v>#DIV/0!</v>
      </c>
      <c r="R21" t="e">
        <f>AVERAGEIFS(Table4[Best Individual mean accuracy],Table4[Seed],J21,Table4[F value],"&lt;4.74")</f>
        <v>#DIV/0!</v>
      </c>
      <c r="S21" s="3">
        <f t="shared" si="0"/>
        <v>0</v>
      </c>
      <c r="T21" t="e">
        <f t="shared" si="1"/>
        <v>#DIV/0!</v>
      </c>
    </row>
    <row r="22" spans="1:20" x14ac:dyDescent="0.55000000000000004">
      <c r="A22">
        <v>10</v>
      </c>
      <c r="B22" s="1" t="s">
        <v>261</v>
      </c>
      <c r="C22">
        <v>0.8125</v>
      </c>
      <c r="D22">
        <v>75.78125</v>
      </c>
      <c r="E22">
        <v>68.6197916666666</v>
      </c>
      <c r="F22">
        <v>2.09298140371925</v>
      </c>
      <c r="G22" s="6">
        <f>Table4[[#This Row],[Best Individual mean accuracy]]-Table4[[#This Row],[Benchmark mean accuracy]]</f>
        <v>-7.1614583333333997</v>
      </c>
      <c r="H22" t="str">
        <f>IF(AND(Table4[[#This Row],[F value]]&lt;4.74,Table4[[#This Row],[Best Individual mean accuracy]]&gt;Table4[[#This Row],[Benchmark mean accuracy]]),"Yes","No")</f>
        <v>No</v>
      </c>
      <c r="J22">
        <v>750</v>
      </c>
      <c r="K22" s="7">
        <f>IFERROR(COUNTIFS(Table4[Has same error rate and is better],"=Yes",Table4[Seed],J22)/COUNTIFS(Table4[Seed],J22,Table4[F value],"&lt;4.74"),0)</f>
        <v>0</v>
      </c>
      <c r="L22">
        <f>COUNTIF(Table4[Seed],J22)</f>
        <v>2</v>
      </c>
      <c r="M22" s="2">
        <f>(COUNTIFS(Table4[F value],"&lt;4.74",Table4[Seed],J22))/COUNTIF(Table4[Seed],J22)</f>
        <v>1</v>
      </c>
      <c r="N22">
        <f>COUNTIFS(Table4[Has same error rate and is better],"=Yes",Table4[Seed],J22)</f>
        <v>0</v>
      </c>
      <c r="O22">
        <f>IFERROR(AVERAGEIFS(Table4[Improvement/Deterioration],Table4[Improvement/Deterioration],"&gt;0",Table4[F value],"&lt;4.74",Table4[Seed],J22),0)</f>
        <v>0</v>
      </c>
      <c r="P22">
        <f>IFERROR(AVERAGEIFS(Table4[Improvement/Deterioration],Table4[Improvement/Deterioration],"&lt;=0",Table4[F value],"&lt;4.74",Table4[Seed],J22),0)</f>
        <v>-14.11458333333335</v>
      </c>
      <c r="Q22">
        <f>AVERAGEIFS(Table4[Benchmark mean accuracy],Table4[Seed],J22,Table4[F value],"&lt;4.74")</f>
        <v>75.6770833333333</v>
      </c>
      <c r="R22">
        <f>AVERAGEIFS(Table4[Best Individual mean accuracy],Table4[Seed],J22,Table4[F value],"&lt;4.74")</f>
        <v>61.56249999999995</v>
      </c>
      <c r="S22" s="3">
        <f t="shared" si="0"/>
        <v>-14.11458333333335</v>
      </c>
      <c r="T22">
        <f t="shared" si="1"/>
        <v>-14.11458333333335</v>
      </c>
    </row>
    <row r="23" spans="1:20" x14ac:dyDescent="0.55000000000000004">
      <c r="A23">
        <v>175</v>
      </c>
      <c r="B23" s="1" t="s">
        <v>264</v>
      </c>
      <c r="C23">
        <v>0.765625</v>
      </c>
      <c r="D23">
        <v>75.3125</v>
      </c>
      <c r="E23">
        <v>65.4947916666666</v>
      </c>
      <c r="F23">
        <v>10.995604395604399</v>
      </c>
      <c r="G23" s="6">
        <f>Table4[[#This Row],[Best Individual mean accuracy]]-Table4[[#This Row],[Benchmark mean accuracy]]</f>
        <v>-9.8177083333333997</v>
      </c>
      <c r="H23" t="str">
        <f>IF(AND(Table4[[#This Row],[F value]]&lt;4.74,Table4[[#This Row],[Best Individual mean accuracy]]&gt;Table4[[#This Row],[Benchmark mean accuracy]]),"Yes","No")</f>
        <v>No</v>
      </c>
      <c r="J23">
        <v>891</v>
      </c>
      <c r="K23" s="7">
        <f>IFERROR(COUNTIFS(Table4[Has same error rate and is better],"=Yes",Table4[Seed],J23)/COUNTIFS(Table4[Seed],J23,Table4[F value],"&lt;4.74"),0)</f>
        <v>0</v>
      </c>
      <c r="L23">
        <f>COUNTIF(Table4[Seed],J23)</f>
        <v>13</v>
      </c>
      <c r="M23" s="2">
        <f>(COUNTIFS(Table4[F value],"&lt;4.74",Table4[Seed],J23))/COUNTIF(Table4[Seed],J23)</f>
        <v>0.92307692307692313</v>
      </c>
      <c r="N23">
        <f>COUNTIFS(Table4[Has same error rate and is better],"=Yes",Table4[Seed],J23)</f>
        <v>0</v>
      </c>
      <c r="O23">
        <f>IFERROR(AVERAGEIFS(Table4[Improvement/Deterioration],Table4[Improvement/Deterioration],"&gt;0",Table4[F value],"&lt;4.74",Table4[Seed],J23),0)</f>
        <v>0</v>
      </c>
      <c r="P23">
        <f>IFERROR(AVERAGEIFS(Table4[Improvement/Deterioration],Table4[Improvement/Deterioration],"&lt;=0",Table4[F value],"&lt;4.74",Table4[Seed],J23),0)</f>
        <v>-8.4223090277777661</v>
      </c>
      <c r="Q23">
        <f>AVERAGEIFS(Table4[Benchmark mean accuracy],Table4[Seed],J23,Table4[F value],"&lt;4.74")</f>
        <v>75.646701388888843</v>
      </c>
      <c r="R23">
        <f>AVERAGEIFS(Table4[Best Individual mean accuracy],Table4[Seed],J23,Table4[F value],"&lt;4.74")</f>
        <v>67.224392361111072</v>
      </c>
      <c r="S23" s="3">
        <f t="shared" si="0"/>
        <v>-7.7744391025640924</v>
      </c>
      <c r="T23">
        <f t="shared" si="1"/>
        <v>-7.7744391025640969</v>
      </c>
    </row>
    <row r="24" spans="1:20" x14ac:dyDescent="0.55000000000000004">
      <c r="A24">
        <v>175</v>
      </c>
      <c r="B24" s="1" t="s">
        <v>262</v>
      </c>
      <c r="C24">
        <v>0.765625</v>
      </c>
      <c r="D24">
        <v>76.015624999999901</v>
      </c>
      <c r="E24">
        <v>66.484375</v>
      </c>
      <c r="F24">
        <v>5.3851109520400797</v>
      </c>
      <c r="G24" s="6">
        <f>Table4[[#This Row],[Best Individual mean accuracy]]-Table4[[#This Row],[Benchmark mean accuracy]]</f>
        <v>-9.5312499999999005</v>
      </c>
      <c r="H24" t="str">
        <f>IF(AND(Table4[[#This Row],[F value]]&lt;4.74,Table4[[#This Row],[Best Individual mean accuracy]]&gt;Table4[[#This Row],[Benchmark mean accuracy]]),"Yes","No")</f>
        <v>No</v>
      </c>
      <c r="J24">
        <v>928</v>
      </c>
      <c r="K24" s="7">
        <f>IFERROR(COUNTIFS(Table4[Has same error rate and is better],"=Yes",Table4[Seed],J24)/COUNTIFS(Table4[Seed],J24,Table4[F value],"&lt;4.74"),0)</f>
        <v>0</v>
      </c>
      <c r="L24">
        <f>COUNTIF(Table4[Seed],J24)</f>
        <v>1</v>
      </c>
      <c r="M24" s="2">
        <f>(COUNTIFS(Table4[F value],"&lt;4.74",Table4[Seed],J24))/COUNTIF(Table4[Seed],J24)</f>
        <v>1</v>
      </c>
      <c r="N24">
        <f>COUNTIFS(Table4[Has same error rate and is better],"=Yes",Table4[Seed],J24)</f>
        <v>0</v>
      </c>
      <c r="O24">
        <f>IFERROR(AVERAGEIFS(Table4[Improvement/Deterioration],Table4[Improvement/Deterioration],"&gt;0",Table4[F value],"&lt;4.74",Table4[Seed],J24),0)</f>
        <v>0</v>
      </c>
      <c r="P24">
        <f>IFERROR(AVERAGEIFS(Table4[Improvement/Deterioration],Table4[Improvement/Deterioration],"&lt;=0",Table4[F value],"&lt;4.74",Table4[Seed],J24),0)</f>
        <v>-19.8697916666666</v>
      </c>
      <c r="Q24">
        <f>AVERAGEIFS(Table4[Benchmark mean accuracy],Table4[Seed],J24,Table4[F value],"&lt;4.74")</f>
        <v>76.3541666666666</v>
      </c>
      <c r="R24">
        <f>AVERAGEIFS(Table4[Best Individual mean accuracy],Table4[Seed],J24,Table4[F value],"&lt;4.74")</f>
        <v>56.484375</v>
      </c>
      <c r="S24" s="3">
        <f t="shared" si="0"/>
        <v>-19.8697916666666</v>
      </c>
      <c r="T24">
        <f t="shared" si="1"/>
        <v>-19.8697916666666</v>
      </c>
    </row>
    <row r="25" spans="1:20" x14ac:dyDescent="0.55000000000000004">
      <c r="A25">
        <v>175</v>
      </c>
      <c r="B25" s="1" t="s">
        <v>263</v>
      </c>
      <c r="C25">
        <v>0.765625</v>
      </c>
      <c r="D25">
        <v>75.859375</v>
      </c>
      <c r="E25">
        <v>67.3697916666666</v>
      </c>
      <c r="F25">
        <v>3.35162094763092</v>
      </c>
      <c r="G25" s="6">
        <f>Table4[[#This Row],[Best Individual mean accuracy]]-Table4[[#This Row],[Benchmark mean accuracy]]</f>
        <v>-8.4895833333333997</v>
      </c>
      <c r="H25" t="str">
        <f>IF(AND(Table4[[#This Row],[F value]]&lt;4.74,Table4[[#This Row],[Best Individual mean accuracy]]&gt;Table4[[#This Row],[Benchmark mean accuracy]]),"Yes","No")</f>
        <v>No</v>
      </c>
      <c r="J25" t="s">
        <v>1242</v>
      </c>
      <c r="K25" s="7">
        <f>AVERAGE(K15:K24)</f>
        <v>0</v>
      </c>
      <c r="L25" s="3">
        <f>AVERAGE(L15:L24)</f>
        <v>4.8</v>
      </c>
      <c r="M25" s="2">
        <f>AVERAGE(M15:M24)</f>
        <v>0.71611721611721613</v>
      </c>
      <c r="N25" s="3">
        <f>AVERAGE(N15:N24)</f>
        <v>0</v>
      </c>
      <c r="O25" s="3">
        <f>AVERAGE(O15:O24)</f>
        <v>0</v>
      </c>
      <c r="P25" s="3">
        <f t="shared" ref="P25:T25" si="2">AVERAGE(P15:P24)</f>
        <v>-11.879210069444444</v>
      </c>
      <c r="Q25" s="3" t="e">
        <f t="shared" si="2"/>
        <v>#DIV/0!</v>
      </c>
      <c r="R25" s="3" t="e">
        <f t="shared" si="2"/>
        <v>#DIV/0!</v>
      </c>
      <c r="S25" s="3">
        <f t="shared" si="2"/>
        <v>-9.9377861721611627</v>
      </c>
      <c r="T25" s="3" t="e">
        <f t="shared" si="2"/>
        <v>#DIV/0!</v>
      </c>
    </row>
    <row r="26" spans="1:20" x14ac:dyDescent="0.55000000000000004">
      <c r="A26">
        <v>247</v>
      </c>
      <c r="B26" s="1" t="s">
        <v>265</v>
      </c>
      <c r="C26">
        <v>0.76041666666666596</v>
      </c>
      <c r="D26">
        <v>76.171874999999901</v>
      </c>
      <c r="E26">
        <v>61.3802083333333</v>
      </c>
      <c r="F26">
        <v>3.2078026545113199</v>
      </c>
      <c r="G26" s="6">
        <f>Table4[[#This Row],[Best Individual mean accuracy]]-Table4[[#This Row],[Benchmark mean accuracy]]</f>
        <v>-14.7916666666666</v>
      </c>
      <c r="H26" t="str">
        <f>IF(AND(Table4[[#This Row],[F value]]&lt;4.74,Table4[[#This Row],[Best Individual mean accuracy]]&gt;Table4[[#This Row],[Benchmark mean accuracy]]),"Yes","No")</f>
        <v>No</v>
      </c>
      <c r="J26" t="s">
        <v>1243</v>
      </c>
      <c r="K26" s="7">
        <f>STDEVA(K15:K24)</f>
        <v>0</v>
      </c>
      <c r="L26" s="3">
        <f t="shared" ref="L26:T26" si="3">STDEVA(L15:L24)</f>
        <v>6.7461923416925424</v>
      </c>
      <c r="M26" s="2">
        <f t="shared" si="3"/>
        <v>0.38529602352269732</v>
      </c>
      <c r="N26" s="3">
        <f t="shared" si="3"/>
        <v>0</v>
      </c>
      <c r="O26" s="3">
        <f t="shared" si="3"/>
        <v>0</v>
      </c>
      <c r="P26" s="3">
        <f t="shared" si="3"/>
        <v>5.8921710701008054</v>
      </c>
      <c r="Q26" s="3" t="e">
        <f t="shared" si="3"/>
        <v>#DIV/0!</v>
      </c>
      <c r="R26" s="3" t="e">
        <f t="shared" si="3"/>
        <v>#DIV/0!</v>
      </c>
      <c r="S26" s="3">
        <f t="shared" si="3"/>
        <v>6.9661992027418469</v>
      </c>
      <c r="T26" s="3" t="e">
        <f t="shared" si="3"/>
        <v>#DIV/0!</v>
      </c>
    </row>
    <row r="27" spans="1:20" x14ac:dyDescent="0.55000000000000004">
      <c r="A27">
        <v>247</v>
      </c>
      <c r="B27" s="1" t="s">
        <v>267</v>
      </c>
      <c r="C27">
        <v>0.76041666666666596</v>
      </c>
      <c r="D27">
        <v>76.9270833333333</v>
      </c>
      <c r="E27">
        <v>63.6458333333333</v>
      </c>
      <c r="F27">
        <v>8.1116557734204893</v>
      </c>
      <c r="G27" s="6">
        <f>Table4[[#This Row],[Best Individual mean accuracy]]-Table4[[#This Row],[Benchmark mean accuracy]]</f>
        <v>-13.28125</v>
      </c>
      <c r="H27" t="str">
        <f>IF(AND(Table4[[#This Row],[F value]]&lt;4.74,Table4[[#This Row],[Best Individual mean accuracy]]&gt;Table4[[#This Row],[Benchmark mean accuracy]]),"Yes","No")</f>
        <v>No</v>
      </c>
    </row>
    <row r="28" spans="1:20" x14ac:dyDescent="0.55000000000000004">
      <c r="A28">
        <v>247</v>
      </c>
      <c r="B28" s="1" t="s">
        <v>266</v>
      </c>
      <c r="C28">
        <v>0.76041666666666596</v>
      </c>
      <c r="D28">
        <v>76.09375</v>
      </c>
      <c r="E28">
        <v>62.8645833333333</v>
      </c>
      <c r="F28">
        <v>3.1235645383555299</v>
      </c>
      <c r="G28" s="6">
        <f>Table4[[#This Row],[Best Individual mean accuracy]]-Table4[[#This Row],[Benchmark mean accuracy]]</f>
        <v>-13.2291666666667</v>
      </c>
      <c r="H28" t="str">
        <f>IF(AND(Table4[[#This Row],[F value]]&lt;4.74,Table4[[#This Row],[Best Individual mean accuracy]]&gt;Table4[[#This Row],[Benchmark mean accuracy]]),"Yes","No")</f>
        <v>No</v>
      </c>
    </row>
    <row r="29" spans="1:20" x14ac:dyDescent="0.55000000000000004">
      <c r="A29">
        <v>300</v>
      </c>
      <c r="B29" s="1" t="s">
        <v>268</v>
      </c>
      <c r="C29">
        <v>0.8125</v>
      </c>
      <c r="D29">
        <v>75.9895833333333</v>
      </c>
      <c r="E29">
        <v>56.6145833333333</v>
      </c>
      <c r="F29">
        <v>2.2192559701088399</v>
      </c>
      <c r="G29" s="6">
        <f>Table4[[#This Row],[Best Individual mean accuracy]]-Table4[[#This Row],[Benchmark mean accuracy]]</f>
        <v>-19.375</v>
      </c>
      <c r="H29" t="str">
        <f>IF(AND(Table4[[#This Row],[F value]]&lt;4.74,Table4[[#This Row],[Best Individual mean accuracy]]&gt;Table4[[#This Row],[Benchmark mean accuracy]]),"Yes","No")</f>
        <v>No</v>
      </c>
    </row>
    <row r="30" spans="1:20" x14ac:dyDescent="0.55000000000000004">
      <c r="A30">
        <v>465</v>
      </c>
      <c r="B30" s="1" t="s">
        <v>269</v>
      </c>
      <c r="C30">
        <v>0.796875</v>
      </c>
      <c r="D30">
        <v>75.7291666666666</v>
      </c>
      <c r="E30">
        <v>60.703125</v>
      </c>
      <c r="F30">
        <v>1.95625963349888</v>
      </c>
      <c r="G30" s="6">
        <f>Table4[[#This Row],[Best Individual mean accuracy]]-Table4[[#This Row],[Benchmark mean accuracy]]</f>
        <v>-15.0260416666666</v>
      </c>
      <c r="H30" t="str">
        <f>IF(AND(Table4[[#This Row],[F value]]&lt;4.74,Table4[[#This Row],[Best Individual mean accuracy]]&gt;Table4[[#This Row],[Benchmark mean accuracy]]),"Yes","No")</f>
        <v>No</v>
      </c>
    </row>
    <row r="31" spans="1:20" x14ac:dyDescent="0.55000000000000004">
      <c r="A31">
        <v>465</v>
      </c>
      <c r="B31" s="1" t="s">
        <v>270</v>
      </c>
      <c r="C31">
        <v>0.796875</v>
      </c>
      <c r="D31">
        <v>75.2604166666666</v>
      </c>
      <c r="E31">
        <v>60.9114583333333</v>
      </c>
      <c r="F31">
        <v>2.4880037543262699</v>
      </c>
      <c r="G31" s="6">
        <f>Table4[[#This Row],[Best Individual mean accuracy]]-Table4[[#This Row],[Benchmark mean accuracy]]</f>
        <v>-14.3489583333333</v>
      </c>
      <c r="H31" t="str">
        <f>IF(AND(Table4[[#This Row],[F value]]&lt;4.74,Table4[[#This Row],[Best Individual mean accuracy]]&gt;Table4[[#This Row],[Benchmark mean accuracy]]),"Yes","No")</f>
        <v>No</v>
      </c>
    </row>
    <row r="32" spans="1:20" x14ac:dyDescent="0.55000000000000004">
      <c r="A32">
        <v>574</v>
      </c>
      <c r="B32" s="1" t="s">
        <v>271</v>
      </c>
      <c r="C32">
        <v>0.80208333333333304</v>
      </c>
      <c r="D32">
        <v>75.1302083333333</v>
      </c>
      <c r="E32">
        <v>66.3802083333333</v>
      </c>
      <c r="F32">
        <v>1.7396671030484301</v>
      </c>
      <c r="G32" s="6">
        <f>Table4[[#This Row],[Best Individual mean accuracy]]-Table4[[#This Row],[Benchmark mean accuracy]]</f>
        <v>-8.75</v>
      </c>
      <c r="H32" t="str">
        <f>IF(AND(Table4[[#This Row],[F value]]&lt;4.74,Table4[[#This Row],[Best Individual mean accuracy]]&gt;Table4[[#This Row],[Benchmark mean accuracy]]),"Yes","No")</f>
        <v>No</v>
      </c>
    </row>
    <row r="33" spans="1:8" x14ac:dyDescent="0.55000000000000004">
      <c r="A33">
        <v>663</v>
      </c>
      <c r="B33" s="1" t="s">
        <v>272</v>
      </c>
      <c r="C33">
        <v>0.72916666666666596</v>
      </c>
      <c r="D33">
        <v>76.09375</v>
      </c>
      <c r="E33">
        <v>65.9375</v>
      </c>
      <c r="F33">
        <v>6.8587662337662296</v>
      </c>
      <c r="G33" s="6">
        <f>Table4[[#This Row],[Best Individual mean accuracy]]-Table4[[#This Row],[Benchmark mean accuracy]]</f>
        <v>-10.15625</v>
      </c>
      <c r="H33" t="str">
        <f>IF(AND(Table4[[#This Row],[F value]]&lt;4.74,Table4[[#This Row],[Best Individual mean accuracy]]&gt;Table4[[#This Row],[Benchmark mean accuracy]]),"Yes","No")</f>
        <v>No</v>
      </c>
    </row>
    <row r="34" spans="1:8" x14ac:dyDescent="0.55000000000000004">
      <c r="A34">
        <v>750</v>
      </c>
      <c r="B34" s="1" t="s">
        <v>273</v>
      </c>
      <c r="C34">
        <v>0.796875</v>
      </c>
      <c r="D34">
        <v>75.9114583333333</v>
      </c>
      <c r="E34">
        <v>61.6666666666666</v>
      </c>
      <c r="F34">
        <v>2.61057542768273</v>
      </c>
      <c r="G34" s="6">
        <f>Table4[[#This Row],[Best Individual mean accuracy]]-Table4[[#This Row],[Benchmark mean accuracy]]</f>
        <v>-14.2447916666667</v>
      </c>
      <c r="H34" t="str">
        <f>IF(AND(Table4[[#This Row],[F value]]&lt;4.74,Table4[[#This Row],[Best Individual mean accuracy]]&gt;Table4[[#This Row],[Benchmark mean accuracy]]),"Yes","No")</f>
        <v>No</v>
      </c>
    </row>
    <row r="35" spans="1:8" x14ac:dyDescent="0.55000000000000004">
      <c r="A35">
        <v>750</v>
      </c>
      <c r="B35" s="1" t="s">
        <v>274</v>
      </c>
      <c r="C35">
        <v>0.796875</v>
      </c>
      <c r="D35">
        <v>75.4427083333333</v>
      </c>
      <c r="E35">
        <v>61.4583333333333</v>
      </c>
      <c r="F35">
        <v>2.1083142282318801</v>
      </c>
      <c r="G35" s="6">
        <f>Table4[[#This Row],[Best Individual mean accuracy]]-Table4[[#This Row],[Benchmark mean accuracy]]</f>
        <v>-13.984375</v>
      </c>
      <c r="H35" t="str">
        <f>IF(AND(Table4[[#This Row],[F value]]&lt;4.74,Table4[[#This Row],[Best Individual mean accuracy]]&gt;Table4[[#This Row],[Benchmark mean accuracy]]),"Yes","No")</f>
        <v>No</v>
      </c>
    </row>
    <row r="36" spans="1:8" x14ac:dyDescent="0.55000000000000004">
      <c r="A36">
        <v>891</v>
      </c>
      <c r="B36" s="1" t="s">
        <v>285</v>
      </c>
      <c r="C36">
        <v>0.78125</v>
      </c>
      <c r="D36">
        <v>75.3385416666666</v>
      </c>
      <c r="E36">
        <v>62.2395833333333</v>
      </c>
      <c r="F36">
        <v>1.90171501164514</v>
      </c>
      <c r="G36" s="6">
        <f>Table4[[#This Row],[Best Individual mean accuracy]]-Table4[[#This Row],[Benchmark mean accuracy]]</f>
        <v>-13.0989583333333</v>
      </c>
      <c r="H36" s="5" t="str">
        <f>IF(AND(Table4[[#This Row],[F value]]&lt;4.74,Table4[[#This Row],[Best Individual mean accuracy]]&gt;Table4[[#This Row],[Benchmark mean accuracy]]),"Yes","No")</f>
        <v>No</v>
      </c>
    </row>
    <row r="37" spans="1:8" x14ac:dyDescent="0.55000000000000004">
      <c r="A37">
        <v>891</v>
      </c>
      <c r="B37" s="1" t="s">
        <v>283</v>
      </c>
      <c r="C37">
        <v>0.78125</v>
      </c>
      <c r="D37">
        <v>74.9479166666666</v>
      </c>
      <c r="E37">
        <v>62.5</v>
      </c>
      <c r="F37">
        <v>2.98691860465116</v>
      </c>
      <c r="G37" s="6">
        <f>Table4[[#This Row],[Best Individual mean accuracy]]-Table4[[#This Row],[Benchmark mean accuracy]]</f>
        <v>-12.4479166666666</v>
      </c>
      <c r="H37" s="5" t="str">
        <f>IF(AND(Table4[[#This Row],[F value]]&lt;4.74,Table4[[#This Row],[Best Individual mean accuracy]]&gt;Table4[[#This Row],[Benchmark mean accuracy]]),"Yes","No")</f>
        <v>No</v>
      </c>
    </row>
    <row r="38" spans="1:8" x14ac:dyDescent="0.55000000000000004">
      <c r="A38">
        <v>891</v>
      </c>
      <c r="B38" s="1" t="s">
        <v>278</v>
      </c>
      <c r="C38">
        <v>0.78125</v>
      </c>
      <c r="D38">
        <v>75.9114583333333</v>
      </c>
      <c r="E38">
        <v>64.8177083333333</v>
      </c>
      <c r="F38">
        <v>2.25670354397149</v>
      </c>
      <c r="G38" s="6">
        <f>Table4[[#This Row],[Best Individual mean accuracy]]-Table4[[#This Row],[Benchmark mean accuracy]]</f>
        <v>-11.09375</v>
      </c>
      <c r="H38" s="5" t="str">
        <f>IF(AND(Table4[[#This Row],[F value]]&lt;4.74,Table4[[#This Row],[Best Individual mean accuracy]]&gt;Table4[[#This Row],[Benchmark mean accuracy]]),"Yes","No")</f>
        <v>No</v>
      </c>
    </row>
    <row r="39" spans="1:8" x14ac:dyDescent="0.55000000000000004">
      <c r="A39">
        <v>891</v>
      </c>
      <c r="B39" s="1" t="s">
        <v>287</v>
      </c>
      <c r="C39">
        <v>0.78125</v>
      </c>
      <c r="D39">
        <v>74.8177083333333</v>
      </c>
      <c r="E39">
        <v>64.4010416666666</v>
      </c>
      <c r="F39">
        <v>2.2156028368794298</v>
      </c>
      <c r="G39" s="6">
        <f>Table4[[#This Row],[Best Individual mean accuracy]]-Table4[[#This Row],[Benchmark mean accuracy]]</f>
        <v>-10.4166666666667</v>
      </c>
      <c r="H39" s="5" t="str">
        <f>IF(AND(Table4[[#This Row],[F value]]&lt;4.74,Table4[[#This Row],[Best Individual mean accuracy]]&gt;Table4[[#This Row],[Benchmark mean accuracy]]),"Yes","No")</f>
        <v>No</v>
      </c>
    </row>
    <row r="40" spans="1:8" x14ac:dyDescent="0.55000000000000004">
      <c r="A40">
        <v>891</v>
      </c>
      <c r="B40" s="1" t="s">
        <v>276</v>
      </c>
      <c r="C40">
        <v>0.78125</v>
      </c>
      <c r="D40">
        <v>75.6510416666666</v>
      </c>
      <c r="E40">
        <v>65.6770833333333</v>
      </c>
      <c r="F40">
        <v>1.36060137910245</v>
      </c>
      <c r="G40" s="6">
        <f>Table4[[#This Row],[Best Individual mean accuracy]]-Table4[[#This Row],[Benchmark mean accuracy]]</f>
        <v>-9.9739583333333002</v>
      </c>
      <c r="H40" s="5" t="str">
        <f>IF(AND(Table4[[#This Row],[F value]]&lt;4.74,Table4[[#This Row],[Best Individual mean accuracy]]&gt;Table4[[#This Row],[Benchmark mean accuracy]]),"Yes","No")</f>
        <v>No</v>
      </c>
    </row>
    <row r="41" spans="1:8" x14ac:dyDescent="0.55000000000000004">
      <c r="A41">
        <v>891</v>
      </c>
      <c r="B41" s="1" t="s">
        <v>284</v>
      </c>
      <c r="C41">
        <v>0.78125</v>
      </c>
      <c r="D41">
        <v>75.8854166666666</v>
      </c>
      <c r="E41">
        <v>67.421875</v>
      </c>
      <c r="F41">
        <v>6.6541689983212002</v>
      </c>
      <c r="G41" s="6">
        <f>Table4[[#This Row],[Best Individual mean accuracy]]-Table4[[#This Row],[Benchmark mean accuracy]]</f>
        <v>-8.4635416666666003</v>
      </c>
      <c r="H41" s="5" t="str">
        <f>IF(AND(Table4[[#This Row],[F value]]&lt;4.74,Table4[[#This Row],[Best Individual mean accuracy]]&gt;Table4[[#This Row],[Benchmark mean accuracy]]),"Yes","No")</f>
        <v>No</v>
      </c>
    </row>
    <row r="42" spans="1:8" x14ac:dyDescent="0.55000000000000004">
      <c r="A42">
        <v>891</v>
      </c>
      <c r="B42" s="1" t="s">
        <v>275</v>
      </c>
      <c r="C42">
        <v>0.78125</v>
      </c>
      <c r="D42">
        <v>75.7291666666666</v>
      </c>
      <c r="E42">
        <v>67.5520833333333</v>
      </c>
      <c r="F42">
        <v>2.48674317372378</v>
      </c>
      <c r="G42" s="6">
        <f>Table4[[#This Row],[Best Individual mean accuracy]]-Table4[[#This Row],[Benchmark mean accuracy]]</f>
        <v>-8.1770833333333002</v>
      </c>
      <c r="H42" s="5" t="str">
        <f>IF(AND(Table4[[#This Row],[F value]]&lt;4.74,Table4[[#This Row],[Best Individual mean accuracy]]&gt;Table4[[#This Row],[Benchmark mean accuracy]]),"Yes","No")</f>
        <v>No</v>
      </c>
    </row>
    <row r="43" spans="1:8" x14ac:dyDescent="0.55000000000000004">
      <c r="A43">
        <v>891</v>
      </c>
      <c r="B43" s="1" t="s">
        <v>282</v>
      </c>
      <c r="C43">
        <v>0.78125</v>
      </c>
      <c r="D43">
        <v>76.328125</v>
      </c>
      <c r="E43">
        <v>69.3489583333333</v>
      </c>
      <c r="F43">
        <v>2.6450053705692702</v>
      </c>
      <c r="G43" s="6">
        <f>Table4[[#This Row],[Best Individual mean accuracy]]-Table4[[#This Row],[Benchmark mean accuracy]]</f>
        <v>-6.9791666666666998</v>
      </c>
      <c r="H43" s="5" t="str">
        <f>IF(AND(Table4[[#This Row],[F value]]&lt;4.74,Table4[[#This Row],[Best Individual mean accuracy]]&gt;Table4[[#This Row],[Benchmark mean accuracy]]),"Yes","No")</f>
        <v>No</v>
      </c>
    </row>
    <row r="44" spans="1:8" x14ac:dyDescent="0.55000000000000004">
      <c r="A44">
        <v>891</v>
      </c>
      <c r="B44" s="1" t="s">
        <v>281</v>
      </c>
      <c r="C44">
        <v>0.78125</v>
      </c>
      <c r="D44">
        <v>76.6666666666666</v>
      </c>
      <c r="E44">
        <v>70.0260416666666</v>
      </c>
      <c r="F44">
        <v>3.1588660069537302</v>
      </c>
      <c r="G44" s="6">
        <f>Table4[[#This Row],[Best Individual mean accuracy]]-Table4[[#This Row],[Benchmark mean accuracy]]</f>
        <v>-6.640625</v>
      </c>
      <c r="H44" s="5" t="str">
        <f>IF(AND(Table4[[#This Row],[F value]]&lt;4.74,Table4[[#This Row],[Best Individual mean accuracy]]&gt;Table4[[#This Row],[Benchmark mean accuracy]]),"Yes","No")</f>
        <v>No</v>
      </c>
    </row>
    <row r="45" spans="1:8" x14ac:dyDescent="0.55000000000000004">
      <c r="A45">
        <v>891</v>
      </c>
      <c r="B45" s="1" t="s">
        <v>277</v>
      </c>
      <c r="C45">
        <v>0.78125</v>
      </c>
      <c r="D45">
        <v>76.6927083333333</v>
      </c>
      <c r="E45">
        <v>70.1302083333333</v>
      </c>
      <c r="F45">
        <v>1.65418430478671</v>
      </c>
      <c r="G45" s="6">
        <f>Table4[[#This Row],[Best Individual mean accuracy]]-Table4[[#This Row],[Benchmark mean accuracy]]</f>
        <v>-6.5625</v>
      </c>
      <c r="H45" s="5" t="str">
        <f>IF(AND(Table4[[#This Row],[F value]]&lt;4.74,Table4[[#This Row],[Best Individual mean accuracy]]&gt;Table4[[#This Row],[Benchmark mean accuracy]]),"Yes","No")</f>
        <v>No</v>
      </c>
    </row>
    <row r="46" spans="1:8" x14ac:dyDescent="0.55000000000000004">
      <c r="A46">
        <v>891</v>
      </c>
      <c r="B46" s="1" t="s">
        <v>279</v>
      </c>
      <c r="C46">
        <v>0.78125</v>
      </c>
      <c r="D46">
        <v>75.234375</v>
      </c>
      <c r="E46">
        <v>69.6354166666666</v>
      </c>
      <c r="F46">
        <v>2.6367052928280601</v>
      </c>
      <c r="G46" s="6">
        <f>Table4[[#This Row],[Best Individual mean accuracy]]-Table4[[#This Row],[Benchmark mean accuracy]]</f>
        <v>-5.5989583333333997</v>
      </c>
      <c r="H46" s="5" t="str">
        <f>IF(AND(Table4[[#This Row],[F value]]&lt;4.74,Table4[[#This Row],[Best Individual mean accuracy]]&gt;Table4[[#This Row],[Benchmark mean accuracy]]),"Yes","No")</f>
        <v>No</v>
      </c>
    </row>
    <row r="47" spans="1:8" x14ac:dyDescent="0.55000000000000004">
      <c r="A47">
        <v>891</v>
      </c>
      <c r="B47" s="1" t="s">
        <v>280</v>
      </c>
      <c r="C47">
        <v>0.78125</v>
      </c>
      <c r="D47">
        <v>75.7291666666666</v>
      </c>
      <c r="E47">
        <v>70.46875</v>
      </c>
      <c r="F47">
        <v>2.7798994974874298</v>
      </c>
      <c r="G47" s="6">
        <f>Table4[[#This Row],[Best Individual mean accuracy]]-Table4[[#This Row],[Benchmark mean accuracy]]</f>
        <v>-5.2604166666666003</v>
      </c>
      <c r="H47" s="5" t="str">
        <f>IF(AND(Table4[[#This Row],[F value]]&lt;4.74,Table4[[#This Row],[Best Individual mean accuracy]]&gt;Table4[[#This Row],[Benchmark mean accuracy]]),"Yes","No")</f>
        <v>No</v>
      </c>
    </row>
    <row r="48" spans="1:8" x14ac:dyDescent="0.55000000000000004">
      <c r="A48">
        <v>891</v>
      </c>
      <c r="B48" s="1" t="s">
        <v>286</v>
      </c>
      <c r="C48">
        <v>0.78125</v>
      </c>
      <c r="D48">
        <v>74.7135416666666</v>
      </c>
      <c r="E48">
        <v>69.8958333333333</v>
      </c>
      <c r="F48">
        <v>1.40988296488946</v>
      </c>
      <c r="G48" s="6">
        <f>Table4[[#This Row],[Best Individual mean accuracy]]-Table4[[#This Row],[Benchmark mean accuracy]]</f>
        <v>-4.8177083333333002</v>
      </c>
      <c r="H48" s="5" t="str">
        <f>IF(AND(Table4[[#This Row],[F value]]&lt;4.74,Table4[[#This Row],[Best Individual mean accuracy]]&gt;Table4[[#This Row],[Benchmark mean accuracy]]),"Yes","No")</f>
        <v>No</v>
      </c>
    </row>
    <row r="49" spans="1:8" x14ac:dyDescent="0.55000000000000004">
      <c r="A49">
        <v>928</v>
      </c>
      <c r="B49" s="1" t="s">
        <v>288</v>
      </c>
      <c r="C49">
        <v>0.74479166666666596</v>
      </c>
      <c r="D49">
        <v>76.3541666666666</v>
      </c>
      <c r="E49">
        <v>56.484375</v>
      </c>
      <c r="F49">
        <v>3.2240846620973702</v>
      </c>
      <c r="G49" s="6">
        <f>Table4[[#This Row],[Best Individual mean accuracy]]-Table4[[#This Row],[Benchmark mean accuracy]]</f>
        <v>-19.8697916666666</v>
      </c>
      <c r="H49" s="5" t="str">
        <f>IF(AND(Table4[[#This Row],[F value]]&lt;4.74,Table4[[#This Row],[Best Individual mean accuracy]]&gt;Table4[[#This Row],[Benchmark mean accuracy]]),"Yes","No")</f>
        <v>No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29252-E601-4946-A632-1ABE00070188}">
  <dimension ref="A1:T161"/>
  <sheetViews>
    <sheetView topLeftCell="P1" workbookViewId="0">
      <selection activeCell="L15" sqref="L15"/>
    </sheetView>
  </sheetViews>
  <sheetFormatPr defaultRowHeight="14.4" x14ac:dyDescent="0.55000000000000004"/>
  <cols>
    <col min="2" max="2" width="9.26171875" customWidth="1"/>
    <col min="3" max="3" width="10.3671875" style="4" customWidth="1"/>
    <col min="4" max="4" width="23.7890625" style="3" customWidth="1"/>
    <col min="5" max="5" width="26.20703125" style="3" customWidth="1"/>
    <col min="6" max="6" width="8.83984375" style="4"/>
    <col min="7" max="7" width="26.05078125" style="6" bestFit="1" customWidth="1"/>
    <col min="8" max="8" width="29.734375" bestFit="1" customWidth="1"/>
    <col min="10" max="10" width="25.734375" bestFit="1" customWidth="1"/>
    <col min="12" max="12" width="13.41796875" bestFit="1" customWidth="1"/>
  </cols>
  <sheetData>
    <row r="1" spans="1:20" x14ac:dyDescent="0.55000000000000004">
      <c r="A1" t="s">
        <v>5</v>
      </c>
      <c r="B1" t="s">
        <v>0</v>
      </c>
      <c r="C1" s="4" t="s">
        <v>1</v>
      </c>
      <c r="D1" s="3" t="s">
        <v>2</v>
      </c>
      <c r="E1" s="3" t="s">
        <v>3</v>
      </c>
      <c r="F1" s="4" t="s">
        <v>4</v>
      </c>
      <c r="G1" s="6" t="s">
        <v>9</v>
      </c>
      <c r="H1" t="s">
        <v>6</v>
      </c>
    </row>
    <row r="2" spans="1:20" x14ac:dyDescent="0.55000000000000004">
      <c r="A2">
        <v>300</v>
      </c>
      <c r="B2" s="1" t="s">
        <v>181</v>
      </c>
      <c r="C2">
        <v>0.94736842105263097</v>
      </c>
      <c r="D2">
        <v>95.3333333333333</v>
      </c>
      <c r="E2">
        <v>40.133333333333297</v>
      </c>
      <c r="F2">
        <v>15.0450751252086</v>
      </c>
      <c r="G2" s="6">
        <f>Table5[[#This Row],[Best Individual mean accuracy]]-Table5[[#This Row],[Benchmark mean accuracy]]</f>
        <v>-55.2</v>
      </c>
      <c r="H2" t="str">
        <f>IF(AND(Table5[[#This Row],[F value]]&lt;4.74,Table5[[#This Row],[Best Individual mean accuracy]]&gt;Table5[[#This Row],[Benchmark mean accuracy]]),"Yes","No")</f>
        <v>No</v>
      </c>
      <c r="J2" t="s">
        <v>7</v>
      </c>
      <c r="K2">
        <f>COUNT(Table5[Best Individual mean accuracy])</f>
        <v>160</v>
      </c>
    </row>
    <row r="3" spans="1:20" x14ac:dyDescent="0.55000000000000004">
      <c r="A3">
        <v>300</v>
      </c>
      <c r="B3" s="1" t="s">
        <v>182</v>
      </c>
      <c r="C3">
        <v>0.94736842105263097</v>
      </c>
      <c r="D3">
        <v>95.199999999999903</v>
      </c>
      <c r="E3">
        <v>40.933333333333302</v>
      </c>
      <c r="F3">
        <v>20.520958083832301</v>
      </c>
      <c r="G3" s="6">
        <f>Table5[[#This Row],[Best Individual mean accuracy]]-Table5[[#This Row],[Benchmark mean accuracy]]</f>
        <v>-54.266666666666602</v>
      </c>
      <c r="H3" t="str">
        <f>IF(AND(Table5[[#This Row],[F value]]&lt;4.74,Table5[[#This Row],[Best Individual mean accuracy]]&gt;Table5[[#This Row],[Benchmark mean accuracy]]),"Yes","No")</f>
        <v>No</v>
      </c>
      <c r="J3" t="s">
        <v>8</v>
      </c>
      <c r="K3" s="2">
        <f>COUNTIF(Table5[Has same error rate and is better],"=Yes")/K2</f>
        <v>0</v>
      </c>
    </row>
    <row r="4" spans="1:20" x14ac:dyDescent="0.55000000000000004">
      <c r="A4">
        <v>247</v>
      </c>
      <c r="B4" s="1" t="s">
        <v>144</v>
      </c>
      <c r="C4">
        <v>0.97368421052631504</v>
      </c>
      <c r="D4">
        <v>96.6666666666666</v>
      </c>
      <c r="E4">
        <v>44.133333333333297</v>
      </c>
      <c r="F4">
        <v>8.1103581800580802</v>
      </c>
      <c r="G4" s="6">
        <f>Table5[[#This Row],[Best Individual mean accuracy]]-Table5[[#This Row],[Benchmark mean accuracy]]</f>
        <v>-52.533333333333303</v>
      </c>
      <c r="H4" t="str">
        <f>IF(AND(Table5[[#This Row],[F value]]&lt;4.74,Table5[[#This Row],[Best Individual mean accuracy]]&gt;Table5[[#This Row],[Benchmark mean accuracy]]),"Yes","No")</f>
        <v>No</v>
      </c>
    </row>
    <row r="5" spans="1:20" x14ac:dyDescent="0.55000000000000004">
      <c r="A5">
        <v>300</v>
      </c>
      <c r="B5" s="1" t="s">
        <v>174</v>
      </c>
      <c r="C5">
        <v>0.94736842105263097</v>
      </c>
      <c r="D5">
        <v>94.933333333333294</v>
      </c>
      <c r="E5">
        <v>42.533333333333303</v>
      </c>
      <c r="F5">
        <v>12.6975537435137</v>
      </c>
      <c r="G5" s="6">
        <f>Table5[[#This Row],[Best Individual mean accuracy]]-Table5[[#This Row],[Benchmark mean accuracy]]</f>
        <v>-52.399999999999991</v>
      </c>
      <c r="H5" t="str">
        <f>IF(AND(Table5[[#This Row],[F value]]&lt;4.74,Table5[[#This Row],[Best Individual mean accuracy]]&gt;Table5[[#This Row],[Benchmark mean accuracy]]),"Yes","No")</f>
        <v>No</v>
      </c>
      <c r="J5" t="s">
        <v>10</v>
      </c>
      <c r="K5">
        <f>_xlfn.MAXIFS(Table5[Improvement/Deterioration],Table5[F value],"&lt;4.74")</f>
        <v>-5.466666666666697</v>
      </c>
    </row>
    <row r="6" spans="1:20" x14ac:dyDescent="0.55000000000000004">
      <c r="A6">
        <v>247</v>
      </c>
      <c r="B6" s="1" t="s">
        <v>147</v>
      </c>
      <c r="C6">
        <v>0.97368421052631504</v>
      </c>
      <c r="D6">
        <v>95.866666666666603</v>
      </c>
      <c r="E6">
        <v>44.533333333333303</v>
      </c>
      <c r="F6">
        <v>8.3584321815368696</v>
      </c>
      <c r="G6" s="6">
        <f>Table5[[#This Row],[Best Individual mean accuracy]]-Table5[[#This Row],[Benchmark mean accuracy]]</f>
        <v>-51.3333333333333</v>
      </c>
      <c r="H6" t="str">
        <f>IF(AND(Table5[[#This Row],[F value]]&lt;4.74,Table5[[#This Row],[Best Individual mean accuracy]]&gt;Table5[[#This Row],[Benchmark mean accuracy]]),"Yes","No")</f>
        <v>No</v>
      </c>
      <c r="J6" t="s">
        <v>11</v>
      </c>
      <c r="K6">
        <f>_xlfn.MINIFS(Table5[Improvement/Deterioration],Table5[F value],"&lt;4.74")</f>
        <v>-41.733333333333306</v>
      </c>
    </row>
    <row r="7" spans="1:20" x14ac:dyDescent="0.55000000000000004">
      <c r="A7">
        <v>300</v>
      </c>
      <c r="B7" s="1" t="s">
        <v>178</v>
      </c>
      <c r="C7">
        <v>0.94736842105263097</v>
      </c>
      <c r="D7">
        <v>95.066666666666606</v>
      </c>
      <c r="E7">
        <v>45.866666666666603</v>
      </c>
      <c r="F7">
        <v>19.645690834473299</v>
      </c>
      <c r="G7" s="6">
        <f>Table5[[#This Row],[Best Individual mean accuracy]]-Table5[[#This Row],[Benchmark mean accuracy]]</f>
        <v>-49.2</v>
      </c>
      <c r="H7" t="str">
        <f>IF(AND(Table5[[#This Row],[F value]]&lt;4.74,Table5[[#This Row],[Best Individual mean accuracy]]&gt;Table5[[#This Row],[Benchmark mean accuracy]]),"Yes","No")</f>
        <v>No</v>
      </c>
    </row>
    <row r="8" spans="1:20" x14ac:dyDescent="0.55000000000000004">
      <c r="A8">
        <v>300</v>
      </c>
      <c r="B8" s="1" t="s">
        <v>183</v>
      </c>
      <c r="C8">
        <v>0.94736842105263097</v>
      </c>
      <c r="D8">
        <v>96.133333333333297</v>
      </c>
      <c r="E8">
        <v>47.3333333333333</v>
      </c>
      <c r="F8">
        <v>7.1247637051039696</v>
      </c>
      <c r="G8" s="6">
        <f>Table5[[#This Row],[Best Individual mean accuracy]]-Table5[[#This Row],[Benchmark mean accuracy]]</f>
        <v>-48.8</v>
      </c>
      <c r="H8" t="str">
        <f>IF(AND(Table5[[#This Row],[F value]]&lt;4.74,Table5[[#This Row],[Best Individual mean accuracy]]&gt;Table5[[#This Row],[Benchmark mean accuracy]]),"Yes","No")</f>
        <v>No</v>
      </c>
      <c r="J8" t="s">
        <v>12</v>
      </c>
      <c r="K8" t="e">
        <f>AVERAGEIFS(Table5[Improvement/Deterioration],Table5[Improvement/Deterioration],"&gt;0",Table5[F value],"&lt;4.74")</f>
        <v>#DIV/0!</v>
      </c>
    </row>
    <row r="9" spans="1:20" x14ac:dyDescent="0.55000000000000004">
      <c r="A9">
        <v>247</v>
      </c>
      <c r="B9" s="1" t="s">
        <v>158</v>
      </c>
      <c r="C9">
        <v>0.97368421052631504</v>
      </c>
      <c r="D9">
        <v>96.6666666666666</v>
      </c>
      <c r="E9">
        <v>48.6666666666666</v>
      </c>
      <c r="F9">
        <v>6.9387370405278004</v>
      </c>
      <c r="G9" s="6">
        <f>Table5[[#This Row],[Best Individual mean accuracy]]-Table5[[#This Row],[Benchmark mean accuracy]]</f>
        <v>-48</v>
      </c>
      <c r="H9" t="str">
        <f>IF(AND(Table5[[#This Row],[F value]]&lt;4.74,Table5[[#This Row],[Best Individual mean accuracy]]&gt;Table5[[#This Row],[Benchmark mean accuracy]]),"Yes","No")</f>
        <v>No</v>
      </c>
      <c r="J9" t="s">
        <v>13</v>
      </c>
      <c r="K9">
        <f>AVERAGEIFS(Table5[Improvement/Deterioration],Table5[Improvement/Deterioration],"&lt;0",Table5[F value],"&lt;4.74")</f>
        <v>-21.813580246913578</v>
      </c>
    </row>
    <row r="10" spans="1:20" x14ac:dyDescent="0.55000000000000004">
      <c r="A10">
        <v>300</v>
      </c>
      <c r="B10" s="1" t="s">
        <v>184</v>
      </c>
      <c r="C10">
        <v>0.94736842105263097</v>
      </c>
      <c r="D10">
        <v>94.533333333333303</v>
      </c>
      <c r="E10">
        <v>47.466666666666598</v>
      </c>
      <c r="F10">
        <v>24.4525939177101</v>
      </c>
      <c r="G10" s="6">
        <f>Table5[[#This Row],[Best Individual mean accuracy]]-Table5[[#This Row],[Benchmark mean accuracy]]</f>
        <v>-47.066666666666706</v>
      </c>
      <c r="H10" t="str">
        <f>IF(AND(Table5[[#This Row],[F value]]&lt;4.74,Table5[[#This Row],[Best Individual mean accuracy]]&gt;Table5[[#This Row],[Benchmark mean accuracy]]),"Yes","No")</f>
        <v>No</v>
      </c>
    </row>
    <row r="11" spans="1:20" x14ac:dyDescent="0.55000000000000004">
      <c r="A11">
        <v>247</v>
      </c>
      <c r="B11" s="1" t="s">
        <v>151</v>
      </c>
      <c r="C11">
        <v>0.97368421052631504</v>
      </c>
      <c r="D11">
        <v>95.466666666666598</v>
      </c>
      <c r="E11">
        <v>48.6666666666666</v>
      </c>
      <c r="F11">
        <v>8.0373001776198905</v>
      </c>
      <c r="G11" s="6">
        <f>Table5[[#This Row],[Best Individual mean accuracy]]-Table5[[#This Row],[Benchmark mean accuracy]]</f>
        <v>-46.8</v>
      </c>
      <c r="H11" t="str">
        <f>IF(AND(Table5[[#This Row],[F value]]&lt;4.74,Table5[[#This Row],[Best Individual mean accuracy]]&gt;Table5[[#This Row],[Benchmark mean accuracy]]),"Yes","No")</f>
        <v>No</v>
      </c>
      <c r="J11" t="s">
        <v>1234</v>
      </c>
      <c r="K11">
        <f>AVERAGE(Table5[Benchmark mean accuracy])</f>
        <v>95.824166666666628</v>
      </c>
    </row>
    <row r="12" spans="1:20" x14ac:dyDescent="0.55000000000000004">
      <c r="A12">
        <v>574</v>
      </c>
      <c r="B12" s="1" t="s">
        <v>194</v>
      </c>
      <c r="C12">
        <v>0.97368421052631504</v>
      </c>
      <c r="D12">
        <v>95.6</v>
      </c>
      <c r="E12">
        <v>52</v>
      </c>
      <c r="F12">
        <v>4.8269308532147104</v>
      </c>
      <c r="G12" s="6">
        <f>Table5[[#This Row],[Best Individual mean accuracy]]-Table5[[#This Row],[Benchmark mean accuracy]]</f>
        <v>-43.599999999999994</v>
      </c>
      <c r="H12" t="str">
        <f>IF(AND(Table5[[#This Row],[F value]]&lt;4.74,Table5[[#This Row],[Best Individual mean accuracy]]&gt;Table5[[#This Row],[Benchmark mean accuracy]]),"Yes","No")</f>
        <v>No</v>
      </c>
    </row>
    <row r="13" spans="1:20" x14ac:dyDescent="0.55000000000000004">
      <c r="A13">
        <v>247</v>
      </c>
      <c r="B13" s="1" t="s">
        <v>150</v>
      </c>
      <c r="C13">
        <v>0.97368421052631504</v>
      </c>
      <c r="D13">
        <v>96.8</v>
      </c>
      <c r="E13">
        <v>53.866666666666603</v>
      </c>
      <c r="F13">
        <v>12.297959183673401</v>
      </c>
      <c r="G13" s="6">
        <f>Table5[[#This Row],[Best Individual mean accuracy]]-Table5[[#This Row],[Benchmark mean accuracy]]</f>
        <v>-42.933333333333394</v>
      </c>
      <c r="H13" t="str">
        <f>IF(AND(Table5[[#This Row],[F value]]&lt;4.74,Table5[[#This Row],[Best Individual mean accuracy]]&gt;Table5[[#This Row],[Benchmark mean accuracy]]),"Yes","No")</f>
        <v>No</v>
      </c>
      <c r="J13" t="s">
        <v>1235</v>
      </c>
      <c r="K13" s="2">
        <f>(COUNTIF(Table5[F value],"&lt;4.74"))/COUNT(Table5[F value])</f>
        <v>0.67500000000000004</v>
      </c>
    </row>
    <row r="14" spans="1:20" x14ac:dyDescent="0.55000000000000004">
      <c r="A14">
        <v>247</v>
      </c>
      <c r="B14" s="1" t="s">
        <v>155</v>
      </c>
      <c r="C14">
        <v>0.97368421052631504</v>
      </c>
      <c r="D14">
        <v>96.399999999999906</v>
      </c>
      <c r="E14">
        <v>53.999999999999901</v>
      </c>
      <c r="F14">
        <v>8.9433681073025308</v>
      </c>
      <c r="G14" s="6">
        <f>Table5[[#This Row],[Best Individual mean accuracy]]-Table5[[#This Row],[Benchmark mean accuracy]]</f>
        <v>-42.400000000000006</v>
      </c>
      <c r="H14" t="str">
        <f>IF(AND(Table5[[#This Row],[F value]]&lt;4.74,Table5[[#This Row],[Best Individual mean accuracy]]&gt;Table5[[#This Row],[Benchmark mean accuracy]]),"Yes","No")</f>
        <v>No</v>
      </c>
      <c r="J14" t="s">
        <v>5</v>
      </c>
      <c r="K14" t="s">
        <v>1236</v>
      </c>
      <c r="L14" t="s">
        <v>1237</v>
      </c>
      <c r="M14" t="s">
        <v>1244</v>
      </c>
      <c r="N14" t="s">
        <v>1238</v>
      </c>
      <c r="O14" t="s">
        <v>1239</v>
      </c>
      <c r="P14" t="s">
        <v>1240</v>
      </c>
      <c r="Q14" t="s">
        <v>1241</v>
      </c>
      <c r="S14" t="s">
        <v>1245</v>
      </c>
    </row>
    <row r="15" spans="1:20" x14ac:dyDescent="0.55000000000000004">
      <c r="A15">
        <v>465</v>
      </c>
      <c r="B15" s="1" t="s">
        <v>189</v>
      </c>
      <c r="C15">
        <v>1</v>
      </c>
      <c r="D15">
        <v>96.533333333333303</v>
      </c>
      <c r="E15">
        <v>54.8</v>
      </c>
      <c r="F15">
        <v>4.4156470152020697</v>
      </c>
      <c r="G15" s="6">
        <f>Table5[[#This Row],[Best Individual mean accuracy]]-Table5[[#This Row],[Benchmark mean accuracy]]</f>
        <v>-41.733333333333306</v>
      </c>
      <c r="H15" t="str">
        <f>IF(AND(Table5[[#This Row],[F value]]&lt;4.74,Table5[[#This Row],[Best Individual mean accuracy]]&gt;Table5[[#This Row],[Benchmark mean accuracy]]),"Yes","No")</f>
        <v>No</v>
      </c>
      <c r="J15">
        <v>10</v>
      </c>
      <c r="K15" s="7">
        <f>IFERROR(COUNTIFS(Table5[Has same error rate and is better],"=Yes",Table5[Seed],J15)/COUNTIFS(Table5[Seed],J15,Table5[F value],"&lt;4.74"),0)</f>
        <v>0</v>
      </c>
      <c r="L15">
        <f>COUNTIF(Table5[Seed],J15)</f>
        <v>59</v>
      </c>
      <c r="M15" s="2">
        <f>(COUNTIFS(Table5[F value],"&lt;4.74",Table5[Seed],J15))/COUNTIF(Table5[Seed],J15)</f>
        <v>0.76271186440677963</v>
      </c>
      <c r="N15">
        <f>COUNTIFS(Table5[Has same error rate and is better],"=Yes",Table5[Seed],J15)</f>
        <v>0</v>
      </c>
      <c r="O15">
        <f>IFERROR(AVERAGEIFS(Table5[Improvement/Deterioration],Table5[Improvement/Deterioration],"&gt;0",Table5[F value],"&lt;4.74",Table5[Seed],J15),0)</f>
        <v>0</v>
      </c>
      <c r="P15">
        <f>IFERROR(AVERAGEIFS(Table5[Improvement/Deterioration],Table5[Improvement/Deterioration],"&lt;=0",Table5[F value],"&lt;4.74",Table5[Seed],J15),0)</f>
        <v>-17.860740740740741</v>
      </c>
      <c r="Q15">
        <f>AVERAGEIFS(Table5[Benchmark mean accuracy],Table5[Seed],J15,Table5[F value],"&lt;4.74")</f>
        <v>95.946666666666616</v>
      </c>
      <c r="R15">
        <f>AVERAGEIFS(Table5[Best Individual mean accuracy],Table5[Seed],J15,Table5[F value],"&lt;4.74")</f>
        <v>78.085925925925906</v>
      </c>
      <c r="S15" s="3">
        <f>(K15*O15+(1-K15)*P15)*M15</f>
        <v>-13.622598870056498</v>
      </c>
      <c r="T15">
        <f>(R15-Q15)*M15</f>
        <v>-13.622598870056473</v>
      </c>
    </row>
    <row r="16" spans="1:20" x14ac:dyDescent="0.55000000000000004">
      <c r="A16">
        <v>247</v>
      </c>
      <c r="B16" s="1" t="s">
        <v>160</v>
      </c>
      <c r="C16">
        <v>0.97368421052631504</v>
      </c>
      <c r="D16">
        <v>95.466666666666598</v>
      </c>
      <c r="E16">
        <v>53.733333333333299</v>
      </c>
      <c r="F16">
        <v>7.0732153752287896</v>
      </c>
      <c r="G16" s="6">
        <f>Table5[[#This Row],[Best Individual mean accuracy]]-Table5[[#This Row],[Benchmark mean accuracy]]</f>
        <v>-41.733333333333299</v>
      </c>
      <c r="H16" t="str">
        <f>IF(AND(Table5[[#This Row],[F value]]&lt;4.74,Table5[[#This Row],[Best Individual mean accuracy]]&gt;Table5[[#This Row],[Benchmark mean accuracy]]),"Yes","No")</f>
        <v>No</v>
      </c>
      <c r="J16">
        <v>175</v>
      </c>
      <c r="K16" s="7">
        <f>IFERROR(COUNTIFS(Table5[Has same error rate and is better],"=Yes",Table5[Seed],J16)/COUNTIFS(Table5[Seed],J16,Table5[F value],"&lt;4.74"),0)</f>
        <v>0</v>
      </c>
      <c r="L16">
        <f>COUNTIF(Table5[Seed],J16)</f>
        <v>1</v>
      </c>
      <c r="M16" s="2">
        <f>(COUNTIFS(Table5[F value],"&lt;4.74",Table5[Seed],J16))/COUNTIF(Table5[Seed],J16)</f>
        <v>0</v>
      </c>
      <c r="N16">
        <f>COUNTIFS(Table5[Has same error rate and is better],"=Yes",Table5[Seed],J16)</f>
        <v>0</v>
      </c>
      <c r="O16">
        <f>IFERROR(AVERAGEIFS(Table5[Improvement/Deterioration],Table5[Improvement/Deterioration],"&gt;0",Table5[F value],"&lt;4.74",Table5[Seed],J16),0)</f>
        <v>0</v>
      </c>
      <c r="P16">
        <f>IFERROR(AVERAGEIFS(Table5[Improvement/Deterioration],Table5[Improvement/Deterioration],"&lt;=0",Table5[F value],"&lt;4.74",Table5[Seed],J16),0)</f>
        <v>0</v>
      </c>
      <c r="Q16" t="e">
        <f>AVERAGEIFS(Table5[Benchmark mean accuracy],Table5[Seed],J16,Table5[F value],"&lt;4.74")</f>
        <v>#DIV/0!</v>
      </c>
      <c r="R16" t="e">
        <f>AVERAGEIFS(Table5[Best Individual mean accuracy],Table5[Seed],J16,Table5[F value],"&lt;4.74")</f>
        <v>#DIV/0!</v>
      </c>
      <c r="S16" s="3">
        <f t="shared" ref="S16:S24" si="0">(K16*O16+(1-K16)*P16)*M16</f>
        <v>0</v>
      </c>
      <c r="T16" t="e">
        <f t="shared" ref="T16:T24" si="1">(R16-Q16)*M16</f>
        <v>#DIV/0!</v>
      </c>
    </row>
    <row r="17" spans="1:20" x14ac:dyDescent="0.55000000000000004">
      <c r="A17">
        <v>465</v>
      </c>
      <c r="B17" s="1" t="s">
        <v>190</v>
      </c>
      <c r="C17">
        <v>1</v>
      </c>
      <c r="D17">
        <v>95.466666666666598</v>
      </c>
      <c r="E17">
        <v>54.133333333333297</v>
      </c>
      <c r="F17">
        <v>5.0049140049140002</v>
      </c>
      <c r="G17" s="6">
        <f>Table5[[#This Row],[Best Individual mean accuracy]]-Table5[[#This Row],[Benchmark mean accuracy]]</f>
        <v>-41.3333333333333</v>
      </c>
      <c r="H17" t="str">
        <f>IF(AND(Table5[[#This Row],[F value]]&lt;4.74,Table5[[#This Row],[Best Individual mean accuracy]]&gt;Table5[[#This Row],[Benchmark mean accuracy]]),"Yes","No")</f>
        <v>No</v>
      </c>
      <c r="J17">
        <v>247</v>
      </c>
      <c r="K17" s="7">
        <f>IFERROR(COUNTIFS(Table5[Has same error rate and is better],"=Yes",Table5[Seed],J17)/COUNTIFS(Table5[Seed],J17,Table5[F value],"&lt;4.74"),0)</f>
        <v>0</v>
      </c>
      <c r="L17">
        <f>COUNTIF(Table5[Seed],J17)</f>
        <v>25</v>
      </c>
      <c r="M17" s="2">
        <f>(COUNTIFS(Table5[F value],"&lt;4.74",Table5[Seed],J17))/COUNTIF(Table5[Seed],J17)</f>
        <v>0.44</v>
      </c>
      <c r="N17">
        <f>COUNTIFS(Table5[Has same error rate and is better],"=Yes",Table5[Seed],J17)</f>
        <v>0</v>
      </c>
      <c r="O17">
        <f>IFERROR(AVERAGEIFS(Table5[Improvement/Deterioration],Table5[Improvement/Deterioration],"&gt;0",Table5[F value],"&lt;4.74",Table5[Seed],J17),0)</f>
        <v>0</v>
      </c>
      <c r="P17">
        <f>IFERROR(AVERAGEIFS(Table5[Improvement/Deterioration],Table5[Improvement/Deterioration],"&lt;=0",Table5[F value],"&lt;4.74",Table5[Seed],J17),0)</f>
        <v>-33.490909090909099</v>
      </c>
      <c r="Q17">
        <f>AVERAGEIFS(Table5[Benchmark mean accuracy],Table5[Seed],J17,Table5[F value],"&lt;4.74")</f>
        <v>96.181818181818144</v>
      </c>
      <c r="R17">
        <f>AVERAGEIFS(Table5[Best Individual mean accuracy],Table5[Seed],J17,Table5[F value],"&lt;4.74")</f>
        <v>62.690909090909052</v>
      </c>
      <c r="S17" s="3">
        <f t="shared" si="0"/>
        <v>-14.736000000000004</v>
      </c>
      <c r="T17">
        <f t="shared" si="1"/>
        <v>-14.736000000000001</v>
      </c>
    </row>
    <row r="18" spans="1:20" x14ac:dyDescent="0.55000000000000004">
      <c r="A18">
        <v>247</v>
      </c>
      <c r="B18" s="1" t="s">
        <v>163</v>
      </c>
      <c r="C18">
        <v>0.97368421052631504</v>
      </c>
      <c r="D18">
        <v>96.4</v>
      </c>
      <c r="E18">
        <v>55.199999999999903</v>
      </c>
      <c r="F18">
        <v>4.5674005407493201</v>
      </c>
      <c r="G18" s="6">
        <f>Table5[[#This Row],[Best Individual mean accuracy]]-Table5[[#This Row],[Benchmark mean accuracy]]</f>
        <v>-41.200000000000102</v>
      </c>
      <c r="H18" t="str">
        <f>IF(AND(Table5[[#This Row],[F value]]&lt;4.74,Table5[[#This Row],[Best Individual mean accuracy]]&gt;Table5[[#This Row],[Benchmark mean accuracy]]),"Yes","No")</f>
        <v>No</v>
      </c>
      <c r="J18">
        <v>300</v>
      </c>
      <c r="K18" s="7">
        <f>IFERROR(COUNTIFS(Table5[Has same error rate and is better],"=Yes",Table5[Seed],J18)/COUNTIFS(Table5[Seed],J18,Table5[F value],"&lt;4.74"),0)</f>
        <v>0</v>
      </c>
      <c r="L18">
        <f>COUNTIF(Table5[Seed],J18)</f>
        <v>22</v>
      </c>
      <c r="M18" s="2">
        <f>(COUNTIFS(Table5[F value],"&lt;4.74",Table5[Seed],J18))/COUNTIF(Table5[Seed],J18)</f>
        <v>0.36363636363636365</v>
      </c>
      <c r="N18">
        <f>COUNTIFS(Table5[Has same error rate and is better],"=Yes",Table5[Seed],J18)</f>
        <v>0</v>
      </c>
      <c r="O18">
        <f>IFERROR(AVERAGEIFS(Table5[Improvement/Deterioration],Table5[Improvement/Deterioration],"&gt;0",Table5[F value],"&lt;4.74",Table5[Seed],J18),0)</f>
        <v>0</v>
      </c>
      <c r="P18">
        <f>IFERROR(AVERAGEIFS(Table5[Improvement/Deterioration],Table5[Improvement/Deterioration],"&lt;=0",Table5[F value],"&lt;4.74",Table5[Seed],J18),0)</f>
        <v>-24.549999999999969</v>
      </c>
      <c r="Q18">
        <f>AVERAGEIFS(Table5[Benchmark mean accuracy],Table5[Seed],J18,Table5[F value],"&lt;4.74")</f>
        <v>95.466666666666612</v>
      </c>
      <c r="R18">
        <f>AVERAGEIFS(Table5[Best Individual mean accuracy],Table5[Seed],J18,Table5[F value],"&lt;4.74")</f>
        <v>70.916666666666643</v>
      </c>
      <c r="S18" s="3">
        <f t="shared" si="0"/>
        <v>-8.927272727272717</v>
      </c>
      <c r="T18">
        <f t="shared" si="1"/>
        <v>-8.927272727272717</v>
      </c>
    </row>
    <row r="19" spans="1:20" x14ac:dyDescent="0.55000000000000004">
      <c r="A19">
        <v>247</v>
      </c>
      <c r="B19" s="1" t="s">
        <v>154</v>
      </c>
      <c r="C19">
        <v>0.97368421052631504</v>
      </c>
      <c r="D19">
        <v>96.533333333333303</v>
      </c>
      <c r="E19">
        <v>55.3333333333333</v>
      </c>
      <c r="F19">
        <v>5.75339025615268</v>
      </c>
      <c r="G19" s="6">
        <f>Table5[[#This Row],[Best Individual mean accuracy]]-Table5[[#This Row],[Benchmark mean accuracy]]</f>
        <v>-41.2</v>
      </c>
      <c r="H19" t="str">
        <f>IF(AND(Table5[[#This Row],[F value]]&lt;4.74,Table5[[#This Row],[Best Individual mean accuracy]]&gt;Table5[[#This Row],[Benchmark mean accuracy]]),"Yes","No")</f>
        <v>No</v>
      </c>
      <c r="J19">
        <v>465</v>
      </c>
      <c r="K19" s="7">
        <f>IFERROR(COUNTIFS(Table5[Has same error rate and is better],"=Yes",Table5[Seed],J19)/COUNTIFS(Table5[Seed],J19,Table5[F value],"&lt;4.74"),0)</f>
        <v>0</v>
      </c>
      <c r="L19">
        <f>COUNTIF(Table5[Seed],J19)</f>
        <v>3</v>
      </c>
      <c r="M19" s="2">
        <f>(COUNTIFS(Table5[F value],"&lt;4.74",Table5[Seed],J19))/COUNTIF(Table5[Seed],J19)</f>
        <v>0.33333333333333331</v>
      </c>
      <c r="N19">
        <f>COUNTIFS(Table5[Has same error rate and is better],"=Yes",Table5[Seed],J19)</f>
        <v>0</v>
      </c>
      <c r="O19">
        <f>IFERROR(AVERAGEIFS(Table5[Improvement/Deterioration],Table5[Improvement/Deterioration],"&gt;0",Table5[F value],"&lt;4.74",Table5[Seed],J19),0)</f>
        <v>0</v>
      </c>
      <c r="P19">
        <f>IFERROR(AVERAGEIFS(Table5[Improvement/Deterioration],Table5[Improvement/Deterioration],"&lt;=0",Table5[F value],"&lt;4.74",Table5[Seed],J19),0)</f>
        <v>-41.733333333333306</v>
      </c>
      <c r="Q19">
        <f>AVERAGEIFS(Table5[Benchmark mean accuracy],Table5[Seed],J19,Table5[F value],"&lt;4.74")</f>
        <v>96.533333333333303</v>
      </c>
      <c r="R19">
        <f>AVERAGEIFS(Table5[Best Individual mean accuracy],Table5[Seed],J19,Table5[F value],"&lt;4.74")</f>
        <v>54.8</v>
      </c>
      <c r="S19" s="3">
        <f t="shared" si="0"/>
        <v>-13.911111111111101</v>
      </c>
      <c r="T19">
        <f t="shared" si="1"/>
        <v>-13.911111111111101</v>
      </c>
    </row>
    <row r="20" spans="1:20" x14ac:dyDescent="0.55000000000000004">
      <c r="A20">
        <v>10</v>
      </c>
      <c r="B20" s="1" t="s">
        <v>133</v>
      </c>
      <c r="C20">
        <v>0.97368421052631504</v>
      </c>
      <c r="D20">
        <v>96.4</v>
      </c>
      <c r="E20">
        <v>55.599999999999902</v>
      </c>
      <c r="F20">
        <v>2.55522131499785</v>
      </c>
      <c r="G20" s="6">
        <f>Table5[[#This Row],[Best Individual mean accuracy]]-Table5[[#This Row],[Benchmark mean accuracy]]</f>
        <v>-40.800000000000104</v>
      </c>
      <c r="H20" t="str">
        <f>IF(AND(Table5[[#This Row],[F value]]&lt;4.74,Table5[[#This Row],[Best Individual mean accuracy]]&gt;Table5[[#This Row],[Benchmark mean accuracy]]),"Yes","No")</f>
        <v>No</v>
      </c>
      <c r="J20">
        <v>574</v>
      </c>
      <c r="K20" s="7">
        <f>IFERROR(COUNTIFS(Table5[Has same error rate and is better],"=Yes",Table5[Seed],J20)/COUNTIFS(Table5[Seed],J20,Table5[F value],"&lt;4.74"),0)</f>
        <v>0</v>
      </c>
      <c r="L20">
        <f>COUNTIF(Table5[Seed],J20)</f>
        <v>6</v>
      </c>
      <c r="M20" s="2">
        <f>(COUNTIFS(Table5[F value],"&lt;4.74",Table5[Seed],J20))/COUNTIF(Table5[Seed],J20)</f>
        <v>0.66666666666666663</v>
      </c>
      <c r="N20">
        <f>COUNTIFS(Table5[Has same error rate and is better],"=Yes",Table5[Seed],J20)</f>
        <v>0</v>
      </c>
      <c r="O20">
        <f>IFERROR(AVERAGEIFS(Table5[Improvement/Deterioration],Table5[Improvement/Deterioration],"&gt;0",Table5[F value],"&lt;4.74",Table5[Seed],J20),0)</f>
        <v>0</v>
      </c>
      <c r="P20">
        <f>IFERROR(AVERAGEIFS(Table5[Improvement/Deterioration],Table5[Improvement/Deterioration],"&lt;=0",Table5[F value],"&lt;4.74",Table5[Seed],J20),0)</f>
        <v>-29.1333333333334</v>
      </c>
      <c r="Q20">
        <f>AVERAGEIFS(Table5[Benchmark mean accuracy],Table5[Seed],J20,Table5[F value],"&lt;4.74")</f>
        <v>96.4</v>
      </c>
      <c r="R20">
        <f>AVERAGEIFS(Table5[Best Individual mean accuracy],Table5[Seed],J20,Table5[F value],"&lt;4.74")</f>
        <v>67.266666666666609</v>
      </c>
      <c r="S20" s="3">
        <f t="shared" si="0"/>
        <v>-19.422222222222267</v>
      </c>
      <c r="T20">
        <f t="shared" si="1"/>
        <v>-19.422222222222263</v>
      </c>
    </row>
    <row r="21" spans="1:20" x14ac:dyDescent="0.55000000000000004">
      <c r="A21">
        <v>247</v>
      </c>
      <c r="B21" s="1" t="s">
        <v>156</v>
      </c>
      <c r="C21">
        <v>0.97368421052631504</v>
      </c>
      <c r="D21">
        <v>96.4</v>
      </c>
      <c r="E21">
        <v>55.6</v>
      </c>
      <c r="F21">
        <v>7.3364737550471002</v>
      </c>
      <c r="G21" s="6">
        <f>Table5[[#This Row],[Best Individual mean accuracy]]-Table5[[#This Row],[Benchmark mean accuracy]]</f>
        <v>-40.800000000000004</v>
      </c>
      <c r="H21" t="str">
        <f>IF(AND(Table5[[#This Row],[F value]]&lt;4.74,Table5[[#This Row],[Best Individual mean accuracy]]&gt;Table5[[#This Row],[Benchmark mean accuracy]]),"Yes","No")</f>
        <v>No</v>
      </c>
      <c r="J21">
        <v>663</v>
      </c>
      <c r="K21" s="7">
        <f>IFERROR(COUNTIFS(Table5[Has same error rate and is better],"=Yes",Table5[Seed],J21)/COUNTIFS(Table5[Seed],J21,Table5[F value],"&lt;4.74"),0)</f>
        <v>0</v>
      </c>
      <c r="L21">
        <f>COUNTIF(Table5[Seed],J21)</f>
        <v>41</v>
      </c>
      <c r="M21" s="2">
        <f>(COUNTIFS(Table5[F value],"&lt;4.74",Table5[Seed],J21))/COUNTIF(Table5[Seed],J21)</f>
        <v>0.87804878048780488</v>
      </c>
      <c r="N21">
        <f>COUNTIFS(Table5[Has same error rate and is better],"=Yes",Table5[Seed],J21)</f>
        <v>0</v>
      </c>
      <c r="O21">
        <f>IFERROR(AVERAGEIFS(Table5[Improvement/Deterioration],Table5[Improvement/Deterioration],"&gt;0",Table5[F value],"&lt;4.74",Table5[Seed],J21),0)</f>
        <v>0</v>
      </c>
      <c r="P21">
        <f>IFERROR(AVERAGEIFS(Table5[Improvement/Deterioration],Table5[Improvement/Deterioration],"&lt;=0",Table5[F value],"&lt;4.74",Table5[Seed],J21),0)</f>
        <v>-20.077777777777769</v>
      </c>
      <c r="Q21">
        <f>AVERAGEIFS(Table5[Benchmark mean accuracy],Table5[Seed],J21,Table5[F value],"&lt;4.74")</f>
        <v>95.470370370370333</v>
      </c>
      <c r="R21">
        <f>AVERAGEIFS(Table5[Best Individual mean accuracy],Table5[Seed],J21,Table5[F value],"&lt;4.74")</f>
        <v>75.392592592592521</v>
      </c>
      <c r="S21" s="3">
        <f t="shared" si="0"/>
        <v>-17.629268292682919</v>
      </c>
      <c r="T21">
        <f t="shared" si="1"/>
        <v>-17.629268292682955</v>
      </c>
    </row>
    <row r="22" spans="1:20" x14ac:dyDescent="0.55000000000000004">
      <c r="A22">
        <v>300</v>
      </c>
      <c r="B22" s="1" t="s">
        <v>173</v>
      </c>
      <c r="C22">
        <v>0.94736842105263097</v>
      </c>
      <c r="D22">
        <v>95.733333333333306</v>
      </c>
      <c r="E22">
        <v>55.866666666666603</v>
      </c>
      <c r="F22">
        <v>61.4970414201183</v>
      </c>
      <c r="G22" s="6">
        <f>Table5[[#This Row],[Best Individual mean accuracy]]-Table5[[#This Row],[Benchmark mean accuracy]]</f>
        <v>-39.866666666666703</v>
      </c>
      <c r="H22" t="str">
        <f>IF(AND(Table5[[#This Row],[F value]]&lt;4.74,Table5[[#This Row],[Best Individual mean accuracy]]&gt;Table5[[#This Row],[Benchmark mean accuracy]]),"Yes","No")</f>
        <v>No</v>
      </c>
      <c r="J22">
        <v>750</v>
      </c>
      <c r="K22" s="7">
        <f>IFERROR(COUNTIFS(Table5[Has same error rate and is better],"=Yes",Table5[Seed],J22)/COUNTIFS(Table5[Seed],J22,Table5[F value],"&lt;4.74"),0)</f>
        <v>0</v>
      </c>
      <c r="L22">
        <f>COUNTIF(Table5[Seed],J22)</f>
        <v>1</v>
      </c>
      <c r="M22" s="2">
        <f>(COUNTIFS(Table5[F value],"&lt;4.74",Table5[Seed],J22))/COUNTIF(Table5[Seed],J22)</f>
        <v>1</v>
      </c>
      <c r="N22">
        <f>COUNTIFS(Table5[Has same error rate and is better],"=Yes",Table5[Seed],J22)</f>
        <v>0</v>
      </c>
      <c r="O22">
        <f>IFERROR(AVERAGEIFS(Table5[Improvement/Deterioration],Table5[Improvement/Deterioration],"&gt;0",Table5[F value],"&lt;4.74",Table5[Seed],J22),0)</f>
        <v>0</v>
      </c>
      <c r="P22">
        <f>IFERROR(AVERAGEIFS(Table5[Improvement/Deterioration],Table5[Improvement/Deterioration],"&lt;=0",Table5[F value],"&lt;4.74",Table5[Seed],J22),0)</f>
        <v>-34.933333333333302</v>
      </c>
      <c r="Q22">
        <f>AVERAGEIFS(Table5[Benchmark mean accuracy],Table5[Seed],J22,Table5[F value],"&lt;4.74")</f>
        <v>95.199999999999903</v>
      </c>
      <c r="R22">
        <f>AVERAGEIFS(Table5[Best Individual mean accuracy],Table5[Seed],J22,Table5[F value],"&lt;4.74")</f>
        <v>60.266666666666602</v>
      </c>
      <c r="S22" s="3">
        <f t="shared" si="0"/>
        <v>-34.933333333333302</v>
      </c>
      <c r="T22">
        <f t="shared" si="1"/>
        <v>-34.933333333333302</v>
      </c>
    </row>
    <row r="23" spans="1:20" x14ac:dyDescent="0.55000000000000004">
      <c r="A23">
        <v>247</v>
      </c>
      <c r="B23" s="1" t="s">
        <v>141</v>
      </c>
      <c r="C23">
        <v>0.97368421052631504</v>
      </c>
      <c r="D23">
        <v>96.266666666666595</v>
      </c>
      <c r="E23">
        <v>56.8</v>
      </c>
      <c r="F23">
        <v>6.9415670650730403</v>
      </c>
      <c r="G23" s="6">
        <f>Table5[[#This Row],[Best Individual mean accuracy]]-Table5[[#This Row],[Benchmark mean accuracy]]</f>
        <v>-39.466666666666598</v>
      </c>
      <c r="H23" t="str">
        <f>IF(AND(Table5[[#This Row],[F value]]&lt;4.74,Table5[[#This Row],[Best Individual mean accuracy]]&gt;Table5[[#This Row],[Benchmark mean accuracy]]),"Yes","No")</f>
        <v>No</v>
      </c>
      <c r="J23">
        <v>891</v>
      </c>
      <c r="K23" s="7">
        <f>IFERROR(COUNTIFS(Table5[Has same error rate and is better],"=Yes",Table5[Seed],J23)/COUNTIFS(Table5[Seed],J23,Table5[F value],"&lt;4.74"),0)</f>
        <v>0</v>
      </c>
      <c r="L23">
        <f>COUNTIF(Table5[Seed],J23)</f>
        <v>1</v>
      </c>
      <c r="M23" s="2">
        <f>(COUNTIFS(Table5[F value],"&lt;4.74",Table5[Seed],J23))/COUNTIF(Table5[Seed],J23)</f>
        <v>1</v>
      </c>
      <c r="N23">
        <f>COUNTIFS(Table5[Has same error rate and is better],"=Yes",Table5[Seed],J23)</f>
        <v>0</v>
      </c>
      <c r="O23">
        <f>IFERROR(AVERAGEIFS(Table5[Improvement/Deterioration],Table5[Improvement/Deterioration],"&gt;0",Table5[F value],"&lt;4.74",Table5[Seed],J23),0)</f>
        <v>0</v>
      </c>
      <c r="P23">
        <f>IFERROR(AVERAGEIFS(Table5[Improvement/Deterioration],Table5[Improvement/Deterioration],"&lt;=0",Table5[F value],"&lt;4.74",Table5[Seed],J23),0)</f>
        <v>-36.800000000000104</v>
      </c>
      <c r="Q23">
        <f>AVERAGEIFS(Table5[Benchmark mean accuracy],Table5[Seed],J23,Table5[F value],"&lt;4.74")</f>
        <v>96.4</v>
      </c>
      <c r="R23">
        <f>AVERAGEIFS(Table5[Best Individual mean accuracy],Table5[Seed],J23,Table5[F value],"&lt;4.74")</f>
        <v>59.599999999999902</v>
      </c>
      <c r="S23" s="3">
        <f t="shared" si="0"/>
        <v>-36.800000000000104</v>
      </c>
      <c r="T23">
        <f t="shared" si="1"/>
        <v>-36.800000000000104</v>
      </c>
    </row>
    <row r="24" spans="1:20" x14ac:dyDescent="0.55000000000000004">
      <c r="A24">
        <v>247</v>
      </c>
      <c r="B24" s="1" t="s">
        <v>157</v>
      </c>
      <c r="C24">
        <v>0.97368421052631504</v>
      </c>
      <c r="D24">
        <v>96.6666666666666</v>
      </c>
      <c r="E24">
        <v>57.2</v>
      </c>
      <c r="F24">
        <v>18.1538461538461</v>
      </c>
      <c r="G24" s="6">
        <f>Table5[[#This Row],[Best Individual mean accuracy]]-Table5[[#This Row],[Benchmark mean accuracy]]</f>
        <v>-39.466666666666598</v>
      </c>
      <c r="H24" t="str">
        <f>IF(AND(Table5[[#This Row],[F value]]&lt;4.74,Table5[[#This Row],[Best Individual mean accuracy]]&gt;Table5[[#This Row],[Benchmark mean accuracy]]),"Yes","No")</f>
        <v>No</v>
      </c>
      <c r="J24">
        <v>928</v>
      </c>
      <c r="K24" s="7">
        <f>IFERROR(COUNTIFS(Table5[Has same error rate and is better],"=Yes",Table5[Seed],J24)/COUNTIFS(Table5[Seed],J24,Table5[F value],"&lt;4.74"),0)</f>
        <v>0</v>
      </c>
      <c r="L24">
        <f>COUNTIF(Table5[Seed],J24)</f>
        <v>1</v>
      </c>
      <c r="M24" s="2">
        <f>(COUNTIFS(Table5[F value],"&lt;4.74",Table5[Seed],J24))/COUNTIF(Table5[Seed],J24)</f>
        <v>1</v>
      </c>
      <c r="N24">
        <f>COUNTIFS(Table5[Has same error rate and is better],"=Yes",Table5[Seed],J24)</f>
        <v>0</v>
      </c>
      <c r="O24">
        <f>IFERROR(AVERAGEIFS(Table5[Improvement/Deterioration],Table5[Improvement/Deterioration],"&gt;0",Table5[F value],"&lt;4.74",Table5[Seed],J24),0)</f>
        <v>0</v>
      </c>
      <c r="P24">
        <f>IFERROR(AVERAGEIFS(Table5[Improvement/Deterioration],Table5[Improvement/Deterioration],"&lt;=0",Table5[F value],"&lt;4.74",Table5[Seed],J24),0)</f>
        <v>-34.533333333333296</v>
      </c>
      <c r="Q24">
        <f>AVERAGEIFS(Table5[Benchmark mean accuracy],Table5[Seed],J24,Table5[F value],"&lt;4.74")</f>
        <v>96.133333333333297</v>
      </c>
      <c r="R24">
        <f>AVERAGEIFS(Table5[Best Individual mean accuracy],Table5[Seed],J24,Table5[F value],"&lt;4.74")</f>
        <v>61.6</v>
      </c>
      <c r="S24" s="3">
        <f t="shared" si="0"/>
        <v>-34.533333333333296</v>
      </c>
      <c r="T24">
        <f t="shared" si="1"/>
        <v>-34.533333333333296</v>
      </c>
    </row>
    <row r="25" spans="1:20" x14ac:dyDescent="0.55000000000000004">
      <c r="A25">
        <v>247</v>
      </c>
      <c r="B25" s="1" t="s">
        <v>152</v>
      </c>
      <c r="C25">
        <v>0.97368421052631504</v>
      </c>
      <c r="D25">
        <v>95.866666666666603</v>
      </c>
      <c r="E25">
        <v>56.533333333333303</v>
      </c>
      <c r="F25">
        <v>4.8300715990453398</v>
      </c>
      <c r="G25" s="6">
        <f>Table5[[#This Row],[Best Individual mean accuracy]]-Table5[[#This Row],[Benchmark mean accuracy]]</f>
        <v>-39.3333333333333</v>
      </c>
      <c r="H25" t="str">
        <f>IF(AND(Table5[[#This Row],[F value]]&lt;4.74,Table5[[#This Row],[Best Individual mean accuracy]]&gt;Table5[[#This Row],[Benchmark mean accuracy]]),"Yes","No")</f>
        <v>No</v>
      </c>
      <c r="J25" t="s">
        <v>1242</v>
      </c>
      <c r="K25" s="7">
        <f>AVERAGE(K15:K24)</f>
        <v>0</v>
      </c>
      <c r="L25" s="3">
        <f>AVERAGE(L15:L24)</f>
        <v>16</v>
      </c>
      <c r="M25" s="2">
        <f>AVERAGE(M15:M24)</f>
        <v>0.64443970085309477</v>
      </c>
      <c r="N25" s="3">
        <f>AVERAGE(N15:N24)</f>
        <v>0</v>
      </c>
      <c r="O25" s="3">
        <f>AVERAGE(O15:O24)</f>
        <v>0</v>
      </c>
      <c r="P25" s="3">
        <f t="shared" ref="P25:T25" si="2">AVERAGE(P15:P24)</f>
        <v>-27.311276094276099</v>
      </c>
      <c r="Q25" s="3" t="e">
        <f t="shared" si="2"/>
        <v>#DIV/0!</v>
      </c>
      <c r="R25" s="3" t="e">
        <f t="shared" si="2"/>
        <v>#DIV/0!</v>
      </c>
      <c r="S25" s="3">
        <f t="shared" si="2"/>
        <v>-19.451513989001221</v>
      </c>
      <c r="T25" s="3" t="e">
        <f t="shared" si="2"/>
        <v>#DIV/0!</v>
      </c>
    </row>
    <row r="26" spans="1:20" x14ac:dyDescent="0.55000000000000004">
      <c r="A26">
        <v>247</v>
      </c>
      <c r="B26" s="1" t="s">
        <v>164</v>
      </c>
      <c r="C26">
        <v>0.97368421052631504</v>
      </c>
      <c r="D26">
        <v>96.4</v>
      </c>
      <c r="E26">
        <v>57.3333333333333</v>
      </c>
      <c r="F26">
        <v>4.5322799097065403</v>
      </c>
      <c r="G26" s="6">
        <f>Table5[[#This Row],[Best Individual mean accuracy]]-Table5[[#This Row],[Benchmark mean accuracy]]</f>
        <v>-39.066666666666706</v>
      </c>
      <c r="H26" t="str">
        <f>IF(AND(Table5[[#This Row],[F value]]&lt;4.74,Table5[[#This Row],[Best Individual mean accuracy]]&gt;Table5[[#This Row],[Benchmark mean accuracy]]),"Yes","No")</f>
        <v>No</v>
      </c>
      <c r="J26" t="s">
        <v>1243</v>
      </c>
      <c r="K26" s="7">
        <f>STDEVA(K15:K24)</f>
        <v>0</v>
      </c>
      <c r="L26" s="3">
        <f t="shared" ref="L26:T26" si="3">STDEVA(L15:L24)</f>
        <v>20.439612955674523</v>
      </c>
      <c r="M26" s="2">
        <f t="shared" si="3"/>
        <v>0.34658023428620988</v>
      </c>
      <c r="N26" s="3">
        <f t="shared" si="3"/>
        <v>0</v>
      </c>
      <c r="O26" s="3">
        <f t="shared" si="3"/>
        <v>0</v>
      </c>
      <c r="P26" s="3">
        <f t="shared" si="3"/>
        <v>12.224564541986151</v>
      </c>
      <c r="Q26" s="3" t="e">
        <f t="shared" si="3"/>
        <v>#DIV/0!</v>
      </c>
      <c r="R26" s="3" t="e">
        <f t="shared" si="3"/>
        <v>#DIV/0!</v>
      </c>
      <c r="S26" s="3">
        <f t="shared" si="3"/>
        <v>12.235961786189559</v>
      </c>
      <c r="T26" s="3" t="e">
        <f t="shared" si="3"/>
        <v>#DIV/0!</v>
      </c>
    </row>
    <row r="27" spans="1:20" x14ac:dyDescent="0.55000000000000004">
      <c r="A27">
        <v>300</v>
      </c>
      <c r="B27" s="1" t="s">
        <v>175</v>
      </c>
      <c r="C27">
        <v>0.94736842105263097</v>
      </c>
      <c r="D27">
        <v>95.466666666666598</v>
      </c>
      <c r="E27">
        <v>57.2</v>
      </c>
      <c r="F27">
        <v>5.5763256561328296</v>
      </c>
      <c r="G27" s="6">
        <f>Table5[[#This Row],[Best Individual mean accuracy]]-Table5[[#This Row],[Benchmark mean accuracy]]</f>
        <v>-38.266666666666595</v>
      </c>
      <c r="H27" t="str">
        <f>IF(AND(Table5[[#This Row],[F value]]&lt;4.74,Table5[[#This Row],[Best Individual mean accuracy]]&gt;Table5[[#This Row],[Benchmark mean accuracy]]),"Yes","No")</f>
        <v>No</v>
      </c>
    </row>
    <row r="28" spans="1:20" x14ac:dyDescent="0.55000000000000004">
      <c r="A28">
        <v>663</v>
      </c>
      <c r="B28" s="1" t="s">
        <v>230</v>
      </c>
      <c r="C28">
        <v>0.97368421052631504</v>
      </c>
      <c r="D28">
        <v>95.733333333333306</v>
      </c>
      <c r="E28">
        <v>57.866666666666603</v>
      </c>
      <c r="F28">
        <v>3.7035211267605601</v>
      </c>
      <c r="G28" s="6">
        <f>Table5[[#This Row],[Best Individual mean accuracy]]-Table5[[#This Row],[Benchmark mean accuracy]]</f>
        <v>-37.866666666666703</v>
      </c>
      <c r="H28" t="str">
        <f>IF(AND(Table5[[#This Row],[F value]]&lt;4.74,Table5[[#This Row],[Best Individual mean accuracy]]&gt;Table5[[#This Row],[Benchmark mean accuracy]]),"Yes","No")</f>
        <v>No</v>
      </c>
    </row>
    <row r="29" spans="1:20" x14ac:dyDescent="0.55000000000000004">
      <c r="A29">
        <v>10</v>
      </c>
      <c r="B29" s="1" t="s">
        <v>135</v>
      </c>
      <c r="C29">
        <v>0.97368421052631504</v>
      </c>
      <c r="D29">
        <v>96.133333333333297</v>
      </c>
      <c r="E29">
        <v>58.4</v>
      </c>
      <c r="F29">
        <v>8.5656279508970599</v>
      </c>
      <c r="G29" s="6">
        <f>Table5[[#This Row],[Best Individual mean accuracy]]-Table5[[#This Row],[Benchmark mean accuracy]]</f>
        <v>-37.733333333333299</v>
      </c>
      <c r="H29" t="str">
        <f>IF(AND(Table5[[#This Row],[F value]]&lt;4.74,Table5[[#This Row],[Best Individual mean accuracy]]&gt;Table5[[#This Row],[Benchmark mean accuracy]]),"Yes","No")</f>
        <v>No</v>
      </c>
    </row>
    <row r="30" spans="1:20" x14ac:dyDescent="0.55000000000000004">
      <c r="A30">
        <v>574</v>
      </c>
      <c r="B30" s="1" t="s">
        <v>192</v>
      </c>
      <c r="C30">
        <v>0.97368421052631504</v>
      </c>
      <c r="D30">
        <v>96.4</v>
      </c>
      <c r="E30">
        <v>58.933333333333302</v>
      </c>
      <c r="F30">
        <v>3.8294314381270902</v>
      </c>
      <c r="G30" s="6">
        <f>Table5[[#This Row],[Best Individual mean accuracy]]-Table5[[#This Row],[Benchmark mean accuracy]]</f>
        <v>-37.466666666666704</v>
      </c>
      <c r="H30" t="str">
        <f>IF(AND(Table5[[#This Row],[F value]]&lt;4.74,Table5[[#This Row],[Best Individual mean accuracy]]&gt;Table5[[#This Row],[Benchmark mean accuracy]]),"Yes","No")</f>
        <v>No</v>
      </c>
    </row>
    <row r="31" spans="1:20" x14ac:dyDescent="0.55000000000000004">
      <c r="A31">
        <v>300</v>
      </c>
      <c r="B31" s="1" t="s">
        <v>180</v>
      </c>
      <c r="C31">
        <v>0.94736842105263097</v>
      </c>
      <c r="D31">
        <v>95.6</v>
      </c>
      <c r="E31">
        <v>58.133333333333297</v>
      </c>
      <c r="F31">
        <v>10.741357234314901</v>
      </c>
      <c r="G31" s="6">
        <f>Table5[[#This Row],[Best Individual mean accuracy]]-Table5[[#This Row],[Benchmark mean accuracy]]</f>
        <v>-37.466666666666697</v>
      </c>
      <c r="H31" t="str">
        <f>IF(AND(Table5[[#This Row],[F value]]&lt;4.74,Table5[[#This Row],[Best Individual mean accuracy]]&gt;Table5[[#This Row],[Benchmark mean accuracy]]),"Yes","No")</f>
        <v>No</v>
      </c>
    </row>
    <row r="32" spans="1:20" x14ac:dyDescent="0.55000000000000004">
      <c r="A32">
        <v>247</v>
      </c>
      <c r="B32" s="1" t="s">
        <v>153</v>
      </c>
      <c r="C32">
        <v>0.97368421052631504</v>
      </c>
      <c r="D32">
        <v>96</v>
      </c>
      <c r="E32">
        <v>58.933333333333302</v>
      </c>
      <c r="F32">
        <v>2.03752417794971</v>
      </c>
      <c r="G32" s="6">
        <f>Table5[[#This Row],[Best Individual mean accuracy]]-Table5[[#This Row],[Benchmark mean accuracy]]</f>
        <v>-37.066666666666698</v>
      </c>
      <c r="H32" t="str">
        <f>IF(AND(Table5[[#This Row],[F value]]&lt;4.74,Table5[[#This Row],[Best Individual mean accuracy]]&gt;Table5[[#This Row],[Benchmark mean accuracy]]),"Yes","No")</f>
        <v>No</v>
      </c>
    </row>
    <row r="33" spans="1:8" x14ac:dyDescent="0.55000000000000004">
      <c r="A33">
        <v>10</v>
      </c>
      <c r="B33" s="1" t="s">
        <v>131</v>
      </c>
      <c r="C33">
        <v>0.97368421052631504</v>
      </c>
      <c r="D33">
        <v>96.266666666666595</v>
      </c>
      <c r="E33">
        <v>59.3333333333333</v>
      </c>
      <c r="F33">
        <v>11.978417266187</v>
      </c>
      <c r="G33" s="6">
        <f>Table5[[#This Row],[Best Individual mean accuracy]]-Table5[[#This Row],[Benchmark mean accuracy]]</f>
        <v>-36.933333333333294</v>
      </c>
      <c r="H33" t="str">
        <f>IF(AND(Table5[[#This Row],[F value]]&lt;4.74,Table5[[#This Row],[Best Individual mean accuracy]]&gt;Table5[[#This Row],[Benchmark mean accuracy]]),"Yes","No")</f>
        <v>No</v>
      </c>
    </row>
    <row r="34" spans="1:8" x14ac:dyDescent="0.55000000000000004">
      <c r="A34">
        <v>891</v>
      </c>
      <c r="B34" s="1" t="s">
        <v>239</v>
      </c>
      <c r="C34">
        <v>0.92105263157894701</v>
      </c>
      <c r="D34">
        <v>96.4</v>
      </c>
      <c r="E34">
        <v>59.599999999999902</v>
      </c>
      <c r="F34">
        <v>4.5881801125703499</v>
      </c>
      <c r="G34" s="6">
        <f>Table5[[#This Row],[Best Individual mean accuracy]]-Table5[[#This Row],[Benchmark mean accuracy]]</f>
        <v>-36.800000000000104</v>
      </c>
      <c r="H34" t="str">
        <f>IF(AND(Table5[[#This Row],[F value]]&lt;4.74,Table5[[#This Row],[Best Individual mean accuracy]]&gt;Table5[[#This Row],[Benchmark mean accuracy]]),"Yes","No")</f>
        <v>No</v>
      </c>
    </row>
    <row r="35" spans="1:8" x14ac:dyDescent="0.55000000000000004">
      <c r="A35">
        <v>300</v>
      </c>
      <c r="B35" s="1" t="s">
        <v>171</v>
      </c>
      <c r="C35">
        <v>0.94736842105263097</v>
      </c>
      <c r="D35">
        <v>94.8</v>
      </c>
      <c r="E35">
        <v>58.133333333333297</v>
      </c>
      <c r="F35">
        <v>6.7535738597685402</v>
      </c>
      <c r="G35" s="6">
        <f>Table5[[#This Row],[Best Individual mean accuracy]]-Table5[[#This Row],[Benchmark mean accuracy]]</f>
        <v>-36.6666666666667</v>
      </c>
      <c r="H35" t="str">
        <f>IF(AND(Table5[[#This Row],[F value]]&lt;4.74,Table5[[#This Row],[Best Individual mean accuracy]]&gt;Table5[[#This Row],[Benchmark mean accuracy]]),"Yes","No")</f>
        <v>No</v>
      </c>
    </row>
    <row r="36" spans="1:8" x14ac:dyDescent="0.55000000000000004">
      <c r="A36">
        <v>300</v>
      </c>
      <c r="B36" s="1" t="s">
        <v>177</v>
      </c>
      <c r="C36">
        <v>0.94736842105263097</v>
      </c>
      <c r="D36">
        <v>94.6666666666666</v>
      </c>
      <c r="E36">
        <v>58.533333333333303</v>
      </c>
      <c r="F36">
        <v>3.7335175681010599</v>
      </c>
      <c r="G36" s="6">
        <f>Table5[[#This Row],[Best Individual mean accuracy]]-Table5[[#This Row],[Benchmark mean accuracy]]</f>
        <v>-36.133333333333297</v>
      </c>
      <c r="H36" t="str">
        <f>IF(AND(Table5[[#This Row],[F value]]&lt;4.74,Table5[[#This Row],[Best Individual mean accuracy]]&gt;Table5[[#This Row],[Benchmark mean accuracy]]),"Yes","No")</f>
        <v>No</v>
      </c>
    </row>
    <row r="37" spans="1:8" x14ac:dyDescent="0.55000000000000004">
      <c r="A37">
        <v>247</v>
      </c>
      <c r="B37" s="1" t="s">
        <v>145</v>
      </c>
      <c r="C37">
        <v>0.97368421052631504</v>
      </c>
      <c r="D37">
        <v>96.933333333333294</v>
      </c>
      <c r="E37">
        <v>61.466666666666598</v>
      </c>
      <c r="F37">
        <v>3.37839937839937</v>
      </c>
      <c r="G37" s="6">
        <f>Table5[[#This Row],[Best Individual mean accuracy]]-Table5[[#This Row],[Benchmark mean accuracy]]</f>
        <v>-35.466666666666697</v>
      </c>
      <c r="H37" t="str">
        <f>IF(AND(Table5[[#This Row],[F value]]&lt;4.74,Table5[[#This Row],[Best Individual mean accuracy]]&gt;Table5[[#This Row],[Benchmark mean accuracy]]),"Yes","No")</f>
        <v>No</v>
      </c>
    </row>
    <row r="38" spans="1:8" x14ac:dyDescent="0.55000000000000004">
      <c r="A38">
        <v>10</v>
      </c>
      <c r="B38" s="1" t="s">
        <v>139</v>
      </c>
      <c r="C38">
        <v>0.97368421052631504</v>
      </c>
      <c r="D38">
        <v>97.066666666666606</v>
      </c>
      <c r="E38">
        <v>62</v>
      </c>
      <c r="F38">
        <v>3.5771643663738999</v>
      </c>
      <c r="G38" s="6">
        <f>Table5[[#This Row],[Best Individual mean accuracy]]-Table5[[#This Row],[Benchmark mean accuracy]]</f>
        <v>-35.066666666666606</v>
      </c>
      <c r="H38" t="str">
        <f>IF(AND(Table5[[#This Row],[F value]]&lt;4.74,Table5[[#This Row],[Best Individual mean accuracy]]&gt;Table5[[#This Row],[Benchmark mean accuracy]]),"Yes","No")</f>
        <v>No</v>
      </c>
    </row>
    <row r="39" spans="1:8" x14ac:dyDescent="0.55000000000000004">
      <c r="A39">
        <v>247</v>
      </c>
      <c r="B39" s="1" t="s">
        <v>142</v>
      </c>
      <c r="C39">
        <v>0.97368421052631504</v>
      </c>
      <c r="D39">
        <v>95.866666666666603</v>
      </c>
      <c r="E39">
        <v>60.8</v>
      </c>
      <c r="F39">
        <v>6.3328112764291298</v>
      </c>
      <c r="G39" s="6">
        <f>Table5[[#This Row],[Best Individual mean accuracy]]-Table5[[#This Row],[Benchmark mean accuracy]]</f>
        <v>-35.066666666666606</v>
      </c>
      <c r="H39" t="str">
        <f>IF(AND(Table5[[#This Row],[F value]]&lt;4.74,Table5[[#This Row],[Best Individual mean accuracy]]&gt;Table5[[#This Row],[Benchmark mean accuracy]]),"Yes","No")</f>
        <v>No</v>
      </c>
    </row>
    <row r="40" spans="1:8" x14ac:dyDescent="0.55000000000000004">
      <c r="A40">
        <v>247</v>
      </c>
      <c r="B40" s="1" t="s">
        <v>143</v>
      </c>
      <c r="C40">
        <v>0.97368421052631504</v>
      </c>
      <c r="D40">
        <v>95.599999999999895</v>
      </c>
      <c r="E40">
        <v>60.533333333333303</v>
      </c>
      <c r="F40">
        <v>3.9088037899723602</v>
      </c>
      <c r="G40" s="6">
        <f>Table5[[#This Row],[Best Individual mean accuracy]]-Table5[[#This Row],[Benchmark mean accuracy]]</f>
        <v>-35.066666666666592</v>
      </c>
      <c r="H40" t="str">
        <f>IF(AND(Table5[[#This Row],[F value]]&lt;4.74,Table5[[#This Row],[Best Individual mean accuracy]]&gt;Table5[[#This Row],[Benchmark mean accuracy]]),"Yes","No")</f>
        <v>No</v>
      </c>
    </row>
    <row r="41" spans="1:8" x14ac:dyDescent="0.55000000000000004">
      <c r="A41">
        <v>300</v>
      </c>
      <c r="B41" s="1" t="s">
        <v>176</v>
      </c>
      <c r="C41">
        <v>0.94736842105263097</v>
      </c>
      <c r="D41">
        <v>96</v>
      </c>
      <c r="E41">
        <v>61.066666666666599</v>
      </c>
      <c r="F41">
        <v>4.9749403341288696</v>
      </c>
      <c r="G41" s="6">
        <f>Table5[[#This Row],[Best Individual mean accuracy]]-Table5[[#This Row],[Benchmark mean accuracy]]</f>
        <v>-34.933333333333401</v>
      </c>
      <c r="H41" t="str">
        <f>IF(AND(Table5[[#This Row],[F value]]&lt;4.74,Table5[[#This Row],[Best Individual mean accuracy]]&gt;Table5[[#This Row],[Benchmark mean accuracy]]),"Yes","No")</f>
        <v>No</v>
      </c>
    </row>
    <row r="42" spans="1:8" x14ac:dyDescent="0.55000000000000004">
      <c r="A42">
        <v>750</v>
      </c>
      <c r="B42" s="1" t="s">
        <v>238</v>
      </c>
      <c r="C42">
        <v>0.97368421052631504</v>
      </c>
      <c r="D42">
        <v>95.199999999999903</v>
      </c>
      <c r="E42">
        <v>60.266666666666602</v>
      </c>
      <c r="F42">
        <v>2.5151187904967598</v>
      </c>
      <c r="G42" s="6">
        <f>Table5[[#This Row],[Best Individual mean accuracy]]-Table5[[#This Row],[Benchmark mean accuracy]]</f>
        <v>-34.933333333333302</v>
      </c>
      <c r="H42" t="str">
        <f>IF(AND(Table5[[#This Row],[F value]]&lt;4.74,Table5[[#This Row],[Best Individual mean accuracy]]&gt;Table5[[#This Row],[Benchmark mean accuracy]]),"Yes","No")</f>
        <v>No</v>
      </c>
    </row>
    <row r="43" spans="1:8" x14ac:dyDescent="0.55000000000000004">
      <c r="A43">
        <v>10</v>
      </c>
      <c r="B43" s="1" t="s">
        <v>136</v>
      </c>
      <c r="C43">
        <v>0.97368421052631504</v>
      </c>
      <c r="D43">
        <v>96.133333333333297</v>
      </c>
      <c r="E43">
        <v>61.466666666666598</v>
      </c>
      <c r="F43">
        <v>4.9562499999999901</v>
      </c>
      <c r="G43" s="6">
        <f>Table5[[#This Row],[Best Individual mean accuracy]]-Table5[[#This Row],[Benchmark mean accuracy]]</f>
        <v>-34.6666666666667</v>
      </c>
      <c r="H43" t="str">
        <f>IF(AND(Table5[[#This Row],[F value]]&lt;4.74,Table5[[#This Row],[Best Individual mean accuracy]]&gt;Table5[[#This Row],[Benchmark mean accuracy]]),"Yes","No")</f>
        <v>No</v>
      </c>
    </row>
    <row r="44" spans="1:8" x14ac:dyDescent="0.55000000000000004">
      <c r="A44">
        <v>247</v>
      </c>
      <c r="B44" s="1" t="s">
        <v>162</v>
      </c>
      <c r="C44">
        <v>0.97368421052631504</v>
      </c>
      <c r="D44">
        <v>95.199999999999903</v>
      </c>
      <c r="E44">
        <v>60.6666666666666</v>
      </c>
      <c r="F44">
        <v>2.5459585643419902</v>
      </c>
      <c r="G44" s="6">
        <f>Table5[[#This Row],[Best Individual mean accuracy]]-Table5[[#This Row],[Benchmark mean accuracy]]</f>
        <v>-34.533333333333303</v>
      </c>
      <c r="H44" t="str">
        <f>IF(AND(Table5[[#This Row],[F value]]&lt;4.74,Table5[[#This Row],[Best Individual mean accuracy]]&gt;Table5[[#This Row],[Benchmark mean accuracy]]),"Yes","No")</f>
        <v>No</v>
      </c>
    </row>
    <row r="45" spans="1:8" x14ac:dyDescent="0.55000000000000004">
      <c r="A45">
        <v>928</v>
      </c>
      <c r="B45" s="1" t="s">
        <v>240</v>
      </c>
      <c r="C45">
        <v>0.97368421052631504</v>
      </c>
      <c r="D45">
        <v>96.133333333333297</v>
      </c>
      <c r="E45">
        <v>61.6</v>
      </c>
      <c r="F45">
        <v>2.6499853672812401</v>
      </c>
      <c r="G45" s="6">
        <f>Table5[[#This Row],[Best Individual mean accuracy]]-Table5[[#This Row],[Benchmark mean accuracy]]</f>
        <v>-34.533333333333296</v>
      </c>
      <c r="H45" t="str">
        <f>IF(AND(Table5[[#This Row],[F value]]&lt;4.74,Table5[[#This Row],[Best Individual mean accuracy]]&gt;Table5[[#This Row],[Benchmark mean accuracy]]),"Yes","No")</f>
        <v>No</v>
      </c>
    </row>
    <row r="46" spans="1:8" x14ac:dyDescent="0.55000000000000004">
      <c r="A46">
        <v>247</v>
      </c>
      <c r="B46" s="1" t="s">
        <v>149</v>
      </c>
      <c r="C46">
        <v>0.97368421052631504</v>
      </c>
      <c r="D46">
        <v>96.8</v>
      </c>
      <c r="E46">
        <v>62.4</v>
      </c>
      <c r="F46">
        <v>3.7762645914396802</v>
      </c>
      <c r="G46" s="6">
        <f>Table5[[#This Row],[Best Individual mean accuracy]]-Table5[[#This Row],[Benchmark mean accuracy]]</f>
        <v>-34.4</v>
      </c>
      <c r="H46" t="str">
        <f>IF(AND(Table5[[#This Row],[F value]]&lt;4.74,Table5[[#This Row],[Best Individual mean accuracy]]&gt;Table5[[#This Row],[Benchmark mean accuracy]]),"Yes","No")</f>
        <v>No</v>
      </c>
    </row>
    <row r="47" spans="1:8" x14ac:dyDescent="0.55000000000000004">
      <c r="A47">
        <v>247</v>
      </c>
      <c r="B47" s="1" t="s">
        <v>161</v>
      </c>
      <c r="C47">
        <v>0.97368421052631504</v>
      </c>
      <c r="D47">
        <v>96.266666666666595</v>
      </c>
      <c r="E47">
        <v>61.866666666666603</v>
      </c>
      <c r="F47">
        <v>4.2707468879667996</v>
      </c>
      <c r="G47" s="6">
        <f>Table5[[#This Row],[Best Individual mean accuracy]]-Table5[[#This Row],[Benchmark mean accuracy]]</f>
        <v>-34.399999999999991</v>
      </c>
      <c r="H47" t="str">
        <f>IF(AND(Table5[[#This Row],[F value]]&lt;4.74,Table5[[#This Row],[Best Individual mean accuracy]]&gt;Table5[[#This Row],[Benchmark mean accuracy]]),"Yes","No")</f>
        <v>No</v>
      </c>
    </row>
    <row r="48" spans="1:8" x14ac:dyDescent="0.55000000000000004">
      <c r="A48">
        <v>574</v>
      </c>
      <c r="B48" s="1" t="s">
        <v>193</v>
      </c>
      <c r="C48">
        <v>0.97368421052631504</v>
      </c>
      <c r="D48">
        <v>96.4</v>
      </c>
      <c r="E48">
        <v>62.266666666666602</v>
      </c>
      <c r="F48">
        <v>15.672727272727199</v>
      </c>
      <c r="G48" s="6">
        <f>Table5[[#This Row],[Best Individual mean accuracy]]-Table5[[#This Row],[Benchmark mean accuracy]]</f>
        <v>-34.133333333333404</v>
      </c>
      <c r="H48" t="str">
        <f>IF(AND(Table5[[#This Row],[F value]]&lt;4.74,Table5[[#This Row],[Best Individual mean accuracy]]&gt;Table5[[#This Row],[Benchmark mean accuracy]]),"Yes","No")</f>
        <v>No</v>
      </c>
    </row>
    <row r="49" spans="1:8" x14ac:dyDescent="0.55000000000000004">
      <c r="A49">
        <v>300</v>
      </c>
      <c r="B49" s="1" t="s">
        <v>172</v>
      </c>
      <c r="C49">
        <v>0.94736842105263097</v>
      </c>
      <c r="D49">
        <v>95.733333333333306</v>
      </c>
      <c r="E49">
        <v>62</v>
      </c>
      <c r="F49">
        <v>2.4745611425170999</v>
      </c>
      <c r="G49" s="6">
        <f>Table5[[#This Row],[Best Individual mean accuracy]]-Table5[[#This Row],[Benchmark mean accuracy]]</f>
        <v>-33.733333333333306</v>
      </c>
      <c r="H49" t="str">
        <f>IF(AND(Table5[[#This Row],[F value]]&lt;4.74,Table5[[#This Row],[Best Individual mean accuracy]]&gt;Table5[[#This Row],[Benchmark mean accuracy]]),"Yes","No")</f>
        <v>No</v>
      </c>
    </row>
    <row r="50" spans="1:8" x14ac:dyDescent="0.55000000000000004">
      <c r="A50">
        <v>465</v>
      </c>
      <c r="B50" s="1" t="s">
        <v>188</v>
      </c>
      <c r="C50">
        <v>1</v>
      </c>
      <c r="D50">
        <v>95.733333333333306</v>
      </c>
      <c r="E50">
        <v>62.266666666666602</v>
      </c>
      <c r="F50">
        <v>46.649717514124198</v>
      </c>
      <c r="G50" s="6">
        <f>Table5[[#This Row],[Best Individual mean accuracy]]-Table5[[#This Row],[Benchmark mean accuracy]]</f>
        <v>-33.466666666666704</v>
      </c>
      <c r="H50" t="str">
        <f>IF(AND(Table5[[#This Row],[F value]]&lt;4.74,Table5[[#This Row],[Best Individual mean accuracy]]&gt;Table5[[#This Row],[Benchmark mean accuracy]]),"Yes","No")</f>
        <v>No</v>
      </c>
    </row>
    <row r="51" spans="1:8" x14ac:dyDescent="0.55000000000000004">
      <c r="A51">
        <v>300</v>
      </c>
      <c r="B51" s="1" t="s">
        <v>179</v>
      </c>
      <c r="C51">
        <v>0.94736842105263097</v>
      </c>
      <c r="D51">
        <v>94</v>
      </c>
      <c r="E51">
        <v>60.933333333333302</v>
      </c>
      <c r="F51">
        <v>16.654708520179302</v>
      </c>
      <c r="G51" s="6">
        <f>Table5[[#This Row],[Best Individual mean accuracy]]-Table5[[#This Row],[Benchmark mean accuracy]]</f>
        <v>-33.066666666666698</v>
      </c>
      <c r="H51" t="str">
        <f>IF(AND(Table5[[#This Row],[F value]]&lt;4.74,Table5[[#This Row],[Best Individual mean accuracy]]&gt;Table5[[#This Row],[Benchmark mean accuracy]]),"Yes","No")</f>
        <v>No</v>
      </c>
    </row>
    <row r="52" spans="1:8" x14ac:dyDescent="0.55000000000000004">
      <c r="A52">
        <v>10</v>
      </c>
      <c r="B52" s="1" t="s">
        <v>122</v>
      </c>
      <c r="C52">
        <v>0.97368421052631504</v>
      </c>
      <c r="D52">
        <v>95.733333333333306</v>
      </c>
      <c r="E52">
        <v>62.8</v>
      </c>
      <c r="F52">
        <v>4.7133220910623903</v>
      </c>
      <c r="G52" s="6">
        <f>Table5[[#This Row],[Best Individual mean accuracy]]-Table5[[#This Row],[Benchmark mean accuracy]]</f>
        <v>-32.933333333333309</v>
      </c>
      <c r="H52" t="str">
        <f>IF(AND(Table5[[#This Row],[F value]]&lt;4.74,Table5[[#This Row],[Best Individual mean accuracy]]&gt;Table5[[#This Row],[Benchmark mean accuracy]]),"Yes","No")</f>
        <v>No</v>
      </c>
    </row>
    <row r="53" spans="1:8" x14ac:dyDescent="0.55000000000000004">
      <c r="A53">
        <v>175</v>
      </c>
      <c r="B53" s="1" t="s">
        <v>140</v>
      </c>
      <c r="C53">
        <v>0.89473684210526305</v>
      </c>
      <c r="D53">
        <v>96.533333333333303</v>
      </c>
      <c r="E53">
        <v>64.266666666666595</v>
      </c>
      <c r="F53">
        <v>16.140271493212602</v>
      </c>
      <c r="G53" s="6">
        <f>Table5[[#This Row],[Best Individual mean accuracy]]-Table5[[#This Row],[Benchmark mean accuracy]]</f>
        <v>-32.266666666666708</v>
      </c>
      <c r="H53" t="str">
        <f>IF(AND(Table5[[#This Row],[F value]]&lt;4.74,Table5[[#This Row],[Best Individual mean accuracy]]&gt;Table5[[#This Row],[Benchmark mean accuracy]]),"Yes","No")</f>
        <v>No</v>
      </c>
    </row>
    <row r="54" spans="1:8" x14ac:dyDescent="0.55000000000000004">
      <c r="A54">
        <v>663</v>
      </c>
      <c r="B54" s="1" t="s">
        <v>206</v>
      </c>
      <c r="C54">
        <v>0.97368421052631504</v>
      </c>
      <c r="D54">
        <v>96.6666666666666</v>
      </c>
      <c r="E54">
        <v>65.733333333333306</v>
      </c>
      <c r="F54">
        <v>6.67948717948717</v>
      </c>
      <c r="G54" s="6">
        <f>Table5[[#This Row],[Best Individual mean accuracy]]-Table5[[#This Row],[Benchmark mean accuracy]]</f>
        <v>-30.933333333333294</v>
      </c>
      <c r="H54" t="str">
        <f>IF(AND(Table5[[#This Row],[F value]]&lt;4.74,Table5[[#This Row],[Best Individual mean accuracy]]&gt;Table5[[#This Row],[Benchmark mean accuracy]]),"Yes","No")</f>
        <v>No</v>
      </c>
    </row>
    <row r="55" spans="1:8" x14ac:dyDescent="0.55000000000000004">
      <c r="A55">
        <v>10</v>
      </c>
      <c r="B55" s="1" t="s">
        <v>95</v>
      </c>
      <c r="C55">
        <v>0.97368421052631504</v>
      </c>
      <c r="D55">
        <v>96.266666666666595</v>
      </c>
      <c r="E55">
        <v>65.466666666666598</v>
      </c>
      <c r="F55">
        <v>12.0915619389587</v>
      </c>
      <c r="G55" s="6">
        <f>Table5[[#This Row],[Best Individual mean accuracy]]-Table5[[#This Row],[Benchmark mean accuracy]]</f>
        <v>-30.799999999999997</v>
      </c>
      <c r="H55" t="str">
        <f>IF(AND(Table5[[#This Row],[F value]]&lt;4.74,Table5[[#This Row],[Best Individual mean accuracy]]&gt;Table5[[#This Row],[Benchmark mean accuracy]]),"Yes","No")</f>
        <v>No</v>
      </c>
    </row>
    <row r="56" spans="1:8" x14ac:dyDescent="0.55000000000000004">
      <c r="A56">
        <v>10</v>
      </c>
      <c r="B56" s="1" t="s">
        <v>137</v>
      </c>
      <c r="C56">
        <v>0.97368421052631504</v>
      </c>
      <c r="D56">
        <v>95.3333333333333</v>
      </c>
      <c r="E56">
        <v>64.6666666666666</v>
      </c>
      <c r="F56">
        <v>10.5052264808362</v>
      </c>
      <c r="G56" s="6">
        <f>Table5[[#This Row],[Best Individual mean accuracy]]-Table5[[#This Row],[Benchmark mean accuracy]]</f>
        <v>-30.6666666666667</v>
      </c>
      <c r="H56" t="str">
        <f>IF(AND(Table5[[#This Row],[F value]]&lt;4.74,Table5[[#This Row],[Best Individual mean accuracy]]&gt;Table5[[#This Row],[Benchmark mean accuracy]]),"Yes","No")</f>
        <v>No</v>
      </c>
    </row>
    <row r="57" spans="1:8" x14ac:dyDescent="0.55000000000000004">
      <c r="A57">
        <v>10</v>
      </c>
      <c r="B57" s="1" t="s">
        <v>127</v>
      </c>
      <c r="C57">
        <v>0.97368421052631504</v>
      </c>
      <c r="D57">
        <v>96.266666666666595</v>
      </c>
      <c r="E57">
        <v>65.599999999999994</v>
      </c>
      <c r="F57">
        <v>5.5743119266054997</v>
      </c>
      <c r="G57" s="6">
        <f>Table5[[#This Row],[Best Individual mean accuracy]]-Table5[[#This Row],[Benchmark mean accuracy]]</f>
        <v>-30.6666666666666</v>
      </c>
      <c r="H57" t="str">
        <f>IF(AND(Table5[[#This Row],[F value]]&lt;4.74,Table5[[#This Row],[Best Individual mean accuracy]]&gt;Table5[[#This Row],[Benchmark mean accuracy]]),"Yes","No")</f>
        <v>No</v>
      </c>
    </row>
    <row r="58" spans="1:8" x14ac:dyDescent="0.55000000000000004">
      <c r="A58">
        <v>300</v>
      </c>
      <c r="B58" s="1" t="s">
        <v>186</v>
      </c>
      <c r="C58">
        <v>0.94736842105263097</v>
      </c>
      <c r="D58">
        <v>95.466666666666598</v>
      </c>
      <c r="E58">
        <v>64.8</v>
      </c>
      <c r="F58">
        <v>6.05555555555555</v>
      </c>
      <c r="G58" s="6">
        <f>Table5[[#This Row],[Best Individual mean accuracy]]-Table5[[#This Row],[Benchmark mean accuracy]]</f>
        <v>-30.6666666666666</v>
      </c>
      <c r="H58" t="str">
        <f>IF(AND(Table5[[#This Row],[F value]]&lt;4.74,Table5[[#This Row],[Best Individual mean accuracy]]&gt;Table5[[#This Row],[Benchmark mean accuracy]]),"Yes","No")</f>
        <v>No</v>
      </c>
    </row>
    <row r="59" spans="1:8" x14ac:dyDescent="0.55000000000000004">
      <c r="A59">
        <v>300</v>
      </c>
      <c r="B59" s="1" t="s">
        <v>170</v>
      </c>
      <c r="C59">
        <v>0.94736842105263097</v>
      </c>
      <c r="D59">
        <v>95.466666666666598</v>
      </c>
      <c r="E59">
        <v>64.933333333333294</v>
      </c>
      <c r="F59">
        <v>7.31418522860492</v>
      </c>
      <c r="G59" s="6">
        <f>Table5[[#This Row],[Best Individual mean accuracy]]-Table5[[#This Row],[Benchmark mean accuracy]]</f>
        <v>-30.533333333333303</v>
      </c>
      <c r="H59" t="str">
        <f>IF(AND(Table5[[#This Row],[F value]]&lt;4.74,Table5[[#This Row],[Best Individual mean accuracy]]&gt;Table5[[#This Row],[Benchmark mean accuracy]]),"Yes","No")</f>
        <v>No</v>
      </c>
    </row>
    <row r="60" spans="1:8" x14ac:dyDescent="0.55000000000000004">
      <c r="A60">
        <v>663</v>
      </c>
      <c r="B60" s="1" t="s">
        <v>235</v>
      </c>
      <c r="C60">
        <v>0.97368421052631504</v>
      </c>
      <c r="D60">
        <v>94.533333333333303</v>
      </c>
      <c r="E60">
        <v>64.266666666666595</v>
      </c>
      <c r="F60">
        <v>1.8697256167857901</v>
      </c>
      <c r="G60" s="6">
        <f>Table5[[#This Row],[Best Individual mean accuracy]]-Table5[[#This Row],[Benchmark mean accuracy]]</f>
        <v>-30.266666666666708</v>
      </c>
      <c r="H60" t="str">
        <f>IF(AND(Table5[[#This Row],[F value]]&lt;4.74,Table5[[#This Row],[Best Individual mean accuracy]]&gt;Table5[[#This Row],[Benchmark mean accuracy]]),"Yes","No")</f>
        <v>No</v>
      </c>
    </row>
    <row r="61" spans="1:8" x14ac:dyDescent="0.55000000000000004">
      <c r="A61">
        <v>663</v>
      </c>
      <c r="B61" s="1" t="s">
        <v>222</v>
      </c>
      <c r="C61">
        <v>0.97368421052631504</v>
      </c>
      <c r="D61">
        <v>96.6666666666666</v>
      </c>
      <c r="E61">
        <v>66.933333333333294</v>
      </c>
      <c r="F61">
        <v>2.8540659340659298</v>
      </c>
      <c r="G61" s="6">
        <f>Table5[[#This Row],[Best Individual mean accuracy]]-Table5[[#This Row],[Benchmark mean accuracy]]</f>
        <v>-29.733333333333306</v>
      </c>
      <c r="H61" t="str">
        <f>IF(AND(Table5[[#This Row],[F value]]&lt;4.74,Table5[[#This Row],[Best Individual mean accuracy]]&gt;Table5[[#This Row],[Benchmark mean accuracy]]),"Yes","No")</f>
        <v>No</v>
      </c>
    </row>
    <row r="62" spans="1:8" x14ac:dyDescent="0.55000000000000004">
      <c r="A62">
        <v>574</v>
      </c>
      <c r="B62" s="1" t="s">
        <v>191</v>
      </c>
      <c r="C62">
        <v>0.97368421052631504</v>
      </c>
      <c r="D62">
        <v>96</v>
      </c>
      <c r="E62">
        <v>66.399999999999906</v>
      </c>
      <c r="F62">
        <v>1.9160705770147799</v>
      </c>
      <c r="G62" s="6">
        <f>Table5[[#This Row],[Best Individual mean accuracy]]-Table5[[#This Row],[Benchmark mean accuracy]]</f>
        <v>-29.600000000000094</v>
      </c>
      <c r="H62" t="str">
        <f>IF(AND(Table5[[#This Row],[F value]]&lt;4.74,Table5[[#This Row],[Best Individual mean accuracy]]&gt;Table5[[#This Row],[Benchmark mean accuracy]]),"Yes","No")</f>
        <v>No</v>
      </c>
    </row>
    <row r="63" spans="1:8" x14ac:dyDescent="0.55000000000000004">
      <c r="A63">
        <v>663</v>
      </c>
      <c r="B63" s="1" t="s">
        <v>232</v>
      </c>
      <c r="C63">
        <v>0.97368421052631504</v>
      </c>
      <c r="D63">
        <v>95.466666666666598</v>
      </c>
      <c r="E63">
        <v>65.866666666666603</v>
      </c>
      <c r="F63">
        <v>3.6012526096033399</v>
      </c>
      <c r="G63" s="6">
        <f>Table5[[#This Row],[Best Individual mean accuracy]]-Table5[[#This Row],[Benchmark mean accuracy]]</f>
        <v>-29.599999999999994</v>
      </c>
      <c r="H63" t="str">
        <f>IF(AND(Table5[[#This Row],[F value]]&lt;4.74,Table5[[#This Row],[Best Individual mean accuracy]]&gt;Table5[[#This Row],[Benchmark mean accuracy]]),"Yes","No")</f>
        <v>No</v>
      </c>
    </row>
    <row r="64" spans="1:8" x14ac:dyDescent="0.55000000000000004">
      <c r="A64">
        <v>663</v>
      </c>
      <c r="B64" s="1" t="s">
        <v>236</v>
      </c>
      <c r="C64">
        <v>0.97368421052631504</v>
      </c>
      <c r="D64">
        <v>94.8</v>
      </c>
      <c r="E64">
        <v>65.466666666666598</v>
      </c>
      <c r="F64">
        <v>4.3113708820403804</v>
      </c>
      <c r="G64" s="6">
        <f>Table5[[#This Row],[Best Individual mean accuracy]]-Table5[[#This Row],[Benchmark mean accuracy]]</f>
        <v>-29.3333333333334</v>
      </c>
      <c r="H64" t="str">
        <f>IF(AND(Table5[[#This Row],[F value]]&lt;4.74,Table5[[#This Row],[Best Individual mean accuracy]]&gt;Table5[[#This Row],[Benchmark mean accuracy]]),"Yes","No")</f>
        <v>No</v>
      </c>
    </row>
    <row r="65" spans="1:8" x14ac:dyDescent="0.55000000000000004">
      <c r="A65">
        <v>663</v>
      </c>
      <c r="B65" s="1" t="s">
        <v>233</v>
      </c>
      <c r="C65">
        <v>0.97368421052631504</v>
      </c>
      <c r="D65">
        <v>94.6666666666666</v>
      </c>
      <c r="E65">
        <v>65.3333333333333</v>
      </c>
      <c r="F65">
        <v>8.9775641025641004</v>
      </c>
      <c r="G65" s="6">
        <f>Table5[[#This Row],[Best Individual mean accuracy]]-Table5[[#This Row],[Benchmark mean accuracy]]</f>
        <v>-29.3333333333333</v>
      </c>
      <c r="H65" t="str">
        <f>IF(AND(Table5[[#This Row],[F value]]&lt;4.74,Table5[[#This Row],[Best Individual mean accuracy]]&gt;Table5[[#This Row],[Benchmark mean accuracy]]),"Yes","No")</f>
        <v>No</v>
      </c>
    </row>
    <row r="66" spans="1:8" x14ac:dyDescent="0.55000000000000004">
      <c r="A66">
        <v>300</v>
      </c>
      <c r="B66" s="1" t="s">
        <v>185</v>
      </c>
      <c r="C66">
        <v>0.94736842105263097</v>
      </c>
      <c r="D66">
        <v>95.466666666666598</v>
      </c>
      <c r="E66">
        <v>66.266666666666595</v>
      </c>
      <c r="F66">
        <v>1.83121105391492</v>
      </c>
      <c r="G66" s="6">
        <f>Table5[[#This Row],[Best Individual mean accuracy]]-Table5[[#This Row],[Benchmark mean accuracy]]</f>
        <v>-29.200000000000003</v>
      </c>
      <c r="H66" t="str">
        <f>IF(AND(Table5[[#This Row],[F value]]&lt;4.74,Table5[[#This Row],[Best Individual mean accuracy]]&gt;Table5[[#This Row],[Benchmark mean accuracy]]),"Yes","No")</f>
        <v>No</v>
      </c>
    </row>
    <row r="67" spans="1:8" x14ac:dyDescent="0.55000000000000004">
      <c r="A67">
        <v>663</v>
      </c>
      <c r="B67" s="1" t="s">
        <v>216</v>
      </c>
      <c r="C67">
        <v>0.97368421052631504</v>
      </c>
      <c r="D67">
        <v>96.133333333333297</v>
      </c>
      <c r="E67">
        <v>67.066666666666606</v>
      </c>
      <c r="F67">
        <v>8.3333333333333304</v>
      </c>
      <c r="G67" s="6">
        <f>Table5[[#This Row],[Best Individual mean accuracy]]-Table5[[#This Row],[Benchmark mean accuracy]]</f>
        <v>-29.066666666666691</v>
      </c>
      <c r="H67" t="str">
        <f>IF(AND(Table5[[#This Row],[F value]]&lt;4.74,Table5[[#This Row],[Best Individual mean accuracy]]&gt;Table5[[#This Row],[Benchmark mean accuracy]]),"Yes","No")</f>
        <v>No</v>
      </c>
    </row>
    <row r="68" spans="1:8" x14ac:dyDescent="0.55000000000000004">
      <c r="A68">
        <v>663</v>
      </c>
      <c r="B68" s="1" t="s">
        <v>226</v>
      </c>
      <c r="C68">
        <v>0.97368421052631504</v>
      </c>
      <c r="D68">
        <v>95.733333333333306</v>
      </c>
      <c r="E68">
        <v>66.933333333333294</v>
      </c>
      <c r="F68">
        <v>17.094594594594501</v>
      </c>
      <c r="G68" s="6">
        <f>Table5[[#This Row],[Best Individual mean accuracy]]-Table5[[#This Row],[Benchmark mean accuracy]]</f>
        <v>-28.800000000000011</v>
      </c>
      <c r="H68" t="str">
        <f>IF(AND(Table5[[#This Row],[F value]]&lt;4.74,Table5[[#This Row],[Best Individual mean accuracy]]&gt;Table5[[#This Row],[Benchmark mean accuracy]]),"Yes","No")</f>
        <v>No</v>
      </c>
    </row>
    <row r="69" spans="1:8" x14ac:dyDescent="0.55000000000000004">
      <c r="A69">
        <v>247</v>
      </c>
      <c r="B69" s="1" t="s">
        <v>159</v>
      </c>
      <c r="C69">
        <v>0.97368421052631504</v>
      </c>
      <c r="D69">
        <v>96</v>
      </c>
      <c r="E69">
        <v>67.3333333333333</v>
      </c>
      <c r="F69">
        <v>6.1063829787234001</v>
      </c>
      <c r="G69" s="6">
        <f>Table5[[#This Row],[Best Individual mean accuracy]]-Table5[[#This Row],[Benchmark mean accuracy]]</f>
        <v>-28.6666666666667</v>
      </c>
      <c r="H69" t="str">
        <f>IF(AND(Table5[[#This Row],[F value]]&lt;4.74,Table5[[#This Row],[Best Individual mean accuracy]]&gt;Table5[[#This Row],[Benchmark mean accuracy]]),"Yes","No")</f>
        <v>No</v>
      </c>
    </row>
    <row r="70" spans="1:8" x14ac:dyDescent="0.55000000000000004">
      <c r="A70">
        <v>247</v>
      </c>
      <c r="B70" s="1" t="s">
        <v>148</v>
      </c>
      <c r="C70">
        <v>0.97368421052631504</v>
      </c>
      <c r="D70">
        <v>96.4</v>
      </c>
      <c r="E70">
        <v>68</v>
      </c>
      <c r="F70">
        <v>2.8553253362413602</v>
      </c>
      <c r="G70" s="6">
        <f>Table5[[#This Row],[Best Individual mean accuracy]]-Table5[[#This Row],[Benchmark mean accuracy]]</f>
        <v>-28.400000000000006</v>
      </c>
      <c r="H70" t="str">
        <f>IF(AND(Table5[[#This Row],[F value]]&lt;4.74,Table5[[#This Row],[Best Individual mean accuracy]]&gt;Table5[[#This Row],[Benchmark mean accuracy]]),"Yes","No")</f>
        <v>No</v>
      </c>
    </row>
    <row r="71" spans="1:8" x14ac:dyDescent="0.55000000000000004">
      <c r="A71">
        <v>10</v>
      </c>
      <c r="B71" s="1" t="s">
        <v>103</v>
      </c>
      <c r="C71">
        <v>0.97368421052631504</v>
      </c>
      <c r="D71">
        <v>96.6666666666666</v>
      </c>
      <c r="E71">
        <v>68.533333333333303</v>
      </c>
      <c r="F71">
        <v>8.4586709886547702</v>
      </c>
      <c r="G71" s="6">
        <f>Table5[[#This Row],[Best Individual mean accuracy]]-Table5[[#This Row],[Benchmark mean accuracy]]</f>
        <v>-28.133333333333297</v>
      </c>
      <c r="H71" t="str">
        <f>IF(AND(Table5[[#This Row],[F value]]&lt;4.74,Table5[[#This Row],[Best Individual mean accuracy]]&gt;Table5[[#This Row],[Benchmark mean accuracy]]),"Yes","No")</f>
        <v>No</v>
      </c>
    </row>
    <row r="72" spans="1:8" x14ac:dyDescent="0.55000000000000004">
      <c r="A72">
        <v>574</v>
      </c>
      <c r="B72" s="1" t="s">
        <v>195</v>
      </c>
      <c r="C72">
        <v>0.97368421052631504</v>
      </c>
      <c r="D72">
        <v>96.4</v>
      </c>
      <c r="E72">
        <v>68.399999999999906</v>
      </c>
      <c r="F72">
        <v>2.5760489510489499</v>
      </c>
      <c r="G72" s="6">
        <f>Table5[[#This Row],[Best Individual mean accuracy]]-Table5[[#This Row],[Benchmark mean accuracy]]</f>
        <v>-28.000000000000099</v>
      </c>
      <c r="H72" t="str">
        <f>IF(AND(Table5[[#This Row],[F value]]&lt;4.74,Table5[[#This Row],[Best Individual mean accuracy]]&gt;Table5[[#This Row],[Benchmark mean accuracy]]),"Yes","No")</f>
        <v>No</v>
      </c>
    </row>
    <row r="73" spans="1:8" x14ac:dyDescent="0.55000000000000004">
      <c r="A73">
        <v>10</v>
      </c>
      <c r="B73" s="1" t="s">
        <v>130</v>
      </c>
      <c r="C73">
        <v>0.97368421052631504</v>
      </c>
      <c r="D73">
        <v>96.533333333333303</v>
      </c>
      <c r="E73">
        <v>68.6666666666666</v>
      </c>
      <c r="F73">
        <v>5.9883843717001097</v>
      </c>
      <c r="G73" s="6">
        <f>Table5[[#This Row],[Best Individual mean accuracy]]-Table5[[#This Row],[Benchmark mean accuracy]]</f>
        <v>-27.866666666666703</v>
      </c>
      <c r="H73" t="str">
        <f>IF(AND(Table5[[#This Row],[F value]]&lt;4.74,Table5[[#This Row],[Best Individual mean accuracy]]&gt;Table5[[#This Row],[Benchmark mean accuracy]]),"Yes","No")</f>
        <v>No</v>
      </c>
    </row>
    <row r="74" spans="1:8" x14ac:dyDescent="0.55000000000000004">
      <c r="A74">
        <v>247</v>
      </c>
      <c r="B74" s="1" t="s">
        <v>146</v>
      </c>
      <c r="C74">
        <v>0.97368421052631504</v>
      </c>
      <c r="D74">
        <v>96.266666666666694</v>
      </c>
      <c r="E74">
        <v>69.466666666666598</v>
      </c>
      <c r="F74">
        <v>4.20301886792452</v>
      </c>
      <c r="G74" s="6">
        <f>Table5[[#This Row],[Best Individual mean accuracy]]-Table5[[#This Row],[Benchmark mean accuracy]]</f>
        <v>-26.800000000000097</v>
      </c>
      <c r="H74" t="str">
        <f>IF(AND(Table5[[#This Row],[F value]]&lt;4.74,Table5[[#This Row],[Best Individual mean accuracy]]&gt;Table5[[#This Row],[Benchmark mean accuracy]]),"Yes","No")</f>
        <v>No</v>
      </c>
    </row>
    <row r="75" spans="1:8" x14ac:dyDescent="0.55000000000000004">
      <c r="A75">
        <v>10</v>
      </c>
      <c r="B75" s="1" t="s">
        <v>132</v>
      </c>
      <c r="C75">
        <v>0.97368421052631504</v>
      </c>
      <c r="D75">
        <v>96.533333333333303</v>
      </c>
      <c r="E75">
        <v>69.866666666666603</v>
      </c>
      <c r="F75">
        <v>4.0671532846715301</v>
      </c>
      <c r="G75" s="6">
        <f>Table5[[#This Row],[Best Individual mean accuracy]]-Table5[[#This Row],[Benchmark mean accuracy]]</f>
        <v>-26.6666666666667</v>
      </c>
      <c r="H75" t="str">
        <f>IF(AND(Table5[[#This Row],[F value]]&lt;4.74,Table5[[#This Row],[Best Individual mean accuracy]]&gt;Table5[[#This Row],[Benchmark mean accuracy]]),"Yes","No")</f>
        <v>No</v>
      </c>
    </row>
    <row r="76" spans="1:8" x14ac:dyDescent="0.55000000000000004">
      <c r="A76">
        <v>663</v>
      </c>
      <c r="B76" s="1" t="s">
        <v>201</v>
      </c>
      <c r="C76">
        <v>0.97368421052631504</v>
      </c>
      <c r="D76">
        <v>96.133333333333297</v>
      </c>
      <c r="E76">
        <v>69.866666666666603</v>
      </c>
      <c r="F76">
        <v>3.6290643662906401</v>
      </c>
      <c r="G76" s="6">
        <f>Table5[[#This Row],[Best Individual mean accuracy]]-Table5[[#This Row],[Benchmark mean accuracy]]</f>
        <v>-26.266666666666694</v>
      </c>
      <c r="H76" t="str">
        <f>IF(AND(Table5[[#This Row],[F value]]&lt;4.74,Table5[[#This Row],[Best Individual mean accuracy]]&gt;Table5[[#This Row],[Benchmark mean accuracy]]),"Yes","No")</f>
        <v>No</v>
      </c>
    </row>
    <row r="77" spans="1:8" x14ac:dyDescent="0.55000000000000004">
      <c r="A77">
        <v>10</v>
      </c>
      <c r="B77" s="1" t="s">
        <v>83</v>
      </c>
      <c r="C77">
        <v>0.97368421052631504</v>
      </c>
      <c r="D77">
        <v>96</v>
      </c>
      <c r="E77">
        <v>69.866666666666603</v>
      </c>
      <c r="F77">
        <v>1.6480134303301599</v>
      </c>
      <c r="G77" s="6">
        <f>Table5[[#This Row],[Best Individual mean accuracy]]-Table5[[#This Row],[Benchmark mean accuracy]]</f>
        <v>-26.133333333333397</v>
      </c>
      <c r="H77" t="str">
        <f>IF(AND(Table5[[#This Row],[F value]]&lt;4.74,Table5[[#This Row],[Best Individual mean accuracy]]&gt;Table5[[#This Row],[Benchmark mean accuracy]]),"Yes","No")</f>
        <v>No</v>
      </c>
    </row>
    <row r="78" spans="1:8" x14ac:dyDescent="0.55000000000000004">
      <c r="A78">
        <v>10</v>
      </c>
      <c r="B78" s="1" t="s">
        <v>129</v>
      </c>
      <c r="C78">
        <v>0.97368421052631504</v>
      </c>
      <c r="D78">
        <v>96.266666666666595</v>
      </c>
      <c r="E78">
        <v>70.133333333333297</v>
      </c>
      <c r="F78">
        <v>3.6657997399219702</v>
      </c>
      <c r="G78" s="6">
        <f>Table5[[#This Row],[Best Individual mean accuracy]]-Table5[[#This Row],[Benchmark mean accuracy]]</f>
        <v>-26.133333333333297</v>
      </c>
      <c r="H78" t="str">
        <f>IF(AND(Table5[[#This Row],[F value]]&lt;4.74,Table5[[#This Row],[Best Individual mean accuracy]]&gt;Table5[[#This Row],[Benchmark mean accuracy]]),"Yes","No")</f>
        <v>No</v>
      </c>
    </row>
    <row r="79" spans="1:8" x14ac:dyDescent="0.55000000000000004">
      <c r="A79">
        <v>663</v>
      </c>
      <c r="B79" s="1" t="s">
        <v>207</v>
      </c>
      <c r="C79">
        <v>0.97368421052631504</v>
      </c>
      <c r="D79">
        <v>94.8</v>
      </c>
      <c r="E79">
        <v>68.933333333333294</v>
      </c>
      <c r="F79">
        <v>2.25366695427092</v>
      </c>
      <c r="G79" s="6">
        <f>Table5[[#This Row],[Best Individual mean accuracy]]-Table5[[#This Row],[Benchmark mean accuracy]]</f>
        <v>-25.866666666666703</v>
      </c>
      <c r="H79" t="str">
        <f>IF(AND(Table5[[#This Row],[F value]]&lt;4.74,Table5[[#This Row],[Best Individual mean accuracy]]&gt;Table5[[#This Row],[Benchmark mean accuracy]]),"Yes","No")</f>
        <v>No</v>
      </c>
    </row>
    <row r="80" spans="1:8" x14ac:dyDescent="0.55000000000000004">
      <c r="A80">
        <v>663</v>
      </c>
      <c r="B80" s="1" t="s">
        <v>225</v>
      </c>
      <c r="C80">
        <v>0.97368421052631504</v>
      </c>
      <c r="D80">
        <v>95.466666666666598</v>
      </c>
      <c r="E80">
        <v>70</v>
      </c>
      <c r="F80">
        <v>2.0474069360483602</v>
      </c>
      <c r="G80" s="6">
        <f>Table5[[#This Row],[Best Individual mean accuracy]]-Table5[[#This Row],[Benchmark mean accuracy]]</f>
        <v>-25.466666666666598</v>
      </c>
      <c r="H80" t="str">
        <f>IF(AND(Table5[[#This Row],[F value]]&lt;4.74,Table5[[#This Row],[Best Individual mean accuracy]]&gt;Table5[[#This Row],[Benchmark mean accuracy]]),"Yes","No")</f>
        <v>No</v>
      </c>
    </row>
    <row r="81" spans="1:8" x14ac:dyDescent="0.55000000000000004">
      <c r="A81">
        <v>10</v>
      </c>
      <c r="B81" s="1" t="s">
        <v>125</v>
      </c>
      <c r="C81">
        <v>0.97368421052631504</v>
      </c>
      <c r="D81">
        <v>95.733333333333306</v>
      </c>
      <c r="E81">
        <v>70.533333333333303</v>
      </c>
      <c r="F81">
        <v>2.9478584729981301</v>
      </c>
      <c r="G81" s="6">
        <f>Table5[[#This Row],[Best Individual mean accuracy]]-Table5[[#This Row],[Benchmark mean accuracy]]</f>
        <v>-25.200000000000003</v>
      </c>
      <c r="H81" t="str">
        <f>IF(AND(Table5[[#This Row],[F value]]&lt;4.74,Table5[[#This Row],[Best Individual mean accuracy]]&gt;Table5[[#This Row],[Benchmark mean accuracy]]),"Yes","No")</f>
        <v>No</v>
      </c>
    </row>
    <row r="82" spans="1:8" x14ac:dyDescent="0.55000000000000004">
      <c r="A82">
        <v>663</v>
      </c>
      <c r="B82" s="1" t="s">
        <v>199</v>
      </c>
      <c r="C82">
        <v>0.97368421052631504</v>
      </c>
      <c r="D82">
        <v>96</v>
      </c>
      <c r="E82">
        <v>70.8</v>
      </c>
      <c r="F82">
        <v>3.79057239057239</v>
      </c>
      <c r="G82" s="6">
        <f>Table5[[#This Row],[Best Individual mean accuracy]]-Table5[[#This Row],[Benchmark mean accuracy]]</f>
        <v>-25.200000000000003</v>
      </c>
      <c r="H82" t="str">
        <f>IF(AND(Table5[[#This Row],[F value]]&lt;4.74,Table5[[#This Row],[Best Individual mean accuracy]]&gt;Table5[[#This Row],[Benchmark mean accuracy]]),"Yes","No")</f>
        <v>No</v>
      </c>
    </row>
    <row r="83" spans="1:8" x14ac:dyDescent="0.55000000000000004">
      <c r="A83">
        <v>10</v>
      </c>
      <c r="B83" s="1" t="s">
        <v>81</v>
      </c>
      <c r="C83">
        <v>0.97368421052631504</v>
      </c>
      <c r="D83">
        <v>95.599999999999895</v>
      </c>
      <c r="E83">
        <v>70.533333333333303</v>
      </c>
      <c r="F83">
        <v>3.6097560975609699</v>
      </c>
      <c r="G83" s="6">
        <f>Table5[[#This Row],[Best Individual mean accuracy]]-Table5[[#This Row],[Benchmark mean accuracy]]</f>
        <v>-25.066666666666592</v>
      </c>
      <c r="H83" t="str">
        <f>IF(AND(Table5[[#This Row],[F value]]&lt;4.74,Table5[[#This Row],[Best Individual mean accuracy]]&gt;Table5[[#This Row],[Benchmark mean accuracy]]),"Yes","No")</f>
        <v>No</v>
      </c>
    </row>
    <row r="84" spans="1:8" x14ac:dyDescent="0.55000000000000004">
      <c r="A84">
        <v>663</v>
      </c>
      <c r="B84" s="1" t="s">
        <v>205</v>
      </c>
      <c r="C84">
        <v>0.97368421052631504</v>
      </c>
      <c r="D84">
        <v>95.199999999999903</v>
      </c>
      <c r="E84">
        <v>71.466666666666598</v>
      </c>
      <c r="F84">
        <v>2.0901785714285701</v>
      </c>
      <c r="G84" s="6">
        <f>Table5[[#This Row],[Best Individual mean accuracy]]-Table5[[#This Row],[Benchmark mean accuracy]]</f>
        <v>-23.733333333333306</v>
      </c>
      <c r="H84" t="str">
        <f>IF(AND(Table5[[#This Row],[F value]]&lt;4.74,Table5[[#This Row],[Best Individual mean accuracy]]&gt;Table5[[#This Row],[Benchmark mean accuracy]]),"Yes","No")</f>
        <v>No</v>
      </c>
    </row>
    <row r="85" spans="1:8" x14ac:dyDescent="0.55000000000000004">
      <c r="A85">
        <v>663</v>
      </c>
      <c r="B85" s="1" t="s">
        <v>224</v>
      </c>
      <c r="C85">
        <v>0.97368421052631504</v>
      </c>
      <c r="D85">
        <v>95.733333333333306</v>
      </c>
      <c r="E85">
        <v>72.133333333333297</v>
      </c>
      <c r="F85">
        <v>4.6417556346381899</v>
      </c>
      <c r="G85" s="6">
        <f>Table5[[#This Row],[Best Individual mean accuracy]]-Table5[[#This Row],[Benchmark mean accuracy]]</f>
        <v>-23.600000000000009</v>
      </c>
      <c r="H85" t="str">
        <f>IF(AND(Table5[[#This Row],[F value]]&lt;4.74,Table5[[#This Row],[Best Individual mean accuracy]]&gt;Table5[[#This Row],[Benchmark mean accuracy]]),"Yes","No")</f>
        <v>No</v>
      </c>
    </row>
    <row r="86" spans="1:8" x14ac:dyDescent="0.55000000000000004">
      <c r="A86">
        <v>10</v>
      </c>
      <c r="B86" s="1" t="s">
        <v>134</v>
      </c>
      <c r="C86">
        <v>0.97368421052631504</v>
      </c>
      <c r="D86">
        <v>95.466666666666598</v>
      </c>
      <c r="E86">
        <v>72.266666666666595</v>
      </c>
      <c r="F86">
        <v>4.3710843373493899</v>
      </c>
      <c r="G86" s="6">
        <f>Table5[[#This Row],[Best Individual mean accuracy]]-Table5[[#This Row],[Benchmark mean accuracy]]</f>
        <v>-23.200000000000003</v>
      </c>
      <c r="H86" t="str">
        <f>IF(AND(Table5[[#This Row],[F value]]&lt;4.74,Table5[[#This Row],[Best Individual mean accuracy]]&gt;Table5[[#This Row],[Benchmark mean accuracy]]),"Yes","No")</f>
        <v>No</v>
      </c>
    </row>
    <row r="87" spans="1:8" x14ac:dyDescent="0.55000000000000004">
      <c r="A87">
        <v>10</v>
      </c>
      <c r="B87" s="1" t="s">
        <v>85</v>
      </c>
      <c r="C87">
        <v>0.97368421052631504</v>
      </c>
      <c r="D87">
        <v>96</v>
      </c>
      <c r="E87">
        <v>73.3333333333333</v>
      </c>
      <c r="F87">
        <v>1.82598607888631</v>
      </c>
      <c r="G87" s="6">
        <f>Table5[[#This Row],[Best Individual mean accuracy]]-Table5[[#This Row],[Benchmark mean accuracy]]</f>
        <v>-22.6666666666667</v>
      </c>
      <c r="H87" t="str">
        <f>IF(AND(Table5[[#This Row],[F value]]&lt;4.74,Table5[[#This Row],[Best Individual mean accuracy]]&gt;Table5[[#This Row],[Benchmark mean accuracy]]),"Yes","No")</f>
        <v>No</v>
      </c>
    </row>
    <row r="88" spans="1:8" x14ac:dyDescent="0.55000000000000004">
      <c r="A88">
        <v>10</v>
      </c>
      <c r="B88" s="1" t="s">
        <v>97</v>
      </c>
      <c r="C88">
        <v>0.97368421052631504</v>
      </c>
      <c r="D88">
        <v>96.533333333333303</v>
      </c>
      <c r="E88">
        <v>74</v>
      </c>
      <c r="F88">
        <v>3.8220742150332998</v>
      </c>
      <c r="G88" s="6">
        <f>Table5[[#This Row],[Best Individual mean accuracy]]-Table5[[#This Row],[Benchmark mean accuracy]]</f>
        <v>-22.533333333333303</v>
      </c>
      <c r="H88" t="str">
        <f>IF(AND(Table5[[#This Row],[F value]]&lt;4.74,Table5[[#This Row],[Best Individual mean accuracy]]&gt;Table5[[#This Row],[Benchmark mean accuracy]]),"Yes","No")</f>
        <v>No</v>
      </c>
    </row>
    <row r="89" spans="1:8" x14ac:dyDescent="0.55000000000000004">
      <c r="A89">
        <v>300</v>
      </c>
      <c r="B89" s="1" t="s">
        <v>169</v>
      </c>
      <c r="C89">
        <v>0.94736842105263097</v>
      </c>
      <c r="D89">
        <v>96.266666666666595</v>
      </c>
      <c r="E89">
        <v>73.866666666666603</v>
      </c>
      <c r="F89">
        <v>1.56681443951868</v>
      </c>
      <c r="G89" s="6">
        <f>Table5[[#This Row],[Best Individual mean accuracy]]-Table5[[#This Row],[Benchmark mean accuracy]]</f>
        <v>-22.399999999999991</v>
      </c>
      <c r="H89" t="str">
        <f>IF(AND(Table5[[#This Row],[F value]]&lt;4.74,Table5[[#This Row],[Best Individual mean accuracy]]&gt;Table5[[#This Row],[Benchmark mean accuracy]]),"Yes","No")</f>
        <v>No</v>
      </c>
    </row>
    <row r="90" spans="1:8" x14ac:dyDescent="0.55000000000000004">
      <c r="A90">
        <v>10</v>
      </c>
      <c r="B90" s="1" t="s">
        <v>138</v>
      </c>
      <c r="C90">
        <v>0.97368421052631504</v>
      </c>
      <c r="D90">
        <v>96.399999999999906</v>
      </c>
      <c r="E90">
        <v>74</v>
      </c>
      <c r="F90">
        <v>4.3768115942029002</v>
      </c>
      <c r="G90" s="6">
        <f>Table5[[#This Row],[Best Individual mean accuracy]]-Table5[[#This Row],[Benchmark mean accuracy]]</f>
        <v>-22.399999999999906</v>
      </c>
      <c r="H90" t="str">
        <f>IF(AND(Table5[[#This Row],[F value]]&lt;4.74,Table5[[#This Row],[Best Individual mean accuracy]]&gt;Table5[[#This Row],[Benchmark mean accuracy]]),"Yes","No")</f>
        <v>No</v>
      </c>
    </row>
    <row r="91" spans="1:8" x14ac:dyDescent="0.55000000000000004">
      <c r="A91">
        <v>663</v>
      </c>
      <c r="B91" s="1" t="s">
        <v>213</v>
      </c>
      <c r="C91">
        <v>0.97368421052631504</v>
      </c>
      <c r="D91">
        <v>95.066666666666606</v>
      </c>
      <c r="E91">
        <v>72.8</v>
      </c>
      <c r="F91">
        <v>11.0820189274448</v>
      </c>
      <c r="G91" s="6">
        <f>Table5[[#This Row],[Best Individual mean accuracy]]-Table5[[#This Row],[Benchmark mean accuracy]]</f>
        <v>-22.266666666666609</v>
      </c>
      <c r="H91" t="str">
        <f>IF(AND(Table5[[#This Row],[F value]]&lt;4.74,Table5[[#This Row],[Best Individual mean accuracy]]&gt;Table5[[#This Row],[Benchmark mean accuracy]]),"Yes","No")</f>
        <v>No</v>
      </c>
    </row>
    <row r="92" spans="1:8" x14ac:dyDescent="0.55000000000000004">
      <c r="A92">
        <v>247</v>
      </c>
      <c r="B92" s="1" t="s">
        <v>165</v>
      </c>
      <c r="C92">
        <v>0.97368421052631504</v>
      </c>
      <c r="D92">
        <v>95.733333333333306</v>
      </c>
      <c r="E92">
        <v>73.733333333333306</v>
      </c>
      <c r="F92">
        <v>1.86032138442521</v>
      </c>
      <c r="G92" s="6">
        <f>Table5[[#This Row],[Best Individual mean accuracy]]-Table5[[#This Row],[Benchmark mean accuracy]]</f>
        <v>-22</v>
      </c>
      <c r="H92" t="str">
        <f>IF(AND(Table5[[#This Row],[F value]]&lt;4.74,Table5[[#This Row],[Best Individual mean accuracy]]&gt;Table5[[#This Row],[Benchmark mean accuracy]]),"Yes","No")</f>
        <v>No</v>
      </c>
    </row>
    <row r="93" spans="1:8" x14ac:dyDescent="0.55000000000000004">
      <c r="A93">
        <v>663</v>
      </c>
      <c r="B93" s="1" t="s">
        <v>215</v>
      </c>
      <c r="C93">
        <v>0.97368421052631504</v>
      </c>
      <c r="D93">
        <v>95.2</v>
      </c>
      <c r="E93">
        <v>73.2</v>
      </c>
      <c r="F93">
        <v>2.1263113722198899</v>
      </c>
      <c r="G93" s="6">
        <f>Table5[[#This Row],[Best Individual mean accuracy]]-Table5[[#This Row],[Benchmark mean accuracy]]</f>
        <v>-22</v>
      </c>
      <c r="H93" t="str">
        <f>IF(AND(Table5[[#This Row],[F value]]&lt;4.74,Table5[[#This Row],[Best Individual mean accuracy]]&gt;Table5[[#This Row],[Benchmark mean accuracy]]),"Yes","No")</f>
        <v>No</v>
      </c>
    </row>
    <row r="94" spans="1:8" x14ac:dyDescent="0.55000000000000004">
      <c r="A94">
        <v>10</v>
      </c>
      <c r="B94" s="1" t="s">
        <v>89</v>
      </c>
      <c r="C94">
        <v>0.97368421052631504</v>
      </c>
      <c r="D94">
        <v>95.733333333333306</v>
      </c>
      <c r="E94">
        <v>73.866666666666603</v>
      </c>
      <c r="F94">
        <v>2.4647713226205101</v>
      </c>
      <c r="G94" s="6">
        <f>Table5[[#This Row],[Best Individual mean accuracy]]-Table5[[#This Row],[Benchmark mean accuracy]]</f>
        <v>-21.866666666666703</v>
      </c>
      <c r="H94" t="str">
        <f>IF(AND(Table5[[#This Row],[F value]]&lt;4.74,Table5[[#This Row],[Best Individual mean accuracy]]&gt;Table5[[#This Row],[Benchmark mean accuracy]]),"Yes","No")</f>
        <v>No</v>
      </c>
    </row>
    <row r="95" spans="1:8" x14ac:dyDescent="0.55000000000000004">
      <c r="A95">
        <v>10</v>
      </c>
      <c r="B95" s="1" t="s">
        <v>93</v>
      </c>
      <c r="C95">
        <v>0.97368421052631504</v>
      </c>
      <c r="D95">
        <v>96.266666666666595</v>
      </c>
      <c r="E95">
        <v>74.400000000000006</v>
      </c>
      <c r="F95">
        <v>6.96855345911949</v>
      </c>
      <c r="G95" s="6">
        <f>Table5[[#This Row],[Best Individual mean accuracy]]-Table5[[#This Row],[Benchmark mean accuracy]]</f>
        <v>-21.866666666666589</v>
      </c>
      <c r="H95" t="str">
        <f>IF(AND(Table5[[#This Row],[F value]]&lt;4.74,Table5[[#This Row],[Best Individual mean accuracy]]&gt;Table5[[#This Row],[Benchmark mean accuracy]]),"Yes","No")</f>
        <v>No</v>
      </c>
    </row>
    <row r="96" spans="1:8" x14ac:dyDescent="0.55000000000000004">
      <c r="A96">
        <v>663</v>
      </c>
      <c r="B96" s="1" t="s">
        <v>209</v>
      </c>
      <c r="C96">
        <v>0.97368421052631504</v>
      </c>
      <c r="D96">
        <v>96.266666666666595</v>
      </c>
      <c r="E96">
        <v>74.400000000000006</v>
      </c>
      <c r="F96">
        <v>4.7015306122448903</v>
      </c>
      <c r="G96" s="6">
        <f>Table5[[#This Row],[Best Individual mean accuracy]]-Table5[[#This Row],[Benchmark mean accuracy]]</f>
        <v>-21.866666666666589</v>
      </c>
      <c r="H96" t="str">
        <f>IF(AND(Table5[[#This Row],[F value]]&lt;4.74,Table5[[#This Row],[Best Individual mean accuracy]]&gt;Table5[[#This Row],[Benchmark mean accuracy]]),"Yes","No")</f>
        <v>No</v>
      </c>
    </row>
    <row r="97" spans="1:8" x14ac:dyDescent="0.55000000000000004">
      <c r="A97">
        <v>574</v>
      </c>
      <c r="B97" s="1" t="s">
        <v>196</v>
      </c>
      <c r="C97">
        <v>0.97368421052631504</v>
      </c>
      <c r="D97">
        <v>96.8</v>
      </c>
      <c r="E97">
        <v>75.3333333333333</v>
      </c>
      <c r="F97">
        <v>4.0157194679564601</v>
      </c>
      <c r="G97" s="6">
        <f>Table5[[#This Row],[Best Individual mean accuracy]]-Table5[[#This Row],[Benchmark mean accuracy]]</f>
        <v>-21.466666666666697</v>
      </c>
      <c r="H97" t="str">
        <f>IF(AND(Table5[[#This Row],[F value]]&lt;4.74,Table5[[#This Row],[Best Individual mean accuracy]]&gt;Table5[[#This Row],[Benchmark mean accuracy]]),"Yes","No")</f>
        <v>No</v>
      </c>
    </row>
    <row r="98" spans="1:8" x14ac:dyDescent="0.55000000000000004">
      <c r="A98">
        <v>663</v>
      </c>
      <c r="B98" s="1" t="s">
        <v>228</v>
      </c>
      <c r="C98">
        <v>0.97368421052631504</v>
      </c>
      <c r="D98">
        <v>95.199999999999903</v>
      </c>
      <c r="E98">
        <v>74</v>
      </c>
      <c r="F98">
        <v>1.2746906090754599</v>
      </c>
      <c r="G98" s="6">
        <f>Table5[[#This Row],[Best Individual mean accuracy]]-Table5[[#This Row],[Benchmark mean accuracy]]</f>
        <v>-21.199999999999903</v>
      </c>
      <c r="H98" t="str">
        <f>IF(AND(Table5[[#This Row],[F value]]&lt;4.74,Table5[[#This Row],[Best Individual mean accuracy]]&gt;Table5[[#This Row],[Benchmark mean accuracy]]),"Yes","No")</f>
        <v>No</v>
      </c>
    </row>
    <row r="99" spans="1:8" x14ac:dyDescent="0.55000000000000004">
      <c r="A99">
        <v>10</v>
      </c>
      <c r="B99" s="1" t="s">
        <v>114</v>
      </c>
      <c r="C99">
        <v>0.97368421052631504</v>
      </c>
      <c r="D99">
        <v>96.4</v>
      </c>
      <c r="E99">
        <v>75.866666666666603</v>
      </c>
      <c r="F99">
        <v>4.2023460410557103</v>
      </c>
      <c r="G99" s="6">
        <f>Table5[[#This Row],[Best Individual mean accuracy]]-Table5[[#This Row],[Benchmark mean accuracy]]</f>
        <v>-20.533333333333402</v>
      </c>
      <c r="H99" t="str">
        <f>IF(AND(Table5[[#This Row],[F value]]&lt;4.74,Table5[[#This Row],[Best Individual mean accuracy]]&gt;Table5[[#This Row],[Benchmark mean accuracy]]),"Yes","No")</f>
        <v>No</v>
      </c>
    </row>
    <row r="100" spans="1:8" x14ac:dyDescent="0.55000000000000004">
      <c r="A100">
        <v>10</v>
      </c>
      <c r="B100" s="1" t="s">
        <v>94</v>
      </c>
      <c r="C100">
        <v>0.97368421052631504</v>
      </c>
      <c r="D100">
        <v>95.866666666666603</v>
      </c>
      <c r="E100">
        <v>75.3333333333333</v>
      </c>
      <c r="F100">
        <v>5.7111111111111104</v>
      </c>
      <c r="G100" s="6">
        <f>Table5[[#This Row],[Best Individual mean accuracy]]-Table5[[#This Row],[Benchmark mean accuracy]]</f>
        <v>-20.533333333333303</v>
      </c>
      <c r="H100" t="str">
        <f>IF(AND(Table5[[#This Row],[F value]]&lt;4.74,Table5[[#This Row],[Best Individual mean accuracy]]&gt;Table5[[#This Row],[Benchmark mean accuracy]]),"Yes","No")</f>
        <v>No</v>
      </c>
    </row>
    <row r="101" spans="1:8" x14ac:dyDescent="0.55000000000000004">
      <c r="A101">
        <v>300</v>
      </c>
      <c r="B101" s="1" t="s">
        <v>168</v>
      </c>
      <c r="C101">
        <v>0.94736842105263097</v>
      </c>
      <c r="D101">
        <v>95.6</v>
      </c>
      <c r="E101">
        <v>75.3333333333333</v>
      </c>
      <c r="F101">
        <v>2.3507462686567102</v>
      </c>
      <c r="G101" s="6">
        <f>Table5[[#This Row],[Best Individual mean accuracy]]-Table5[[#This Row],[Benchmark mean accuracy]]</f>
        <v>-20.266666666666694</v>
      </c>
      <c r="H101" t="str">
        <f>IF(AND(Table5[[#This Row],[F value]]&lt;4.74,Table5[[#This Row],[Best Individual mean accuracy]]&gt;Table5[[#This Row],[Benchmark mean accuracy]]),"Yes","No")</f>
        <v>No</v>
      </c>
    </row>
    <row r="102" spans="1:8" x14ac:dyDescent="0.55000000000000004">
      <c r="A102">
        <v>300</v>
      </c>
      <c r="B102" s="1" t="s">
        <v>187</v>
      </c>
      <c r="C102">
        <v>0.94736842105263097</v>
      </c>
      <c r="D102">
        <v>95.066666666666606</v>
      </c>
      <c r="E102">
        <v>74.8</v>
      </c>
      <c r="F102">
        <v>2.1355704697986502</v>
      </c>
      <c r="G102" s="6">
        <f>Table5[[#This Row],[Best Individual mean accuracy]]-Table5[[#This Row],[Benchmark mean accuracy]]</f>
        <v>-20.266666666666609</v>
      </c>
      <c r="H102" t="str">
        <f>IF(AND(Table5[[#This Row],[F value]]&lt;4.74,Table5[[#This Row],[Best Individual mean accuracy]]&gt;Table5[[#This Row],[Benchmark mean accuracy]]),"Yes","No")</f>
        <v>No</v>
      </c>
    </row>
    <row r="103" spans="1:8" x14ac:dyDescent="0.55000000000000004">
      <c r="A103">
        <v>663</v>
      </c>
      <c r="B103" s="1" t="s">
        <v>234</v>
      </c>
      <c r="C103">
        <v>0.97368421052631504</v>
      </c>
      <c r="D103">
        <v>95.466666666666598</v>
      </c>
      <c r="E103">
        <v>75.2</v>
      </c>
      <c r="F103">
        <v>1.9432943294329399</v>
      </c>
      <c r="G103" s="6">
        <f>Table5[[#This Row],[Best Individual mean accuracy]]-Table5[[#This Row],[Benchmark mean accuracy]]</f>
        <v>-20.266666666666595</v>
      </c>
      <c r="H103" t="str">
        <f>IF(AND(Table5[[#This Row],[F value]]&lt;4.74,Table5[[#This Row],[Best Individual mean accuracy]]&gt;Table5[[#This Row],[Benchmark mean accuracy]]),"Yes","No")</f>
        <v>No</v>
      </c>
    </row>
    <row r="104" spans="1:8" x14ac:dyDescent="0.55000000000000004">
      <c r="A104">
        <v>663</v>
      </c>
      <c r="B104" s="1" t="s">
        <v>211</v>
      </c>
      <c r="C104">
        <v>0.97368421052631504</v>
      </c>
      <c r="D104">
        <v>94.6666666666666</v>
      </c>
      <c r="E104">
        <v>74.6666666666666</v>
      </c>
      <c r="F104">
        <v>2.4463452566096402</v>
      </c>
      <c r="G104" s="6">
        <f>Table5[[#This Row],[Best Individual mean accuracy]]-Table5[[#This Row],[Benchmark mean accuracy]]</f>
        <v>-20</v>
      </c>
      <c r="H104" t="str">
        <f>IF(AND(Table5[[#This Row],[F value]]&lt;4.74,Table5[[#This Row],[Best Individual mean accuracy]]&gt;Table5[[#This Row],[Benchmark mean accuracy]]),"Yes","No")</f>
        <v>No</v>
      </c>
    </row>
    <row r="105" spans="1:8" x14ac:dyDescent="0.55000000000000004">
      <c r="A105">
        <v>10</v>
      </c>
      <c r="B105" s="1" t="s">
        <v>101</v>
      </c>
      <c r="C105">
        <v>0.97368421052631504</v>
      </c>
      <c r="D105">
        <v>96.399999999999906</v>
      </c>
      <c r="E105">
        <v>76.400000000000006</v>
      </c>
      <c r="F105">
        <v>2.5459363957597101</v>
      </c>
      <c r="G105" s="6">
        <f>Table5[[#This Row],[Best Individual mean accuracy]]-Table5[[#This Row],[Benchmark mean accuracy]]</f>
        <v>-19.999999999999901</v>
      </c>
      <c r="H105" t="str">
        <f>IF(AND(Table5[[#This Row],[F value]]&lt;4.74,Table5[[#This Row],[Best Individual mean accuracy]]&gt;Table5[[#This Row],[Benchmark mean accuracy]]),"Yes","No")</f>
        <v>No</v>
      </c>
    </row>
    <row r="106" spans="1:8" x14ac:dyDescent="0.55000000000000004">
      <c r="A106">
        <v>10</v>
      </c>
      <c r="B106" s="1" t="s">
        <v>92</v>
      </c>
      <c r="C106">
        <v>0.97368421052631504</v>
      </c>
      <c r="D106">
        <v>96.4</v>
      </c>
      <c r="E106">
        <v>76.533333333333303</v>
      </c>
      <c r="F106">
        <v>1.40199928596929</v>
      </c>
      <c r="G106" s="6">
        <f>Table5[[#This Row],[Best Individual mean accuracy]]-Table5[[#This Row],[Benchmark mean accuracy]]</f>
        <v>-19.866666666666703</v>
      </c>
      <c r="H106" t="str">
        <f>IF(AND(Table5[[#This Row],[F value]]&lt;4.74,Table5[[#This Row],[Best Individual mean accuracy]]&gt;Table5[[#This Row],[Benchmark mean accuracy]]),"Yes","No")</f>
        <v>No</v>
      </c>
    </row>
    <row r="107" spans="1:8" x14ac:dyDescent="0.55000000000000004">
      <c r="A107">
        <v>10</v>
      </c>
      <c r="B107" s="1" t="s">
        <v>112</v>
      </c>
      <c r="C107">
        <v>0.97368421052631504</v>
      </c>
      <c r="D107">
        <v>94.399999999999906</v>
      </c>
      <c r="E107">
        <v>74.6666666666666</v>
      </c>
      <c r="F107">
        <v>2.6567425569176799</v>
      </c>
      <c r="G107" s="6">
        <f>Table5[[#This Row],[Best Individual mean accuracy]]-Table5[[#This Row],[Benchmark mean accuracy]]</f>
        <v>-19.733333333333306</v>
      </c>
      <c r="H107" t="str">
        <f>IF(AND(Table5[[#This Row],[F value]]&lt;4.74,Table5[[#This Row],[Best Individual mean accuracy]]&gt;Table5[[#This Row],[Benchmark mean accuracy]]),"Yes","No")</f>
        <v>No</v>
      </c>
    </row>
    <row r="108" spans="1:8" x14ac:dyDescent="0.55000000000000004">
      <c r="A108">
        <v>10</v>
      </c>
      <c r="B108" s="1" t="s">
        <v>124</v>
      </c>
      <c r="C108">
        <v>0.97368421052631504</v>
      </c>
      <c r="D108">
        <v>94.533333333333303</v>
      </c>
      <c r="E108">
        <v>75.3333333333333</v>
      </c>
      <c r="F108">
        <v>1.9928057553956799</v>
      </c>
      <c r="G108" s="6">
        <f>Table5[[#This Row],[Best Individual mean accuracy]]-Table5[[#This Row],[Benchmark mean accuracy]]</f>
        <v>-19.200000000000003</v>
      </c>
      <c r="H108" t="str">
        <f>IF(AND(Table5[[#This Row],[F value]]&lt;4.74,Table5[[#This Row],[Best Individual mean accuracy]]&gt;Table5[[#This Row],[Benchmark mean accuracy]]),"Yes","No")</f>
        <v>No</v>
      </c>
    </row>
    <row r="109" spans="1:8" x14ac:dyDescent="0.55000000000000004">
      <c r="A109">
        <v>663</v>
      </c>
      <c r="B109" s="1" t="s">
        <v>237</v>
      </c>
      <c r="C109">
        <v>0.97368421052631504</v>
      </c>
      <c r="D109">
        <v>95.466666666666598</v>
      </c>
      <c r="E109">
        <v>76.400000000000006</v>
      </c>
      <c r="F109">
        <v>2.7429718875501998</v>
      </c>
      <c r="G109" s="6">
        <f>Table5[[#This Row],[Best Individual mean accuracy]]-Table5[[#This Row],[Benchmark mean accuracy]]</f>
        <v>-19.066666666666592</v>
      </c>
      <c r="H109" t="str">
        <f>IF(AND(Table5[[#This Row],[F value]]&lt;4.74,Table5[[#This Row],[Best Individual mean accuracy]]&gt;Table5[[#This Row],[Benchmark mean accuracy]]),"Yes","No")</f>
        <v>No</v>
      </c>
    </row>
    <row r="110" spans="1:8" x14ac:dyDescent="0.55000000000000004">
      <c r="A110">
        <v>10</v>
      </c>
      <c r="B110" s="1" t="s">
        <v>115</v>
      </c>
      <c r="C110">
        <v>0.97368421052631504</v>
      </c>
      <c r="D110">
        <v>96.266666666666595</v>
      </c>
      <c r="E110">
        <v>77.3333333333333</v>
      </c>
      <c r="F110">
        <v>2.6918489065606299</v>
      </c>
      <c r="G110" s="6">
        <f>Table5[[#This Row],[Best Individual mean accuracy]]-Table5[[#This Row],[Benchmark mean accuracy]]</f>
        <v>-18.933333333333294</v>
      </c>
      <c r="H110" t="str">
        <f>IF(AND(Table5[[#This Row],[F value]]&lt;4.74,Table5[[#This Row],[Best Individual mean accuracy]]&gt;Table5[[#This Row],[Benchmark mean accuracy]]),"Yes","No")</f>
        <v>No</v>
      </c>
    </row>
    <row r="111" spans="1:8" x14ac:dyDescent="0.55000000000000004">
      <c r="A111">
        <v>663</v>
      </c>
      <c r="B111" s="1" t="s">
        <v>227</v>
      </c>
      <c r="C111">
        <v>0.97368421052631504</v>
      </c>
      <c r="D111">
        <v>95.3333333333333</v>
      </c>
      <c r="E111">
        <v>76.533333333333303</v>
      </c>
      <c r="F111">
        <v>1.41749502982107</v>
      </c>
      <c r="G111" s="6">
        <f>Table5[[#This Row],[Best Individual mean accuracy]]-Table5[[#This Row],[Benchmark mean accuracy]]</f>
        <v>-18.799999999999997</v>
      </c>
      <c r="H111" t="str">
        <f>IF(AND(Table5[[#This Row],[F value]]&lt;4.74,Table5[[#This Row],[Best Individual mean accuracy]]&gt;Table5[[#This Row],[Benchmark mean accuracy]]),"Yes","No")</f>
        <v>No</v>
      </c>
    </row>
    <row r="112" spans="1:8" x14ac:dyDescent="0.55000000000000004">
      <c r="A112">
        <v>663</v>
      </c>
      <c r="B112" s="1" t="s">
        <v>203</v>
      </c>
      <c r="C112">
        <v>0.97368421052631504</v>
      </c>
      <c r="D112">
        <v>95.2</v>
      </c>
      <c r="E112">
        <v>76.533333333333303</v>
      </c>
      <c r="F112">
        <v>1.8221649484536</v>
      </c>
      <c r="G112" s="6">
        <f>Table5[[#This Row],[Best Individual mean accuracy]]-Table5[[#This Row],[Benchmark mean accuracy]]</f>
        <v>-18.6666666666667</v>
      </c>
      <c r="H112" t="str">
        <f>IF(AND(Table5[[#This Row],[F value]]&lt;4.74,Table5[[#This Row],[Best Individual mean accuracy]]&gt;Table5[[#This Row],[Benchmark mean accuracy]]),"Yes","No")</f>
        <v>No</v>
      </c>
    </row>
    <row r="113" spans="1:8" x14ac:dyDescent="0.55000000000000004">
      <c r="A113">
        <v>663</v>
      </c>
      <c r="B113" s="1" t="s">
        <v>200</v>
      </c>
      <c r="C113">
        <v>0.97368421052631504</v>
      </c>
      <c r="D113">
        <v>95.199999999999903</v>
      </c>
      <c r="E113">
        <v>76.8</v>
      </c>
      <c r="F113">
        <v>3.9166666666666599</v>
      </c>
      <c r="G113" s="6">
        <f>Table5[[#This Row],[Best Individual mean accuracy]]-Table5[[#This Row],[Benchmark mean accuracy]]</f>
        <v>-18.399999999999906</v>
      </c>
      <c r="H113" t="str">
        <f>IF(AND(Table5[[#This Row],[F value]]&lt;4.74,Table5[[#This Row],[Best Individual mean accuracy]]&gt;Table5[[#This Row],[Benchmark mean accuracy]]),"Yes","No")</f>
        <v>No</v>
      </c>
    </row>
    <row r="114" spans="1:8" x14ac:dyDescent="0.55000000000000004">
      <c r="A114">
        <v>663</v>
      </c>
      <c r="B114" s="1" t="s">
        <v>197</v>
      </c>
      <c r="C114">
        <v>0.97368421052631504</v>
      </c>
      <c r="D114">
        <v>95.6</v>
      </c>
      <c r="E114">
        <v>77.466666666666598</v>
      </c>
      <c r="F114">
        <v>3.2293577981651298</v>
      </c>
      <c r="G114" s="6">
        <f>Table5[[#This Row],[Best Individual mean accuracy]]-Table5[[#This Row],[Benchmark mean accuracy]]</f>
        <v>-18.133333333333397</v>
      </c>
      <c r="H114" t="str">
        <f>IF(AND(Table5[[#This Row],[F value]]&lt;4.74,Table5[[#This Row],[Best Individual mean accuracy]]&gt;Table5[[#This Row],[Benchmark mean accuracy]]),"Yes","No")</f>
        <v>No</v>
      </c>
    </row>
    <row r="115" spans="1:8" x14ac:dyDescent="0.55000000000000004">
      <c r="A115">
        <v>10</v>
      </c>
      <c r="B115" s="1" t="s">
        <v>105</v>
      </c>
      <c r="C115">
        <v>0.97368421052631504</v>
      </c>
      <c r="D115">
        <v>96.533333333333303</v>
      </c>
      <c r="E115">
        <v>78.6666666666666</v>
      </c>
      <c r="F115">
        <v>2.9739952718676101</v>
      </c>
      <c r="G115" s="6">
        <f>Table5[[#This Row],[Best Individual mean accuracy]]-Table5[[#This Row],[Benchmark mean accuracy]]</f>
        <v>-17.866666666666703</v>
      </c>
      <c r="H115" t="str">
        <f>IF(AND(Table5[[#This Row],[F value]]&lt;4.74,Table5[[#This Row],[Best Individual mean accuracy]]&gt;Table5[[#This Row],[Benchmark mean accuracy]]),"Yes","No")</f>
        <v>No</v>
      </c>
    </row>
    <row r="116" spans="1:8" x14ac:dyDescent="0.55000000000000004">
      <c r="A116">
        <v>663</v>
      </c>
      <c r="B116" s="1" t="s">
        <v>204</v>
      </c>
      <c r="C116">
        <v>0.97368421052631504</v>
      </c>
      <c r="D116">
        <v>94.933333333333294</v>
      </c>
      <c r="E116">
        <v>77.3333333333333</v>
      </c>
      <c r="F116">
        <v>1.8105515587529899</v>
      </c>
      <c r="G116" s="6">
        <f>Table5[[#This Row],[Best Individual mean accuracy]]-Table5[[#This Row],[Benchmark mean accuracy]]</f>
        <v>-17.599999999999994</v>
      </c>
      <c r="H116" t="str">
        <f>IF(AND(Table5[[#This Row],[F value]]&lt;4.74,Table5[[#This Row],[Best Individual mean accuracy]]&gt;Table5[[#This Row],[Benchmark mean accuracy]]),"Yes","No")</f>
        <v>No</v>
      </c>
    </row>
    <row r="117" spans="1:8" x14ac:dyDescent="0.55000000000000004">
      <c r="A117">
        <v>300</v>
      </c>
      <c r="B117" s="1" t="s">
        <v>166</v>
      </c>
      <c r="C117">
        <v>0.94736842105263097</v>
      </c>
      <c r="D117">
        <v>95.3333333333333</v>
      </c>
      <c r="E117">
        <v>78.133333333333297</v>
      </c>
      <c r="F117">
        <v>2.1234804862444001</v>
      </c>
      <c r="G117" s="6">
        <f>Table5[[#This Row],[Best Individual mean accuracy]]-Table5[[#This Row],[Benchmark mean accuracy]]</f>
        <v>-17.200000000000003</v>
      </c>
      <c r="H117" t="str">
        <f>IF(AND(Table5[[#This Row],[F value]]&lt;4.74,Table5[[#This Row],[Best Individual mean accuracy]]&gt;Table5[[#This Row],[Benchmark mean accuracy]]),"Yes","No")</f>
        <v>No</v>
      </c>
    </row>
    <row r="118" spans="1:8" x14ac:dyDescent="0.55000000000000004">
      <c r="A118">
        <v>300</v>
      </c>
      <c r="B118" s="1" t="s">
        <v>167</v>
      </c>
      <c r="C118">
        <v>0.94736842105263097</v>
      </c>
      <c r="D118">
        <v>95.599999999999895</v>
      </c>
      <c r="E118">
        <v>78.400000000000006</v>
      </c>
      <c r="F118">
        <v>3.6903820816864199</v>
      </c>
      <c r="G118" s="6">
        <f>Table5[[#This Row],[Best Individual mean accuracy]]-Table5[[#This Row],[Benchmark mean accuracy]]</f>
        <v>-17.199999999999889</v>
      </c>
      <c r="H118" t="str">
        <f>IF(AND(Table5[[#This Row],[F value]]&lt;4.74,Table5[[#This Row],[Best Individual mean accuracy]]&gt;Table5[[#This Row],[Benchmark mean accuracy]]),"Yes","No")</f>
        <v>No</v>
      </c>
    </row>
    <row r="119" spans="1:8" x14ac:dyDescent="0.55000000000000004">
      <c r="A119">
        <v>663</v>
      </c>
      <c r="B119" s="1" t="s">
        <v>218</v>
      </c>
      <c r="C119">
        <v>0.97368421052631504</v>
      </c>
      <c r="D119">
        <v>95.6</v>
      </c>
      <c r="E119">
        <v>78.533333333333303</v>
      </c>
      <c r="F119">
        <v>1.13916786226685</v>
      </c>
      <c r="G119" s="6">
        <f>Table5[[#This Row],[Best Individual mean accuracy]]-Table5[[#This Row],[Benchmark mean accuracy]]</f>
        <v>-17.066666666666691</v>
      </c>
      <c r="H119" t="str">
        <f>IF(AND(Table5[[#This Row],[F value]]&lt;4.74,Table5[[#This Row],[Best Individual mean accuracy]]&gt;Table5[[#This Row],[Benchmark mean accuracy]]),"Yes","No")</f>
        <v>No</v>
      </c>
    </row>
    <row r="120" spans="1:8" x14ac:dyDescent="0.55000000000000004">
      <c r="A120">
        <v>663</v>
      </c>
      <c r="B120" s="1" t="s">
        <v>220</v>
      </c>
      <c r="C120">
        <v>0.97368421052631504</v>
      </c>
      <c r="D120">
        <v>95.199999999999903</v>
      </c>
      <c r="E120">
        <v>78.133333333333297</v>
      </c>
      <c r="F120">
        <v>2.0422322775263901</v>
      </c>
      <c r="G120" s="6">
        <f>Table5[[#This Row],[Best Individual mean accuracy]]-Table5[[#This Row],[Benchmark mean accuracy]]</f>
        <v>-17.066666666666606</v>
      </c>
      <c r="H120" t="str">
        <f>IF(AND(Table5[[#This Row],[F value]]&lt;4.74,Table5[[#This Row],[Best Individual mean accuracy]]&gt;Table5[[#This Row],[Benchmark mean accuracy]]),"Yes","No")</f>
        <v>No</v>
      </c>
    </row>
    <row r="121" spans="1:8" x14ac:dyDescent="0.55000000000000004">
      <c r="A121">
        <v>10</v>
      </c>
      <c r="B121" s="1" t="s">
        <v>90</v>
      </c>
      <c r="C121">
        <v>0.97368421052631504</v>
      </c>
      <c r="D121">
        <v>96.6666666666666</v>
      </c>
      <c r="E121">
        <v>79.733333333333306</v>
      </c>
      <c r="F121">
        <v>2.2484076433120999</v>
      </c>
      <c r="G121" s="6">
        <f>Table5[[#This Row],[Best Individual mean accuracy]]-Table5[[#This Row],[Benchmark mean accuracy]]</f>
        <v>-16.933333333333294</v>
      </c>
      <c r="H121" t="str">
        <f>IF(AND(Table5[[#This Row],[F value]]&lt;4.74,Table5[[#This Row],[Best Individual mean accuracy]]&gt;Table5[[#This Row],[Benchmark mean accuracy]]),"Yes","No")</f>
        <v>No</v>
      </c>
    </row>
    <row r="122" spans="1:8" x14ac:dyDescent="0.55000000000000004">
      <c r="A122">
        <v>10</v>
      </c>
      <c r="B122" s="1" t="s">
        <v>128</v>
      </c>
      <c r="C122">
        <v>0.97368421052631504</v>
      </c>
      <c r="D122">
        <v>95.733333333333306</v>
      </c>
      <c r="E122">
        <v>78.933333333333294</v>
      </c>
      <c r="F122">
        <v>1.8515950069348099</v>
      </c>
      <c r="G122" s="6">
        <f>Table5[[#This Row],[Best Individual mean accuracy]]-Table5[[#This Row],[Benchmark mean accuracy]]</f>
        <v>-16.800000000000011</v>
      </c>
      <c r="H122" t="str">
        <f>IF(AND(Table5[[#This Row],[F value]]&lt;4.74,Table5[[#This Row],[Best Individual mean accuracy]]&gt;Table5[[#This Row],[Benchmark mean accuracy]]),"Yes","No")</f>
        <v>No</v>
      </c>
    </row>
    <row r="123" spans="1:8" x14ac:dyDescent="0.55000000000000004">
      <c r="A123">
        <v>10</v>
      </c>
      <c r="B123" s="1" t="s">
        <v>98</v>
      </c>
      <c r="C123">
        <v>0.97368421052631504</v>
      </c>
      <c r="D123">
        <v>96.266666666666595</v>
      </c>
      <c r="E123">
        <v>79.599999999999994</v>
      </c>
      <c r="F123">
        <v>1.73125414731254</v>
      </c>
      <c r="G123" s="6">
        <f>Table5[[#This Row],[Best Individual mean accuracy]]-Table5[[#This Row],[Benchmark mean accuracy]]</f>
        <v>-16.6666666666666</v>
      </c>
      <c r="H123" t="str">
        <f>IF(AND(Table5[[#This Row],[F value]]&lt;4.74,Table5[[#This Row],[Best Individual mean accuracy]]&gt;Table5[[#This Row],[Benchmark mean accuracy]]),"Yes","No")</f>
        <v>No</v>
      </c>
    </row>
    <row r="124" spans="1:8" x14ac:dyDescent="0.55000000000000004">
      <c r="A124">
        <v>663</v>
      </c>
      <c r="B124" s="1" t="s">
        <v>231</v>
      </c>
      <c r="C124">
        <v>0.97368421052631504</v>
      </c>
      <c r="D124">
        <v>95.466666666666598</v>
      </c>
      <c r="E124">
        <v>78.8</v>
      </c>
      <c r="F124">
        <v>1.6961250849762</v>
      </c>
      <c r="G124" s="6">
        <f>Table5[[#This Row],[Best Individual mean accuracy]]-Table5[[#This Row],[Benchmark mean accuracy]]</f>
        <v>-16.6666666666666</v>
      </c>
      <c r="H124" t="str">
        <f>IF(AND(Table5[[#This Row],[F value]]&lt;4.74,Table5[[#This Row],[Best Individual mean accuracy]]&gt;Table5[[#This Row],[Benchmark mean accuracy]]),"Yes","No")</f>
        <v>No</v>
      </c>
    </row>
    <row r="125" spans="1:8" x14ac:dyDescent="0.55000000000000004">
      <c r="A125">
        <v>663</v>
      </c>
      <c r="B125" s="1" t="s">
        <v>229</v>
      </c>
      <c r="C125">
        <v>0.97368421052631504</v>
      </c>
      <c r="D125">
        <v>95.3333333333333</v>
      </c>
      <c r="E125">
        <v>78.933333333333294</v>
      </c>
      <c r="F125">
        <v>3.30620689655172</v>
      </c>
      <c r="G125" s="6">
        <f>Table5[[#This Row],[Best Individual mean accuracy]]-Table5[[#This Row],[Benchmark mean accuracy]]</f>
        <v>-16.400000000000006</v>
      </c>
      <c r="H125" t="str">
        <f>IF(AND(Table5[[#This Row],[F value]]&lt;4.74,Table5[[#This Row],[Best Individual mean accuracy]]&gt;Table5[[#This Row],[Benchmark mean accuracy]]),"Yes","No")</f>
        <v>No</v>
      </c>
    </row>
    <row r="126" spans="1:8" x14ac:dyDescent="0.55000000000000004">
      <c r="A126">
        <v>663</v>
      </c>
      <c r="B126" s="1" t="s">
        <v>219</v>
      </c>
      <c r="C126">
        <v>0.97368421052631504</v>
      </c>
      <c r="D126">
        <v>96.533333333333303</v>
      </c>
      <c r="E126">
        <v>80.533333333333303</v>
      </c>
      <c r="F126">
        <v>1.4521912350597601</v>
      </c>
      <c r="G126" s="6">
        <f>Table5[[#This Row],[Best Individual mean accuracy]]-Table5[[#This Row],[Benchmark mean accuracy]]</f>
        <v>-16</v>
      </c>
      <c r="H126" t="str">
        <f>IF(AND(Table5[[#This Row],[F value]]&lt;4.74,Table5[[#This Row],[Best Individual mean accuracy]]&gt;Table5[[#This Row],[Benchmark mean accuracy]]),"Yes","No")</f>
        <v>No</v>
      </c>
    </row>
    <row r="127" spans="1:8" x14ac:dyDescent="0.55000000000000004">
      <c r="A127">
        <v>10</v>
      </c>
      <c r="B127" s="1" t="s">
        <v>108</v>
      </c>
      <c r="C127">
        <v>0.97368421052631504</v>
      </c>
      <c r="D127">
        <v>96</v>
      </c>
      <c r="E127">
        <v>80.133333333333297</v>
      </c>
      <c r="F127">
        <v>2.8018494055482099</v>
      </c>
      <c r="G127" s="6">
        <f>Table5[[#This Row],[Best Individual mean accuracy]]-Table5[[#This Row],[Benchmark mean accuracy]]</f>
        <v>-15.866666666666703</v>
      </c>
      <c r="H127" t="str">
        <f>IF(AND(Table5[[#This Row],[F value]]&lt;4.74,Table5[[#This Row],[Best Individual mean accuracy]]&gt;Table5[[#This Row],[Benchmark mean accuracy]]),"Yes","No")</f>
        <v>No</v>
      </c>
    </row>
    <row r="128" spans="1:8" x14ac:dyDescent="0.55000000000000004">
      <c r="A128">
        <v>663</v>
      </c>
      <c r="B128" s="1" t="s">
        <v>210</v>
      </c>
      <c r="C128">
        <v>0.97368421052631504</v>
      </c>
      <c r="D128">
        <v>94.933333333333294</v>
      </c>
      <c r="E128">
        <v>79.2</v>
      </c>
      <c r="F128">
        <v>3.0257069408740298</v>
      </c>
      <c r="G128" s="6">
        <f>Table5[[#This Row],[Best Individual mean accuracy]]-Table5[[#This Row],[Benchmark mean accuracy]]</f>
        <v>-15.733333333333292</v>
      </c>
      <c r="H128" t="str">
        <f>IF(AND(Table5[[#This Row],[F value]]&lt;4.74,Table5[[#This Row],[Best Individual mean accuracy]]&gt;Table5[[#This Row],[Benchmark mean accuracy]]),"Yes","No")</f>
        <v>No</v>
      </c>
    </row>
    <row r="129" spans="1:8" x14ac:dyDescent="0.55000000000000004">
      <c r="A129">
        <v>10</v>
      </c>
      <c r="B129" s="1" t="s">
        <v>100</v>
      </c>
      <c r="C129">
        <v>0.97368421052631504</v>
      </c>
      <c r="D129">
        <v>95.866666666666603</v>
      </c>
      <c r="E129">
        <v>80.266666666666595</v>
      </c>
      <c r="F129">
        <v>2.4217772215269</v>
      </c>
      <c r="G129" s="6">
        <f>Table5[[#This Row],[Best Individual mean accuracy]]-Table5[[#This Row],[Benchmark mean accuracy]]</f>
        <v>-15.600000000000009</v>
      </c>
      <c r="H129" t="str">
        <f>IF(AND(Table5[[#This Row],[F value]]&lt;4.74,Table5[[#This Row],[Best Individual mean accuracy]]&gt;Table5[[#This Row],[Benchmark mean accuracy]]),"Yes","No")</f>
        <v>No</v>
      </c>
    </row>
    <row r="130" spans="1:8" x14ac:dyDescent="0.55000000000000004">
      <c r="A130">
        <v>10</v>
      </c>
      <c r="B130" s="1" t="s">
        <v>123</v>
      </c>
      <c r="C130">
        <v>0.97368421052631504</v>
      </c>
      <c r="D130">
        <v>95.3333333333333</v>
      </c>
      <c r="E130">
        <v>79.866666666666603</v>
      </c>
      <c r="F130">
        <v>6.8951048951048897</v>
      </c>
      <c r="G130" s="6">
        <f>Table5[[#This Row],[Best Individual mean accuracy]]-Table5[[#This Row],[Benchmark mean accuracy]]</f>
        <v>-15.466666666666697</v>
      </c>
      <c r="H130" t="str">
        <f>IF(AND(Table5[[#This Row],[F value]]&lt;4.74,Table5[[#This Row],[Best Individual mean accuracy]]&gt;Table5[[#This Row],[Benchmark mean accuracy]]),"Yes","No")</f>
        <v>No</v>
      </c>
    </row>
    <row r="131" spans="1:8" x14ac:dyDescent="0.55000000000000004">
      <c r="A131">
        <v>10</v>
      </c>
      <c r="B131" s="1" t="s">
        <v>113</v>
      </c>
      <c r="C131">
        <v>0.97368421052631504</v>
      </c>
      <c r="D131">
        <v>95.466666666666598</v>
      </c>
      <c r="E131">
        <v>80.266666666666595</v>
      </c>
      <c r="F131">
        <v>2.0728476821192001</v>
      </c>
      <c r="G131" s="6">
        <f>Table5[[#This Row],[Best Individual mean accuracy]]-Table5[[#This Row],[Benchmark mean accuracy]]</f>
        <v>-15.200000000000003</v>
      </c>
      <c r="H131" t="str">
        <f>IF(AND(Table5[[#This Row],[F value]]&lt;4.74,Table5[[#This Row],[Best Individual mean accuracy]]&gt;Table5[[#This Row],[Benchmark mean accuracy]]),"Yes","No")</f>
        <v>No</v>
      </c>
    </row>
    <row r="132" spans="1:8" x14ac:dyDescent="0.55000000000000004">
      <c r="A132">
        <v>10</v>
      </c>
      <c r="B132" s="1" t="s">
        <v>121</v>
      </c>
      <c r="C132">
        <v>0.97368421052631504</v>
      </c>
      <c r="D132">
        <v>95.733333333333306</v>
      </c>
      <c r="E132">
        <v>80.533333333333303</v>
      </c>
      <c r="F132">
        <v>1.92160611854684</v>
      </c>
      <c r="G132" s="6">
        <f>Table5[[#This Row],[Best Individual mean accuracy]]-Table5[[#This Row],[Benchmark mean accuracy]]</f>
        <v>-15.200000000000003</v>
      </c>
      <c r="H132" t="str">
        <f>IF(AND(Table5[[#This Row],[F value]]&lt;4.74,Table5[[#This Row],[Best Individual mean accuracy]]&gt;Table5[[#This Row],[Benchmark mean accuracy]]),"Yes","No")</f>
        <v>No</v>
      </c>
    </row>
    <row r="133" spans="1:8" x14ac:dyDescent="0.55000000000000004">
      <c r="A133">
        <v>663</v>
      </c>
      <c r="B133" s="1" t="s">
        <v>223</v>
      </c>
      <c r="C133">
        <v>0.97368421052631504</v>
      </c>
      <c r="D133">
        <v>95.466666666666598</v>
      </c>
      <c r="E133">
        <v>80.266666666666595</v>
      </c>
      <c r="F133">
        <v>4.0472222222222198</v>
      </c>
      <c r="G133" s="6">
        <f>Table5[[#This Row],[Best Individual mean accuracy]]-Table5[[#This Row],[Benchmark mean accuracy]]</f>
        <v>-15.200000000000003</v>
      </c>
      <c r="H133" t="str">
        <f>IF(AND(Table5[[#This Row],[F value]]&lt;4.74,Table5[[#This Row],[Best Individual mean accuracy]]&gt;Table5[[#This Row],[Benchmark mean accuracy]]),"Yes","No")</f>
        <v>No</v>
      </c>
    </row>
    <row r="134" spans="1:8" x14ac:dyDescent="0.55000000000000004">
      <c r="A134">
        <v>10</v>
      </c>
      <c r="B134" s="1" t="s">
        <v>88</v>
      </c>
      <c r="C134">
        <v>0.97368421052631504</v>
      </c>
      <c r="D134">
        <v>96.266666666666595</v>
      </c>
      <c r="E134">
        <v>81.199999999999903</v>
      </c>
      <c r="F134">
        <v>5.7192429022082001</v>
      </c>
      <c r="G134" s="6">
        <f>Table5[[#This Row],[Best Individual mean accuracy]]-Table5[[#This Row],[Benchmark mean accuracy]]</f>
        <v>-15.066666666666691</v>
      </c>
      <c r="H134" t="str">
        <f>IF(AND(Table5[[#This Row],[F value]]&lt;4.74,Table5[[#This Row],[Best Individual mean accuracy]]&gt;Table5[[#This Row],[Benchmark mean accuracy]]),"Yes","No")</f>
        <v>No</v>
      </c>
    </row>
    <row r="135" spans="1:8" x14ac:dyDescent="0.55000000000000004">
      <c r="A135">
        <v>10</v>
      </c>
      <c r="B135" s="1" t="s">
        <v>99</v>
      </c>
      <c r="C135">
        <v>0.97368421052631504</v>
      </c>
      <c r="D135">
        <v>96.6666666666666</v>
      </c>
      <c r="E135">
        <v>81.599999999999994</v>
      </c>
      <c r="F135">
        <v>2.34825174825174</v>
      </c>
      <c r="G135" s="6">
        <f>Table5[[#This Row],[Best Individual mean accuracy]]-Table5[[#This Row],[Benchmark mean accuracy]]</f>
        <v>-15.066666666666606</v>
      </c>
      <c r="H135" t="str">
        <f>IF(AND(Table5[[#This Row],[F value]]&lt;4.74,Table5[[#This Row],[Best Individual mean accuracy]]&gt;Table5[[#This Row],[Benchmark mean accuracy]]),"Yes","No")</f>
        <v>No</v>
      </c>
    </row>
    <row r="136" spans="1:8" x14ac:dyDescent="0.55000000000000004">
      <c r="A136">
        <v>663</v>
      </c>
      <c r="B136" s="1" t="s">
        <v>214</v>
      </c>
      <c r="C136">
        <v>0.97368421052631504</v>
      </c>
      <c r="D136">
        <v>95.866666666666603</v>
      </c>
      <c r="E136">
        <v>80.933333333333294</v>
      </c>
      <c r="F136">
        <v>2.48872180451127</v>
      </c>
      <c r="G136" s="6">
        <f>Table5[[#This Row],[Best Individual mean accuracy]]-Table5[[#This Row],[Benchmark mean accuracy]]</f>
        <v>-14.933333333333309</v>
      </c>
      <c r="H136" t="str">
        <f>IF(AND(Table5[[#This Row],[F value]]&lt;4.74,Table5[[#This Row],[Best Individual mean accuracy]]&gt;Table5[[#This Row],[Benchmark mean accuracy]]),"Yes","No")</f>
        <v>No</v>
      </c>
    </row>
    <row r="137" spans="1:8" x14ac:dyDescent="0.55000000000000004">
      <c r="A137">
        <v>10</v>
      </c>
      <c r="B137" s="1" t="s">
        <v>104</v>
      </c>
      <c r="C137">
        <v>0.97368421052631504</v>
      </c>
      <c r="D137">
        <v>96.133333333333297</v>
      </c>
      <c r="E137">
        <v>81.3333333333333</v>
      </c>
      <c r="F137">
        <v>1.56439704675963</v>
      </c>
      <c r="G137" s="6">
        <f>Table5[[#This Row],[Best Individual mean accuracy]]-Table5[[#This Row],[Benchmark mean accuracy]]</f>
        <v>-14.799999999999997</v>
      </c>
      <c r="H137" t="str">
        <f>IF(AND(Table5[[#This Row],[F value]]&lt;4.74,Table5[[#This Row],[Best Individual mean accuracy]]&gt;Table5[[#This Row],[Benchmark mean accuracy]]),"Yes","No")</f>
        <v>No</v>
      </c>
    </row>
    <row r="138" spans="1:8" x14ac:dyDescent="0.55000000000000004">
      <c r="A138">
        <v>10</v>
      </c>
      <c r="B138" s="1" t="s">
        <v>109</v>
      </c>
      <c r="C138">
        <v>0.97368421052631504</v>
      </c>
      <c r="D138">
        <v>95.466666666666598</v>
      </c>
      <c r="E138">
        <v>80.8</v>
      </c>
      <c r="F138">
        <v>4.3448275862068897</v>
      </c>
      <c r="G138" s="6">
        <f>Table5[[#This Row],[Best Individual mean accuracy]]-Table5[[#This Row],[Benchmark mean accuracy]]</f>
        <v>-14.6666666666666</v>
      </c>
      <c r="H138" t="str">
        <f>IF(AND(Table5[[#This Row],[F value]]&lt;4.74,Table5[[#This Row],[Best Individual mean accuracy]]&gt;Table5[[#This Row],[Benchmark mean accuracy]]),"Yes","No")</f>
        <v>No</v>
      </c>
    </row>
    <row r="139" spans="1:8" x14ac:dyDescent="0.55000000000000004">
      <c r="A139">
        <v>10</v>
      </c>
      <c r="B139" s="1" t="s">
        <v>116</v>
      </c>
      <c r="C139">
        <v>0.97368421052631504</v>
      </c>
      <c r="D139">
        <v>96.933333333333294</v>
      </c>
      <c r="E139">
        <v>82.4</v>
      </c>
      <c r="F139">
        <v>10.131428571428501</v>
      </c>
      <c r="G139" s="6">
        <f>Table5[[#This Row],[Best Individual mean accuracy]]-Table5[[#This Row],[Benchmark mean accuracy]]</f>
        <v>-14.533333333333289</v>
      </c>
      <c r="H139" t="str">
        <f>IF(AND(Table5[[#This Row],[F value]]&lt;4.74,Table5[[#This Row],[Best Individual mean accuracy]]&gt;Table5[[#This Row],[Benchmark mean accuracy]]),"Yes","No")</f>
        <v>No</v>
      </c>
    </row>
    <row r="140" spans="1:8" x14ac:dyDescent="0.55000000000000004">
      <c r="A140">
        <v>663</v>
      </c>
      <c r="B140" s="1" t="s">
        <v>198</v>
      </c>
      <c r="C140">
        <v>0.97368421052631504</v>
      </c>
      <c r="D140">
        <v>96.133333333333297</v>
      </c>
      <c r="E140">
        <v>81.733333333333306</v>
      </c>
      <c r="F140">
        <v>2.8320209973753201</v>
      </c>
      <c r="G140" s="6">
        <f>Table5[[#This Row],[Best Individual mean accuracy]]-Table5[[#This Row],[Benchmark mean accuracy]]</f>
        <v>-14.399999999999991</v>
      </c>
      <c r="H140" t="str">
        <f>IF(AND(Table5[[#This Row],[F value]]&lt;4.74,Table5[[#This Row],[Best Individual mean accuracy]]&gt;Table5[[#This Row],[Benchmark mean accuracy]]),"Yes","No")</f>
        <v>No</v>
      </c>
    </row>
    <row r="141" spans="1:8" x14ac:dyDescent="0.55000000000000004">
      <c r="A141">
        <v>10</v>
      </c>
      <c r="B141" s="1" t="s">
        <v>111</v>
      </c>
      <c r="C141">
        <v>0.97368421052631504</v>
      </c>
      <c r="D141">
        <v>96.4</v>
      </c>
      <c r="E141">
        <v>82.4</v>
      </c>
      <c r="F141">
        <v>1.7103513770180401</v>
      </c>
      <c r="G141" s="6">
        <f>Table5[[#This Row],[Best Individual mean accuracy]]-Table5[[#This Row],[Benchmark mean accuracy]]</f>
        <v>-14</v>
      </c>
      <c r="H141" t="str">
        <f>IF(AND(Table5[[#This Row],[F value]]&lt;4.74,Table5[[#This Row],[Best Individual mean accuracy]]&gt;Table5[[#This Row],[Benchmark mean accuracy]]),"Yes","No")</f>
        <v>No</v>
      </c>
    </row>
    <row r="142" spans="1:8" x14ac:dyDescent="0.55000000000000004">
      <c r="A142">
        <v>10</v>
      </c>
      <c r="B142" s="1" t="s">
        <v>107</v>
      </c>
      <c r="C142">
        <v>0.97368421052631504</v>
      </c>
      <c r="D142">
        <v>94.6666666666666</v>
      </c>
      <c r="E142">
        <v>81.066666666666606</v>
      </c>
      <c r="F142">
        <v>1.7192224622030201</v>
      </c>
      <c r="G142" s="6">
        <f>Table5[[#This Row],[Best Individual mean accuracy]]-Table5[[#This Row],[Benchmark mean accuracy]]</f>
        <v>-13.599999999999994</v>
      </c>
      <c r="H142" t="str">
        <f>IF(AND(Table5[[#This Row],[F value]]&lt;4.74,Table5[[#This Row],[Best Individual mean accuracy]]&gt;Table5[[#This Row],[Benchmark mean accuracy]]),"Yes","No")</f>
        <v>No</v>
      </c>
    </row>
    <row r="143" spans="1:8" x14ac:dyDescent="0.55000000000000004">
      <c r="A143">
        <v>10</v>
      </c>
      <c r="B143" s="1" t="s">
        <v>120</v>
      </c>
      <c r="C143">
        <v>0.97368421052631504</v>
      </c>
      <c r="D143">
        <v>94.8</v>
      </c>
      <c r="E143">
        <v>81.466666666666598</v>
      </c>
      <c r="F143">
        <v>1.61867704280155</v>
      </c>
      <c r="G143" s="6">
        <f>Table5[[#This Row],[Best Individual mean accuracy]]-Table5[[#This Row],[Benchmark mean accuracy]]</f>
        <v>-13.3333333333334</v>
      </c>
      <c r="H143" t="str">
        <f>IF(AND(Table5[[#This Row],[F value]]&lt;4.74,Table5[[#This Row],[Best Individual mean accuracy]]&gt;Table5[[#This Row],[Benchmark mean accuracy]]),"Yes","No")</f>
        <v>No</v>
      </c>
    </row>
    <row r="144" spans="1:8" x14ac:dyDescent="0.55000000000000004">
      <c r="A144">
        <v>10</v>
      </c>
      <c r="B144" s="1" t="s">
        <v>119</v>
      </c>
      <c r="C144">
        <v>0.97368421052631504</v>
      </c>
      <c r="D144">
        <v>96.533333333333303</v>
      </c>
      <c r="E144">
        <v>83.3333333333333</v>
      </c>
      <c r="F144">
        <v>2.0923317683881</v>
      </c>
      <c r="G144" s="6">
        <f>Table5[[#This Row],[Best Individual mean accuracy]]-Table5[[#This Row],[Benchmark mean accuracy]]</f>
        <v>-13.200000000000003</v>
      </c>
      <c r="H144" t="str">
        <f>IF(AND(Table5[[#This Row],[F value]]&lt;4.74,Table5[[#This Row],[Best Individual mean accuracy]]&gt;Table5[[#This Row],[Benchmark mean accuracy]]),"Yes","No")</f>
        <v>No</v>
      </c>
    </row>
    <row r="145" spans="1:8" x14ac:dyDescent="0.55000000000000004">
      <c r="A145">
        <v>10</v>
      </c>
      <c r="B145" s="1" t="s">
        <v>86</v>
      </c>
      <c r="C145">
        <v>0.97368421052631504</v>
      </c>
      <c r="D145">
        <v>96</v>
      </c>
      <c r="E145">
        <v>82.933333333333294</v>
      </c>
      <c r="F145">
        <v>1.7931034482758601</v>
      </c>
      <c r="G145" s="6">
        <f>Table5[[#This Row],[Best Individual mean accuracy]]-Table5[[#This Row],[Benchmark mean accuracy]]</f>
        <v>-13.066666666666706</v>
      </c>
      <c r="H145" t="str">
        <f>IF(AND(Table5[[#This Row],[F value]]&lt;4.74,Table5[[#This Row],[Best Individual mean accuracy]]&gt;Table5[[#This Row],[Benchmark mean accuracy]]),"Yes","No")</f>
        <v>No</v>
      </c>
    </row>
    <row r="146" spans="1:8" x14ac:dyDescent="0.55000000000000004">
      <c r="A146">
        <v>663</v>
      </c>
      <c r="B146" s="1" t="s">
        <v>212</v>
      </c>
      <c r="C146">
        <v>0.97368421052631504</v>
      </c>
      <c r="D146">
        <v>95.6</v>
      </c>
      <c r="E146">
        <v>82.6666666666666</v>
      </c>
      <c r="F146">
        <v>1.8403171007927499</v>
      </c>
      <c r="G146" s="6">
        <f>Table5[[#This Row],[Best Individual mean accuracy]]-Table5[[#This Row],[Benchmark mean accuracy]]</f>
        <v>-12.933333333333394</v>
      </c>
      <c r="H146" t="str">
        <f>IF(AND(Table5[[#This Row],[F value]]&lt;4.74,Table5[[#This Row],[Best Individual mean accuracy]]&gt;Table5[[#This Row],[Benchmark mean accuracy]]),"Yes","No")</f>
        <v>No</v>
      </c>
    </row>
    <row r="147" spans="1:8" x14ac:dyDescent="0.55000000000000004">
      <c r="A147">
        <v>10</v>
      </c>
      <c r="B147" s="1" t="s">
        <v>110</v>
      </c>
      <c r="C147">
        <v>0.97368421052631504</v>
      </c>
      <c r="D147">
        <v>95.999999999999901</v>
      </c>
      <c r="E147">
        <v>83.3333333333333</v>
      </c>
      <c r="F147">
        <v>2.2341678939617</v>
      </c>
      <c r="G147" s="6">
        <f>Table5[[#This Row],[Best Individual mean accuracy]]-Table5[[#This Row],[Benchmark mean accuracy]]</f>
        <v>-12.6666666666666</v>
      </c>
      <c r="H147" t="str">
        <f>IF(AND(Table5[[#This Row],[F value]]&lt;4.74,Table5[[#This Row],[Best Individual mean accuracy]]&gt;Table5[[#This Row],[Benchmark mean accuracy]]),"Yes","No")</f>
        <v>No</v>
      </c>
    </row>
    <row r="148" spans="1:8" x14ac:dyDescent="0.55000000000000004">
      <c r="A148">
        <v>663</v>
      </c>
      <c r="B148" s="1" t="s">
        <v>217</v>
      </c>
      <c r="C148">
        <v>0.97368421052631504</v>
      </c>
      <c r="D148">
        <v>95.6</v>
      </c>
      <c r="E148">
        <v>83.066666666666606</v>
      </c>
      <c r="F148">
        <v>1.8727272727272699</v>
      </c>
      <c r="G148" s="6">
        <f>Table5[[#This Row],[Best Individual mean accuracy]]-Table5[[#This Row],[Benchmark mean accuracy]]</f>
        <v>-12.533333333333388</v>
      </c>
      <c r="H148" t="str">
        <f>IF(AND(Table5[[#This Row],[F value]]&lt;4.74,Table5[[#This Row],[Best Individual mean accuracy]]&gt;Table5[[#This Row],[Benchmark mean accuracy]]),"Yes","No")</f>
        <v>No</v>
      </c>
    </row>
    <row r="149" spans="1:8" x14ac:dyDescent="0.55000000000000004">
      <c r="A149">
        <v>663</v>
      </c>
      <c r="B149" s="1" t="s">
        <v>202</v>
      </c>
      <c r="C149">
        <v>0.97368421052631504</v>
      </c>
      <c r="D149">
        <v>96.266666666666595</v>
      </c>
      <c r="E149">
        <v>83.733333333333306</v>
      </c>
      <c r="F149">
        <v>1.36004162330905</v>
      </c>
      <c r="G149" s="6">
        <f>Table5[[#This Row],[Best Individual mean accuracy]]-Table5[[#This Row],[Benchmark mean accuracy]]</f>
        <v>-12.533333333333289</v>
      </c>
      <c r="H149" t="str">
        <f>IF(AND(Table5[[#This Row],[F value]]&lt;4.74,Table5[[#This Row],[Best Individual mean accuracy]]&gt;Table5[[#This Row],[Benchmark mean accuracy]]),"Yes","No")</f>
        <v>No</v>
      </c>
    </row>
    <row r="150" spans="1:8" x14ac:dyDescent="0.55000000000000004">
      <c r="A150">
        <v>10</v>
      </c>
      <c r="B150" s="1" t="s">
        <v>82</v>
      </c>
      <c r="C150">
        <v>0.97368421052631504</v>
      </c>
      <c r="D150">
        <v>96.8</v>
      </c>
      <c r="E150">
        <v>84.399999999999906</v>
      </c>
      <c r="F150">
        <v>9.9465648854961799</v>
      </c>
      <c r="G150" s="6">
        <f>Table5[[#This Row],[Best Individual mean accuracy]]-Table5[[#This Row],[Benchmark mean accuracy]]</f>
        <v>-12.400000000000091</v>
      </c>
      <c r="H150" t="str">
        <f>IF(AND(Table5[[#This Row],[F value]]&lt;4.74,Table5[[#This Row],[Best Individual mean accuracy]]&gt;Table5[[#This Row],[Benchmark mean accuracy]]),"Yes","No")</f>
        <v>No</v>
      </c>
    </row>
    <row r="151" spans="1:8" x14ac:dyDescent="0.55000000000000004">
      <c r="A151">
        <v>10</v>
      </c>
      <c r="B151" s="1" t="s">
        <v>118</v>
      </c>
      <c r="C151">
        <v>0.97368421052631504</v>
      </c>
      <c r="D151">
        <v>96.6666666666666</v>
      </c>
      <c r="E151">
        <v>84.399999999999906</v>
      </c>
      <c r="F151">
        <v>2.0860534124629</v>
      </c>
      <c r="G151" s="6">
        <f>Table5[[#This Row],[Best Individual mean accuracy]]-Table5[[#This Row],[Benchmark mean accuracy]]</f>
        <v>-12.266666666666694</v>
      </c>
      <c r="H151" t="str">
        <f>IF(AND(Table5[[#This Row],[F value]]&lt;4.74,Table5[[#This Row],[Best Individual mean accuracy]]&gt;Table5[[#This Row],[Benchmark mean accuracy]]),"Yes","No")</f>
        <v>No</v>
      </c>
    </row>
    <row r="152" spans="1:8" x14ac:dyDescent="0.55000000000000004">
      <c r="A152">
        <v>663</v>
      </c>
      <c r="B152" s="1" t="s">
        <v>221</v>
      </c>
      <c r="C152">
        <v>0.97368421052631504</v>
      </c>
      <c r="D152">
        <v>95.066666666666606</v>
      </c>
      <c r="E152">
        <v>83.2</v>
      </c>
      <c r="F152">
        <v>1.6137865911236999</v>
      </c>
      <c r="G152" s="6">
        <f>Table5[[#This Row],[Best Individual mean accuracy]]-Table5[[#This Row],[Benchmark mean accuracy]]</f>
        <v>-11.866666666666603</v>
      </c>
      <c r="H152" t="str">
        <f>IF(AND(Table5[[#This Row],[F value]]&lt;4.74,Table5[[#This Row],[Best Individual mean accuracy]]&gt;Table5[[#This Row],[Benchmark mean accuracy]]),"Yes","No")</f>
        <v>No</v>
      </c>
    </row>
    <row r="153" spans="1:8" x14ac:dyDescent="0.55000000000000004">
      <c r="A153">
        <v>10</v>
      </c>
      <c r="B153" s="1" t="s">
        <v>96</v>
      </c>
      <c r="C153">
        <v>0.97368421052631504</v>
      </c>
      <c r="D153">
        <v>96</v>
      </c>
      <c r="E153">
        <v>84.399999999999906</v>
      </c>
      <c r="F153">
        <v>2.1266586248492101</v>
      </c>
      <c r="G153" s="6">
        <f>Table5[[#This Row],[Best Individual mean accuracy]]-Table5[[#This Row],[Benchmark mean accuracy]]</f>
        <v>-11.600000000000094</v>
      </c>
      <c r="H153" t="str">
        <f>IF(AND(Table5[[#This Row],[F value]]&lt;4.74,Table5[[#This Row],[Best Individual mean accuracy]]&gt;Table5[[#This Row],[Benchmark mean accuracy]]),"Yes","No")</f>
        <v>No</v>
      </c>
    </row>
    <row r="154" spans="1:8" x14ac:dyDescent="0.55000000000000004">
      <c r="A154">
        <v>10</v>
      </c>
      <c r="B154" s="1" t="s">
        <v>126</v>
      </c>
      <c r="C154">
        <v>0.97368421052631504</v>
      </c>
      <c r="D154">
        <v>95.733333333333306</v>
      </c>
      <c r="E154">
        <v>84.6666666666666</v>
      </c>
      <c r="F154">
        <v>2.2803180914512899</v>
      </c>
      <c r="G154" s="6">
        <f>Table5[[#This Row],[Best Individual mean accuracy]]-Table5[[#This Row],[Benchmark mean accuracy]]</f>
        <v>-11.066666666666706</v>
      </c>
      <c r="H154" t="str">
        <f>IF(AND(Table5[[#This Row],[F value]]&lt;4.74,Table5[[#This Row],[Best Individual mean accuracy]]&gt;Table5[[#This Row],[Benchmark mean accuracy]]),"Yes","No")</f>
        <v>No</v>
      </c>
    </row>
    <row r="155" spans="1:8" x14ac:dyDescent="0.55000000000000004">
      <c r="A155">
        <v>10</v>
      </c>
      <c r="B155" s="1" t="s">
        <v>91</v>
      </c>
      <c r="C155">
        <v>0.97368421052631504</v>
      </c>
      <c r="D155">
        <v>95.733333333333306</v>
      </c>
      <c r="E155">
        <v>85.6</v>
      </c>
      <c r="F155">
        <v>1.2937743190661399</v>
      </c>
      <c r="G155" s="6">
        <f>Table5[[#This Row],[Best Individual mean accuracy]]-Table5[[#This Row],[Benchmark mean accuracy]]</f>
        <v>-10.133333333333312</v>
      </c>
      <c r="H155" t="str">
        <f>IF(AND(Table5[[#This Row],[F value]]&lt;4.74,Table5[[#This Row],[Best Individual mean accuracy]]&gt;Table5[[#This Row],[Benchmark mean accuracy]]),"Yes","No")</f>
        <v>No</v>
      </c>
    </row>
    <row r="156" spans="1:8" x14ac:dyDescent="0.55000000000000004">
      <c r="A156">
        <v>10</v>
      </c>
      <c r="B156" s="1" t="s">
        <v>117</v>
      </c>
      <c r="C156">
        <v>0.97368421052631504</v>
      </c>
      <c r="D156">
        <v>96.266666666666595</v>
      </c>
      <c r="E156">
        <v>86.6666666666666</v>
      </c>
      <c r="F156">
        <v>1.2664359861591601</v>
      </c>
      <c r="G156" s="6">
        <f>Table5[[#This Row],[Best Individual mean accuracy]]-Table5[[#This Row],[Benchmark mean accuracy]]</f>
        <v>-9.5999999999999943</v>
      </c>
      <c r="H156" t="str">
        <f>IF(AND(Table5[[#This Row],[F value]]&lt;4.74,Table5[[#This Row],[Best Individual mean accuracy]]&gt;Table5[[#This Row],[Benchmark mean accuracy]]),"Yes","No")</f>
        <v>No</v>
      </c>
    </row>
    <row r="157" spans="1:8" x14ac:dyDescent="0.55000000000000004">
      <c r="A157">
        <v>10</v>
      </c>
      <c r="B157" s="1" t="s">
        <v>102</v>
      </c>
      <c r="C157">
        <v>0.97368421052631504</v>
      </c>
      <c r="D157">
        <v>95.066666666666606</v>
      </c>
      <c r="E157">
        <v>86.933333333333294</v>
      </c>
      <c r="F157">
        <v>3.5788113695090402</v>
      </c>
      <c r="G157" s="6">
        <f>Table5[[#This Row],[Best Individual mean accuracy]]-Table5[[#This Row],[Benchmark mean accuracy]]</f>
        <v>-8.1333333333333115</v>
      </c>
      <c r="H157" t="str">
        <f>IF(AND(Table5[[#This Row],[F value]]&lt;4.74,Table5[[#This Row],[Best Individual mean accuracy]]&gt;Table5[[#This Row],[Benchmark mean accuracy]]),"Yes","No")</f>
        <v>No</v>
      </c>
    </row>
    <row r="158" spans="1:8" x14ac:dyDescent="0.55000000000000004">
      <c r="A158">
        <v>663</v>
      </c>
      <c r="B158" s="1" t="s">
        <v>208</v>
      </c>
      <c r="C158">
        <v>0.97368421052631504</v>
      </c>
      <c r="D158">
        <v>94.8</v>
      </c>
      <c r="E158">
        <v>88.266666666666595</v>
      </c>
      <c r="F158">
        <v>2.0488599348534202</v>
      </c>
      <c r="G158" s="6">
        <f>Table5[[#This Row],[Best Individual mean accuracy]]-Table5[[#This Row],[Benchmark mean accuracy]]</f>
        <v>-6.5333333333334025</v>
      </c>
      <c r="H158" t="str">
        <f>IF(AND(Table5[[#This Row],[F value]]&lt;4.74,Table5[[#This Row],[Best Individual mean accuracy]]&gt;Table5[[#This Row],[Benchmark mean accuracy]]),"Yes","No")</f>
        <v>No</v>
      </c>
    </row>
    <row r="159" spans="1:8" x14ac:dyDescent="0.55000000000000004">
      <c r="A159">
        <v>10</v>
      </c>
      <c r="B159" s="1" t="s">
        <v>84</v>
      </c>
      <c r="C159">
        <v>0.97368421052631504</v>
      </c>
      <c r="D159">
        <v>95.466666666666598</v>
      </c>
      <c r="E159">
        <v>89.066666666666606</v>
      </c>
      <c r="F159">
        <v>1.21031746031746</v>
      </c>
      <c r="G159" s="6">
        <f>Table5[[#This Row],[Best Individual mean accuracy]]-Table5[[#This Row],[Benchmark mean accuracy]]</f>
        <v>-6.3999999999999915</v>
      </c>
      <c r="H159" t="str">
        <f>IF(AND(Table5[[#This Row],[F value]]&lt;4.74,Table5[[#This Row],[Best Individual mean accuracy]]&gt;Table5[[#This Row],[Benchmark mean accuracy]]),"Yes","No")</f>
        <v>No</v>
      </c>
    </row>
    <row r="160" spans="1:8" x14ac:dyDescent="0.55000000000000004">
      <c r="A160">
        <v>10</v>
      </c>
      <c r="B160" s="1" t="s">
        <v>106</v>
      </c>
      <c r="C160">
        <v>0.97368421052631504</v>
      </c>
      <c r="D160">
        <v>95.733333333333306</v>
      </c>
      <c r="E160">
        <v>90.133333333333297</v>
      </c>
      <c r="F160">
        <v>0.84290030211480305</v>
      </c>
      <c r="G160" s="6">
        <f>Table5[[#This Row],[Best Individual mean accuracy]]-Table5[[#This Row],[Benchmark mean accuracy]]</f>
        <v>-5.6000000000000085</v>
      </c>
      <c r="H160" t="str">
        <f>IF(AND(Table5[[#This Row],[F value]]&lt;4.74,Table5[[#This Row],[Best Individual mean accuracy]]&gt;Table5[[#This Row],[Benchmark mean accuracy]]),"Yes","No")</f>
        <v>No</v>
      </c>
    </row>
    <row r="161" spans="1:8" x14ac:dyDescent="0.55000000000000004">
      <c r="A161">
        <v>10</v>
      </c>
      <c r="B161" s="1" t="s">
        <v>87</v>
      </c>
      <c r="C161">
        <v>0.97368421052631504</v>
      </c>
      <c r="D161">
        <v>96.133333333333297</v>
      </c>
      <c r="E161">
        <v>90.6666666666666</v>
      </c>
      <c r="F161">
        <v>2.1822222222222201</v>
      </c>
      <c r="G161" s="6">
        <f>Table5[[#This Row],[Best Individual mean accuracy]]-Table5[[#This Row],[Benchmark mean accuracy]]</f>
        <v>-5.466666666666697</v>
      </c>
      <c r="H161" t="str">
        <f>IF(AND(Table5[[#This Row],[F value]]&lt;4.74,Table5[[#This Row],[Best Individual mean accuracy]]&gt;Table5[[#This Row],[Benchmark mean accuracy]]),"Yes","No")</f>
        <v>No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EB6D-0AC1-4765-834D-9C2D4F958FE2}">
  <dimension ref="A1:T68"/>
  <sheetViews>
    <sheetView topLeftCell="M2" workbookViewId="0">
      <selection activeCell="Q18" sqref="Q18"/>
    </sheetView>
  </sheetViews>
  <sheetFormatPr defaultRowHeight="14.4" x14ac:dyDescent="0.55000000000000004"/>
  <cols>
    <col min="2" max="2" width="8.68359375" customWidth="1"/>
    <col min="3" max="3" width="10.3671875" style="4" customWidth="1"/>
    <col min="4" max="4" width="23.7890625" style="3" customWidth="1"/>
    <col min="5" max="5" width="26.20703125" style="3" customWidth="1"/>
    <col min="6" max="6" width="8.83984375" style="4"/>
    <col min="7" max="7" width="26.05078125" style="6" bestFit="1" customWidth="1"/>
    <col min="8" max="8" width="29.734375" bestFit="1" customWidth="1"/>
    <col min="10" max="10" width="25.734375" bestFit="1" customWidth="1"/>
  </cols>
  <sheetData>
    <row r="1" spans="1:20" x14ac:dyDescent="0.55000000000000004">
      <c r="A1" t="s">
        <v>5</v>
      </c>
      <c r="B1" t="s">
        <v>0</v>
      </c>
      <c r="C1" s="4" t="s">
        <v>1</v>
      </c>
      <c r="D1" s="3" t="s">
        <v>2</v>
      </c>
      <c r="E1" s="3" t="s">
        <v>3</v>
      </c>
      <c r="F1" s="4" t="s">
        <v>4</v>
      </c>
      <c r="G1" s="6" t="s">
        <v>9</v>
      </c>
      <c r="H1" t="s">
        <v>6</v>
      </c>
    </row>
    <row r="2" spans="1:20" x14ac:dyDescent="0.55000000000000004">
      <c r="A2">
        <v>10</v>
      </c>
      <c r="B2" s="1" t="s">
        <v>14</v>
      </c>
      <c r="C2">
        <v>0.90909090909090895</v>
      </c>
      <c r="D2">
        <v>85.981493506493507</v>
      </c>
      <c r="E2">
        <v>43.225974025973997</v>
      </c>
      <c r="F2">
        <v>6.3783932803574999</v>
      </c>
      <c r="G2" s="6">
        <f>Table7[[#This Row],[Best Individual mean accuracy]]-Table7[[#This Row],[Benchmark mean accuracy]]</f>
        <v>-42.75551948051951</v>
      </c>
      <c r="H2" t="str">
        <f>IF(AND(Table7[[#This Row],[F value]]&lt;4.74,Table7[[#This Row],[Best Individual mean accuracy]]&gt;Table7[[#This Row],[Benchmark mean accuracy]]),"Yes","No")</f>
        <v>No</v>
      </c>
      <c r="J2" t="s">
        <v>7</v>
      </c>
      <c r="K2">
        <f>COUNT(Table7[Best Individual mean accuracy])</f>
        <v>67</v>
      </c>
    </row>
    <row r="3" spans="1:20" x14ac:dyDescent="0.55000000000000004">
      <c r="A3">
        <v>10</v>
      </c>
      <c r="B3" s="1" t="s">
        <v>15</v>
      </c>
      <c r="C3">
        <v>0.90909090909090895</v>
      </c>
      <c r="D3">
        <v>83.409090909090907</v>
      </c>
      <c r="E3">
        <v>49.192532467532402</v>
      </c>
      <c r="F3">
        <v>3.0058492349844199</v>
      </c>
      <c r="G3" s="6">
        <f>Table7[[#This Row],[Best Individual mean accuracy]]-Table7[[#This Row],[Benchmark mean accuracy]]</f>
        <v>-34.216558441558504</v>
      </c>
      <c r="H3" t="str">
        <f>IF(AND(Table7[[#This Row],[F value]]&lt;4.74,Table7[[#This Row],[Best Individual mean accuracy]]&gt;Table7[[#This Row],[Benchmark mean accuracy]]),"Yes","No")</f>
        <v>No</v>
      </c>
      <c r="J3" t="s">
        <v>8</v>
      </c>
      <c r="K3" s="2">
        <f>COUNTIF(Table7[Has same error rate and is better],"=Yes")/K2</f>
        <v>0</v>
      </c>
    </row>
    <row r="4" spans="1:20" x14ac:dyDescent="0.55000000000000004">
      <c r="A4">
        <v>175</v>
      </c>
      <c r="B4" s="1" t="s">
        <v>16</v>
      </c>
      <c r="C4">
        <v>0.80681818181818099</v>
      </c>
      <c r="D4">
        <v>83.826298701298697</v>
      </c>
      <c r="E4">
        <v>49.685714285714198</v>
      </c>
      <c r="F4">
        <v>3.6704074554403499</v>
      </c>
      <c r="G4" s="6">
        <f>Table7[[#This Row],[Best Individual mean accuracy]]-Table7[[#This Row],[Benchmark mean accuracy]]</f>
        <v>-34.140584415584499</v>
      </c>
      <c r="H4" t="str">
        <f>IF(AND(Table7[[#This Row],[F value]]&lt;4.74,Table7[[#This Row],[Best Individual mean accuracy]]&gt;Table7[[#This Row],[Benchmark mean accuracy]]),"Yes","No")</f>
        <v>No</v>
      </c>
    </row>
    <row r="5" spans="1:20" x14ac:dyDescent="0.55000000000000004">
      <c r="A5">
        <v>247</v>
      </c>
      <c r="B5" s="1" t="s">
        <v>17</v>
      </c>
      <c r="C5">
        <v>0.84090909090909005</v>
      </c>
      <c r="D5">
        <v>86.435389610389606</v>
      </c>
      <c r="E5">
        <v>57.080519480519399</v>
      </c>
      <c r="F5">
        <v>2.74922987079337</v>
      </c>
      <c r="G5" s="6">
        <f>Table7[[#This Row],[Best Individual mean accuracy]]-Table7[[#This Row],[Benchmark mean accuracy]]</f>
        <v>-29.354870129870207</v>
      </c>
      <c r="H5" t="str">
        <f>IF(AND(Table7[[#This Row],[F value]]&lt;4.74,Table7[[#This Row],[Best Individual mean accuracy]]&gt;Table7[[#This Row],[Benchmark mean accuracy]]),"Yes","No")</f>
        <v>No</v>
      </c>
      <c r="J5" t="s">
        <v>10</v>
      </c>
      <c r="K5">
        <f>_xlfn.MAXIFS(Table7[Improvement/Deterioration],Table7[F value],"&lt;4.74")</f>
        <v>-18.694480519480592</v>
      </c>
    </row>
    <row r="6" spans="1:20" x14ac:dyDescent="0.55000000000000004">
      <c r="A6">
        <v>300</v>
      </c>
      <c r="B6" s="1" t="s">
        <v>18</v>
      </c>
      <c r="C6">
        <v>0.61363636363636298</v>
      </c>
      <c r="D6">
        <v>80.009090909090901</v>
      </c>
      <c r="E6">
        <v>48.0016233766233</v>
      </c>
      <c r="F6">
        <v>2.00548392068406</v>
      </c>
      <c r="G6" s="6">
        <f>Table7[[#This Row],[Best Individual mean accuracy]]-Table7[[#This Row],[Benchmark mean accuracy]]</f>
        <v>-32.007467532467601</v>
      </c>
      <c r="H6" t="str">
        <f>IF(AND(Table7[[#This Row],[F value]]&lt;4.74,Table7[[#This Row],[Best Individual mean accuracy]]&gt;Table7[[#This Row],[Benchmark mean accuracy]]),"Yes","No")</f>
        <v>No</v>
      </c>
      <c r="J6" t="s">
        <v>11</v>
      </c>
      <c r="K6">
        <f>_xlfn.MINIFS(Table7[Improvement/Deterioration],Table7[F value],"&lt;4.74")</f>
        <v>-41.502922077922008</v>
      </c>
    </row>
    <row r="7" spans="1:20" x14ac:dyDescent="0.55000000000000004">
      <c r="A7">
        <v>465</v>
      </c>
      <c r="B7" s="1" t="s">
        <v>19</v>
      </c>
      <c r="C7">
        <v>0.81818181818181801</v>
      </c>
      <c r="D7">
        <v>84.780519480519402</v>
      </c>
      <c r="E7">
        <v>41.184415584415497</v>
      </c>
      <c r="F7">
        <v>13.051338924000801</v>
      </c>
      <c r="G7" s="6">
        <f>Table7[[#This Row],[Best Individual mean accuracy]]-Table7[[#This Row],[Benchmark mean accuracy]]</f>
        <v>-43.596103896103905</v>
      </c>
      <c r="H7" t="str">
        <f>IF(AND(Table7[[#This Row],[F value]]&lt;4.74,Table7[[#This Row],[Best Individual mean accuracy]]&gt;Table7[[#This Row],[Benchmark mean accuracy]]),"Yes","No")</f>
        <v>No</v>
      </c>
    </row>
    <row r="8" spans="1:20" x14ac:dyDescent="0.55000000000000004">
      <c r="A8">
        <v>574</v>
      </c>
      <c r="B8" s="1" t="s">
        <v>20</v>
      </c>
      <c r="C8">
        <v>0.81818181818181801</v>
      </c>
      <c r="D8">
        <v>84.389285714285705</v>
      </c>
      <c r="E8">
        <v>40.042207792207698</v>
      </c>
      <c r="F8">
        <v>9.6293926474038702</v>
      </c>
      <c r="G8" s="6">
        <f>Table7[[#This Row],[Best Individual mean accuracy]]-Table7[[#This Row],[Benchmark mean accuracy]]</f>
        <v>-44.347077922078007</v>
      </c>
      <c r="H8" t="str">
        <f>IF(AND(Table7[[#This Row],[F value]]&lt;4.74,Table7[[#This Row],[Best Individual mean accuracy]]&gt;Table7[[#This Row],[Benchmark mean accuracy]]),"Yes","No")</f>
        <v>No</v>
      </c>
      <c r="J8" t="s">
        <v>12</v>
      </c>
      <c r="K8" t="e">
        <f>AVERAGEIFS(Table7[Improvement/Deterioration],Table7[Improvement/Deterioration],"&gt;0",Table7[F value],"&lt;4.74")</f>
        <v>#DIV/0!</v>
      </c>
    </row>
    <row r="9" spans="1:20" x14ac:dyDescent="0.55000000000000004">
      <c r="A9">
        <v>663</v>
      </c>
      <c r="B9" s="1" t="s">
        <v>21</v>
      </c>
      <c r="C9">
        <v>0.71590909090909005</v>
      </c>
      <c r="D9">
        <v>86.661688311688295</v>
      </c>
      <c r="E9">
        <v>37.658766233766201</v>
      </c>
      <c r="F9">
        <v>44.3228593955699</v>
      </c>
      <c r="G9" s="6">
        <f>Table7[[#This Row],[Best Individual mean accuracy]]-Table7[[#This Row],[Benchmark mean accuracy]]</f>
        <v>-49.002922077922094</v>
      </c>
      <c r="H9" t="str">
        <f>IF(AND(Table7[[#This Row],[F value]]&lt;4.74,Table7[[#This Row],[Best Individual mean accuracy]]&gt;Table7[[#This Row],[Benchmark mean accuracy]]),"Yes","No")</f>
        <v>No</v>
      </c>
      <c r="J9" t="s">
        <v>13</v>
      </c>
      <c r="K9">
        <f>AVERAGEIFS(Table7[Improvement/Deterioration],Table7[Improvement/Deterioration],"&lt;0",Table7[F value],"&lt;4.74")</f>
        <v>-30.344858048927836</v>
      </c>
    </row>
    <row r="10" spans="1:20" x14ac:dyDescent="0.55000000000000004">
      <c r="A10">
        <v>750</v>
      </c>
      <c r="B10" s="1" t="s">
        <v>22</v>
      </c>
      <c r="C10">
        <v>0.79545454545454497</v>
      </c>
      <c r="D10">
        <v>85.354545454545402</v>
      </c>
      <c r="E10">
        <v>41.185714285714198</v>
      </c>
      <c r="F10">
        <v>13.041383336396301</v>
      </c>
      <c r="G10" s="6">
        <f>Table7[[#This Row],[Best Individual mean accuracy]]-Table7[[#This Row],[Benchmark mean accuracy]]</f>
        <v>-44.168831168831204</v>
      </c>
      <c r="H10" t="str">
        <f>IF(AND(Table7[[#This Row],[F value]]&lt;4.74,Table7[[#This Row],[Best Individual mean accuracy]]&gt;Table7[[#This Row],[Benchmark mean accuracy]]),"Yes","No")</f>
        <v>No</v>
      </c>
    </row>
    <row r="11" spans="1:20" x14ac:dyDescent="0.55000000000000004">
      <c r="A11">
        <v>891</v>
      </c>
      <c r="B11" s="1" t="s">
        <v>69</v>
      </c>
      <c r="C11">
        <v>0.89772727272727204</v>
      </c>
      <c r="D11">
        <v>88.209415584415595</v>
      </c>
      <c r="E11">
        <v>39.954870129870102</v>
      </c>
      <c r="F11">
        <v>15.1528182495579</v>
      </c>
      <c r="G11" s="6">
        <f>Table7[[#This Row],[Best Individual mean accuracy]]-Table7[[#This Row],[Benchmark mean accuracy]]</f>
        <v>-48.254545454545493</v>
      </c>
      <c r="H11" s="5" t="str">
        <f>IF(AND(Table7[[#This Row],[F value]]&lt;4.74,Table7[[#This Row],[Best Individual mean accuracy]]&gt;Table7[[#This Row],[Benchmark mean accuracy]]),"Yes","No")</f>
        <v>No</v>
      </c>
      <c r="J11" t="s">
        <v>1234</v>
      </c>
      <c r="K11">
        <f>AVERAGE(Table7[Benchmark mean accuracy])</f>
        <v>85.146050591199796</v>
      </c>
    </row>
    <row r="12" spans="1:20" x14ac:dyDescent="0.55000000000000004">
      <c r="A12">
        <v>891</v>
      </c>
      <c r="B12" s="1" t="s">
        <v>75</v>
      </c>
      <c r="C12">
        <v>0.89772727272727204</v>
      </c>
      <c r="D12">
        <v>86.494480519480504</v>
      </c>
      <c r="E12">
        <v>41.042857142857102</v>
      </c>
      <c r="F12">
        <v>11.1279435523546</v>
      </c>
      <c r="G12" s="6">
        <f>Table7[[#This Row],[Best Individual mean accuracy]]-Table7[[#This Row],[Benchmark mean accuracy]]</f>
        <v>-45.451623376623402</v>
      </c>
      <c r="H12" s="5" t="str">
        <f>IF(AND(Table7[[#This Row],[F value]]&lt;4.74,Table7[[#This Row],[Best Individual mean accuracy]]&gt;Table7[[#This Row],[Benchmark mean accuracy]]),"Yes","No")</f>
        <v>No</v>
      </c>
    </row>
    <row r="13" spans="1:20" x14ac:dyDescent="0.55000000000000004">
      <c r="A13">
        <v>891</v>
      </c>
      <c r="B13" s="1" t="s">
        <v>47</v>
      </c>
      <c r="C13">
        <v>0.89772727272727204</v>
      </c>
      <c r="D13">
        <v>87.749350649350603</v>
      </c>
      <c r="E13">
        <v>42.828896103896099</v>
      </c>
      <c r="F13">
        <v>5.9307323009808099</v>
      </c>
      <c r="G13" s="6">
        <f>Table7[[#This Row],[Best Individual mean accuracy]]-Table7[[#This Row],[Benchmark mean accuracy]]</f>
        <v>-44.920454545454504</v>
      </c>
      <c r="H13" s="5" t="str">
        <f>IF(AND(Table7[[#This Row],[F value]]&lt;4.74,Table7[[#This Row],[Best Individual mean accuracy]]&gt;Table7[[#This Row],[Benchmark mean accuracy]]),"Yes","No")</f>
        <v>No</v>
      </c>
      <c r="J13" t="s">
        <v>1235</v>
      </c>
      <c r="K13" s="2">
        <f>(COUNTIF(Table7[F value],"&lt;4.74"))/COUNT(Table7[F value])</f>
        <v>0.64179104477611937</v>
      </c>
    </row>
    <row r="14" spans="1:20" x14ac:dyDescent="0.55000000000000004">
      <c r="A14">
        <v>891</v>
      </c>
      <c r="B14" s="1" t="s">
        <v>45</v>
      </c>
      <c r="C14">
        <v>0.89772727272727204</v>
      </c>
      <c r="D14">
        <v>85.349675324675303</v>
      </c>
      <c r="E14">
        <v>40.696753246753197</v>
      </c>
      <c r="F14">
        <v>10.4467339967721</v>
      </c>
      <c r="G14" s="6">
        <f>Table7[[#This Row],[Best Individual mean accuracy]]-Table7[[#This Row],[Benchmark mean accuracy]]</f>
        <v>-44.652922077922106</v>
      </c>
      <c r="H14" s="5" t="str">
        <f>IF(AND(Table7[[#This Row],[F value]]&lt;4.74,Table7[[#This Row],[Best Individual mean accuracy]]&gt;Table7[[#This Row],[Benchmark mean accuracy]]),"Yes","No")</f>
        <v>No</v>
      </c>
      <c r="J14" t="s">
        <v>5</v>
      </c>
      <c r="K14" t="s">
        <v>1236</v>
      </c>
      <c r="L14" t="s">
        <v>1237</v>
      </c>
      <c r="M14" t="s">
        <v>1244</v>
      </c>
      <c r="N14" t="s">
        <v>1238</v>
      </c>
      <c r="O14" t="s">
        <v>1239</v>
      </c>
      <c r="P14" t="s">
        <v>1240</v>
      </c>
      <c r="Q14" t="s">
        <v>1241</v>
      </c>
      <c r="S14" t="s">
        <v>1245</v>
      </c>
    </row>
    <row r="15" spans="1:20" x14ac:dyDescent="0.55000000000000004">
      <c r="A15">
        <v>891</v>
      </c>
      <c r="B15" s="1" t="s">
        <v>58</v>
      </c>
      <c r="C15">
        <v>0.89772727272727204</v>
      </c>
      <c r="D15">
        <v>84.104220779220697</v>
      </c>
      <c r="E15">
        <v>42.109415584415501</v>
      </c>
      <c r="F15">
        <v>50.813740108221502</v>
      </c>
      <c r="G15" s="6">
        <f>Table7[[#This Row],[Best Individual mean accuracy]]-Table7[[#This Row],[Benchmark mean accuracy]]</f>
        <v>-41.994805194805195</v>
      </c>
      <c r="H15" s="5" t="str">
        <f>IF(AND(Table7[[#This Row],[F value]]&lt;4.74,Table7[[#This Row],[Best Individual mean accuracy]]&gt;Table7[[#This Row],[Benchmark mean accuracy]]),"Yes","No")</f>
        <v>No</v>
      </c>
      <c r="J15">
        <v>10</v>
      </c>
      <c r="K15" s="7">
        <f>IFERROR(COUNTIFS(Table7[Has same error rate and is better],"=Yes",Table7[Seed],J15)/COUNTIFS(Table7[Seed],J15,Table7[F value],"&lt;4.74"),0)</f>
        <v>0</v>
      </c>
      <c r="L15">
        <f>COUNTIF(Table7[Seed],J15)</f>
        <v>2</v>
      </c>
      <c r="M15" s="2">
        <f>(COUNTIFS(Table7[F value],"&lt;4.74",Table7[Seed],J15))/COUNTIF(Table7[Seed],J15)</f>
        <v>0.5</v>
      </c>
      <c r="N15">
        <f>COUNTIFS(Table7[Has same error rate and is better],"=Yes",Table7[Seed],J15)</f>
        <v>0</v>
      </c>
      <c r="O15">
        <f>IFERROR(AVERAGEIFS(Table7[Improvement/Deterioration],Table7[Improvement/Deterioration],"&gt;0",Table7[F value],"&lt;4.74",Table7[Seed],J15),0)</f>
        <v>0</v>
      </c>
      <c r="P15">
        <f>IFERROR(AVERAGEIFS(Table7[Improvement/Deterioration],Table7[Improvement/Deterioration],"&lt;=0",Table7[F value],"&lt;4.74",Table7[Seed],J15),0)</f>
        <v>-34.216558441558504</v>
      </c>
      <c r="Q15">
        <f>AVERAGEIFS(Table7[Benchmark mean accuracy],Table7[Seed],J15,Table7[F value],"&lt;4.74")</f>
        <v>83.409090909090907</v>
      </c>
      <c r="R15">
        <f>AVERAGEIFS(Table7[Best Individual mean accuracy],Table7[Seed],J15,Table7[F value],"&lt;4.74")</f>
        <v>49.192532467532402</v>
      </c>
      <c r="S15" s="3">
        <f>(K15*O15+(1-K15)*P15)*M15</f>
        <v>-17.108279220779252</v>
      </c>
      <c r="T15">
        <f>(R15-Q15)*M15</f>
        <v>-17.108279220779252</v>
      </c>
    </row>
    <row r="16" spans="1:20" x14ac:dyDescent="0.55000000000000004">
      <c r="A16">
        <v>891</v>
      </c>
      <c r="B16" s="1" t="s">
        <v>60</v>
      </c>
      <c r="C16">
        <v>0.89772727272727204</v>
      </c>
      <c r="D16">
        <v>87.517532467532405</v>
      </c>
      <c r="E16">
        <v>46.014610389610397</v>
      </c>
      <c r="F16">
        <v>4.5451353676300901</v>
      </c>
      <c r="G16" s="6">
        <f>Table7[[#This Row],[Best Individual mean accuracy]]-Table7[[#This Row],[Benchmark mean accuracy]]</f>
        <v>-41.502922077922008</v>
      </c>
      <c r="H16" s="5" t="str">
        <f>IF(AND(Table7[[#This Row],[F value]]&lt;4.74,Table7[[#This Row],[Best Individual mean accuracy]]&gt;Table7[[#This Row],[Benchmark mean accuracy]]),"Yes","No")</f>
        <v>No</v>
      </c>
      <c r="J16">
        <v>175</v>
      </c>
      <c r="K16" s="7">
        <f>IFERROR(COUNTIFS(Table7[Has same error rate and is better],"=Yes",Table7[Seed],J16)/COUNTIFS(Table7[Seed],J16,Table7[F value],"&lt;4.74"),0)</f>
        <v>0</v>
      </c>
      <c r="L16">
        <f>COUNTIF(Table7[Seed],J16)</f>
        <v>1</v>
      </c>
      <c r="M16" s="2">
        <f>(COUNTIFS(Table7[F value],"&lt;4.74",Table7[Seed],J16))/COUNTIF(Table7[Seed],J16)</f>
        <v>1</v>
      </c>
      <c r="N16">
        <f>COUNTIFS(Table7[Has same error rate and is better],"=Yes",Table7[Seed],J16)</f>
        <v>0</v>
      </c>
      <c r="O16">
        <f>IFERROR(AVERAGEIFS(Table7[Improvement/Deterioration],Table7[Improvement/Deterioration],"&gt;0",Table7[F value],"&lt;4.74",Table7[Seed],J16),0)</f>
        <v>0</v>
      </c>
      <c r="P16">
        <f>IFERROR(AVERAGEIFS(Table7[Improvement/Deterioration],Table7[Improvement/Deterioration],"&lt;=0",Table7[F value],"&lt;4.74",Table7[Seed],J16),0)</f>
        <v>-34.140584415584499</v>
      </c>
      <c r="Q16">
        <f>AVERAGEIFS(Table7[Benchmark mean accuracy],Table7[Seed],J16,Table7[F value],"&lt;4.74")</f>
        <v>83.826298701298697</v>
      </c>
      <c r="R16">
        <f>AVERAGEIFS(Table7[Best Individual mean accuracy],Table7[Seed],J16,Table7[F value],"&lt;4.74")</f>
        <v>49.685714285714198</v>
      </c>
      <c r="S16" s="3">
        <f t="shared" ref="S16:S24" si="0">(K16*O16+(1-K16)*P16)*M16</f>
        <v>-34.140584415584499</v>
      </c>
      <c r="T16">
        <f t="shared" ref="T16:T24" si="1">(R16-Q16)*M16</f>
        <v>-34.140584415584499</v>
      </c>
    </row>
    <row r="17" spans="1:20" x14ac:dyDescent="0.55000000000000004">
      <c r="A17">
        <v>891</v>
      </c>
      <c r="B17" s="1" t="s">
        <v>31</v>
      </c>
      <c r="C17">
        <v>0.89772727272727204</v>
      </c>
      <c r="D17">
        <v>86.388961038961</v>
      </c>
      <c r="E17">
        <v>46.099675324675303</v>
      </c>
      <c r="F17">
        <v>3.9702100740202999</v>
      </c>
      <c r="G17" s="6">
        <f>Table7[[#This Row],[Best Individual mean accuracy]]-Table7[[#This Row],[Benchmark mean accuracy]]</f>
        <v>-40.289285714285697</v>
      </c>
      <c r="H17" s="5" t="str">
        <f>IF(AND(Table7[[#This Row],[F value]]&lt;4.74,Table7[[#This Row],[Best Individual mean accuracy]]&gt;Table7[[#This Row],[Benchmark mean accuracy]]),"Yes","No")</f>
        <v>No</v>
      </c>
      <c r="J17">
        <v>247</v>
      </c>
      <c r="K17" s="7">
        <f>IFERROR(COUNTIFS(Table7[Has same error rate and is better],"=Yes",Table7[Seed],J17)/COUNTIFS(Table7[Seed],J17,Table7[F value],"&lt;4.74"),0)</f>
        <v>0</v>
      </c>
      <c r="L17">
        <f>COUNTIF(Table7[Seed],J17)</f>
        <v>1</v>
      </c>
      <c r="M17" s="2">
        <f>(COUNTIFS(Table7[F value],"&lt;4.74",Table7[Seed],J17))/COUNTIF(Table7[Seed],J17)</f>
        <v>1</v>
      </c>
      <c r="N17">
        <f>COUNTIFS(Table7[Has same error rate and is better],"=Yes",Table7[Seed],J17)</f>
        <v>0</v>
      </c>
      <c r="O17">
        <f>IFERROR(AVERAGEIFS(Table7[Improvement/Deterioration],Table7[Improvement/Deterioration],"&gt;0",Table7[F value],"&lt;4.74",Table7[Seed],J17),0)</f>
        <v>0</v>
      </c>
      <c r="P17">
        <f>IFERROR(AVERAGEIFS(Table7[Improvement/Deterioration],Table7[Improvement/Deterioration],"&lt;=0",Table7[F value],"&lt;4.74",Table7[Seed],J17),0)</f>
        <v>-29.354870129870207</v>
      </c>
      <c r="Q17">
        <f>AVERAGEIFS(Table7[Benchmark mean accuracy],Table7[Seed],J17,Table7[F value],"&lt;4.74")</f>
        <v>86.435389610389606</v>
      </c>
      <c r="R17">
        <f>AVERAGEIFS(Table7[Best Individual mean accuracy],Table7[Seed],J17,Table7[F value],"&lt;4.74")</f>
        <v>57.080519480519399</v>
      </c>
      <c r="S17" s="3">
        <f t="shared" si="0"/>
        <v>-29.354870129870207</v>
      </c>
      <c r="T17">
        <f t="shared" si="1"/>
        <v>-29.354870129870207</v>
      </c>
    </row>
    <row r="18" spans="1:20" x14ac:dyDescent="0.55000000000000004">
      <c r="A18">
        <v>891</v>
      </c>
      <c r="B18" s="1" t="s">
        <v>64</v>
      </c>
      <c r="C18">
        <v>0.89772727272727204</v>
      </c>
      <c r="D18">
        <v>87.694480519480507</v>
      </c>
      <c r="E18">
        <v>49.565584415584397</v>
      </c>
      <c r="F18">
        <v>3.4544796849695301</v>
      </c>
      <c r="G18" s="6">
        <f>Table7[[#This Row],[Best Individual mean accuracy]]-Table7[[#This Row],[Benchmark mean accuracy]]</f>
        <v>-38.128896103896111</v>
      </c>
      <c r="H18" s="5" t="str">
        <f>IF(AND(Table7[[#This Row],[F value]]&lt;4.74,Table7[[#This Row],[Best Individual mean accuracy]]&gt;Table7[[#This Row],[Benchmark mean accuracy]]),"Yes","No")</f>
        <v>No</v>
      </c>
      <c r="J18">
        <v>300</v>
      </c>
      <c r="K18" s="7">
        <f>IFERROR(COUNTIFS(Table7[Has same error rate and is better],"=Yes",Table7[Seed],J18)/COUNTIFS(Table7[Seed],J18,Table7[F value],"&lt;4.74"),0)</f>
        <v>0</v>
      </c>
      <c r="L18">
        <f>COUNTIF(Table7[Seed],J18)</f>
        <v>1</v>
      </c>
      <c r="M18" s="2">
        <f>(COUNTIFS(Table7[F value],"&lt;4.74",Table7[Seed],J18))/COUNTIF(Table7[Seed],J18)</f>
        <v>1</v>
      </c>
      <c r="N18">
        <f>COUNTIFS(Table7[Has same error rate and is better],"=Yes",Table7[Seed],J18)</f>
        <v>0</v>
      </c>
      <c r="O18">
        <f>IFERROR(AVERAGEIFS(Table7[Improvement/Deterioration],Table7[Improvement/Deterioration],"&gt;0",Table7[F value],"&lt;4.74",Table7[Seed],J18),0)</f>
        <v>0</v>
      </c>
      <c r="P18">
        <f>IFERROR(AVERAGEIFS(Table7[Improvement/Deterioration],Table7[Improvement/Deterioration],"&lt;=0",Table7[F value],"&lt;4.74",Table7[Seed],J18),0)</f>
        <v>-32.007467532467601</v>
      </c>
      <c r="Q18">
        <f>AVERAGEIFS(Table7[Benchmark mean accuracy],Table7[Seed],J18,Table7[F value],"&lt;4.74")</f>
        <v>80.009090909090901</v>
      </c>
      <c r="R18">
        <f>AVERAGEIFS(Table7[Best Individual mean accuracy],Table7[Seed],J18,Table7[F value],"&lt;4.74")</f>
        <v>48.0016233766233</v>
      </c>
      <c r="S18" s="3">
        <f t="shared" si="0"/>
        <v>-32.007467532467601</v>
      </c>
      <c r="T18">
        <f t="shared" si="1"/>
        <v>-32.007467532467601</v>
      </c>
    </row>
    <row r="19" spans="1:20" x14ac:dyDescent="0.55000000000000004">
      <c r="A19">
        <v>891</v>
      </c>
      <c r="B19" s="1" t="s">
        <v>29</v>
      </c>
      <c r="C19">
        <v>0.89772727272727204</v>
      </c>
      <c r="D19">
        <v>85.020454545454498</v>
      </c>
      <c r="E19">
        <v>47.132467532467501</v>
      </c>
      <c r="F19">
        <v>5.3731118273289997</v>
      </c>
      <c r="G19" s="6">
        <f>Table7[[#This Row],[Best Individual mean accuracy]]-Table7[[#This Row],[Benchmark mean accuracy]]</f>
        <v>-37.887987012986997</v>
      </c>
      <c r="H19" t="str">
        <f>IF(AND(Table7[[#This Row],[F value]]&lt;4.74,Table7[[#This Row],[Best Individual mean accuracy]]&gt;Table7[[#This Row],[Benchmark mean accuracy]]),"Yes","No")</f>
        <v>No</v>
      </c>
      <c r="J19">
        <v>465</v>
      </c>
      <c r="K19" s="7">
        <f>IFERROR(COUNTIFS(Table7[Has same error rate and is better],"=Yes",Table7[Seed],J19)/COUNTIFS(Table7[Seed],J19,Table7[F value],"&lt;4.74"),0)</f>
        <v>0</v>
      </c>
      <c r="L19">
        <f>COUNTIF(Table7[Seed],J19)</f>
        <v>1</v>
      </c>
      <c r="M19" s="2">
        <f>(COUNTIFS(Table7[F value],"&lt;4.74",Table7[Seed],J19))/COUNTIF(Table7[Seed],J19)</f>
        <v>0</v>
      </c>
      <c r="N19">
        <f>COUNTIFS(Table7[Has same error rate and is better],"=Yes",Table7[Seed],J19)</f>
        <v>0</v>
      </c>
      <c r="O19">
        <f>IFERROR(AVERAGEIFS(Table7[Improvement/Deterioration],Table7[Improvement/Deterioration],"&gt;0",Table7[F value],"&lt;4.74",Table7[Seed],J19),0)</f>
        <v>0</v>
      </c>
      <c r="P19">
        <f>IFERROR(AVERAGEIFS(Table7[Improvement/Deterioration],Table7[Improvement/Deterioration],"&lt;=0",Table7[F value],"&lt;4.74",Table7[Seed],J19),0)</f>
        <v>0</v>
      </c>
      <c r="Q19" t="e">
        <f>AVERAGEIFS(Table7[Benchmark mean accuracy],Table7[Seed],J19,Table7[F value],"&lt;4.74")</f>
        <v>#DIV/0!</v>
      </c>
      <c r="R19" t="e">
        <f>AVERAGEIFS(Table7[Best Individual mean accuracy],Table7[Seed],J19,Table7[F value],"&lt;4.74")</f>
        <v>#DIV/0!</v>
      </c>
      <c r="S19" s="3">
        <f t="shared" si="0"/>
        <v>0</v>
      </c>
      <c r="T19" t="e">
        <f t="shared" si="1"/>
        <v>#DIV/0!</v>
      </c>
    </row>
    <row r="20" spans="1:20" x14ac:dyDescent="0.55000000000000004">
      <c r="A20">
        <v>891</v>
      </c>
      <c r="B20" s="1" t="s">
        <v>39</v>
      </c>
      <c r="C20">
        <v>0.89772727272727204</v>
      </c>
      <c r="D20">
        <v>85.811363636363595</v>
      </c>
      <c r="E20">
        <v>48.875974025974003</v>
      </c>
      <c r="F20">
        <v>5.6446148546402304</v>
      </c>
      <c r="G20" s="6">
        <f>Table7[[#This Row],[Best Individual mean accuracy]]-Table7[[#This Row],[Benchmark mean accuracy]]</f>
        <v>-36.935389610389592</v>
      </c>
      <c r="H20" s="5" t="str">
        <f>IF(AND(Table7[[#This Row],[F value]]&lt;4.74,Table7[[#This Row],[Best Individual mean accuracy]]&gt;Table7[[#This Row],[Benchmark mean accuracy]]),"Yes","No")</f>
        <v>No</v>
      </c>
      <c r="J20">
        <v>574</v>
      </c>
      <c r="K20" s="7">
        <f>IFERROR(COUNTIFS(Table7[Has same error rate and is better],"=Yes",Table7[Seed],J20)/COUNTIFS(Table7[Seed],J20,Table7[F value],"&lt;4.74"),0)</f>
        <v>0</v>
      </c>
      <c r="L20">
        <f>COUNTIF(Table7[Seed],J20)</f>
        <v>1</v>
      </c>
      <c r="M20" s="2">
        <f>(COUNTIFS(Table7[F value],"&lt;4.74",Table7[Seed],J20))/COUNTIF(Table7[Seed],J20)</f>
        <v>0</v>
      </c>
      <c r="N20">
        <f>COUNTIFS(Table7[Has same error rate and is better],"=Yes",Table7[Seed],J20)</f>
        <v>0</v>
      </c>
      <c r="O20">
        <f>IFERROR(AVERAGEIFS(Table7[Improvement/Deterioration],Table7[Improvement/Deterioration],"&gt;0",Table7[F value],"&lt;4.74",Table7[Seed],J20),0)</f>
        <v>0</v>
      </c>
      <c r="P20">
        <f>IFERROR(AVERAGEIFS(Table7[Improvement/Deterioration],Table7[Improvement/Deterioration],"&lt;=0",Table7[F value],"&lt;4.74",Table7[Seed],J20),0)</f>
        <v>0</v>
      </c>
      <c r="Q20" t="e">
        <f>AVERAGEIFS(Table7[Benchmark mean accuracy],Table7[Seed],J20,Table7[F value],"&lt;4.74")</f>
        <v>#DIV/0!</v>
      </c>
      <c r="R20" t="e">
        <f>AVERAGEIFS(Table7[Best Individual mean accuracy],Table7[Seed],J20,Table7[F value],"&lt;4.74")</f>
        <v>#DIV/0!</v>
      </c>
      <c r="S20" s="3">
        <f t="shared" si="0"/>
        <v>0</v>
      </c>
      <c r="T20" t="e">
        <f t="shared" si="1"/>
        <v>#DIV/0!</v>
      </c>
    </row>
    <row r="21" spans="1:20" x14ac:dyDescent="0.55000000000000004">
      <c r="A21">
        <v>891</v>
      </c>
      <c r="B21" s="1" t="s">
        <v>71</v>
      </c>
      <c r="C21">
        <v>0.89772727272727204</v>
      </c>
      <c r="D21">
        <v>86.782467532467507</v>
      </c>
      <c r="E21">
        <v>49.989610389610299</v>
      </c>
      <c r="F21">
        <v>3.20386616677576</v>
      </c>
      <c r="G21" s="6">
        <f>Table7[[#This Row],[Best Individual mean accuracy]]-Table7[[#This Row],[Benchmark mean accuracy]]</f>
        <v>-36.792857142857208</v>
      </c>
      <c r="H21" s="5" t="str">
        <f>IF(AND(Table7[[#This Row],[F value]]&lt;4.74,Table7[[#This Row],[Best Individual mean accuracy]]&gt;Table7[[#This Row],[Benchmark mean accuracy]]),"Yes","No")</f>
        <v>No</v>
      </c>
      <c r="J21">
        <v>663</v>
      </c>
      <c r="K21" s="7">
        <f>IFERROR(COUNTIFS(Table7[Has same error rate and is better],"=Yes",Table7[Seed],J21)/COUNTIFS(Table7[Seed],J21,Table7[F value],"&lt;4.74"),0)</f>
        <v>0</v>
      </c>
      <c r="L21">
        <f>COUNTIF(Table7[Seed],J21)</f>
        <v>1</v>
      </c>
      <c r="M21" s="2">
        <f>(COUNTIFS(Table7[F value],"&lt;4.74",Table7[Seed],J21))/COUNTIF(Table7[Seed],J21)</f>
        <v>0</v>
      </c>
      <c r="N21">
        <f>COUNTIFS(Table7[Has same error rate and is better],"=Yes",Table7[Seed],J21)</f>
        <v>0</v>
      </c>
      <c r="O21">
        <f>IFERROR(AVERAGEIFS(Table7[Improvement/Deterioration],Table7[Improvement/Deterioration],"&gt;0",Table7[F value],"&lt;4.74",Table7[Seed],J21),0)</f>
        <v>0</v>
      </c>
      <c r="P21">
        <f>IFERROR(AVERAGEIFS(Table7[Improvement/Deterioration],Table7[Improvement/Deterioration],"&lt;=0",Table7[F value],"&lt;4.74",Table7[Seed],J21),0)</f>
        <v>0</v>
      </c>
      <c r="Q21" t="e">
        <f>AVERAGEIFS(Table7[Benchmark mean accuracy],Table7[Seed],J21,Table7[F value],"&lt;4.74")</f>
        <v>#DIV/0!</v>
      </c>
      <c r="R21" t="e">
        <f>AVERAGEIFS(Table7[Best Individual mean accuracy],Table7[Seed],J21,Table7[F value],"&lt;4.74")</f>
        <v>#DIV/0!</v>
      </c>
      <c r="S21" s="3">
        <f t="shared" si="0"/>
        <v>0</v>
      </c>
      <c r="T21" t="e">
        <f t="shared" si="1"/>
        <v>#DIV/0!</v>
      </c>
    </row>
    <row r="22" spans="1:20" x14ac:dyDescent="0.55000000000000004">
      <c r="A22">
        <v>891</v>
      </c>
      <c r="B22" s="1" t="s">
        <v>54</v>
      </c>
      <c r="C22">
        <v>0.89772727272727204</v>
      </c>
      <c r="D22">
        <v>85.809415584415504</v>
      </c>
      <c r="E22">
        <v>49.1233766233766</v>
      </c>
      <c r="F22">
        <v>10.5355524852173</v>
      </c>
      <c r="G22" s="6">
        <f>Table7[[#This Row],[Best Individual mean accuracy]]-Table7[[#This Row],[Benchmark mean accuracy]]</f>
        <v>-36.686038961038903</v>
      </c>
      <c r="H22" s="5" t="str">
        <f>IF(AND(Table7[[#This Row],[F value]]&lt;4.74,Table7[[#This Row],[Best Individual mean accuracy]]&gt;Table7[[#This Row],[Benchmark mean accuracy]]),"Yes","No")</f>
        <v>No</v>
      </c>
      <c r="J22">
        <v>750</v>
      </c>
      <c r="K22" s="7">
        <f>IFERROR(COUNTIFS(Table7[Has same error rate and is better],"=Yes",Table7[Seed],J22)/COUNTIFS(Table7[Seed],J22,Table7[F value],"&lt;4.74"),0)</f>
        <v>0</v>
      </c>
      <c r="L22">
        <f>COUNTIF(Table7[Seed],J22)</f>
        <v>1</v>
      </c>
      <c r="M22" s="2">
        <f>(COUNTIFS(Table7[F value],"&lt;4.74",Table7[Seed],J22))/COUNTIF(Table7[Seed],J22)</f>
        <v>0</v>
      </c>
      <c r="N22">
        <f>COUNTIFS(Table7[Has same error rate and is better],"=Yes",Table7[Seed],J22)</f>
        <v>0</v>
      </c>
      <c r="O22">
        <f>IFERROR(AVERAGEIFS(Table7[Improvement/Deterioration],Table7[Improvement/Deterioration],"&gt;0",Table7[F value],"&lt;4.74",Table7[Seed],J22),0)</f>
        <v>0</v>
      </c>
      <c r="P22">
        <f>IFERROR(AVERAGEIFS(Table7[Improvement/Deterioration],Table7[Improvement/Deterioration],"&lt;=0",Table7[F value],"&lt;4.74",Table7[Seed],J22),0)</f>
        <v>0</v>
      </c>
      <c r="Q22" t="e">
        <f>AVERAGEIFS(Table7[Benchmark mean accuracy],Table7[Seed],J22,Table7[F value],"&lt;4.74")</f>
        <v>#DIV/0!</v>
      </c>
      <c r="R22" t="e">
        <f>AVERAGEIFS(Table7[Best Individual mean accuracy],Table7[Seed],J22,Table7[F value],"&lt;4.74")</f>
        <v>#DIV/0!</v>
      </c>
      <c r="S22" s="3">
        <f t="shared" si="0"/>
        <v>0</v>
      </c>
      <c r="T22" t="e">
        <f t="shared" si="1"/>
        <v>#DIV/0!</v>
      </c>
    </row>
    <row r="23" spans="1:20" x14ac:dyDescent="0.55000000000000004">
      <c r="A23">
        <v>891</v>
      </c>
      <c r="B23" s="1" t="s">
        <v>76</v>
      </c>
      <c r="C23">
        <v>0.89772727272727204</v>
      </c>
      <c r="D23">
        <v>87.750649350649297</v>
      </c>
      <c r="E23">
        <v>52.149350649350602</v>
      </c>
      <c r="F23">
        <v>6.5415274317787802</v>
      </c>
      <c r="G23" s="6">
        <f>Table7[[#This Row],[Best Individual mean accuracy]]-Table7[[#This Row],[Benchmark mean accuracy]]</f>
        <v>-35.601298701298695</v>
      </c>
      <c r="H23" s="5" t="str">
        <f>IF(AND(Table7[[#This Row],[F value]]&lt;4.74,Table7[[#This Row],[Best Individual mean accuracy]]&gt;Table7[[#This Row],[Benchmark mean accuracy]]),"Yes","No")</f>
        <v>No</v>
      </c>
      <c r="J23">
        <v>891</v>
      </c>
      <c r="K23" s="7">
        <f>IFERROR(COUNTIFS(Table7[Has same error rate and is better],"=Yes",Table7[Seed],J23)/COUNTIFS(Table7[Seed],J23,Table7[F value],"&lt;4.74"),0)</f>
        <v>0</v>
      </c>
      <c r="L23">
        <f>COUNTIF(Table7[Seed],J23)</f>
        <v>55</v>
      </c>
      <c r="M23" s="2">
        <f>(COUNTIFS(Table7[F value],"&lt;4.74",Table7[Seed],J23))/COUNTIF(Table7[Seed],J23)</f>
        <v>0.67272727272727273</v>
      </c>
      <c r="N23">
        <f>COUNTIFS(Table7[Has same error rate and is better],"=Yes",Table7[Seed],J23)</f>
        <v>0</v>
      </c>
      <c r="O23">
        <f>IFERROR(AVERAGEIFS(Table7[Improvement/Deterioration],Table7[Improvement/Deterioration],"&gt;0",Table7[F value],"&lt;4.74",Table7[Seed],J23),0)</f>
        <v>0</v>
      </c>
      <c r="P23">
        <f>IFERROR(AVERAGEIFS(Table7[Improvement/Deterioration],Table7[Improvement/Deterioration],"&lt;=0",Table7[F value],"&lt;4.74",Table7[Seed],J23),0)</f>
        <v>-29.800702000702003</v>
      </c>
      <c r="Q23">
        <f>AVERAGEIFS(Table7[Benchmark mean accuracy],Table7[Seed],J23,Table7[F value],"&lt;4.74")</f>
        <v>84.792743067743004</v>
      </c>
      <c r="R23">
        <f>AVERAGEIFS(Table7[Best Individual mean accuracy],Table7[Seed],J23,Table7[F value],"&lt;4.74")</f>
        <v>54.992041067041022</v>
      </c>
      <c r="S23" s="3">
        <f t="shared" si="0"/>
        <v>-20.047744982290439</v>
      </c>
      <c r="T23">
        <f t="shared" si="1"/>
        <v>-20.047744982290425</v>
      </c>
    </row>
    <row r="24" spans="1:20" x14ac:dyDescent="0.55000000000000004">
      <c r="A24">
        <v>891</v>
      </c>
      <c r="B24" s="1" t="s">
        <v>35</v>
      </c>
      <c r="C24">
        <v>0.89772727272727204</v>
      </c>
      <c r="D24">
        <v>82.731168831168802</v>
      </c>
      <c r="E24">
        <v>47.132142857142803</v>
      </c>
      <c r="F24">
        <v>3.5446434522185299</v>
      </c>
      <c r="G24" s="6">
        <f>Table7[[#This Row],[Best Individual mean accuracy]]-Table7[[#This Row],[Benchmark mean accuracy]]</f>
        <v>-35.599025974025999</v>
      </c>
      <c r="H24" s="5" t="str">
        <f>IF(AND(Table7[[#This Row],[F value]]&lt;4.74,Table7[[#This Row],[Best Individual mean accuracy]]&gt;Table7[[#This Row],[Benchmark mean accuracy]]),"Yes","No")</f>
        <v>No</v>
      </c>
      <c r="J24">
        <v>928</v>
      </c>
      <c r="K24" s="7">
        <f>IFERROR(COUNTIFS(Table7[Has same error rate and is better],"=Yes",Table7[Seed],J24)/COUNTIFS(Table7[Seed],J24,Table7[F value],"&lt;4.74"),0)</f>
        <v>0</v>
      </c>
      <c r="L24">
        <f>COUNTIF(Table7[Seed],J24)</f>
        <v>3</v>
      </c>
      <c r="M24" s="2">
        <f>(COUNTIFS(Table7[F value],"&lt;4.74",Table7[Seed],J24))/COUNTIF(Table7[Seed],J24)</f>
        <v>0.66666666666666663</v>
      </c>
      <c r="N24">
        <f>COUNTIFS(Table7[Has same error rate and is better],"=Yes",Table7[Seed],J24)</f>
        <v>0</v>
      </c>
      <c r="O24">
        <f>IFERROR(AVERAGEIFS(Table7[Improvement/Deterioration],Table7[Improvement/Deterioration],"&gt;0",Table7[F value],"&lt;4.74",Table7[Seed],J24),0)</f>
        <v>0</v>
      </c>
      <c r="P24">
        <f>IFERROR(AVERAGEIFS(Table7[Improvement/Deterioration],Table7[Improvement/Deterioration],"&lt;=0",Table7[F value],"&lt;4.74",Table7[Seed],J24),0)</f>
        <v>-36.241720779220799</v>
      </c>
      <c r="Q24">
        <f>AVERAGEIFS(Table7[Benchmark mean accuracy],Table7[Seed],J24,Table7[F value],"&lt;4.74")</f>
        <v>86.723701298701258</v>
      </c>
      <c r="R24">
        <f>AVERAGEIFS(Table7[Best Individual mean accuracy],Table7[Seed],J24,Table7[F value],"&lt;4.74")</f>
        <v>50.481980519480445</v>
      </c>
      <c r="S24" s="3">
        <f t="shared" si="0"/>
        <v>-24.161147186147197</v>
      </c>
      <c r="T24">
        <f t="shared" si="1"/>
        <v>-24.161147186147208</v>
      </c>
    </row>
    <row r="25" spans="1:20" x14ac:dyDescent="0.55000000000000004">
      <c r="A25">
        <v>891</v>
      </c>
      <c r="B25" s="1" t="s">
        <v>44</v>
      </c>
      <c r="C25">
        <v>0.89772727272727204</v>
      </c>
      <c r="D25">
        <v>84.451298701298697</v>
      </c>
      <c r="E25">
        <v>49.103246753246701</v>
      </c>
      <c r="F25">
        <v>5.26212614366528</v>
      </c>
      <c r="G25" s="6">
        <f>Table7[[#This Row],[Best Individual mean accuracy]]-Table7[[#This Row],[Benchmark mean accuracy]]</f>
        <v>-35.348051948051996</v>
      </c>
      <c r="H25" s="5" t="str">
        <f>IF(AND(Table7[[#This Row],[F value]]&lt;4.74,Table7[[#This Row],[Best Individual mean accuracy]]&gt;Table7[[#This Row],[Benchmark mean accuracy]]),"Yes","No")</f>
        <v>No</v>
      </c>
      <c r="J25" t="s">
        <v>1242</v>
      </c>
      <c r="K25" s="7">
        <f>AVERAGE(K15:K24)</f>
        <v>0</v>
      </c>
      <c r="L25" s="3">
        <f>AVERAGE(L15:L24)</f>
        <v>6.7</v>
      </c>
      <c r="M25" s="2">
        <f>AVERAGE(M15:M24)</f>
        <v>0.483939393939394</v>
      </c>
      <c r="N25" s="3">
        <f>AVERAGE(N15:N24)</f>
        <v>0</v>
      </c>
      <c r="O25" s="3">
        <f>AVERAGE(O15:O24)</f>
        <v>0</v>
      </c>
      <c r="P25" s="3">
        <f t="shared" ref="P25:T25" si="2">AVERAGE(P15:P24)</f>
        <v>-19.57619032994036</v>
      </c>
      <c r="Q25" s="3" t="e">
        <f t="shared" si="2"/>
        <v>#DIV/0!</v>
      </c>
      <c r="R25" s="3" t="e">
        <f t="shared" si="2"/>
        <v>#DIV/0!</v>
      </c>
      <c r="S25" s="3">
        <f t="shared" si="2"/>
        <v>-15.682009346713917</v>
      </c>
      <c r="T25" s="3" t="e">
        <f t="shared" si="2"/>
        <v>#DIV/0!</v>
      </c>
    </row>
    <row r="26" spans="1:20" x14ac:dyDescent="0.55000000000000004">
      <c r="A26">
        <v>891</v>
      </c>
      <c r="B26" s="1" t="s">
        <v>72</v>
      </c>
      <c r="C26">
        <v>0.89772727272727204</v>
      </c>
      <c r="D26">
        <v>86.273376623376606</v>
      </c>
      <c r="E26">
        <v>51.146428571428501</v>
      </c>
      <c r="F26">
        <v>2.71665621177153</v>
      </c>
      <c r="G26" s="6">
        <f>Table7[[#This Row],[Best Individual mean accuracy]]-Table7[[#This Row],[Benchmark mean accuracy]]</f>
        <v>-35.126948051948105</v>
      </c>
      <c r="H26" s="5" t="str">
        <f>IF(AND(Table7[[#This Row],[F value]]&lt;4.74,Table7[[#This Row],[Best Individual mean accuracy]]&gt;Table7[[#This Row],[Benchmark mean accuracy]]),"Yes","No")</f>
        <v>No</v>
      </c>
      <c r="J26" t="s">
        <v>1243</v>
      </c>
      <c r="K26" s="7">
        <f>STDEVA(K15:K24)</f>
        <v>0</v>
      </c>
      <c r="L26" s="3">
        <f t="shared" ref="L26:T26" si="3">STDEVA(L15:L24)</f>
        <v>16.983979379272558</v>
      </c>
      <c r="M26" s="2">
        <f t="shared" si="3"/>
        <v>0.4478383956854724</v>
      </c>
      <c r="N26" s="3">
        <f t="shared" si="3"/>
        <v>0</v>
      </c>
      <c r="O26" s="3">
        <f t="shared" si="3"/>
        <v>0</v>
      </c>
      <c r="P26" s="3">
        <f t="shared" si="3"/>
        <v>16.969942841647004</v>
      </c>
      <c r="Q26" s="3" t="e">
        <f t="shared" si="3"/>
        <v>#DIV/0!</v>
      </c>
      <c r="R26" s="3" t="e">
        <f t="shared" si="3"/>
        <v>#DIV/0!</v>
      </c>
      <c r="S26" s="3">
        <f t="shared" si="3"/>
        <v>14.417882573151632</v>
      </c>
      <c r="T26" s="3" t="e">
        <f t="shared" si="3"/>
        <v>#DIV/0!</v>
      </c>
    </row>
    <row r="27" spans="1:20" x14ac:dyDescent="0.55000000000000004">
      <c r="A27">
        <v>891</v>
      </c>
      <c r="B27" s="1" t="s">
        <v>61</v>
      </c>
      <c r="C27">
        <v>0.89772727272727204</v>
      </c>
      <c r="D27">
        <v>86.155519480519402</v>
      </c>
      <c r="E27">
        <v>51.505194805194797</v>
      </c>
      <c r="F27">
        <v>3.8624512236011399</v>
      </c>
      <c r="G27" s="6">
        <f>Table7[[#This Row],[Best Individual mean accuracy]]-Table7[[#This Row],[Benchmark mean accuracy]]</f>
        <v>-34.650324675324605</v>
      </c>
      <c r="H27" s="5" t="str">
        <f>IF(AND(Table7[[#This Row],[F value]]&lt;4.74,Table7[[#This Row],[Best Individual mean accuracy]]&gt;Table7[[#This Row],[Benchmark mean accuracy]]),"Yes","No")</f>
        <v>No</v>
      </c>
    </row>
    <row r="28" spans="1:20" x14ac:dyDescent="0.55000000000000004">
      <c r="A28">
        <v>891</v>
      </c>
      <c r="B28" s="1" t="s">
        <v>26</v>
      </c>
      <c r="C28">
        <v>0.89772727272727204</v>
      </c>
      <c r="D28">
        <v>83.078571428571394</v>
      </c>
      <c r="E28">
        <v>48.667207792207797</v>
      </c>
      <c r="F28">
        <v>16.8904145070812</v>
      </c>
      <c r="G28" s="6">
        <f>Table7[[#This Row],[Best Individual mean accuracy]]-Table7[[#This Row],[Benchmark mean accuracy]]</f>
        <v>-34.411363636363596</v>
      </c>
      <c r="H28" t="str">
        <f>IF(AND(Table7[[#This Row],[F value]]&lt;4.74,Table7[[#This Row],[Best Individual mean accuracy]]&gt;Table7[[#This Row],[Benchmark mean accuracy]]),"Yes","No")</f>
        <v>No</v>
      </c>
    </row>
    <row r="29" spans="1:20" x14ac:dyDescent="0.55000000000000004">
      <c r="A29">
        <v>891</v>
      </c>
      <c r="B29" s="1" t="s">
        <v>67</v>
      </c>
      <c r="C29">
        <v>0.89772727272727204</v>
      </c>
      <c r="D29">
        <v>85.643831168831099</v>
      </c>
      <c r="E29">
        <v>52.6743506493506</v>
      </c>
      <c r="F29">
        <v>3.67851001061794</v>
      </c>
      <c r="G29" s="6">
        <f>Table7[[#This Row],[Best Individual mean accuracy]]-Table7[[#This Row],[Benchmark mean accuracy]]</f>
        <v>-32.969480519480499</v>
      </c>
      <c r="H29" s="5" t="str">
        <f>IF(AND(Table7[[#This Row],[F value]]&lt;4.74,Table7[[#This Row],[Best Individual mean accuracy]]&gt;Table7[[#This Row],[Benchmark mean accuracy]]),"Yes","No")</f>
        <v>No</v>
      </c>
    </row>
    <row r="30" spans="1:20" x14ac:dyDescent="0.55000000000000004">
      <c r="A30">
        <v>891</v>
      </c>
      <c r="B30" s="1" t="s">
        <v>59</v>
      </c>
      <c r="C30">
        <v>0.89772727272727204</v>
      </c>
      <c r="D30">
        <v>85.870779220779198</v>
      </c>
      <c r="E30">
        <v>53.423051948051899</v>
      </c>
      <c r="F30">
        <v>1.9482463602974101</v>
      </c>
      <c r="G30" s="6">
        <f>Table7[[#This Row],[Best Individual mean accuracy]]-Table7[[#This Row],[Benchmark mean accuracy]]</f>
        <v>-32.447727272727299</v>
      </c>
      <c r="H30" s="5" t="str">
        <f>IF(AND(Table7[[#This Row],[F value]]&lt;4.74,Table7[[#This Row],[Best Individual mean accuracy]]&gt;Table7[[#This Row],[Benchmark mean accuracy]]),"Yes","No")</f>
        <v>No</v>
      </c>
    </row>
    <row r="31" spans="1:20" x14ac:dyDescent="0.55000000000000004">
      <c r="A31">
        <v>891</v>
      </c>
      <c r="B31" s="1" t="s">
        <v>48</v>
      </c>
      <c r="C31">
        <v>0.89772727272727204</v>
      </c>
      <c r="D31">
        <v>85.353896103896105</v>
      </c>
      <c r="E31">
        <v>53.524999999999999</v>
      </c>
      <c r="F31">
        <v>3.5950198057415799</v>
      </c>
      <c r="G31" s="6">
        <f>Table7[[#This Row],[Best Individual mean accuracy]]-Table7[[#This Row],[Benchmark mean accuracy]]</f>
        <v>-31.828896103896106</v>
      </c>
      <c r="H31" s="5" t="str">
        <f>IF(AND(Table7[[#This Row],[F value]]&lt;4.74,Table7[[#This Row],[Best Individual mean accuracy]]&gt;Table7[[#This Row],[Benchmark mean accuracy]]),"Yes","No")</f>
        <v>No</v>
      </c>
    </row>
    <row r="32" spans="1:20" x14ac:dyDescent="0.55000000000000004">
      <c r="A32">
        <v>891</v>
      </c>
      <c r="B32" s="1" t="s">
        <v>25</v>
      </c>
      <c r="C32">
        <v>0.89772727272727204</v>
      </c>
      <c r="D32">
        <v>84.159740259740204</v>
      </c>
      <c r="E32">
        <v>52.419480519480501</v>
      </c>
      <c r="F32">
        <v>2.19161429781219</v>
      </c>
      <c r="G32" s="6">
        <f>Table7[[#This Row],[Best Individual mean accuracy]]-Table7[[#This Row],[Benchmark mean accuracy]]</f>
        <v>-31.740259740259702</v>
      </c>
      <c r="H32" t="str">
        <f>IF(AND(Table7[[#This Row],[F value]]&lt;4.74,Table7[[#This Row],[Best Individual mean accuracy]]&gt;Table7[[#This Row],[Benchmark mean accuracy]]),"Yes","No")</f>
        <v>No</v>
      </c>
    </row>
    <row r="33" spans="1:8" x14ac:dyDescent="0.55000000000000004">
      <c r="A33">
        <v>891</v>
      </c>
      <c r="B33" s="1" t="s">
        <v>63</v>
      </c>
      <c r="C33">
        <v>0.89772727272727204</v>
      </c>
      <c r="D33">
        <v>84.961038961038895</v>
      </c>
      <c r="E33">
        <v>53.262987012986997</v>
      </c>
      <c r="F33">
        <v>2.0255377849290399</v>
      </c>
      <c r="G33" s="6">
        <f>Table7[[#This Row],[Best Individual mean accuracy]]-Table7[[#This Row],[Benchmark mean accuracy]]</f>
        <v>-31.698051948051898</v>
      </c>
      <c r="H33" s="5" t="str">
        <f>IF(AND(Table7[[#This Row],[F value]]&lt;4.74,Table7[[#This Row],[Best Individual mean accuracy]]&gt;Table7[[#This Row],[Benchmark mean accuracy]]),"Yes","No")</f>
        <v>No</v>
      </c>
    </row>
    <row r="34" spans="1:8" x14ac:dyDescent="0.55000000000000004">
      <c r="A34">
        <v>891</v>
      </c>
      <c r="B34" s="1" t="s">
        <v>37</v>
      </c>
      <c r="C34">
        <v>0.89772727272727204</v>
      </c>
      <c r="D34">
        <v>87.403246753246705</v>
      </c>
      <c r="E34">
        <v>55.714935064934998</v>
      </c>
      <c r="F34">
        <v>11.536296925758201</v>
      </c>
      <c r="G34" s="6">
        <f>Table7[[#This Row],[Best Individual mean accuracy]]-Table7[[#This Row],[Benchmark mean accuracy]]</f>
        <v>-31.688311688311707</v>
      </c>
      <c r="H34" s="5" t="str">
        <f>IF(AND(Table7[[#This Row],[F value]]&lt;4.74,Table7[[#This Row],[Best Individual mean accuracy]]&gt;Table7[[#This Row],[Benchmark mean accuracy]]),"Yes","No")</f>
        <v>No</v>
      </c>
    </row>
    <row r="35" spans="1:8" x14ac:dyDescent="0.55000000000000004">
      <c r="A35">
        <v>891</v>
      </c>
      <c r="B35" s="1" t="s">
        <v>38</v>
      </c>
      <c r="C35">
        <v>0.89772727272727204</v>
      </c>
      <c r="D35">
        <v>81.130194805194805</v>
      </c>
      <c r="E35">
        <v>49.683116883116803</v>
      </c>
      <c r="F35">
        <v>3.0168694166494499</v>
      </c>
      <c r="G35" s="6">
        <f>Table7[[#This Row],[Best Individual mean accuracy]]-Table7[[#This Row],[Benchmark mean accuracy]]</f>
        <v>-31.447077922078002</v>
      </c>
      <c r="H35" s="5" t="str">
        <f>IF(AND(Table7[[#This Row],[F value]]&lt;4.74,Table7[[#This Row],[Best Individual mean accuracy]]&gt;Table7[[#This Row],[Benchmark mean accuracy]]),"Yes","No")</f>
        <v>No</v>
      </c>
    </row>
    <row r="36" spans="1:8" x14ac:dyDescent="0.55000000000000004">
      <c r="A36">
        <v>891</v>
      </c>
      <c r="B36" s="1" t="s">
        <v>66</v>
      </c>
      <c r="C36">
        <v>0.89772727272727204</v>
      </c>
      <c r="D36">
        <v>87.748051948051895</v>
      </c>
      <c r="E36">
        <v>56.679870129870103</v>
      </c>
      <c r="F36">
        <v>2.1072715172663798</v>
      </c>
      <c r="G36" s="6">
        <f>Table7[[#This Row],[Best Individual mean accuracy]]-Table7[[#This Row],[Benchmark mean accuracy]]</f>
        <v>-31.068181818181792</v>
      </c>
      <c r="H36" s="5" t="str">
        <f>IF(AND(Table7[[#This Row],[F value]]&lt;4.74,Table7[[#This Row],[Best Individual mean accuracy]]&gt;Table7[[#This Row],[Benchmark mean accuracy]]),"Yes","No")</f>
        <v>No</v>
      </c>
    </row>
    <row r="37" spans="1:8" x14ac:dyDescent="0.55000000000000004">
      <c r="A37">
        <v>891</v>
      </c>
      <c r="B37" s="1" t="s">
        <v>50</v>
      </c>
      <c r="C37">
        <v>0.89772727272727204</v>
      </c>
      <c r="D37">
        <v>86.033766233766201</v>
      </c>
      <c r="E37">
        <v>55.048701298701197</v>
      </c>
      <c r="F37">
        <v>14.5248949681265</v>
      </c>
      <c r="G37" s="6">
        <f>Table7[[#This Row],[Best Individual mean accuracy]]-Table7[[#This Row],[Benchmark mean accuracy]]</f>
        <v>-30.985064935065004</v>
      </c>
      <c r="H37" s="5" t="str">
        <f>IF(AND(Table7[[#This Row],[F value]]&lt;4.74,Table7[[#This Row],[Best Individual mean accuracy]]&gt;Table7[[#This Row],[Benchmark mean accuracy]]),"Yes","No")</f>
        <v>No</v>
      </c>
    </row>
    <row r="38" spans="1:8" x14ac:dyDescent="0.55000000000000004">
      <c r="A38">
        <v>891</v>
      </c>
      <c r="B38" s="1" t="s">
        <v>36</v>
      </c>
      <c r="C38">
        <v>0.89772727272727204</v>
      </c>
      <c r="D38">
        <v>83.415909090909096</v>
      </c>
      <c r="E38">
        <v>52.577597402597398</v>
      </c>
      <c r="F38">
        <v>3.09504776077755</v>
      </c>
      <c r="G38" s="6">
        <f>Table7[[#This Row],[Best Individual mean accuracy]]-Table7[[#This Row],[Benchmark mean accuracy]]</f>
        <v>-30.838311688311698</v>
      </c>
      <c r="H38" s="5" t="str">
        <f>IF(AND(Table7[[#This Row],[F value]]&lt;4.74,Table7[[#This Row],[Best Individual mean accuracy]]&gt;Table7[[#This Row],[Benchmark mean accuracy]]),"Yes","No")</f>
        <v>No</v>
      </c>
    </row>
    <row r="39" spans="1:8" x14ac:dyDescent="0.55000000000000004">
      <c r="A39">
        <v>891</v>
      </c>
      <c r="B39" s="1" t="s">
        <v>65</v>
      </c>
      <c r="C39">
        <v>0.89772727272727204</v>
      </c>
      <c r="D39">
        <v>85.979220779220697</v>
      </c>
      <c r="E39">
        <v>55.222727272727198</v>
      </c>
      <c r="F39">
        <v>5.4938177425573604</v>
      </c>
      <c r="G39" s="6">
        <f>Table7[[#This Row],[Best Individual mean accuracy]]-Table7[[#This Row],[Benchmark mean accuracy]]</f>
        <v>-30.756493506493499</v>
      </c>
      <c r="H39" s="5" t="str">
        <f>IF(AND(Table7[[#This Row],[F value]]&lt;4.74,Table7[[#This Row],[Best Individual mean accuracy]]&gt;Table7[[#This Row],[Benchmark mean accuracy]]),"Yes","No")</f>
        <v>No</v>
      </c>
    </row>
    <row r="40" spans="1:8" x14ac:dyDescent="0.55000000000000004">
      <c r="A40">
        <v>891</v>
      </c>
      <c r="B40" s="1" t="s">
        <v>55</v>
      </c>
      <c r="C40">
        <v>0.89772727272727204</v>
      </c>
      <c r="D40">
        <v>82.893831168831099</v>
      </c>
      <c r="E40">
        <v>52.587662337662302</v>
      </c>
      <c r="F40">
        <v>2.5488800949326502</v>
      </c>
      <c r="G40" s="6">
        <f>Table7[[#This Row],[Best Individual mean accuracy]]-Table7[[#This Row],[Benchmark mean accuracy]]</f>
        <v>-30.306168831168797</v>
      </c>
      <c r="H40" s="5" t="str">
        <f>IF(AND(Table7[[#This Row],[F value]]&lt;4.74,Table7[[#This Row],[Best Individual mean accuracy]]&gt;Table7[[#This Row],[Benchmark mean accuracy]]),"Yes","No")</f>
        <v>No</v>
      </c>
    </row>
    <row r="41" spans="1:8" x14ac:dyDescent="0.55000000000000004">
      <c r="A41">
        <v>891</v>
      </c>
      <c r="B41" s="1" t="s">
        <v>51</v>
      </c>
      <c r="C41">
        <v>0.89772727272727204</v>
      </c>
      <c r="D41">
        <v>83.631493506493499</v>
      </c>
      <c r="E41">
        <v>53.522727272727202</v>
      </c>
      <c r="F41">
        <v>3.15207435668498</v>
      </c>
      <c r="G41" s="6">
        <f>Table7[[#This Row],[Best Individual mean accuracy]]-Table7[[#This Row],[Benchmark mean accuracy]]</f>
        <v>-30.108766233766296</v>
      </c>
      <c r="H41" s="5" t="str">
        <f>IF(AND(Table7[[#This Row],[F value]]&lt;4.74,Table7[[#This Row],[Best Individual mean accuracy]]&gt;Table7[[#This Row],[Benchmark mean accuracy]]),"Yes","No")</f>
        <v>No</v>
      </c>
    </row>
    <row r="42" spans="1:8" x14ac:dyDescent="0.55000000000000004">
      <c r="A42">
        <v>891</v>
      </c>
      <c r="B42" s="1" t="s">
        <v>28</v>
      </c>
      <c r="C42">
        <v>0.89772727272727204</v>
      </c>
      <c r="D42">
        <v>88.430194805194802</v>
      </c>
      <c r="E42">
        <v>58.574675324675297</v>
      </c>
      <c r="F42">
        <v>2.21194871098812</v>
      </c>
      <c r="G42" s="6">
        <f>Table7[[#This Row],[Best Individual mean accuracy]]-Table7[[#This Row],[Benchmark mean accuracy]]</f>
        <v>-29.855519480519504</v>
      </c>
      <c r="H42" t="str">
        <f>IF(AND(Table7[[#This Row],[F value]]&lt;4.74,Table7[[#This Row],[Best Individual mean accuracy]]&gt;Table7[[#This Row],[Benchmark mean accuracy]]),"Yes","No")</f>
        <v>No</v>
      </c>
    </row>
    <row r="43" spans="1:8" x14ac:dyDescent="0.55000000000000004">
      <c r="A43">
        <v>891</v>
      </c>
      <c r="B43" s="1" t="s">
        <v>49</v>
      </c>
      <c r="C43">
        <v>0.89772727272727204</v>
      </c>
      <c r="D43">
        <v>87.177597402597399</v>
      </c>
      <c r="E43">
        <v>57.495779220779198</v>
      </c>
      <c r="F43">
        <v>4.9674734944494796</v>
      </c>
      <c r="G43" s="6">
        <f>Table7[[#This Row],[Best Individual mean accuracy]]-Table7[[#This Row],[Benchmark mean accuracy]]</f>
        <v>-29.681818181818201</v>
      </c>
      <c r="H43" s="5" t="str">
        <f>IF(AND(Table7[[#This Row],[F value]]&lt;4.74,Table7[[#This Row],[Best Individual mean accuracy]]&gt;Table7[[#This Row],[Benchmark mean accuracy]]),"Yes","No")</f>
        <v>No</v>
      </c>
    </row>
    <row r="44" spans="1:8" x14ac:dyDescent="0.55000000000000004">
      <c r="A44">
        <v>891</v>
      </c>
      <c r="B44" s="1" t="s">
        <v>33</v>
      </c>
      <c r="C44">
        <v>0.89772727272727204</v>
      </c>
      <c r="D44">
        <v>80.013961038961</v>
      </c>
      <c r="E44">
        <v>50.7068181818181</v>
      </c>
      <c r="F44">
        <v>1.36864701990757</v>
      </c>
      <c r="G44" s="6">
        <f>Table7[[#This Row],[Best Individual mean accuracy]]-Table7[[#This Row],[Benchmark mean accuracy]]</f>
        <v>-29.3071428571429</v>
      </c>
      <c r="H44" s="5" t="str">
        <f>IF(AND(Table7[[#This Row],[F value]]&lt;4.74,Table7[[#This Row],[Best Individual mean accuracy]]&gt;Table7[[#This Row],[Benchmark mean accuracy]]),"Yes","No")</f>
        <v>No</v>
      </c>
    </row>
    <row r="45" spans="1:8" x14ac:dyDescent="0.55000000000000004">
      <c r="A45">
        <v>891</v>
      </c>
      <c r="B45" s="1" t="s">
        <v>77</v>
      </c>
      <c r="C45">
        <v>0.89772727272727204</v>
      </c>
      <c r="D45">
        <v>85.248051948051895</v>
      </c>
      <c r="E45">
        <v>55.951623376623303</v>
      </c>
      <c r="F45">
        <v>2.6581246367095899</v>
      </c>
      <c r="G45" s="6">
        <f>Table7[[#This Row],[Best Individual mean accuracy]]-Table7[[#This Row],[Benchmark mean accuracy]]</f>
        <v>-29.296428571428592</v>
      </c>
      <c r="H45" s="5" t="str">
        <f>IF(AND(Table7[[#This Row],[F value]]&lt;4.74,Table7[[#This Row],[Best Individual mean accuracy]]&gt;Table7[[#This Row],[Benchmark mean accuracy]]),"Yes","No")</f>
        <v>No</v>
      </c>
    </row>
    <row r="46" spans="1:8" x14ac:dyDescent="0.55000000000000004">
      <c r="A46">
        <v>891</v>
      </c>
      <c r="B46" s="1" t="s">
        <v>40</v>
      </c>
      <c r="C46">
        <v>0.89772727272727204</v>
      </c>
      <c r="D46">
        <v>80.747727272727204</v>
      </c>
      <c r="E46">
        <v>52.018181818181802</v>
      </c>
      <c r="F46">
        <v>2.8193778630464599</v>
      </c>
      <c r="G46" s="6">
        <f>Table7[[#This Row],[Best Individual mean accuracy]]-Table7[[#This Row],[Benchmark mean accuracy]]</f>
        <v>-28.729545454545402</v>
      </c>
      <c r="H46" s="5" t="str">
        <f>IF(AND(Table7[[#This Row],[F value]]&lt;4.74,Table7[[#This Row],[Best Individual mean accuracy]]&gt;Table7[[#This Row],[Benchmark mean accuracy]]),"Yes","No")</f>
        <v>No</v>
      </c>
    </row>
    <row r="47" spans="1:8" x14ac:dyDescent="0.55000000000000004">
      <c r="A47">
        <v>891</v>
      </c>
      <c r="B47" s="1" t="s">
        <v>74</v>
      </c>
      <c r="C47">
        <v>0.89772727272727204</v>
      </c>
      <c r="D47">
        <v>80.904220779220694</v>
      </c>
      <c r="E47">
        <v>52.252597402597402</v>
      </c>
      <c r="F47">
        <v>4.16119939575447</v>
      </c>
      <c r="G47" s="6">
        <f>Table7[[#This Row],[Best Individual mean accuracy]]-Table7[[#This Row],[Benchmark mean accuracy]]</f>
        <v>-28.651623376623292</v>
      </c>
      <c r="H47" s="5" t="str">
        <f>IF(AND(Table7[[#This Row],[F value]]&lt;4.74,Table7[[#This Row],[Best Individual mean accuracy]]&gt;Table7[[#This Row],[Benchmark mean accuracy]]),"Yes","No")</f>
        <v>No</v>
      </c>
    </row>
    <row r="48" spans="1:8" x14ac:dyDescent="0.55000000000000004">
      <c r="A48">
        <v>891</v>
      </c>
      <c r="B48" s="1" t="s">
        <v>42</v>
      </c>
      <c r="C48">
        <v>0.89772727272727204</v>
      </c>
      <c r="D48">
        <v>84.038961038961006</v>
      </c>
      <c r="E48">
        <v>55.655519480519402</v>
      </c>
      <c r="F48">
        <v>1.73370759243066</v>
      </c>
      <c r="G48" s="6">
        <f>Table7[[#This Row],[Best Individual mean accuracy]]-Table7[[#This Row],[Benchmark mean accuracy]]</f>
        <v>-28.383441558441604</v>
      </c>
      <c r="H48" s="5" t="str">
        <f>IF(AND(Table7[[#This Row],[F value]]&lt;4.74,Table7[[#This Row],[Best Individual mean accuracy]]&gt;Table7[[#This Row],[Benchmark mean accuracy]]),"Yes","No")</f>
        <v>No</v>
      </c>
    </row>
    <row r="49" spans="1:8" x14ac:dyDescent="0.55000000000000004">
      <c r="A49">
        <v>891</v>
      </c>
      <c r="B49" s="1" t="s">
        <v>68</v>
      </c>
      <c r="C49">
        <v>0.89772727272727204</v>
      </c>
      <c r="D49">
        <v>86.834090909090804</v>
      </c>
      <c r="E49">
        <v>59.008116883116799</v>
      </c>
      <c r="F49">
        <v>2.14417438741601</v>
      </c>
      <c r="G49" s="6">
        <f>Table7[[#This Row],[Best Individual mean accuracy]]-Table7[[#This Row],[Benchmark mean accuracy]]</f>
        <v>-27.825974025974006</v>
      </c>
      <c r="H49" s="5" t="str">
        <f>IF(AND(Table7[[#This Row],[F value]]&lt;4.74,Table7[[#This Row],[Best Individual mean accuracy]]&gt;Table7[[#This Row],[Benchmark mean accuracy]]),"Yes","No")</f>
        <v>No</v>
      </c>
    </row>
    <row r="50" spans="1:8" x14ac:dyDescent="0.55000000000000004">
      <c r="A50">
        <v>891</v>
      </c>
      <c r="B50" s="1" t="s">
        <v>70</v>
      </c>
      <c r="C50">
        <v>0.89772727272727204</v>
      </c>
      <c r="D50">
        <v>86.208766233766198</v>
      </c>
      <c r="E50">
        <v>58.849350649350598</v>
      </c>
      <c r="F50">
        <v>2.3449815098726101</v>
      </c>
      <c r="G50" s="6">
        <f>Table7[[#This Row],[Best Individual mean accuracy]]-Table7[[#This Row],[Benchmark mean accuracy]]</f>
        <v>-27.359415584415601</v>
      </c>
      <c r="H50" s="5" t="str">
        <f>IF(AND(Table7[[#This Row],[F value]]&lt;4.74,Table7[[#This Row],[Best Individual mean accuracy]]&gt;Table7[[#This Row],[Benchmark mean accuracy]]),"Yes","No")</f>
        <v>No</v>
      </c>
    </row>
    <row r="51" spans="1:8" x14ac:dyDescent="0.55000000000000004">
      <c r="A51">
        <v>891</v>
      </c>
      <c r="B51" s="1" t="s">
        <v>53</v>
      </c>
      <c r="C51">
        <v>0.89772727272727204</v>
      </c>
      <c r="D51">
        <v>85.987012987012903</v>
      </c>
      <c r="E51">
        <v>59.176298701298698</v>
      </c>
      <c r="F51">
        <v>2.2019442176167798</v>
      </c>
      <c r="G51" s="6">
        <f>Table7[[#This Row],[Best Individual mean accuracy]]-Table7[[#This Row],[Benchmark mean accuracy]]</f>
        <v>-26.810714285714205</v>
      </c>
      <c r="H51" s="5" t="str">
        <f>IF(AND(Table7[[#This Row],[F value]]&lt;4.74,Table7[[#This Row],[Best Individual mean accuracy]]&gt;Table7[[#This Row],[Benchmark mean accuracy]]),"Yes","No")</f>
        <v>No</v>
      </c>
    </row>
    <row r="52" spans="1:8" x14ac:dyDescent="0.55000000000000004">
      <c r="A52">
        <v>891</v>
      </c>
      <c r="B52" s="1" t="s">
        <v>56</v>
      </c>
      <c r="C52">
        <v>0.89772727272727204</v>
      </c>
      <c r="D52">
        <v>85.698701298701195</v>
      </c>
      <c r="E52">
        <v>58.967532467532401</v>
      </c>
      <c r="F52">
        <v>2.7093209958969</v>
      </c>
      <c r="G52" s="6">
        <f>Table7[[#This Row],[Best Individual mean accuracy]]-Table7[[#This Row],[Benchmark mean accuracy]]</f>
        <v>-26.731168831168794</v>
      </c>
      <c r="H52" s="5" t="str">
        <f>IF(AND(Table7[[#This Row],[F value]]&lt;4.74,Table7[[#This Row],[Best Individual mean accuracy]]&gt;Table7[[#This Row],[Benchmark mean accuracy]]),"Yes","No")</f>
        <v>No</v>
      </c>
    </row>
    <row r="53" spans="1:8" x14ac:dyDescent="0.55000000000000004">
      <c r="A53">
        <v>891</v>
      </c>
      <c r="B53" s="1" t="s">
        <v>73</v>
      </c>
      <c r="C53">
        <v>0.89772727272727204</v>
      </c>
      <c r="D53">
        <v>86.665584415584405</v>
      </c>
      <c r="E53">
        <v>60.263636363636301</v>
      </c>
      <c r="F53">
        <v>2.6435066964044598</v>
      </c>
      <c r="G53" s="6">
        <f>Table7[[#This Row],[Best Individual mean accuracy]]-Table7[[#This Row],[Benchmark mean accuracy]]</f>
        <v>-26.401948051948104</v>
      </c>
      <c r="H53" s="5" t="str">
        <f>IF(AND(Table7[[#This Row],[F value]]&lt;4.74,Table7[[#This Row],[Best Individual mean accuracy]]&gt;Table7[[#This Row],[Benchmark mean accuracy]]),"Yes","No")</f>
        <v>No</v>
      </c>
    </row>
    <row r="54" spans="1:8" x14ac:dyDescent="0.55000000000000004">
      <c r="A54">
        <v>891</v>
      </c>
      <c r="B54" s="1" t="s">
        <v>27</v>
      </c>
      <c r="C54">
        <v>0.89772727272727204</v>
      </c>
      <c r="D54">
        <v>84.554220779220699</v>
      </c>
      <c r="E54">
        <v>58.197077922077902</v>
      </c>
      <c r="F54">
        <v>3.3776433902766101</v>
      </c>
      <c r="G54" s="6">
        <f>Table7[[#This Row],[Best Individual mean accuracy]]-Table7[[#This Row],[Benchmark mean accuracy]]</f>
        <v>-26.357142857142797</v>
      </c>
      <c r="H54" t="str">
        <f>IF(AND(Table7[[#This Row],[F value]]&lt;4.74,Table7[[#This Row],[Best Individual mean accuracy]]&gt;Table7[[#This Row],[Benchmark mean accuracy]]),"Yes","No")</f>
        <v>No</v>
      </c>
    </row>
    <row r="55" spans="1:8" x14ac:dyDescent="0.55000000000000004">
      <c r="A55">
        <v>891</v>
      </c>
      <c r="B55" s="1" t="s">
        <v>62</v>
      </c>
      <c r="C55">
        <v>0.89772727272727204</v>
      </c>
      <c r="D55">
        <v>83.599675324675303</v>
      </c>
      <c r="E55">
        <v>57.826298701298697</v>
      </c>
      <c r="F55">
        <v>5.0767043491983301</v>
      </c>
      <c r="G55" s="6">
        <f>Table7[[#This Row],[Best Individual mean accuracy]]-Table7[[#This Row],[Benchmark mean accuracy]]</f>
        <v>-25.773376623376606</v>
      </c>
      <c r="H55" s="5" t="str">
        <f>IF(AND(Table7[[#This Row],[F value]]&lt;4.74,Table7[[#This Row],[Best Individual mean accuracy]]&gt;Table7[[#This Row],[Benchmark mean accuracy]]),"Yes","No")</f>
        <v>No</v>
      </c>
    </row>
    <row r="56" spans="1:8" x14ac:dyDescent="0.55000000000000004">
      <c r="A56">
        <v>891</v>
      </c>
      <c r="B56" s="1" t="s">
        <v>34</v>
      </c>
      <c r="C56">
        <v>0.89772727272727204</v>
      </c>
      <c r="D56">
        <v>82.896753246753207</v>
      </c>
      <c r="E56">
        <v>57.205844155844098</v>
      </c>
      <c r="F56">
        <v>1.8795512766204701</v>
      </c>
      <c r="G56" s="6">
        <f>Table7[[#This Row],[Best Individual mean accuracy]]-Table7[[#This Row],[Benchmark mean accuracy]]</f>
        <v>-25.690909090909109</v>
      </c>
      <c r="H56" s="5" t="str">
        <f>IF(AND(Table7[[#This Row],[F value]]&lt;4.74,Table7[[#This Row],[Best Individual mean accuracy]]&gt;Table7[[#This Row],[Benchmark mean accuracy]]),"Yes","No")</f>
        <v>No</v>
      </c>
    </row>
    <row r="57" spans="1:8" x14ac:dyDescent="0.55000000000000004">
      <c r="A57">
        <v>891</v>
      </c>
      <c r="B57" s="1" t="s">
        <v>41</v>
      </c>
      <c r="C57">
        <v>0.89772727272727204</v>
      </c>
      <c r="D57">
        <v>83.981168831168802</v>
      </c>
      <c r="E57">
        <v>58.343181818181797</v>
      </c>
      <c r="F57">
        <v>2.4072858796133398</v>
      </c>
      <c r="G57" s="6">
        <f>Table7[[#This Row],[Best Individual mean accuracy]]-Table7[[#This Row],[Benchmark mean accuracy]]</f>
        <v>-25.637987012987004</v>
      </c>
      <c r="H57" s="5" t="str">
        <f>IF(AND(Table7[[#This Row],[F value]]&lt;4.74,Table7[[#This Row],[Best Individual mean accuracy]]&gt;Table7[[#This Row],[Benchmark mean accuracy]]),"Yes","No")</f>
        <v>No</v>
      </c>
    </row>
    <row r="58" spans="1:8" x14ac:dyDescent="0.55000000000000004">
      <c r="A58">
        <v>891</v>
      </c>
      <c r="B58" s="1" t="s">
        <v>24</v>
      </c>
      <c r="C58">
        <v>0.89772727272727204</v>
      </c>
      <c r="D58">
        <v>81.262662337662306</v>
      </c>
      <c r="E58">
        <v>55.783116883116797</v>
      </c>
      <c r="F58">
        <v>2.0871289485098998</v>
      </c>
      <c r="G58" s="6">
        <f>Table7[[#This Row],[Best Individual mean accuracy]]-Table7[[#This Row],[Benchmark mean accuracy]]</f>
        <v>-25.479545454545509</v>
      </c>
      <c r="H58" t="str">
        <f>IF(AND(Table7[[#This Row],[F value]]&lt;4.74,Table7[[#This Row],[Best Individual mean accuracy]]&gt;Table7[[#This Row],[Benchmark mean accuracy]]),"Yes","No")</f>
        <v>No</v>
      </c>
    </row>
    <row r="59" spans="1:8" x14ac:dyDescent="0.55000000000000004">
      <c r="A59">
        <v>891</v>
      </c>
      <c r="B59" s="1" t="s">
        <v>23</v>
      </c>
      <c r="C59">
        <v>0.89772727272727204</v>
      </c>
      <c r="D59">
        <v>87.807792207792204</v>
      </c>
      <c r="E59">
        <v>62.657792207792198</v>
      </c>
      <c r="F59">
        <v>1.8954231774483501</v>
      </c>
      <c r="G59" s="6">
        <f>Table7[[#This Row],[Best Individual mean accuracy]]-Table7[[#This Row],[Benchmark mean accuracy]]</f>
        <v>-25.150000000000006</v>
      </c>
      <c r="H59" t="str">
        <f>IF(AND(Table7[[#This Row],[F value]]&lt;4.74,Table7[[#This Row],[Best Individual mean accuracy]]&gt;Table7[[#This Row],[Benchmark mean accuracy]]),"Yes","No")</f>
        <v>No</v>
      </c>
    </row>
    <row r="60" spans="1:8" x14ac:dyDescent="0.55000000000000004">
      <c r="A60">
        <v>891</v>
      </c>
      <c r="B60" s="1" t="s">
        <v>52</v>
      </c>
      <c r="C60">
        <v>0.89772727272727204</v>
      </c>
      <c r="D60">
        <v>87.407142857142802</v>
      </c>
      <c r="E60">
        <v>62.943506493506497</v>
      </c>
      <c r="F60">
        <v>1.5131184111907701</v>
      </c>
      <c r="G60" s="6">
        <f>Table7[[#This Row],[Best Individual mean accuracy]]-Table7[[#This Row],[Benchmark mean accuracy]]</f>
        <v>-24.463636363636304</v>
      </c>
      <c r="H60" s="5" t="str">
        <f>IF(AND(Table7[[#This Row],[F value]]&lt;4.74,Table7[[#This Row],[Best Individual mean accuracy]]&gt;Table7[[#This Row],[Benchmark mean accuracy]]),"Yes","No")</f>
        <v>No</v>
      </c>
    </row>
    <row r="61" spans="1:8" x14ac:dyDescent="0.55000000000000004">
      <c r="A61">
        <v>891</v>
      </c>
      <c r="B61" s="1" t="s">
        <v>32</v>
      </c>
      <c r="C61">
        <v>0.89772727272727204</v>
      </c>
      <c r="D61">
        <v>86.441233766233694</v>
      </c>
      <c r="E61">
        <v>62.225974025973997</v>
      </c>
      <c r="F61">
        <v>4.8401470360133203</v>
      </c>
      <c r="G61" s="6">
        <f>Table7[[#This Row],[Best Individual mean accuracy]]-Table7[[#This Row],[Benchmark mean accuracy]]</f>
        <v>-24.215259740259697</v>
      </c>
      <c r="H61" s="5" t="str">
        <f>IF(AND(Table7[[#This Row],[F value]]&lt;4.74,Table7[[#This Row],[Best Individual mean accuracy]]&gt;Table7[[#This Row],[Benchmark mean accuracy]]),"Yes","No")</f>
        <v>No</v>
      </c>
    </row>
    <row r="62" spans="1:8" x14ac:dyDescent="0.55000000000000004">
      <c r="A62">
        <v>891</v>
      </c>
      <c r="B62" s="1" t="s">
        <v>43</v>
      </c>
      <c r="C62">
        <v>0.89772727272727204</v>
      </c>
      <c r="D62">
        <v>79.849999999999994</v>
      </c>
      <c r="E62">
        <v>56.250324675324599</v>
      </c>
      <c r="F62">
        <v>1.33179823745989</v>
      </c>
      <c r="G62" s="6">
        <f>Table7[[#This Row],[Best Individual mean accuracy]]-Table7[[#This Row],[Benchmark mean accuracy]]</f>
        <v>-23.599675324675395</v>
      </c>
      <c r="H62" s="5" t="str">
        <f>IF(AND(Table7[[#This Row],[F value]]&lt;4.74,Table7[[#This Row],[Best Individual mean accuracy]]&gt;Table7[[#This Row],[Benchmark mean accuracy]]),"Yes","No")</f>
        <v>No</v>
      </c>
    </row>
    <row r="63" spans="1:8" x14ac:dyDescent="0.55000000000000004">
      <c r="A63">
        <v>891</v>
      </c>
      <c r="B63" s="1" t="s">
        <v>46</v>
      </c>
      <c r="C63">
        <v>0.89772727272727204</v>
      </c>
      <c r="D63">
        <v>85.758116883116799</v>
      </c>
      <c r="E63">
        <v>64.101623376623294</v>
      </c>
      <c r="F63">
        <v>3.7147963279305398</v>
      </c>
      <c r="G63" s="6">
        <f>Table7[[#This Row],[Best Individual mean accuracy]]-Table7[[#This Row],[Benchmark mean accuracy]]</f>
        <v>-21.656493506493504</v>
      </c>
      <c r="H63" s="5" t="str">
        <f>IF(AND(Table7[[#This Row],[F value]]&lt;4.74,Table7[[#This Row],[Best Individual mean accuracy]]&gt;Table7[[#This Row],[Benchmark mean accuracy]]),"Yes","No")</f>
        <v>No</v>
      </c>
    </row>
    <row r="64" spans="1:8" x14ac:dyDescent="0.55000000000000004">
      <c r="A64">
        <v>891</v>
      </c>
      <c r="B64" s="1" t="s">
        <v>30</v>
      </c>
      <c r="C64">
        <v>0.89772727272727204</v>
      </c>
      <c r="D64">
        <v>87.119480519480504</v>
      </c>
      <c r="E64">
        <v>65.631493506493499</v>
      </c>
      <c r="F64">
        <v>8.9561589062527602</v>
      </c>
      <c r="G64" s="6">
        <f>Table7[[#This Row],[Best Individual mean accuracy]]-Table7[[#This Row],[Benchmark mean accuracy]]</f>
        <v>-21.487987012987006</v>
      </c>
      <c r="H64" s="5" t="str">
        <f>IF(AND(Table7[[#This Row],[F value]]&lt;4.74,Table7[[#This Row],[Best Individual mean accuracy]]&gt;Table7[[#This Row],[Benchmark mean accuracy]]),"Yes","No")</f>
        <v>No</v>
      </c>
    </row>
    <row r="65" spans="1:8" x14ac:dyDescent="0.55000000000000004">
      <c r="A65">
        <v>891</v>
      </c>
      <c r="B65" s="1" t="s">
        <v>57</v>
      </c>
      <c r="C65">
        <v>0.89772727272727204</v>
      </c>
      <c r="D65">
        <v>84.684090909090898</v>
      </c>
      <c r="E65">
        <v>65.989610389610306</v>
      </c>
      <c r="F65">
        <v>2.2875453498968401</v>
      </c>
      <c r="G65" s="6">
        <f>Table7[[#This Row],[Best Individual mean accuracy]]-Table7[[#This Row],[Benchmark mean accuracy]]</f>
        <v>-18.694480519480592</v>
      </c>
      <c r="H65" s="5" t="str">
        <f>IF(AND(Table7[[#This Row],[F value]]&lt;4.74,Table7[[#This Row],[Best Individual mean accuracy]]&gt;Table7[[#This Row],[Benchmark mean accuracy]]),"Yes","No")</f>
        <v>No</v>
      </c>
    </row>
    <row r="66" spans="1:8" x14ac:dyDescent="0.55000000000000004">
      <c r="A66">
        <v>928</v>
      </c>
      <c r="B66" s="1" t="s">
        <v>79</v>
      </c>
      <c r="C66">
        <v>0.86363636363636298</v>
      </c>
      <c r="D66">
        <v>85.575974025974006</v>
      </c>
      <c r="E66">
        <v>40.5262987012987</v>
      </c>
      <c r="F66">
        <v>13.3898439525749</v>
      </c>
      <c r="G66" s="6">
        <f>Table7[[#This Row],[Best Individual mean accuracy]]-Table7[[#This Row],[Benchmark mean accuracy]]</f>
        <v>-45.049675324675306</v>
      </c>
      <c r="H66" s="5" t="str">
        <f>IF(AND(Table7[[#This Row],[F value]]&lt;4.74,Table7[[#This Row],[Best Individual mean accuracy]]&gt;Table7[[#This Row],[Benchmark mean accuracy]]),"Yes","No")</f>
        <v>No</v>
      </c>
    </row>
    <row r="67" spans="1:8" x14ac:dyDescent="0.55000000000000004">
      <c r="A67">
        <v>928</v>
      </c>
      <c r="B67" s="1" t="s">
        <v>78</v>
      </c>
      <c r="C67">
        <v>0.86363636363636298</v>
      </c>
      <c r="D67">
        <v>86.435389610389606</v>
      </c>
      <c r="E67">
        <v>46.548701298701197</v>
      </c>
      <c r="F67">
        <v>3.6800372365523999</v>
      </c>
      <c r="G67" s="6">
        <f>Table7[[#This Row],[Best Individual mean accuracy]]-Table7[[#This Row],[Benchmark mean accuracy]]</f>
        <v>-39.88668831168841</v>
      </c>
      <c r="H67" s="5" t="str">
        <f>IF(AND(Table7[[#This Row],[F value]]&lt;4.74,Table7[[#This Row],[Best Individual mean accuracy]]&gt;Table7[[#This Row],[Benchmark mean accuracy]]),"Yes","No")</f>
        <v>No</v>
      </c>
    </row>
    <row r="68" spans="1:8" x14ac:dyDescent="0.55000000000000004">
      <c r="A68">
        <v>928</v>
      </c>
      <c r="B68" s="1" t="s">
        <v>80</v>
      </c>
      <c r="C68">
        <v>0.86363636363636298</v>
      </c>
      <c r="D68">
        <v>87.012012987012895</v>
      </c>
      <c r="E68">
        <v>54.4152597402597</v>
      </c>
      <c r="F68">
        <v>3.8941982318953801</v>
      </c>
      <c r="G68" s="6">
        <f>Table7[[#This Row],[Best Individual mean accuracy]]-Table7[[#This Row],[Benchmark mean accuracy]]</f>
        <v>-32.596753246753195</v>
      </c>
      <c r="H68" s="5" t="str">
        <f>IF(AND(Table7[[#This Row],[F value]]&lt;4.74,Table7[[#This Row],[Best Individual mean accuracy]]&gt;Table7[[#This Row],[Benchmark mean accuracy]]),"Yes","No")</f>
        <v>No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NT_SONAR</vt:lpstr>
      <vt:lpstr>NT_WINE</vt:lpstr>
      <vt:lpstr>NT_BREAST</vt:lpstr>
      <vt:lpstr>NT_DIABETES</vt:lpstr>
      <vt:lpstr>NT_IRIS</vt:lpstr>
      <vt:lpstr>NT_IONO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Gorosito</dc:creator>
  <cp:lastModifiedBy>Martin Gorosito</cp:lastModifiedBy>
  <dcterms:created xsi:type="dcterms:W3CDTF">2015-06-05T18:19:34Z</dcterms:created>
  <dcterms:modified xsi:type="dcterms:W3CDTF">2021-07-28T10:00:44Z</dcterms:modified>
</cp:coreProperties>
</file>